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trlProps/ctrlProp1.xml" ContentType="application/vnd.ms-excel.controlproperti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ata analysis coures\Excel\excel project\"/>
    </mc:Choice>
  </mc:AlternateContent>
  <xr:revisionPtr revIDLastSave="0" documentId="13_ncr:1_{87471274-5446-401D-8568-7101FA9ED742}" xr6:coauthVersionLast="47" xr6:coauthVersionMax="47" xr10:uidLastSave="{00000000-0000-0000-0000-000000000000}"/>
  <bookViews>
    <workbookView xWindow="30" yWindow="255" windowWidth="19170" windowHeight="11025" firstSheet="6" activeTab="6" xr2:uid="{A201AEC3-F617-460B-8076-29FBB56833D7}"/>
  </bookViews>
  <sheets>
    <sheet name="Raw Dataset" sheetId="1" r:id="rId1"/>
    <sheet name="Pivot table" sheetId="2" r:id="rId2"/>
    <sheet name="Calculations" sheetId="3" r:id="rId3"/>
    <sheet name="chat- total profit" sheetId="6" r:id="rId4"/>
    <sheet name="char-total quantity" sheetId="9" r:id="rId5"/>
    <sheet name="chat-sum of Quality" sheetId="5" r:id="rId6"/>
    <sheet name="yearly sales" sheetId="10" r:id="rId7"/>
    <sheet name="amazon dashboard" sheetId="8" r:id="rId8"/>
  </sheets>
  <externalReferences>
    <externalReference r:id="rId9"/>
  </externalReferences>
  <definedNames>
    <definedName name="_xlcn.WorksheetConnection_amazonsaleskpi.xlsxTable21" hidden="1">salestable[]</definedName>
  </definedNames>
  <calcPr calcId="191029"/>
  <pivotCaches>
    <pivotCache cacheId="0" r:id="rId10"/>
    <pivotCache cacheId="6" r:id="rId11"/>
    <pivotCache cacheId="53" r:id="rId12"/>
    <pivotCache cacheId="56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amazon sales kpi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" i="3" l="1"/>
  <c r="L9" i="3"/>
  <c r="L10" i="3"/>
  <c r="L11" i="3"/>
  <c r="L7" i="3"/>
  <c r="D6" i="3" a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C2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D6" i="3" l="1"/>
  <c r="B16" i="3"/>
  <c r="B17" i="3"/>
  <c r="H7" i="3" l="1"/>
  <c r="H9" i="3"/>
  <c r="H15" i="3"/>
  <c r="H18" i="3"/>
  <c r="H21" i="3"/>
  <c r="H25" i="3"/>
  <c r="H28" i="3"/>
  <c r="H31" i="3"/>
  <c r="H34" i="3"/>
  <c r="H38" i="3"/>
  <c r="H42" i="3"/>
  <c r="H44" i="3"/>
  <c r="H48" i="3"/>
  <c r="H51" i="3"/>
  <c r="H54" i="3"/>
  <c r="B30" i="3"/>
  <c r="B35" i="3"/>
  <c r="B38" i="3"/>
  <c r="B41" i="3"/>
  <c r="B44" i="3"/>
  <c r="B47" i="3"/>
  <c r="B51" i="3"/>
  <c r="B56" i="3"/>
  <c r="B60" i="3"/>
  <c r="B65" i="3"/>
  <c r="B69" i="3"/>
  <c r="B72" i="3"/>
  <c r="B75" i="3"/>
  <c r="B29" i="3"/>
  <c r="B62" i="3"/>
  <c r="H12" i="3"/>
  <c r="H14" i="3"/>
  <c r="H17" i="3"/>
  <c r="H20" i="3"/>
  <c r="H23" i="3"/>
  <c r="H26" i="3"/>
  <c r="H30" i="3"/>
  <c r="H33" i="3"/>
  <c r="H37" i="3"/>
  <c r="H40" i="3"/>
  <c r="H46" i="3"/>
  <c r="H50" i="3"/>
  <c r="H55" i="3"/>
  <c r="B31" i="3"/>
  <c r="B34" i="3"/>
  <c r="B37" i="3"/>
  <c r="B42" i="3"/>
  <c r="B45" i="3"/>
  <c r="B48" i="3"/>
  <c r="B54" i="3"/>
  <c r="B57" i="3"/>
  <c r="B61" i="3"/>
  <c r="B64" i="3"/>
  <c r="B68" i="3"/>
  <c r="B73" i="3"/>
  <c r="B76" i="3"/>
  <c r="H8" i="3"/>
  <c r="H13" i="3"/>
  <c r="H24" i="3"/>
  <c r="H29" i="3"/>
  <c r="H35" i="3"/>
  <c r="H39" i="3"/>
  <c r="H43" i="3"/>
  <c r="H45" i="3"/>
  <c r="H49" i="3"/>
  <c r="H52" i="3"/>
  <c r="B32" i="3"/>
  <c r="B36" i="3"/>
  <c r="B40" i="3"/>
  <c r="B46" i="3"/>
  <c r="B49" i="3"/>
  <c r="B52" i="3"/>
  <c r="B55" i="3"/>
  <c r="B59" i="3"/>
  <c r="B63" i="3"/>
  <c r="B67" i="3"/>
  <c r="B71" i="3"/>
  <c r="B74" i="3"/>
  <c r="B77" i="3"/>
  <c r="H10" i="3"/>
  <c r="H16" i="3"/>
  <c r="H19" i="3"/>
  <c r="H22" i="3"/>
  <c r="H27" i="3"/>
  <c r="H32" i="3"/>
  <c r="H36" i="3"/>
  <c r="H41" i="3"/>
  <c r="H47" i="3"/>
  <c r="H53" i="3"/>
  <c r="H56" i="3"/>
  <c r="B33" i="3"/>
  <c r="B39" i="3"/>
  <c r="B43" i="3"/>
  <c r="B50" i="3"/>
  <c r="B53" i="3"/>
  <c r="B58" i="3"/>
  <c r="B66" i="3"/>
  <c r="B70" i="3"/>
  <c r="B78" i="3"/>
  <c r="H11" i="3"/>
  <c r="E20" i="3"/>
  <c r="E29" i="3"/>
  <c r="E28" i="3"/>
  <c r="E27" i="3"/>
  <c r="E26" i="3"/>
  <c r="E25" i="3"/>
  <c r="E24" i="3"/>
  <c r="E23" i="3"/>
  <c r="E22" i="3"/>
  <c r="E21" i="3"/>
  <c r="E14" i="3"/>
  <c r="E12" i="3"/>
  <c r="E11" i="3"/>
  <c r="E10" i="3"/>
  <c r="E13" i="3"/>
  <c r="B20" i="3"/>
  <c r="B22" i="3"/>
  <c r="B18" i="3"/>
  <c r="B19" i="3"/>
  <c r="B21" i="3"/>
  <c r="E15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3A06A-827F-43DC-86A7-C6182A0182D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D4F79F6-46E9-4710-B8E0-66FD7940BC46}" name="WorksheetConnection_amazon sales kpi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amazonsaleskpi.xlsxTable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2">
    <s v="ThisWorkbookDataModel"/>
    <s v="{[Table2].[year].[All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<sst xmlns="http://schemas.openxmlformats.org/spreadsheetml/2006/main" count="78220" uniqueCount="7854">
  <si>
    <t>OrderID</t>
  </si>
  <si>
    <t>OrderDate</t>
  </si>
  <si>
    <t>CustomerID</t>
  </si>
  <si>
    <t>CustomerName</t>
  </si>
  <si>
    <t>ProductID</t>
  </si>
  <si>
    <t>ProductName</t>
  </si>
  <si>
    <t>Category</t>
  </si>
  <si>
    <t>Brand</t>
  </si>
  <si>
    <t>Quantity</t>
  </si>
  <si>
    <t>UnitPrice</t>
  </si>
  <si>
    <t>Discount</t>
  </si>
  <si>
    <t>Tax</t>
  </si>
  <si>
    <t>ShippingCost</t>
  </si>
  <si>
    <t>TotalAmount</t>
  </si>
  <si>
    <t>PaymentMethod</t>
  </si>
  <si>
    <t>OrderStatus</t>
  </si>
  <si>
    <t>City</t>
  </si>
  <si>
    <t>State</t>
  </si>
  <si>
    <t>Country</t>
  </si>
  <si>
    <t>SellerID</t>
  </si>
  <si>
    <t>ORD0000001</t>
  </si>
  <si>
    <t>CUST001504</t>
  </si>
  <si>
    <t>Vihaan Sharma</t>
  </si>
  <si>
    <t>P00014</t>
  </si>
  <si>
    <t>Drone Mini</t>
  </si>
  <si>
    <t>Books</t>
  </si>
  <si>
    <t>BrightLux</t>
  </si>
  <si>
    <t>Debit Card</t>
  </si>
  <si>
    <t>Delivered</t>
  </si>
  <si>
    <t>Washington</t>
  </si>
  <si>
    <t>DC</t>
  </si>
  <si>
    <t>India</t>
  </si>
  <si>
    <t>SELL01967</t>
  </si>
  <si>
    <t>ORD0000002</t>
  </si>
  <si>
    <t>CUST000178</t>
  </si>
  <si>
    <t>Pooja Kumar</t>
  </si>
  <si>
    <t>P00040</t>
  </si>
  <si>
    <t>Microphone</t>
  </si>
  <si>
    <t>Home &amp; Kitchen</t>
  </si>
  <si>
    <t>UrbanStyle</t>
  </si>
  <si>
    <t>Amazon Pay</t>
  </si>
  <si>
    <t>Fort Worth</t>
  </si>
  <si>
    <t>TX</t>
  </si>
  <si>
    <t>United States</t>
  </si>
  <si>
    <t>SELL01298</t>
  </si>
  <si>
    <t>ORD0000003</t>
  </si>
  <si>
    <t>CUST047516</t>
  </si>
  <si>
    <t>Sneha Singh</t>
  </si>
  <si>
    <t>P00044</t>
  </si>
  <si>
    <t>Power Bank 20000mAh</t>
  </si>
  <si>
    <t>Clothing</t>
  </si>
  <si>
    <t>Austin</t>
  </si>
  <si>
    <t>SELL00908</t>
  </si>
  <si>
    <t>ORD0000004</t>
  </si>
  <si>
    <t>CUST030059</t>
  </si>
  <si>
    <t>Vihaan Reddy</t>
  </si>
  <si>
    <t>P00041</t>
  </si>
  <si>
    <t>Webcam Full HD</t>
  </si>
  <si>
    <t>Zenith</t>
  </si>
  <si>
    <t>Cash on Delivery</t>
  </si>
  <si>
    <t>Charlotte</t>
  </si>
  <si>
    <t>NC</t>
  </si>
  <si>
    <t>SELL01164</t>
  </si>
  <si>
    <t>ORD0000005</t>
  </si>
  <si>
    <t>CUST048677</t>
  </si>
  <si>
    <t>Aditya Kapoor</t>
  </si>
  <si>
    <t>P00029</t>
  </si>
  <si>
    <t>T-Shirt</t>
  </si>
  <si>
    <t>KiddoFun</t>
  </si>
  <si>
    <t>Credit Card</t>
  </si>
  <si>
    <t>Cancelled</t>
  </si>
  <si>
    <t>San Antonio</t>
  </si>
  <si>
    <t>Canada</t>
  </si>
  <si>
    <t>SELL01411</t>
  </si>
  <si>
    <t>ORD0000006</t>
  </si>
  <si>
    <t>CUST042705</t>
  </si>
  <si>
    <t>Karan Sharma</t>
  </si>
  <si>
    <t>P00023</t>
  </si>
  <si>
    <t>Cookware Set</t>
  </si>
  <si>
    <t>ReadMore</t>
  </si>
  <si>
    <t>UPI</t>
  </si>
  <si>
    <t>Los Angeles</t>
  </si>
  <si>
    <t>CA</t>
  </si>
  <si>
    <t>SELL01494</t>
  </si>
  <si>
    <t>ORD0000007</t>
  </si>
  <si>
    <t>CUST037667</t>
  </si>
  <si>
    <t>Aarav Verma</t>
  </si>
  <si>
    <t>P00030</t>
  </si>
  <si>
    <t>Dress Shirt</t>
  </si>
  <si>
    <t>Chicago</t>
  </si>
  <si>
    <t>IL</t>
  </si>
  <si>
    <t>Australia</t>
  </si>
  <si>
    <t>SELL01676</t>
  </si>
  <si>
    <t>ORD0000008</t>
  </si>
  <si>
    <t>CUST031165</t>
  </si>
  <si>
    <t>Rohit Kumar</t>
  </si>
  <si>
    <t>P00028</t>
  </si>
  <si>
    <t>Jeans</t>
  </si>
  <si>
    <t>Toys &amp; Games</t>
  </si>
  <si>
    <t>Pending</t>
  </si>
  <si>
    <t>Denver</t>
  </si>
  <si>
    <t>CO</t>
  </si>
  <si>
    <t>SELL00510</t>
  </si>
  <si>
    <t>ORD0000009</t>
  </si>
  <si>
    <t>CUST026965</t>
  </si>
  <si>
    <t>Aman Kapoor</t>
  </si>
  <si>
    <t>P00031</t>
  </si>
  <si>
    <t>Kids Toy Car</t>
  </si>
  <si>
    <t>Sports &amp; Outdoors</t>
  </si>
  <si>
    <t>Apex</t>
  </si>
  <si>
    <t>SELL01895</t>
  </si>
  <si>
    <t>ORD0000010</t>
  </si>
  <si>
    <t>CUST029472</t>
  </si>
  <si>
    <t>Aarav Reddy</t>
  </si>
  <si>
    <t>P00001</t>
  </si>
  <si>
    <t>Wireless Earbuds</t>
  </si>
  <si>
    <t>Houston</t>
  </si>
  <si>
    <t>SELL01584</t>
  </si>
  <si>
    <t>ORD0000011</t>
  </si>
  <si>
    <t>CUST005346</t>
  </si>
  <si>
    <t>Rohit Reddy</t>
  </si>
  <si>
    <t>P00046</t>
  </si>
  <si>
    <t>Car Charger</t>
  </si>
  <si>
    <t>HomeEase</t>
  </si>
  <si>
    <t>Jacksonville</t>
  </si>
  <si>
    <t>FL</t>
  </si>
  <si>
    <t>SELL01217</t>
  </si>
  <si>
    <t>ORD0000012</t>
  </si>
  <si>
    <t>CUST046088</t>
  </si>
  <si>
    <t>Karan Kumar</t>
  </si>
  <si>
    <t>P00042</t>
  </si>
  <si>
    <t>Projector Mini</t>
  </si>
  <si>
    <t>Shipped</t>
  </si>
  <si>
    <t>SELL01160</t>
  </si>
  <si>
    <t>ORD0000013</t>
  </si>
  <si>
    <t>CUST026576</t>
  </si>
  <si>
    <t>Simran Kapoor</t>
  </si>
  <si>
    <t>P00018</t>
  </si>
  <si>
    <t>Vacuum Cleaner</t>
  </si>
  <si>
    <t>New York</t>
  </si>
  <si>
    <t>NY</t>
  </si>
  <si>
    <t>SELL00719</t>
  </si>
  <si>
    <t>ORD0000014</t>
  </si>
  <si>
    <t>CUST006051</t>
  </si>
  <si>
    <t>Pooja Sharma</t>
  </si>
  <si>
    <t>Seattle</t>
  </si>
  <si>
    <t>WA</t>
  </si>
  <si>
    <t>SELL00672</t>
  </si>
  <si>
    <t>ORD0000015</t>
  </si>
  <si>
    <t>CUST025111</t>
  </si>
  <si>
    <t>Mohit Mehta</t>
  </si>
  <si>
    <t>P00035</t>
  </si>
  <si>
    <t>Desk Plant</t>
  </si>
  <si>
    <t>Net Banking</t>
  </si>
  <si>
    <t>Indianapolis</t>
  </si>
  <si>
    <t>IN</t>
  </si>
  <si>
    <t>SELL01541</t>
  </si>
  <si>
    <t>ORD0000016</t>
  </si>
  <si>
    <t>CUST040957</t>
  </si>
  <si>
    <t>Anjali Gupta</t>
  </si>
  <si>
    <t>SELL00437</t>
  </si>
  <si>
    <t>ORD0000017</t>
  </si>
  <si>
    <t>CUST000735</t>
  </si>
  <si>
    <t>Arjun Kumar</t>
  </si>
  <si>
    <t>P00025</t>
  </si>
  <si>
    <t>Running Shoes</t>
  </si>
  <si>
    <t>Philadelphia</t>
  </si>
  <si>
    <t>PA</t>
  </si>
  <si>
    <t>SELL01971</t>
  </si>
  <si>
    <t>ORD0000018</t>
  </si>
  <si>
    <t>CUST038237</t>
  </si>
  <si>
    <t>Anjali Verma</t>
  </si>
  <si>
    <t>P00039</t>
  </si>
  <si>
    <t>Graphic Tablet</t>
  </si>
  <si>
    <t>SELL00132</t>
  </si>
  <si>
    <t>ORD0000019</t>
  </si>
  <si>
    <t>CUST040211</t>
  </si>
  <si>
    <t>Aditya Mehta</t>
  </si>
  <si>
    <t>P00033</t>
  </si>
  <si>
    <t>Puzzle 1000pc</t>
  </si>
  <si>
    <t>Electronics</t>
  </si>
  <si>
    <t>Returned</t>
  </si>
  <si>
    <t>Phoenix</t>
  </si>
  <si>
    <t>AZ</t>
  </si>
  <si>
    <t>SELL01907</t>
  </si>
  <si>
    <t>ORD0000020</t>
  </si>
  <si>
    <t>CUST046893</t>
  </si>
  <si>
    <t>Vihaan Patel</t>
  </si>
  <si>
    <t>San Diego</t>
  </si>
  <si>
    <t>SELL00881</t>
  </si>
  <si>
    <t>ORD0000021</t>
  </si>
  <si>
    <t>CUST041508</t>
  </si>
  <si>
    <t>Vikas Kapoor</t>
  </si>
  <si>
    <t>SELL01947</t>
  </si>
  <si>
    <t>ORD0000022</t>
  </si>
  <si>
    <t>CUST048817</t>
  </si>
  <si>
    <t>P00010</t>
  </si>
  <si>
    <t>Smartwatch</t>
  </si>
  <si>
    <t>SELL01672</t>
  </si>
  <si>
    <t>ORD0000023</t>
  </si>
  <si>
    <t>CUST048828</t>
  </si>
  <si>
    <t>Simran Reddy</t>
  </si>
  <si>
    <t>P00003</t>
  </si>
  <si>
    <t>Smartphone Case</t>
  </si>
  <si>
    <t>SELL01102</t>
  </si>
  <si>
    <t>ORD0000024</t>
  </si>
  <si>
    <t>CUST033080</t>
  </si>
  <si>
    <t>Vihaan Mehta</t>
  </si>
  <si>
    <t>P00021</t>
  </si>
  <si>
    <t>Backpack</t>
  </si>
  <si>
    <t>Dallas</t>
  </si>
  <si>
    <t>SELL01507</t>
  </si>
  <si>
    <t>ORD0000025</t>
  </si>
  <si>
    <t>CUST041929</t>
  </si>
  <si>
    <t>Aditya Reddy</t>
  </si>
  <si>
    <t>P00008</t>
  </si>
  <si>
    <t>4K Monitor</t>
  </si>
  <si>
    <t>SELL01553</t>
  </si>
  <si>
    <t>ORD0000026</t>
  </si>
  <si>
    <t>CUST035043</t>
  </si>
  <si>
    <t>Priya Kapoor</t>
  </si>
  <si>
    <t>Columbus</t>
  </si>
  <si>
    <t>OH</t>
  </si>
  <si>
    <t>SELL00342</t>
  </si>
  <si>
    <t>ORD0000027</t>
  </si>
  <si>
    <t>CUST043777</t>
  </si>
  <si>
    <t>P00036</t>
  </si>
  <si>
    <t>Smart Light Bulb</t>
  </si>
  <si>
    <t>San Francisco</t>
  </si>
  <si>
    <t>SELL01129</t>
  </si>
  <si>
    <t>ORD0000028</t>
  </si>
  <si>
    <t>CUST037985</t>
  </si>
  <si>
    <t>Rohit Verma</t>
  </si>
  <si>
    <t>P00019</t>
  </si>
  <si>
    <t>LED Desk Lamp</t>
  </si>
  <si>
    <t>United Kingdom</t>
  </si>
  <si>
    <t>SELL01796</t>
  </si>
  <si>
    <t>ORD0000029</t>
  </si>
  <si>
    <t>CUST000721</t>
  </si>
  <si>
    <t>Vivaan Kumar</t>
  </si>
  <si>
    <t>SELL01715</t>
  </si>
  <si>
    <t>ORD0000030</t>
  </si>
  <si>
    <t>CUST008013</t>
  </si>
  <si>
    <t>Priya Verma</t>
  </si>
  <si>
    <t>P00045</t>
  </si>
  <si>
    <t>Phone Tripod</t>
  </si>
  <si>
    <t>SELL00874</t>
  </si>
  <si>
    <t>ORD0000031</t>
  </si>
  <si>
    <t>CUST018693</t>
  </si>
  <si>
    <t>Sneha Verma</t>
  </si>
  <si>
    <t>SELL01318</t>
  </si>
  <si>
    <t>ORD0000032</t>
  </si>
  <si>
    <t>CUST044089</t>
  </si>
  <si>
    <t>Sunita Gupta</t>
  </si>
  <si>
    <t>P00006</t>
  </si>
  <si>
    <t>Gaming Mouse</t>
  </si>
  <si>
    <t>FitLife</t>
  </si>
  <si>
    <t>SELL00384</t>
  </si>
  <si>
    <t>ORD0000033</t>
  </si>
  <si>
    <t>CUST011946</t>
  </si>
  <si>
    <t>Simran Patel</t>
  </si>
  <si>
    <t>P00047</t>
  </si>
  <si>
    <t>Memory Card 128GB</t>
  </si>
  <si>
    <t>CoreTech</t>
  </si>
  <si>
    <t>SELL01798</t>
  </si>
  <si>
    <t>ORD0000034</t>
  </si>
  <si>
    <t>CUST049225</t>
  </si>
  <si>
    <t>Mohit Patel</t>
  </si>
  <si>
    <t>SELL00219</t>
  </si>
  <si>
    <t>ORD0000035</t>
  </si>
  <si>
    <t>CUST048518</t>
  </si>
  <si>
    <t>Vikas Kumar</t>
  </si>
  <si>
    <t>SELL01619</t>
  </si>
  <si>
    <t>ORD0000036</t>
  </si>
  <si>
    <t>CUST047957</t>
  </si>
  <si>
    <t>Pooja Verma</t>
  </si>
  <si>
    <t>SELL01592</t>
  </si>
  <si>
    <t>ORD0000037</t>
  </si>
  <si>
    <t>CUST043577</t>
  </si>
  <si>
    <t>Kabir Singh</t>
  </si>
  <si>
    <t>P00032</t>
  </si>
  <si>
    <t>Board Game</t>
  </si>
  <si>
    <t>SELL00755</t>
  </si>
  <si>
    <t>ORD0000038</t>
  </si>
  <si>
    <t>CUST029566</t>
  </si>
  <si>
    <t>Sahil Kumar</t>
  </si>
  <si>
    <t>P00015</t>
  </si>
  <si>
    <t>Instant Pot</t>
  </si>
  <si>
    <t>SELL01262</t>
  </si>
  <si>
    <t>ORD0000039</t>
  </si>
  <si>
    <t>CUST004199</t>
  </si>
  <si>
    <t>Mohit Joshi</t>
  </si>
  <si>
    <t>SELL00566</t>
  </si>
  <si>
    <t>ORD0000040</t>
  </si>
  <si>
    <t>CUST042096</t>
  </si>
  <si>
    <t>SELL01049</t>
  </si>
  <si>
    <t>ORD0000041</t>
  </si>
  <si>
    <t>CUST017203</t>
  </si>
  <si>
    <t>SELL00369</t>
  </si>
  <si>
    <t>ORD0000042</t>
  </si>
  <si>
    <t>CUST046853</t>
  </si>
  <si>
    <t>Anjali Sharma</t>
  </si>
  <si>
    <t>P00022</t>
  </si>
  <si>
    <t>Water Bottle</t>
  </si>
  <si>
    <t>SELL01983</t>
  </si>
  <si>
    <t>ORD0000043</t>
  </si>
  <si>
    <t>CUST020850</t>
  </si>
  <si>
    <t>Sneha Sharma</t>
  </si>
  <si>
    <t>SELL00959</t>
  </si>
  <si>
    <t>ORD0000044</t>
  </si>
  <si>
    <t>CUST039744</t>
  </si>
  <si>
    <t>Anjali Mehta</t>
  </si>
  <si>
    <t>SELL00076</t>
  </si>
  <si>
    <t>ORD0000045</t>
  </si>
  <si>
    <t>CUST017434</t>
  </si>
  <si>
    <t>SELL00898</t>
  </si>
  <si>
    <t>ORD0000046</t>
  </si>
  <si>
    <t>CUST045893</t>
  </si>
  <si>
    <t>Rohit Kapoor</t>
  </si>
  <si>
    <t>P00009</t>
  </si>
  <si>
    <t>Portable SSD 1TB</t>
  </si>
  <si>
    <t>SELL00181</t>
  </si>
  <si>
    <t>ORD0000047</t>
  </si>
  <si>
    <t>CUST033696</t>
  </si>
  <si>
    <t>Anjali Kumar</t>
  </si>
  <si>
    <t>SELL01805</t>
  </si>
  <si>
    <t>ORD0000048</t>
  </si>
  <si>
    <t>CUST032008</t>
  </si>
  <si>
    <t>Neha Mehta</t>
  </si>
  <si>
    <t>SELL00438</t>
  </si>
  <si>
    <t>ORD0000049</t>
  </si>
  <si>
    <t>CUST011785</t>
  </si>
  <si>
    <t>Simran Singh</t>
  </si>
  <si>
    <t>SELL01660</t>
  </si>
  <si>
    <t>ORD0000050</t>
  </si>
  <si>
    <t>CUST001846</t>
  </si>
  <si>
    <t>Pooja Singh</t>
  </si>
  <si>
    <t>P00012</t>
  </si>
  <si>
    <t>Noise Cancelling Headphones</t>
  </si>
  <si>
    <t>San Jose</t>
  </si>
  <si>
    <t>SELL01908</t>
  </si>
  <si>
    <t>ORD0000051</t>
  </si>
  <si>
    <t>CUST048348</t>
  </si>
  <si>
    <t>Sneha Reddy</t>
  </si>
  <si>
    <t>SELL00078</t>
  </si>
  <si>
    <t>ORD0000052</t>
  </si>
  <si>
    <t>CUST027076</t>
  </si>
  <si>
    <t>Sahil Gupta</t>
  </si>
  <si>
    <t>SELL00659</t>
  </si>
  <si>
    <t>ORD0000053</t>
  </si>
  <si>
    <t>CUST012995</t>
  </si>
  <si>
    <t>Ritika Mehta</t>
  </si>
  <si>
    <t>P00050</t>
  </si>
  <si>
    <t>Novel Bestseller</t>
  </si>
  <si>
    <t>NexPro</t>
  </si>
  <si>
    <t>SELL00962</t>
  </si>
  <si>
    <t>ORD0000054</t>
  </si>
  <si>
    <t>CUST030633</t>
  </si>
  <si>
    <t>P00049</t>
  </si>
  <si>
    <t>Children's Book</t>
  </si>
  <si>
    <t>SELL01002</t>
  </si>
  <si>
    <t>ORD0000055</t>
  </si>
  <si>
    <t>CUST013482</t>
  </si>
  <si>
    <t>ORD0000056</t>
  </si>
  <si>
    <t>CUST030091</t>
  </si>
  <si>
    <t>Arjun Reddy</t>
  </si>
  <si>
    <t>SELL01113</t>
  </si>
  <si>
    <t>ORD0000057</t>
  </si>
  <si>
    <t>CUST031856</t>
  </si>
  <si>
    <t>Neha Verma</t>
  </si>
  <si>
    <t>SELL00723</t>
  </si>
  <si>
    <t>ORD0000058</t>
  </si>
  <si>
    <t>CUST040925</t>
  </si>
  <si>
    <t>Vivaan Verma</t>
  </si>
  <si>
    <t>P00005</t>
  </si>
  <si>
    <t>Laptop Sleeve</t>
  </si>
  <si>
    <t>SELL01920</t>
  </si>
  <si>
    <t>ORD0000059</t>
  </si>
  <si>
    <t>CUST031615</t>
  </si>
  <si>
    <t>Arjun Singh</t>
  </si>
  <si>
    <t>P00016</t>
  </si>
  <si>
    <t>Air Fryer</t>
  </si>
  <si>
    <t>SELL00280</t>
  </si>
  <si>
    <t>ORD0000060</t>
  </si>
  <si>
    <t>CUST018312</t>
  </si>
  <si>
    <t>Karan Kapoor</t>
  </si>
  <si>
    <t>P00027</t>
  </si>
  <si>
    <t>Winter Jacket</t>
  </si>
  <si>
    <t>SELL00446</t>
  </si>
  <si>
    <t>ORD0000061</t>
  </si>
  <si>
    <t>CUST017070</t>
  </si>
  <si>
    <t>P00037</t>
  </si>
  <si>
    <t>Router</t>
  </si>
  <si>
    <t>SELL00106</t>
  </si>
  <si>
    <t>ORD0000062</t>
  </si>
  <si>
    <t>CUST026591</t>
  </si>
  <si>
    <t>Sunita Kapoor</t>
  </si>
  <si>
    <t>SELL00247</t>
  </si>
  <si>
    <t>ORD0000063</t>
  </si>
  <si>
    <t>CUST006724</t>
  </si>
  <si>
    <t>P00004</t>
  </si>
  <si>
    <t>USB-C Charger</t>
  </si>
  <si>
    <t>SELL00011</t>
  </si>
  <si>
    <t>ORD0000064</t>
  </si>
  <si>
    <t>CUST026258</t>
  </si>
  <si>
    <t>Pooja Reddy</t>
  </si>
  <si>
    <t>SELL01006</t>
  </si>
  <si>
    <t>ORD0000065</t>
  </si>
  <si>
    <t>CUST000139</t>
  </si>
  <si>
    <t>SELL01242</t>
  </si>
  <si>
    <t>ORD0000066</t>
  </si>
  <si>
    <t>CUST038107</t>
  </si>
  <si>
    <t>SELL01704</t>
  </si>
  <si>
    <t>ORD0000067</t>
  </si>
  <si>
    <t>CUST015763</t>
  </si>
  <si>
    <t>SELL01548</t>
  </si>
  <si>
    <t>ORD0000068</t>
  </si>
  <si>
    <t>CUST041458</t>
  </si>
  <si>
    <t>Priya Mehta</t>
  </si>
  <si>
    <t>SELL00532</t>
  </si>
  <si>
    <t>ORD0000069</t>
  </si>
  <si>
    <t>CUST033817</t>
  </si>
  <si>
    <t>SELL01811</t>
  </si>
  <si>
    <t>ORD0000070</t>
  </si>
  <si>
    <t>CUST041366</t>
  </si>
  <si>
    <t>Aarav Gupta</t>
  </si>
  <si>
    <t>SELL01501</t>
  </si>
  <si>
    <t>ORD0000071</t>
  </si>
  <si>
    <t>CUST005372</t>
  </si>
  <si>
    <t>Aman Singh</t>
  </si>
  <si>
    <t>SELL01168</t>
  </si>
  <si>
    <t>ORD0000072</t>
  </si>
  <si>
    <t>CUST018135</t>
  </si>
  <si>
    <t>Aman Verma</t>
  </si>
  <si>
    <t>P00011</t>
  </si>
  <si>
    <t>Fitness Band</t>
  </si>
  <si>
    <t>SELL01780</t>
  </si>
  <si>
    <t>ORD0000073</t>
  </si>
  <si>
    <t>CUST043454</t>
  </si>
  <si>
    <t>Priya Reddy</t>
  </si>
  <si>
    <t>SELL00749</t>
  </si>
  <si>
    <t>ORD0000074</t>
  </si>
  <si>
    <t>CUST007050</t>
  </si>
  <si>
    <t>Kabir Kumar</t>
  </si>
  <si>
    <t>SELL00221</t>
  </si>
  <si>
    <t>ORD0000075</t>
  </si>
  <si>
    <t>CUST027444</t>
  </si>
  <si>
    <t>Arjun Patel</t>
  </si>
  <si>
    <t>SELL01964</t>
  </si>
  <si>
    <t>ORD0000076</t>
  </si>
  <si>
    <t>CUST042061</t>
  </si>
  <si>
    <t>Mohit Reddy</t>
  </si>
  <si>
    <t>SELL01119</t>
  </si>
  <si>
    <t>ORD0000077</t>
  </si>
  <si>
    <t>CUST016864</t>
  </si>
  <si>
    <t>Aman Sharma</t>
  </si>
  <si>
    <t>P00026</t>
  </si>
  <si>
    <t>Sunglasses</t>
  </si>
  <si>
    <t>SELL00376</t>
  </si>
  <si>
    <t>ORD0000078</t>
  </si>
  <si>
    <t>CUST028956</t>
  </si>
  <si>
    <t>Kabir Patel</t>
  </si>
  <si>
    <t>SELL00112</t>
  </si>
  <si>
    <t>ORD0000079</t>
  </si>
  <si>
    <t>CUST001710</t>
  </si>
  <si>
    <t>Neha Sharma</t>
  </si>
  <si>
    <t>SELL00917</t>
  </si>
  <si>
    <t>ORD0000080</t>
  </si>
  <si>
    <t>CUST023701</t>
  </si>
  <si>
    <t>P00007</t>
  </si>
  <si>
    <t>Mechanical Keyboard</t>
  </si>
  <si>
    <t>SELL01174</t>
  </si>
  <si>
    <t>ORD0000081</t>
  </si>
  <si>
    <t>CUST005263</t>
  </si>
  <si>
    <t>Priya Kumar</t>
  </si>
  <si>
    <t>SELL00371</t>
  </si>
  <si>
    <t>ORD0000082</t>
  </si>
  <si>
    <t>CUST014979</t>
  </si>
  <si>
    <t>SELL00077</t>
  </si>
  <si>
    <t>ORD0000083</t>
  </si>
  <si>
    <t>CUST038225</t>
  </si>
  <si>
    <t>Ritika Verma</t>
  </si>
  <si>
    <t>SELL01872</t>
  </si>
  <si>
    <t>ORD0000084</t>
  </si>
  <si>
    <t>CUST028769</t>
  </si>
  <si>
    <t>Aditya Joshi</t>
  </si>
  <si>
    <t>SELL00198</t>
  </si>
  <si>
    <t>ORD0000085</t>
  </si>
  <si>
    <t>CUST049605</t>
  </si>
  <si>
    <t>SELL00087</t>
  </si>
  <si>
    <t>ORD0000086</t>
  </si>
  <si>
    <t>CUST015624</t>
  </si>
  <si>
    <t>P00017</t>
  </si>
  <si>
    <t>Electric Kettle</t>
  </si>
  <si>
    <t>SELL01618</t>
  </si>
  <si>
    <t>ORD0000087</t>
  </si>
  <si>
    <t>CUST026490</t>
  </si>
  <si>
    <t>Neha Reddy</t>
  </si>
  <si>
    <t>SELL01735</t>
  </si>
  <si>
    <t>ORD0000088</t>
  </si>
  <si>
    <t>CUST001370</t>
  </si>
  <si>
    <t>Mohit Gupta</t>
  </si>
  <si>
    <t>SELL01951</t>
  </si>
  <si>
    <t>ORD0000089</t>
  </si>
  <si>
    <t>CUST043394</t>
  </si>
  <si>
    <t>SELL00041</t>
  </si>
  <si>
    <t>ORD0000090</t>
  </si>
  <si>
    <t>CUST039077</t>
  </si>
  <si>
    <t>SELL00271</t>
  </si>
  <si>
    <t>ORD0000091</t>
  </si>
  <si>
    <t>CUST007564</t>
  </si>
  <si>
    <t>SELL00155</t>
  </si>
  <si>
    <t>ORD0000092</t>
  </si>
  <si>
    <t>CUST033299</t>
  </si>
  <si>
    <t>ORD0000093</t>
  </si>
  <si>
    <t>CUST039707</t>
  </si>
  <si>
    <t>Vikas Joshi</t>
  </si>
  <si>
    <t>SELL00861</t>
  </si>
  <si>
    <t>ORD0000094</t>
  </si>
  <si>
    <t>CUST043458</t>
  </si>
  <si>
    <t>Aman Joshi</t>
  </si>
  <si>
    <t>P00048</t>
  </si>
  <si>
    <t>Wireless Charger</t>
  </si>
  <si>
    <t>SELL00572</t>
  </si>
  <si>
    <t>ORD0000095</t>
  </si>
  <si>
    <t>CUST001552</t>
  </si>
  <si>
    <t>Vihaan Kumar</t>
  </si>
  <si>
    <t>SELL01732</t>
  </si>
  <si>
    <t>ORD0000096</t>
  </si>
  <si>
    <t>CUST039426</t>
  </si>
  <si>
    <t>P00043</t>
  </si>
  <si>
    <t>HDMI Cable 2m</t>
  </si>
  <si>
    <t>SELL01461</t>
  </si>
  <si>
    <t>ORD0000097</t>
  </si>
  <si>
    <t>CUST049557</t>
  </si>
  <si>
    <t>SELL00108</t>
  </si>
  <si>
    <t>ORD0000098</t>
  </si>
  <si>
    <t>CUST033386</t>
  </si>
  <si>
    <t>Ritika Reddy</t>
  </si>
  <si>
    <t>SELL01544</t>
  </si>
  <si>
    <t>ORD0000099</t>
  </si>
  <si>
    <t>CUST018449</t>
  </si>
  <si>
    <t>Sneha Kapoor</t>
  </si>
  <si>
    <t>SELL00992</t>
  </si>
  <si>
    <t>ORD0000100</t>
  </si>
  <si>
    <t>CUST012492</t>
  </si>
  <si>
    <t>SELL00337</t>
  </si>
  <si>
    <t>ORD0000101</t>
  </si>
  <si>
    <t>CUST015367</t>
  </si>
  <si>
    <t>Aditya Sharma</t>
  </si>
  <si>
    <t>ORD0000102</t>
  </si>
  <si>
    <t>CUST009929</t>
  </si>
  <si>
    <t>SELL00848</t>
  </si>
  <si>
    <t>ORD0000103</t>
  </si>
  <si>
    <t>CUST030254</t>
  </si>
  <si>
    <t>Vivaan Patel</t>
  </si>
  <si>
    <t>SELL00127</t>
  </si>
  <si>
    <t>ORD0000104</t>
  </si>
  <si>
    <t>CUST041994</t>
  </si>
  <si>
    <t>SELL00607</t>
  </si>
  <si>
    <t>ORD0000105</t>
  </si>
  <si>
    <t>CUST034561</t>
  </si>
  <si>
    <t>Sneha Gupta</t>
  </si>
  <si>
    <t>SELL01742</t>
  </si>
  <si>
    <t>ORD0000106</t>
  </si>
  <si>
    <t>CUST028297</t>
  </si>
  <si>
    <t>Neha Kumar</t>
  </si>
  <si>
    <t>SELL00553</t>
  </si>
  <si>
    <t>ORD0000107</t>
  </si>
  <si>
    <t>CUST002237</t>
  </si>
  <si>
    <t>Sahil Singh</t>
  </si>
  <si>
    <t>ORD0000108</t>
  </si>
  <si>
    <t>CUST007600</t>
  </si>
  <si>
    <t>Ritika Kapoor</t>
  </si>
  <si>
    <t>P00034</t>
  </si>
  <si>
    <t>Desk Organizer</t>
  </si>
  <si>
    <t>SELL01189</t>
  </si>
  <si>
    <t>ORD0000109</t>
  </si>
  <si>
    <t>CUST010526</t>
  </si>
  <si>
    <t>SELL01545</t>
  </si>
  <si>
    <t>ORD0000110</t>
  </si>
  <si>
    <t>CUST024904</t>
  </si>
  <si>
    <t>SELL00617</t>
  </si>
  <si>
    <t>ORD0000111</t>
  </si>
  <si>
    <t>CUST033463</t>
  </si>
  <si>
    <t>SELL01848</t>
  </si>
  <si>
    <t>ORD0000112</t>
  </si>
  <si>
    <t>CUST015883</t>
  </si>
  <si>
    <t>SELL01322</t>
  </si>
  <si>
    <t>ORD0000113</t>
  </si>
  <si>
    <t>CUST035697</t>
  </si>
  <si>
    <t>Vikas Mehta</t>
  </si>
  <si>
    <t>P00024</t>
  </si>
  <si>
    <t>Yoga Mat</t>
  </si>
  <si>
    <t>SELL00915</t>
  </si>
  <si>
    <t>ORD0000114</t>
  </si>
  <si>
    <t>CUST010676</t>
  </si>
  <si>
    <t>Karan Joshi</t>
  </si>
  <si>
    <t>SELL01203</t>
  </si>
  <si>
    <t>ORD0000115</t>
  </si>
  <si>
    <t>CUST037855</t>
  </si>
  <si>
    <t>SELL01649</t>
  </si>
  <si>
    <t>ORD0000116</t>
  </si>
  <si>
    <t>CUST013803</t>
  </si>
  <si>
    <t>Vivaan Mehta</t>
  </si>
  <si>
    <t>SELL01188</t>
  </si>
  <si>
    <t>ORD0000117</t>
  </si>
  <si>
    <t>CUST041291</t>
  </si>
  <si>
    <t>SELL01963</t>
  </si>
  <si>
    <t>ORD0000118</t>
  </si>
  <si>
    <t>CUST025351</t>
  </si>
  <si>
    <t>Sneha Kumar</t>
  </si>
  <si>
    <t>ORD0000119</t>
  </si>
  <si>
    <t>CUST023478</t>
  </si>
  <si>
    <t>SELL01044</t>
  </si>
  <si>
    <t>ORD0000120</t>
  </si>
  <si>
    <t>CUST029783</t>
  </si>
  <si>
    <t>SELL01527</t>
  </si>
  <si>
    <t>ORD0000121</t>
  </si>
  <si>
    <t>CUST001056</t>
  </si>
  <si>
    <t>Karan Singh</t>
  </si>
  <si>
    <t>SELL01639</t>
  </si>
  <si>
    <t>ORD0000122</t>
  </si>
  <si>
    <t>CUST026942</t>
  </si>
  <si>
    <t>Pooja Joshi</t>
  </si>
  <si>
    <t>SELL00632</t>
  </si>
  <si>
    <t>ORD0000123</t>
  </si>
  <si>
    <t>CUST027791</t>
  </si>
  <si>
    <t>SELL00745</t>
  </si>
  <si>
    <t>ORD0000124</t>
  </si>
  <si>
    <t>CUST019410</t>
  </si>
  <si>
    <t>SELL00146</t>
  </si>
  <si>
    <t>ORD0000125</t>
  </si>
  <si>
    <t>CUST009308</t>
  </si>
  <si>
    <t>SELL00770</t>
  </si>
  <si>
    <t>ORD0000126</t>
  </si>
  <si>
    <t>CUST004285</t>
  </si>
  <si>
    <t>Sahil Sharma</t>
  </si>
  <si>
    <t>SELL01530</t>
  </si>
  <si>
    <t>ORD0000127</t>
  </si>
  <si>
    <t>CUST037966</t>
  </si>
  <si>
    <t>Aditya Kumar</t>
  </si>
  <si>
    <t>SELL01372</t>
  </si>
  <si>
    <t>ORD0000128</t>
  </si>
  <si>
    <t>CUST025421</t>
  </si>
  <si>
    <t>SELL01574</t>
  </si>
  <si>
    <t>ORD0000129</t>
  </si>
  <si>
    <t>CUST039352</t>
  </si>
  <si>
    <t>Neha Joshi</t>
  </si>
  <si>
    <t>SELL00583</t>
  </si>
  <si>
    <t>ORD0000130</t>
  </si>
  <si>
    <t>CUST032886</t>
  </si>
  <si>
    <t>Rohit Mehta</t>
  </si>
  <si>
    <t>SELL00736</t>
  </si>
  <si>
    <t>ORD0000131</t>
  </si>
  <si>
    <t>CUST014360</t>
  </si>
  <si>
    <t>Vivaan Singh</t>
  </si>
  <si>
    <t>SELL01332</t>
  </si>
  <si>
    <t>ORD0000132</t>
  </si>
  <si>
    <t>CUST007708</t>
  </si>
  <si>
    <t>Sunita Sharma</t>
  </si>
  <si>
    <t>SELL00248</t>
  </si>
  <si>
    <t>ORD0000133</t>
  </si>
  <si>
    <t>CUST013067</t>
  </si>
  <si>
    <t>ORD0000134</t>
  </si>
  <si>
    <t>CUST046835</t>
  </si>
  <si>
    <t>Simran Gupta</t>
  </si>
  <si>
    <t>SELL01180</t>
  </si>
  <si>
    <t>ORD0000135</t>
  </si>
  <si>
    <t>CUST011228</t>
  </si>
  <si>
    <t>Karan Reddy</t>
  </si>
  <si>
    <t>SELL00715</t>
  </si>
  <si>
    <t>ORD0000136</t>
  </si>
  <si>
    <t>CUST046806</t>
  </si>
  <si>
    <t>Neha Singh</t>
  </si>
  <si>
    <t>P00013</t>
  </si>
  <si>
    <t>Action Camera</t>
  </si>
  <si>
    <t>SELL00709</t>
  </si>
  <si>
    <t>ORD0000137</t>
  </si>
  <si>
    <t>CUST014033</t>
  </si>
  <si>
    <t>Rohit Gupta</t>
  </si>
  <si>
    <t>SELL00278</t>
  </si>
  <si>
    <t>ORD0000138</t>
  </si>
  <si>
    <t>CUST040569</t>
  </si>
  <si>
    <t>Rohit Sharma</t>
  </si>
  <si>
    <t>SELL01341</t>
  </si>
  <si>
    <t>ORD0000139</t>
  </si>
  <si>
    <t>CUST041172</t>
  </si>
  <si>
    <t>SELL00699</t>
  </si>
  <si>
    <t>ORD0000140</t>
  </si>
  <si>
    <t>CUST001601</t>
  </si>
  <si>
    <t>SELL01558</t>
  </si>
  <si>
    <t>ORD0000141</t>
  </si>
  <si>
    <t>CUST046508</t>
  </si>
  <si>
    <t>Vivaan Sharma</t>
  </si>
  <si>
    <t>SELL00940</t>
  </si>
  <si>
    <t>ORD0000142</t>
  </si>
  <si>
    <t>CUST027712</t>
  </si>
  <si>
    <t>Ritika Joshi</t>
  </si>
  <si>
    <t>SELL00796</t>
  </si>
  <si>
    <t>ORD0000143</t>
  </si>
  <si>
    <t>CUST029705</t>
  </si>
  <si>
    <t>Aman Reddy</t>
  </si>
  <si>
    <t>SELL00143</t>
  </si>
  <si>
    <t>ORD0000144</t>
  </si>
  <si>
    <t>CUST008224</t>
  </si>
  <si>
    <t>Mohit Sharma</t>
  </si>
  <si>
    <t>ORD0000145</t>
  </si>
  <si>
    <t>CUST046362</t>
  </si>
  <si>
    <t>SELL00338</t>
  </si>
  <si>
    <t>ORD0000146</t>
  </si>
  <si>
    <t>CUST005950</t>
  </si>
  <si>
    <t>Mohit Verma</t>
  </si>
  <si>
    <t>SELL00864</t>
  </si>
  <si>
    <t>ORD0000147</t>
  </si>
  <si>
    <t>CUST037485</t>
  </si>
  <si>
    <t>Kabir Verma</t>
  </si>
  <si>
    <t>SELL01097</t>
  </si>
  <si>
    <t>ORD0000148</t>
  </si>
  <si>
    <t>CUST027818</t>
  </si>
  <si>
    <t>Sneha Mehta</t>
  </si>
  <si>
    <t>SELL00776</t>
  </si>
  <si>
    <t>ORD0000149</t>
  </si>
  <si>
    <t>CUST048304</t>
  </si>
  <si>
    <t>Vihaan Kapoor</t>
  </si>
  <si>
    <t>SELL00433</t>
  </si>
  <si>
    <t>ORD0000150</t>
  </si>
  <si>
    <t>CUST033670</t>
  </si>
  <si>
    <t>SELL00027</t>
  </si>
  <si>
    <t>ORD0000151</t>
  </si>
  <si>
    <t>CUST038774</t>
  </si>
  <si>
    <t>Kabir Sharma</t>
  </si>
  <si>
    <t>ORD0000152</t>
  </si>
  <si>
    <t>CUST026880</t>
  </si>
  <si>
    <t>SELL00229</t>
  </si>
  <si>
    <t>ORD0000153</t>
  </si>
  <si>
    <t>CUST044830</t>
  </si>
  <si>
    <t>SELL01889</t>
  </si>
  <si>
    <t>ORD0000154</t>
  </si>
  <si>
    <t>CUST040087</t>
  </si>
  <si>
    <t>SELL01455</t>
  </si>
  <si>
    <t>ORD0000155</t>
  </si>
  <si>
    <t>CUST026727</t>
  </si>
  <si>
    <t>SELL00945</t>
  </si>
  <si>
    <t>ORD0000156</t>
  </si>
  <si>
    <t>CUST011225</t>
  </si>
  <si>
    <t>Rohit Patel</t>
  </si>
  <si>
    <t>SELL00850</t>
  </si>
  <si>
    <t>ORD0000157</t>
  </si>
  <si>
    <t>CUST031885</t>
  </si>
  <si>
    <t>SELL01363</t>
  </si>
  <si>
    <t>ORD0000158</t>
  </si>
  <si>
    <t>CUST016025</t>
  </si>
  <si>
    <t>Sunita Singh</t>
  </si>
  <si>
    <t>SELL01573</t>
  </si>
  <si>
    <t>ORD0000159</t>
  </si>
  <si>
    <t>CUST036113</t>
  </si>
  <si>
    <t>Priya Joshi</t>
  </si>
  <si>
    <t>SELL01598</t>
  </si>
  <si>
    <t>ORD0000160</t>
  </si>
  <si>
    <t>CUST043628</t>
  </si>
  <si>
    <t>SELL00412</t>
  </si>
  <si>
    <t>ORD0000161</t>
  </si>
  <si>
    <t>CUST020507</t>
  </si>
  <si>
    <t>Aarav Joshi</t>
  </si>
  <si>
    <t>SELL00708</t>
  </si>
  <si>
    <t>ORD0000162</t>
  </si>
  <si>
    <t>CUST012422</t>
  </si>
  <si>
    <t>Kabir Kapoor</t>
  </si>
  <si>
    <t>SELL01169</t>
  </si>
  <si>
    <t>ORD0000163</t>
  </si>
  <si>
    <t>CUST009807</t>
  </si>
  <si>
    <t>Vihaan Verma</t>
  </si>
  <si>
    <t>SELL00551</t>
  </si>
  <si>
    <t>ORD0000164</t>
  </si>
  <si>
    <t>CUST048496</t>
  </si>
  <si>
    <t>SELL00141</t>
  </si>
  <si>
    <t>ORD0000165</t>
  </si>
  <si>
    <t>CUST029400</t>
  </si>
  <si>
    <t>Aman Gupta</t>
  </si>
  <si>
    <t>SELL01482</t>
  </si>
  <si>
    <t>ORD0000166</t>
  </si>
  <si>
    <t>CUST004811</t>
  </si>
  <si>
    <t>P00038</t>
  </si>
  <si>
    <t>External HDD 2TB</t>
  </si>
  <si>
    <t>SELL00910</t>
  </si>
  <si>
    <t>ORD0000167</t>
  </si>
  <si>
    <t>CUST008669</t>
  </si>
  <si>
    <t>SELL00243</t>
  </si>
  <si>
    <t>ORD0000168</t>
  </si>
  <si>
    <t>CUST035784</t>
  </si>
  <si>
    <t>Vikas Gupta</t>
  </si>
  <si>
    <t>SELL01837</t>
  </si>
  <si>
    <t>ORD0000169</t>
  </si>
  <si>
    <t>CUST027512</t>
  </si>
  <si>
    <t>SELL00878</t>
  </si>
  <si>
    <t>ORD0000170</t>
  </si>
  <si>
    <t>CUST023754</t>
  </si>
  <si>
    <t>SELL01838</t>
  </si>
  <si>
    <t>ORD0000171</t>
  </si>
  <si>
    <t>CUST011579</t>
  </si>
  <si>
    <t>Kabir Reddy</t>
  </si>
  <si>
    <t>SELL01005</t>
  </si>
  <si>
    <t>ORD0000172</t>
  </si>
  <si>
    <t>CUST003082</t>
  </si>
  <si>
    <t>SELL00319</t>
  </si>
  <si>
    <t>ORD0000173</t>
  </si>
  <si>
    <t>CUST040193</t>
  </si>
  <si>
    <t>SELL00210</t>
  </si>
  <si>
    <t>ORD0000174</t>
  </si>
  <si>
    <t>CUST014061</t>
  </si>
  <si>
    <t>Arjun Gupta</t>
  </si>
  <si>
    <t>P00020</t>
  </si>
  <si>
    <t>Office Chair</t>
  </si>
  <si>
    <t>SELL00101</t>
  </si>
  <si>
    <t>ORD0000175</t>
  </si>
  <si>
    <t>CUST028212</t>
  </si>
  <si>
    <t>SELL01555</t>
  </si>
  <si>
    <t>ORD0000176</t>
  </si>
  <si>
    <t>CUST010967</t>
  </si>
  <si>
    <t>SELL00727</t>
  </si>
  <si>
    <t>ORD0000177</t>
  </si>
  <si>
    <t>CUST022674</t>
  </si>
  <si>
    <t>Pooja Gupta</t>
  </si>
  <si>
    <t>SELL00062</t>
  </si>
  <si>
    <t>ORD0000178</t>
  </si>
  <si>
    <t>CUST048983</t>
  </si>
  <si>
    <t>SELL00530</t>
  </si>
  <si>
    <t>ORD0000179</t>
  </si>
  <si>
    <t>CUST016133</t>
  </si>
  <si>
    <t>SELL00395</t>
  </si>
  <si>
    <t>ORD0000180</t>
  </si>
  <si>
    <t>CUST044928</t>
  </si>
  <si>
    <t>SELL00811</t>
  </si>
  <si>
    <t>ORD0000181</t>
  </si>
  <si>
    <t>CUST024560</t>
  </si>
  <si>
    <t>Neha Gupta</t>
  </si>
  <si>
    <t>SELL00296</t>
  </si>
  <si>
    <t>ORD0000182</t>
  </si>
  <si>
    <t>CUST019814</t>
  </si>
  <si>
    <t>SELL01602</t>
  </si>
  <si>
    <t>ORD0000183</t>
  </si>
  <si>
    <t>CUST015222</t>
  </si>
  <si>
    <t>Karan Gupta</t>
  </si>
  <si>
    <t>SELL00166</t>
  </si>
  <si>
    <t>ORD0000184</t>
  </si>
  <si>
    <t>CUST015733</t>
  </si>
  <si>
    <t>ORD0000185</t>
  </si>
  <si>
    <t>CUST023655</t>
  </si>
  <si>
    <t>Anjali Singh</t>
  </si>
  <si>
    <t>SELL00773</t>
  </si>
  <si>
    <t>ORD0000186</t>
  </si>
  <si>
    <t>CUST021204</t>
  </si>
  <si>
    <t>SELL01469</t>
  </si>
  <si>
    <t>ORD0000187</t>
  </si>
  <si>
    <t>CUST016221</t>
  </si>
  <si>
    <t>SELL00701</t>
  </si>
  <si>
    <t>ORD0000188</t>
  </si>
  <si>
    <t>CUST036912</t>
  </si>
  <si>
    <t>SELL01658</t>
  </si>
  <si>
    <t>ORD0000189</t>
  </si>
  <si>
    <t>CUST043111</t>
  </si>
  <si>
    <t>SELL00429</t>
  </si>
  <si>
    <t>ORD0000190</t>
  </si>
  <si>
    <t>CUST034016</t>
  </si>
  <si>
    <t>Aditya Singh</t>
  </si>
  <si>
    <t>SELL01532</t>
  </si>
  <si>
    <t>ORD0000191</t>
  </si>
  <si>
    <t>CUST040748</t>
  </si>
  <si>
    <t>SELL00430</t>
  </si>
  <si>
    <t>ORD0000192</t>
  </si>
  <si>
    <t>CUST004207</t>
  </si>
  <si>
    <t>SELL00302</t>
  </si>
  <si>
    <t>ORD0000193</t>
  </si>
  <si>
    <t>CUST041282</t>
  </si>
  <si>
    <t>SELL00733</t>
  </si>
  <si>
    <t>ORD0000194</t>
  </si>
  <si>
    <t>CUST044672</t>
  </si>
  <si>
    <t>SELL00785</t>
  </si>
  <si>
    <t>ORD0000195</t>
  </si>
  <si>
    <t>CUST004859</t>
  </si>
  <si>
    <t>Vivaan Gupta</t>
  </si>
  <si>
    <t>SELL00999</t>
  </si>
  <si>
    <t>ORD0000196</t>
  </si>
  <si>
    <t>CUST007154</t>
  </si>
  <si>
    <t>Vikas Sharma</t>
  </si>
  <si>
    <t>ORD0000197</t>
  </si>
  <si>
    <t>CUST035993</t>
  </si>
  <si>
    <t>SELL00557</t>
  </si>
  <si>
    <t>ORD0000198</t>
  </si>
  <si>
    <t>CUST027565</t>
  </si>
  <si>
    <t>SELL01488</t>
  </si>
  <si>
    <t>ORD0000199</t>
  </si>
  <si>
    <t>CUST010007</t>
  </si>
  <si>
    <t>Vikas Reddy</t>
  </si>
  <si>
    <t>SELL00096</t>
  </si>
  <si>
    <t>ORD0000200</t>
  </si>
  <si>
    <t>CUST022505</t>
  </si>
  <si>
    <t>SELL01489</t>
  </si>
  <si>
    <t>ORD0000201</t>
  </si>
  <si>
    <t>CUST007081</t>
  </si>
  <si>
    <t>SELL00230</t>
  </si>
  <si>
    <t>ORD0000202</t>
  </si>
  <si>
    <t>CUST042401</t>
  </si>
  <si>
    <t>Mohit Singh</t>
  </si>
  <si>
    <t>SELL00039</t>
  </si>
  <si>
    <t>ORD0000203</t>
  </si>
  <si>
    <t>CUST040825</t>
  </si>
  <si>
    <t>SELL00154</t>
  </si>
  <si>
    <t>ORD0000204</t>
  </si>
  <si>
    <t>CUST022812</t>
  </si>
  <si>
    <t>SELL01177</t>
  </si>
  <si>
    <t>ORD0000205</t>
  </si>
  <si>
    <t>CUST029448</t>
  </si>
  <si>
    <t>SELL00122</t>
  </si>
  <si>
    <t>ORD0000206</t>
  </si>
  <si>
    <t>CUST025313</t>
  </si>
  <si>
    <t>SELL01958</t>
  </si>
  <si>
    <t>ORD0000207</t>
  </si>
  <si>
    <t>CUST029438</t>
  </si>
  <si>
    <t>SELL00705</t>
  </si>
  <si>
    <t>ORD0000208</t>
  </si>
  <si>
    <t>CUST001181</t>
  </si>
  <si>
    <t>Vivaan Joshi</t>
  </si>
  <si>
    <t>SELL01609</t>
  </si>
  <si>
    <t>ORD0000209</t>
  </si>
  <si>
    <t>CUST017264</t>
  </si>
  <si>
    <t>ORD0000210</t>
  </si>
  <si>
    <t>CUST039608</t>
  </si>
  <si>
    <t>SELL01140</t>
  </si>
  <si>
    <t>ORD0000211</t>
  </si>
  <si>
    <t>CUST019237</t>
  </si>
  <si>
    <t>SELL00479</t>
  </si>
  <si>
    <t>ORD0000212</t>
  </si>
  <si>
    <t>CUST035731</t>
  </si>
  <si>
    <t>SELL00157</t>
  </si>
  <si>
    <t>ORD0000213</t>
  </si>
  <si>
    <t>CUST012280</t>
  </si>
  <si>
    <t>SELL01375</t>
  </si>
  <si>
    <t>ORD0000214</t>
  </si>
  <si>
    <t>CUST003507</t>
  </si>
  <si>
    <t>SELL00159</t>
  </si>
  <si>
    <t>ORD0000215</t>
  </si>
  <si>
    <t>CUST023893</t>
  </si>
  <si>
    <t>Aditya Gupta</t>
  </si>
  <si>
    <t>P00002</t>
  </si>
  <si>
    <t>Bluetooth Speaker</t>
  </si>
  <si>
    <t>SELL01801</t>
  </si>
  <si>
    <t>ORD0000216</t>
  </si>
  <si>
    <t>CUST008440</t>
  </si>
  <si>
    <t>SELL00813</t>
  </si>
  <si>
    <t>ORD0000217</t>
  </si>
  <si>
    <t>CUST019363</t>
  </si>
  <si>
    <t>Sunita Reddy</t>
  </si>
  <si>
    <t>SELL01565</t>
  </si>
  <si>
    <t>ORD0000218</t>
  </si>
  <si>
    <t>CUST034266</t>
  </si>
  <si>
    <t>SELL01516</t>
  </si>
  <si>
    <t>ORD0000219</t>
  </si>
  <si>
    <t>CUST026742</t>
  </si>
  <si>
    <t>Vihaan Gupta</t>
  </si>
  <si>
    <t>SELL01863</t>
  </si>
  <si>
    <t>ORD0000220</t>
  </si>
  <si>
    <t>CUST020572</t>
  </si>
  <si>
    <t>Mohit Kapoor</t>
  </si>
  <si>
    <t>SELL01791</t>
  </si>
  <si>
    <t>ORD0000221</t>
  </si>
  <si>
    <t>CUST012246</t>
  </si>
  <si>
    <t>SELL00297</t>
  </si>
  <si>
    <t>ORD0000222</t>
  </si>
  <si>
    <t>CUST021328</t>
  </si>
  <si>
    <t>SELL00328</t>
  </si>
  <si>
    <t>ORD0000223</t>
  </si>
  <si>
    <t>CUST017932</t>
  </si>
  <si>
    <t>Karan Patel</t>
  </si>
  <si>
    <t>SELL00753</t>
  </si>
  <si>
    <t>ORD0000224</t>
  </si>
  <si>
    <t>CUST030236</t>
  </si>
  <si>
    <t>SELL00080</t>
  </si>
  <si>
    <t>ORD0000225</t>
  </si>
  <si>
    <t>CUST018375</t>
  </si>
  <si>
    <t>SELL01913</t>
  </si>
  <si>
    <t>ORD0000226</t>
  </si>
  <si>
    <t>CUST031704</t>
  </si>
  <si>
    <t>ORD0000227</t>
  </si>
  <si>
    <t>CUST003147</t>
  </si>
  <si>
    <t>Ritika Kumar</t>
  </si>
  <si>
    <t>SELL00628</t>
  </si>
  <si>
    <t>ORD0000228</t>
  </si>
  <si>
    <t>CUST014415</t>
  </si>
  <si>
    <t>SELL01713</t>
  </si>
  <si>
    <t>ORD0000229</t>
  </si>
  <si>
    <t>CUST001747</t>
  </si>
  <si>
    <t>SELL00704</t>
  </si>
  <si>
    <t>ORD0000230</t>
  </si>
  <si>
    <t>CUST031415</t>
  </si>
  <si>
    <t>SELL00905</t>
  </si>
  <si>
    <t>ORD0000231</t>
  </si>
  <si>
    <t>CUST048207</t>
  </si>
  <si>
    <t>SELL01023</t>
  </si>
  <si>
    <t>ORD0000232</t>
  </si>
  <si>
    <t>CUST019145</t>
  </si>
  <si>
    <t>Karan Verma</t>
  </si>
  <si>
    <t>SELL00212</t>
  </si>
  <si>
    <t>ORD0000233</t>
  </si>
  <si>
    <t>CUST028877</t>
  </si>
  <si>
    <t>Anjali Kapoor</t>
  </si>
  <si>
    <t>SELL00809</t>
  </si>
  <si>
    <t>ORD0000234</t>
  </si>
  <si>
    <t>CUST006962</t>
  </si>
  <si>
    <t>SELL00871</t>
  </si>
  <si>
    <t>ORD0000235</t>
  </si>
  <si>
    <t>CUST037405</t>
  </si>
  <si>
    <t>SELL00685</t>
  </si>
  <si>
    <t>ORD0000236</t>
  </si>
  <si>
    <t>CUST025402</t>
  </si>
  <si>
    <t>SELL00618</t>
  </si>
  <si>
    <t>ORD0000237</t>
  </si>
  <si>
    <t>CUST029978</t>
  </si>
  <si>
    <t>SELL00273</t>
  </si>
  <si>
    <t>ORD0000238</t>
  </si>
  <si>
    <t>CUST049175</t>
  </si>
  <si>
    <t>SELL00238</t>
  </si>
  <si>
    <t>ORD0000239</t>
  </si>
  <si>
    <t>CUST028805</t>
  </si>
  <si>
    <t>SELL01434</t>
  </si>
  <si>
    <t>ORD0000240</t>
  </si>
  <si>
    <t>CUST024635</t>
  </si>
  <si>
    <t>Karan Mehta</t>
  </si>
  <si>
    <t>SELL00311</t>
  </si>
  <si>
    <t>ORD0000241</t>
  </si>
  <si>
    <t>CUST034448</t>
  </si>
  <si>
    <t>ORD0000242</t>
  </si>
  <si>
    <t>CUST040551</t>
  </si>
  <si>
    <t>Ritika Gupta</t>
  </si>
  <si>
    <t>SELL01881</t>
  </si>
  <si>
    <t>ORD0000243</t>
  </si>
  <si>
    <t>CUST034398</t>
  </si>
  <si>
    <t>SELL01539</t>
  </si>
  <si>
    <t>ORD0000244</t>
  </si>
  <si>
    <t>CUST042901</t>
  </si>
  <si>
    <t>SELL01937</t>
  </si>
  <si>
    <t>ORD0000245</t>
  </si>
  <si>
    <t>CUST029445</t>
  </si>
  <si>
    <t>ORD0000246</t>
  </si>
  <si>
    <t>CUST039354</t>
  </si>
  <si>
    <t>SELL01817</t>
  </si>
  <si>
    <t>ORD0000247</t>
  </si>
  <si>
    <t>CUST047386</t>
  </si>
  <si>
    <t>SELL01554</t>
  </si>
  <si>
    <t>ORD0000248</t>
  </si>
  <si>
    <t>CUST014192</t>
  </si>
  <si>
    <t>Simran Joshi</t>
  </si>
  <si>
    <t>SELL01901</t>
  </si>
  <si>
    <t>ORD0000249</t>
  </si>
  <si>
    <t>CUST027774</t>
  </si>
  <si>
    <t>Simran Kumar</t>
  </si>
  <si>
    <t>SELL01387</t>
  </si>
  <si>
    <t>ORD0000250</t>
  </si>
  <si>
    <t>CUST045022</t>
  </si>
  <si>
    <t>ORD0000251</t>
  </si>
  <si>
    <t>CUST015291</t>
  </si>
  <si>
    <t>SELL00536</t>
  </si>
  <si>
    <t>ORD0000252</t>
  </si>
  <si>
    <t>CUST019542</t>
  </si>
  <si>
    <t>SELL00946</t>
  </si>
  <si>
    <t>ORD0000253</t>
  </si>
  <si>
    <t>CUST005818</t>
  </si>
  <si>
    <t>SELL00810</t>
  </si>
  <si>
    <t>ORD0000254</t>
  </si>
  <si>
    <t>CUST017005</t>
  </si>
  <si>
    <t>SELL01760</t>
  </si>
  <si>
    <t>ORD0000255</t>
  </si>
  <si>
    <t>CUST004652</t>
  </si>
  <si>
    <t>SELL00205</t>
  </si>
  <si>
    <t>ORD0000256</t>
  </si>
  <si>
    <t>CUST000716</t>
  </si>
  <si>
    <t>Rohit Singh</t>
  </si>
  <si>
    <t>SELL00035</t>
  </si>
  <si>
    <t>ORD0000257</t>
  </si>
  <si>
    <t>CUST008298</t>
  </si>
  <si>
    <t>Aarav Sharma</t>
  </si>
  <si>
    <t>SELL00561</t>
  </si>
  <si>
    <t>ORD0000258</t>
  </si>
  <si>
    <t>CUST047323</t>
  </si>
  <si>
    <t>Sneha Joshi</t>
  </si>
  <si>
    <t>SELL00073</t>
  </si>
  <si>
    <t>ORD0000259</t>
  </si>
  <si>
    <t>CUST024173</t>
  </si>
  <si>
    <t>SELL01449</t>
  </si>
  <si>
    <t>ORD0000260</t>
  </si>
  <si>
    <t>CUST039468</t>
  </si>
  <si>
    <t>Simran Mehta</t>
  </si>
  <si>
    <t>SELL00800</t>
  </si>
  <si>
    <t>ORD0000261</t>
  </si>
  <si>
    <t>CUST017113</t>
  </si>
  <si>
    <t>SELL00589</t>
  </si>
  <si>
    <t>ORD0000262</t>
  </si>
  <si>
    <t>CUST012593</t>
  </si>
  <si>
    <t>Sunita Joshi</t>
  </si>
  <si>
    <t>SELL00414</t>
  </si>
  <si>
    <t>ORD0000263</t>
  </si>
  <si>
    <t>CUST043099</t>
  </si>
  <si>
    <t>Sunita Kumar</t>
  </si>
  <si>
    <t>SELL01206</t>
  </si>
  <si>
    <t>ORD0000264</t>
  </si>
  <si>
    <t>CUST002544</t>
  </si>
  <si>
    <t>Arjun Sharma</t>
  </si>
  <si>
    <t>SELL00789</t>
  </si>
  <si>
    <t>ORD0000265</t>
  </si>
  <si>
    <t>CUST003153</t>
  </si>
  <si>
    <t>SELL01729</t>
  </si>
  <si>
    <t>ORD0000266</t>
  </si>
  <si>
    <t>CUST049849</t>
  </si>
  <si>
    <t>SELL00669</t>
  </si>
  <si>
    <t>ORD0000267</t>
  </si>
  <si>
    <t>CUST020614</t>
  </si>
  <si>
    <t>SELL01843</t>
  </si>
  <si>
    <t>ORD0000268</t>
  </si>
  <si>
    <t>CUST008599</t>
  </si>
  <si>
    <t>Vivaan Reddy</t>
  </si>
  <si>
    <t>SELL01396</t>
  </si>
  <si>
    <t>ORD0000269</t>
  </si>
  <si>
    <t>CUST031058</t>
  </si>
  <si>
    <t>SELL01933</t>
  </si>
  <si>
    <t>ORD0000270</t>
  </si>
  <si>
    <t>CUST032555</t>
  </si>
  <si>
    <t>SELL01560</t>
  </si>
  <si>
    <t>ORD0000271</t>
  </si>
  <si>
    <t>CUST023550</t>
  </si>
  <si>
    <t>SELL01202</t>
  </si>
  <si>
    <t>ORD0000272</t>
  </si>
  <si>
    <t>CUST042540</t>
  </si>
  <si>
    <t>Sahil Kapoor</t>
  </si>
  <si>
    <t>SELL01156</t>
  </si>
  <si>
    <t>ORD0000273</t>
  </si>
  <si>
    <t>CUST044529</t>
  </si>
  <si>
    <t>Anjali Joshi</t>
  </si>
  <si>
    <t>SELL00976</t>
  </si>
  <si>
    <t>ORD0000274</t>
  </si>
  <si>
    <t>CUST037954</t>
  </si>
  <si>
    <t>ORD0000275</t>
  </si>
  <si>
    <t>CUST035117</t>
  </si>
  <si>
    <t>SELL00331</t>
  </si>
  <si>
    <t>ORD0000276</t>
  </si>
  <si>
    <t>CUST046611</t>
  </si>
  <si>
    <t>SELL00032</t>
  </si>
  <si>
    <t>ORD0000277</t>
  </si>
  <si>
    <t>CUST044280</t>
  </si>
  <si>
    <t>SELL01776</t>
  </si>
  <si>
    <t>ORD0000278</t>
  </si>
  <si>
    <t>CUST033284</t>
  </si>
  <si>
    <t>SELL00284</t>
  </si>
  <si>
    <t>ORD0000279</t>
  </si>
  <si>
    <t>CUST036194</t>
  </si>
  <si>
    <t>SELL01659</t>
  </si>
  <si>
    <t>ORD0000280</t>
  </si>
  <si>
    <t>CUST023648</t>
  </si>
  <si>
    <t>SELL01792</t>
  </si>
  <si>
    <t>ORD0000281</t>
  </si>
  <si>
    <t>CUST001746</t>
  </si>
  <si>
    <t>SELL00187</t>
  </si>
  <si>
    <t>ORD0000282</t>
  </si>
  <si>
    <t>CUST034953</t>
  </si>
  <si>
    <t>SELL01522</t>
  </si>
  <si>
    <t>ORD0000283</t>
  </si>
  <si>
    <t>CUST036197</t>
  </si>
  <si>
    <t>SELL00883</t>
  </si>
  <si>
    <t>ORD0000284</t>
  </si>
  <si>
    <t>CUST001072</t>
  </si>
  <si>
    <t>Anjali Patel</t>
  </si>
  <si>
    <t>SELL00294</t>
  </si>
  <si>
    <t>ORD0000285</t>
  </si>
  <si>
    <t>CUST001188</t>
  </si>
  <si>
    <t>Sahil Verma</t>
  </si>
  <si>
    <t>SELL01442</t>
  </si>
  <si>
    <t>ORD0000286</t>
  </si>
  <si>
    <t>CUST016884</t>
  </si>
  <si>
    <t>SELL00054</t>
  </si>
  <si>
    <t>ORD0000287</t>
  </si>
  <si>
    <t>CUST043203</t>
  </si>
  <si>
    <t>SELL00326</t>
  </si>
  <si>
    <t>ORD0000288</t>
  </si>
  <si>
    <t>CUST012562</t>
  </si>
  <si>
    <t>SELL01435</t>
  </si>
  <si>
    <t>ORD0000289</t>
  </si>
  <si>
    <t>CUST030504</t>
  </si>
  <si>
    <t>SELL00977</t>
  </si>
  <si>
    <t>ORD0000290</t>
  </si>
  <si>
    <t>CUST002550</t>
  </si>
  <si>
    <t>ORD0000291</t>
  </si>
  <si>
    <t>CUST006082</t>
  </si>
  <si>
    <t>Sahil Joshi</t>
  </si>
  <si>
    <t>SELL01802</t>
  </si>
  <si>
    <t>ORD0000292</t>
  </si>
  <si>
    <t>CUST007148</t>
  </si>
  <si>
    <t>SELL00782</t>
  </si>
  <si>
    <t>ORD0000293</t>
  </si>
  <si>
    <t>CUST014657</t>
  </si>
  <si>
    <t>SELL01904</t>
  </si>
  <si>
    <t>ORD0000294</t>
  </si>
  <si>
    <t>CUST049112</t>
  </si>
  <si>
    <t>SELL01356</t>
  </si>
  <si>
    <t>ORD0000295</t>
  </si>
  <si>
    <t>CUST029592</t>
  </si>
  <si>
    <t>Aarav Kapoor</t>
  </si>
  <si>
    <t>SELL01890</t>
  </si>
  <si>
    <t>ORD0000296</t>
  </si>
  <si>
    <t>CUST014517</t>
  </si>
  <si>
    <t>ORD0000297</t>
  </si>
  <si>
    <t>CUST005746</t>
  </si>
  <si>
    <t>Aarav Patel</t>
  </si>
  <si>
    <t>SELL00199</t>
  </si>
  <si>
    <t>ORD0000298</t>
  </si>
  <si>
    <t>CUST027050</t>
  </si>
  <si>
    <t>SELL01301</t>
  </si>
  <si>
    <t>ORD0000299</t>
  </si>
  <si>
    <t>CUST017205</t>
  </si>
  <si>
    <t>SELL01985</t>
  </si>
  <si>
    <t>ORD0000300</t>
  </si>
  <si>
    <t>CUST009192</t>
  </si>
  <si>
    <t>ORD0000301</t>
  </si>
  <si>
    <t>CUST008766</t>
  </si>
  <si>
    <t>SELL01248</t>
  </si>
  <si>
    <t>ORD0000302</t>
  </si>
  <si>
    <t>CUST001699</t>
  </si>
  <si>
    <t>SELL01222</t>
  </si>
  <si>
    <t>ORD0000303</t>
  </si>
  <si>
    <t>CUST019427</t>
  </si>
  <si>
    <t>SELL00138</t>
  </si>
  <si>
    <t>ORD0000304</t>
  </si>
  <si>
    <t>CUST003257</t>
  </si>
  <si>
    <t>Aarav Mehta</t>
  </si>
  <si>
    <t>SELL00084</t>
  </si>
  <si>
    <t>ORD0000305</t>
  </si>
  <si>
    <t>CUST002188</t>
  </si>
  <si>
    <t>SELL01336</t>
  </si>
  <si>
    <t>ORD0000306</t>
  </si>
  <si>
    <t>CUST001779</t>
  </si>
  <si>
    <t>ORD0000307</t>
  </si>
  <si>
    <t>CUST032817</t>
  </si>
  <si>
    <t>Arjun Kapoor</t>
  </si>
  <si>
    <t>SELL01401</t>
  </si>
  <si>
    <t>ORD0000308</t>
  </si>
  <si>
    <t>CUST034263</t>
  </si>
  <si>
    <t>ORD0000309</t>
  </si>
  <si>
    <t>CUST047601</t>
  </si>
  <si>
    <t>SELL01467</t>
  </si>
  <si>
    <t>ORD0000310</t>
  </si>
  <si>
    <t>CUST042134</t>
  </si>
  <si>
    <t>Ritika Sharma</t>
  </si>
  <si>
    <t>SELL01253</t>
  </si>
  <si>
    <t>ORD0000311</t>
  </si>
  <si>
    <t>CUST013914</t>
  </si>
  <si>
    <t>SELL00458</t>
  </si>
  <si>
    <t>ORD0000312</t>
  </si>
  <si>
    <t>CUST039236</t>
  </si>
  <si>
    <t>Arjun Joshi</t>
  </si>
  <si>
    <t>SELL01738</t>
  </si>
  <si>
    <t>ORD0000313</t>
  </si>
  <si>
    <t>CUST025927</t>
  </si>
  <si>
    <t>SELL01590</t>
  </si>
  <si>
    <t>ORD0000314</t>
  </si>
  <si>
    <t>CUST000351</t>
  </si>
  <si>
    <t>Pooja Mehta</t>
  </si>
  <si>
    <t>ORD0000315</t>
  </si>
  <si>
    <t>CUST034695</t>
  </si>
  <si>
    <t>ORD0000316</t>
  </si>
  <si>
    <t>CUST034686</t>
  </si>
  <si>
    <t>SELL00156</t>
  </si>
  <si>
    <t>ORD0000317</t>
  </si>
  <si>
    <t>CUST028950</t>
  </si>
  <si>
    <t>SELL00695</t>
  </si>
  <si>
    <t>ORD0000318</t>
  </si>
  <si>
    <t>CUST012442</t>
  </si>
  <si>
    <t>SELL01588</t>
  </si>
  <si>
    <t>ORD0000319</t>
  </si>
  <si>
    <t>CUST038779</t>
  </si>
  <si>
    <t>SELL00807</t>
  </si>
  <si>
    <t>ORD0000320</t>
  </si>
  <si>
    <t>CUST012713</t>
  </si>
  <si>
    <t>SELL00400</t>
  </si>
  <si>
    <t>ORD0000321</t>
  </si>
  <si>
    <t>CUST020344</t>
  </si>
  <si>
    <t>SELL00463</t>
  </si>
  <si>
    <t>ORD0000322</t>
  </si>
  <si>
    <t>CUST005270</t>
  </si>
  <si>
    <t>SELL01391</t>
  </si>
  <si>
    <t>ORD0000323</t>
  </si>
  <si>
    <t>CUST023625</t>
  </si>
  <si>
    <t>ORD0000324</t>
  </si>
  <si>
    <t>CUST010542</t>
  </si>
  <si>
    <t>Aarav Kumar</t>
  </si>
  <si>
    <t>SELL01480</t>
  </si>
  <si>
    <t>ORD0000325</t>
  </si>
  <si>
    <t>CUST021562</t>
  </si>
  <si>
    <t>SELL00844</t>
  </si>
  <si>
    <t>ORD0000326</t>
  </si>
  <si>
    <t>CUST031261</t>
  </si>
  <si>
    <t>SELL01839</t>
  </si>
  <si>
    <t>ORD0000327</t>
  </si>
  <si>
    <t>CUST024288</t>
  </si>
  <si>
    <t>SELL01954</t>
  </si>
  <si>
    <t>ORD0000328</t>
  </si>
  <si>
    <t>CUST015925</t>
  </si>
  <si>
    <t>SELL01021</t>
  </si>
  <si>
    <t>ORD0000329</t>
  </si>
  <si>
    <t>CUST011154</t>
  </si>
  <si>
    <t>SELL01122</t>
  </si>
  <si>
    <t>ORD0000330</t>
  </si>
  <si>
    <t>CUST023840</t>
  </si>
  <si>
    <t>SELL01015</t>
  </si>
  <si>
    <t>ORD0000331</t>
  </si>
  <si>
    <t>CUST004105</t>
  </si>
  <si>
    <t>Vikas Singh</t>
  </si>
  <si>
    <t>SELL00422</t>
  </si>
  <si>
    <t>ORD0000332</t>
  </si>
  <si>
    <t>CUST034270</t>
  </si>
  <si>
    <t>SELL00066</t>
  </si>
  <si>
    <t>ORD0000333</t>
  </si>
  <si>
    <t>CUST031200</t>
  </si>
  <si>
    <t>Vihaan Singh</t>
  </si>
  <si>
    <t>SELL01126</t>
  </si>
  <si>
    <t>ORD0000334</t>
  </si>
  <si>
    <t>CUST002824</t>
  </si>
  <si>
    <t>SELL01273</t>
  </si>
  <si>
    <t>ORD0000335</t>
  </si>
  <si>
    <t>CUST046488</t>
  </si>
  <si>
    <t>SELL00834</t>
  </si>
  <si>
    <t>ORD0000336</t>
  </si>
  <si>
    <t>CUST000068</t>
  </si>
  <si>
    <t>ORD0000337</t>
  </si>
  <si>
    <t>CUST025908</t>
  </si>
  <si>
    <t>Sunita Mehta</t>
  </si>
  <si>
    <t>SELL01382</t>
  </si>
  <si>
    <t>ORD0000338</t>
  </si>
  <si>
    <t>CUST012590</t>
  </si>
  <si>
    <t>SELL01384</t>
  </si>
  <si>
    <t>ORD0000339</t>
  </si>
  <si>
    <t>CUST043281</t>
  </si>
  <si>
    <t>SELL01472</t>
  </si>
  <si>
    <t>ORD0000340</t>
  </si>
  <si>
    <t>CUST023061</t>
  </si>
  <si>
    <t>ORD0000341</t>
  </si>
  <si>
    <t>CUST024329</t>
  </si>
  <si>
    <t>SELL00335</t>
  </si>
  <si>
    <t>ORD0000342</t>
  </si>
  <si>
    <t>CUST049916</t>
  </si>
  <si>
    <t>SELL01794</t>
  </si>
  <si>
    <t>ORD0000343</t>
  </si>
  <si>
    <t>CUST005573</t>
  </si>
  <si>
    <t>SELL00906</t>
  </si>
  <si>
    <t>ORD0000344</t>
  </si>
  <si>
    <t>CUST041438</t>
  </si>
  <si>
    <t>SELL01014</t>
  </si>
  <si>
    <t>ORD0000345</t>
  </si>
  <si>
    <t>CUST027366</t>
  </si>
  <si>
    <t>SELL00220</t>
  </si>
  <si>
    <t>ORD0000346</t>
  </si>
  <si>
    <t>CUST013256</t>
  </si>
  <si>
    <t>SELL00751</t>
  </si>
  <si>
    <t>ORD0000347</t>
  </si>
  <si>
    <t>CUST037808</t>
  </si>
  <si>
    <t>SELL00465</t>
  </si>
  <si>
    <t>ORD0000348</t>
  </si>
  <si>
    <t>CUST012334</t>
  </si>
  <si>
    <t>SELL00357</t>
  </si>
  <si>
    <t>ORD0000349</t>
  </si>
  <si>
    <t>CUST046689</t>
  </si>
  <si>
    <t>SELL00183</t>
  </si>
  <si>
    <t>ORD0000350</t>
  </si>
  <si>
    <t>CUST017408</t>
  </si>
  <si>
    <t>Arjun Mehta</t>
  </si>
  <si>
    <t>SELL00578</t>
  </si>
  <si>
    <t>ORD0000351</t>
  </si>
  <si>
    <t>CUST014960</t>
  </si>
  <si>
    <t>SELL00605</t>
  </si>
  <si>
    <t>ORD0000352</t>
  </si>
  <si>
    <t>CUST010085</t>
  </si>
  <si>
    <t>Pooja Kapoor</t>
  </si>
  <si>
    <t>SELL01785</t>
  </si>
  <si>
    <t>ORD0000353</t>
  </si>
  <si>
    <t>CUST021961</t>
  </si>
  <si>
    <t>ORD0000354</t>
  </si>
  <si>
    <t>CUST029119</t>
  </si>
  <si>
    <t>SELL01630</t>
  </si>
  <si>
    <t>ORD0000355</t>
  </si>
  <si>
    <t>CUST037507</t>
  </si>
  <si>
    <t>SELL01227</t>
  </si>
  <si>
    <t>ORD0000356</t>
  </si>
  <si>
    <t>CUST006815</t>
  </si>
  <si>
    <t>ORD0000357</t>
  </si>
  <si>
    <t>CUST039527</t>
  </si>
  <si>
    <t>SELL01918</t>
  </si>
  <si>
    <t>ORD0000358</t>
  </si>
  <si>
    <t>CUST021127</t>
  </si>
  <si>
    <t>SELL01633</t>
  </si>
  <si>
    <t>ORD0000359</t>
  </si>
  <si>
    <t>CUST034300</t>
  </si>
  <si>
    <t>SELL00010</t>
  </si>
  <si>
    <t>ORD0000360</t>
  </si>
  <si>
    <t>CUST021084</t>
  </si>
  <si>
    <t>Kabir Mehta</t>
  </si>
  <si>
    <t>ORD0000361</t>
  </si>
  <si>
    <t>CUST005859</t>
  </si>
  <si>
    <t>SELL01019</t>
  </si>
  <si>
    <t>ORD0000362</t>
  </si>
  <si>
    <t>CUST049807</t>
  </si>
  <si>
    <t>Neha Patel</t>
  </si>
  <si>
    <t>SELL01330</t>
  </si>
  <si>
    <t>ORD0000363</t>
  </si>
  <si>
    <t>CUST041735</t>
  </si>
  <si>
    <t>SELL00059</t>
  </si>
  <si>
    <t>ORD0000364</t>
  </si>
  <si>
    <t>CUST014691</t>
  </si>
  <si>
    <t>SELL00599</t>
  </si>
  <si>
    <t>ORD0000365</t>
  </si>
  <si>
    <t>CUST028272</t>
  </si>
  <si>
    <t>Pooja Patel</t>
  </si>
  <si>
    <t>ORD0000366</t>
  </si>
  <si>
    <t>CUST006623</t>
  </si>
  <si>
    <t>SELL01655</t>
  </si>
  <si>
    <t>ORD0000367</t>
  </si>
  <si>
    <t>CUST038822</t>
  </si>
  <si>
    <t>ORD0000368</t>
  </si>
  <si>
    <t>CUST005512</t>
  </si>
  <si>
    <t>SELL00448</t>
  </si>
  <si>
    <t>ORD0000369</t>
  </si>
  <si>
    <t>CUST011448</t>
  </si>
  <si>
    <t>SELL01856</t>
  </si>
  <si>
    <t>ORD0000370</t>
  </si>
  <si>
    <t>CUST045030</t>
  </si>
  <si>
    <t>SELL01711</t>
  </si>
  <si>
    <t>ORD0000371</t>
  </si>
  <si>
    <t>CUST040400</t>
  </si>
  <si>
    <t>SELL01563</t>
  </si>
  <si>
    <t>ORD0000372</t>
  </si>
  <si>
    <t>CUST008802</t>
  </si>
  <si>
    <t>SELL00818</t>
  </si>
  <si>
    <t>ORD0000373</t>
  </si>
  <si>
    <t>CUST049537</t>
  </si>
  <si>
    <t>ORD0000374</t>
  </si>
  <si>
    <t>CUST047635</t>
  </si>
  <si>
    <t>SELL01324</t>
  </si>
  <si>
    <t>ORD0000375</t>
  </si>
  <si>
    <t>CUST014084</t>
  </si>
  <si>
    <t>SELL00456</t>
  </si>
  <si>
    <t>ORD0000376</t>
  </si>
  <si>
    <t>CUST000192</t>
  </si>
  <si>
    <t>SELL01651</t>
  </si>
  <si>
    <t>ORD0000377</t>
  </si>
  <si>
    <t>CUST040930</t>
  </si>
  <si>
    <t>SELL01183</t>
  </si>
  <si>
    <t>ORD0000378</t>
  </si>
  <si>
    <t>CUST006786</t>
  </si>
  <si>
    <t>SELL01483</t>
  </si>
  <si>
    <t>ORD0000379</t>
  </si>
  <si>
    <t>CUST044236</t>
  </si>
  <si>
    <t>Sahil Reddy</t>
  </si>
  <si>
    <t>SELL01385</t>
  </si>
  <si>
    <t>ORD0000380</t>
  </si>
  <si>
    <t>CUST035512</t>
  </si>
  <si>
    <t>SELL01500</t>
  </si>
  <si>
    <t>ORD0000381</t>
  </si>
  <si>
    <t>CUST044533</t>
  </si>
  <si>
    <t>Sahil Patel</t>
  </si>
  <si>
    <t>SELL00759</t>
  </si>
  <si>
    <t>ORD0000382</t>
  </si>
  <si>
    <t>CUST015840</t>
  </si>
  <si>
    <t>SELL01631</t>
  </si>
  <si>
    <t>ORD0000383</t>
  </si>
  <si>
    <t>CUST012211</t>
  </si>
  <si>
    <t>SELL01115</t>
  </si>
  <si>
    <t>ORD0000384</t>
  </si>
  <si>
    <t>CUST041119</t>
  </si>
  <si>
    <t>SELL01804</t>
  </si>
  <si>
    <t>ORD0000385</t>
  </si>
  <si>
    <t>CUST019770</t>
  </si>
  <si>
    <t>SELL00409</t>
  </si>
  <si>
    <t>ORD0000386</t>
  </si>
  <si>
    <t>CUST014244</t>
  </si>
  <si>
    <t>SELL00575</t>
  </si>
  <si>
    <t>ORD0000387</t>
  </si>
  <si>
    <t>CUST039927</t>
  </si>
  <si>
    <t>SELL01900</t>
  </si>
  <si>
    <t>ORD0000388</t>
  </si>
  <si>
    <t>CUST018394</t>
  </si>
  <si>
    <t>SELL01626</t>
  </si>
  <si>
    <t>ORD0000389</t>
  </si>
  <si>
    <t>CUST030988</t>
  </si>
  <si>
    <t>SELL01240</t>
  </si>
  <si>
    <t>ORD0000390</t>
  </si>
  <si>
    <t>CUST019107</t>
  </si>
  <si>
    <t>SELL01610</t>
  </si>
  <si>
    <t>ORD0000391</t>
  </si>
  <si>
    <t>CUST037892</t>
  </si>
  <si>
    <t>Kabir Gupta</t>
  </si>
  <si>
    <t>SELL00120</t>
  </si>
  <si>
    <t>ORD0000392</t>
  </si>
  <si>
    <t>CUST023324</t>
  </si>
  <si>
    <t>SELL01083</t>
  </si>
  <si>
    <t>ORD0000393</t>
  </si>
  <si>
    <t>CUST030181</t>
  </si>
  <si>
    <t>SELL00224</t>
  </si>
  <si>
    <t>ORD0000394</t>
  </si>
  <si>
    <t>CUST013642</t>
  </si>
  <si>
    <t>SELL00724</t>
  </si>
  <si>
    <t>ORD0000395</t>
  </si>
  <si>
    <t>CUST009422</t>
  </si>
  <si>
    <t>Priya Sharma</t>
  </si>
  <si>
    <t>SELL00544</t>
  </si>
  <si>
    <t>ORD0000396</t>
  </si>
  <si>
    <t>CUST048133</t>
  </si>
  <si>
    <t>ORD0000397</t>
  </si>
  <si>
    <t>CUST036618</t>
  </si>
  <si>
    <t>SELL00841</t>
  </si>
  <si>
    <t>ORD0000398</t>
  </si>
  <si>
    <t>CUST011417</t>
  </si>
  <si>
    <t>ORD0000399</t>
  </si>
  <si>
    <t>CUST034217</t>
  </si>
  <si>
    <t>Priya Singh</t>
  </si>
  <si>
    <t>SELL01965</t>
  </si>
  <si>
    <t>ORD0000400</t>
  </si>
  <si>
    <t>CUST033773</t>
  </si>
  <si>
    <t>SELL00957</t>
  </si>
  <si>
    <t>ORD0000401</t>
  </si>
  <si>
    <t>CUST009971</t>
  </si>
  <si>
    <t>SELL00494</t>
  </si>
  <si>
    <t>ORD0000402</t>
  </si>
  <si>
    <t>CUST016596</t>
  </si>
  <si>
    <t>SELL01723</t>
  </si>
  <si>
    <t>ORD0000403</t>
  </si>
  <si>
    <t>CUST022332</t>
  </si>
  <si>
    <t>SELL00972</t>
  </si>
  <si>
    <t>ORD0000404</t>
  </si>
  <si>
    <t>CUST027937</t>
  </si>
  <si>
    <t>ORD0000405</t>
  </si>
  <si>
    <t>CUST030345</t>
  </si>
  <si>
    <t>SELL01607</t>
  </si>
  <si>
    <t>ORD0000406</t>
  </si>
  <si>
    <t>CUST008370</t>
  </si>
  <si>
    <t>SELL00321</t>
  </si>
  <si>
    <t>ORD0000407</t>
  </si>
  <si>
    <t>CUST044703</t>
  </si>
  <si>
    <t>SELL00965</t>
  </si>
  <si>
    <t>ORD0000408</t>
  </si>
  <si>
    <t>CUST030597</t>
  </si>
  <si>
    <t>ORD0000409</t>
  </si>
  <si>
    <t>CUST045230</t>
  </si>
  <si>
    <t>SELL00469</t>
  </si>
  <si>
    <t>ORD0000410</t>
  </si>
  <si>
    <t>CUST022493</t>
  </si>
  <si>
    <t>ORD0000411</t>
  </si>
  <si>
    <t>CUST045811</t>
  </si>
  <si>
    <t>SELL00918</t>
  </si>
  <si>
    <t>ORD0000412</t>
  </si>
  <si>
    <t>CUST041583</t>
  </si>
  <si>
    <t>ORD0000413</t>
  </si>
  <si>
    <t>CUST049796</t>
  </si>
  <si>
    <t>SELL01914</t>
  </si>
  <si>
    <t>ORD0000414</t>
  </si>
  <si>
    <t>CUST000031</t>
  </si>
  <si>
    <t>SELL00299</t>
  </si>
  <si>
    <t>ORD0000415</t>
  </si>
  <si>
    <t>CUST008196</t>
  </si>
  <si>
    <t>ORD0000416</t>
  </si>
  <si>
    <t>CUST013179</t>
  </si>
  <si>
    <t>SELL01252</t>
  </si>
  <si>
    <t>ORD0000417</t>
  </si>
  <si>
    <t>CUST000018</t>
  </si>
  <si>
    <t>SELL01599</t>
  </si>
  <si>
    <t>ORD0000418</t>
  </si>
  <si>
    <t>CUST025938</t>
  </si>
  <si>
    <t>ORD0000419</t>
  </si>
  <si>
    <t>CUST037096</t>
  </si>
  <si>
    <t>SELL01193</t>
  </si>
  <si>
    <t>ORD0000420</t>
  </si>
  <si>
    <t>CUST001826</t>
  </si>
  <si>
    <t>SELL00616</t>
  </si>
  <si>
    <t>ORD0000421</t>
  </si>
  <si>
    <t>CUST024624</t>
  </si>
  <si>
    <t>SELL01136</t>
  </si>
  <si>
    <t>ORD0000422</t>
  </si>
  <si>
    <t>CUST006207</t>
  </si>
  <si>
    <t>SELL01523</t>
  </si>
  <si>
    <t>ORD0000423</t>
  </si>
  <si>
    <t>CUST019546</t>
  </si>
  <si>
    <t>SELL01974</t>
  </si>
  <si>
    <t>ORD0000424</t>
  </si>
  <si>
    <t>CUST034816</t>
  </si>
  <si>
    <t>SELL00307</t>
  </si>
  <si>
    <t>ORD0000425</t>
  </si>
  <si>
    <t>CUST007767</t>
  </si>
  <si>
    <t>Mohit Kumar</t>
  </si>
  <si>
    <t>ORD0000426</t>
  </si>
  <si>
    <t>CUST024865</t>
  </si>
  <si>
    <t>SELL00168</t>
  </si>
  <si>
    <t>ORD0000427</t>
  </si>
  <si>
    <t>CUST007249</t>
  </si>
  <si>
    <t>SELL00806</t>
  </si>
  <si>
    <t>ORD0000428</t>
  </si>
  <si>
    <t>CUST024746</t>
  </si>
  <si>
    <t>SELL01990</t>
  </si>
  <si>
    <t>ORD0000429</t>
  </si>
  <si>
    <t>CUST016032</t>
  </si>
  <si>
    <t>SELL01534</t>
  </si>
  <si>
    <t>ORD0000430</t>
  </si>
  <si>
    <t>CUST028771</t>
  </si>
  <si>
    <t>SELL01343</t>
  </si>
  <si>
    <t>ORD0000431</t>
  </si>
  <si>
    <t>CUST023411</t>
  </si>
  <si>
    <t>SELL00997</t>
  </si>
  <si>
    <t>ORD0000432</t>
  </si>
  <si>
    <t>CUST040414</t>
  </si>
  <si>
    <t>Priya Gupta</t>
  </si>
  <si>
    <t>SELL00468</t>
  </si>
  <si>
    <t>ORD0000433</t>
  </si>
  <si>
    <t>CUST018575</t>
  </si>
  <si>
    <t>Simran Verma</t>
  </si>
  <si>
    <t>SELL01204</t>
  </si>
  <si>
    <t>ORD0000434</t>
  </si>
  <si>
    <t>CUST039284</t>
  </si>
  <si>
    <t>ORD0000435</t>
  </si>
  <si>
    <t>CUST044787</t>
  </si>
  <si>
    <t>SELL01254</t>
  </si>
  <si>
    <t>ORD0000436</t>
  </si>
  <si>
    <t>CUST013895</t>
  </si>
  <si>
    <t>SELL01934</t>
  </si>
  <si>
    <t>ORD0000437</t>
  </si>
  <si>
    <t>CUST047497</t>
  </si>
  <si>
    <t>SELL00556</t>
  </si>
  <si>
    <t>ORD0000438</t>
  </si>
  <si>
    <t>CUST032397</t>
  </si>
  <si>
    <t>SELL01389</t>
  </si>
  <si>
    <t>ORD0000439</t>
  </si>
  <si>
    <t>CUST021608</t>
  </si>
  <si>
    <t>Arjun Verma</t>
  </si>
  <si>
    <t>ORD0000440</t>
  </si>
  <si>
    <t>CUST042130</t>
  </si>
  <si>
    <t>ORD0000441</t>
  </si>
  <si>
    <t>CUST011939</t>
  </si>
  <si>
    <t>ORD0000442</t>
  </si>
  <si>
    <t>CUST032769</t>
  </si>
  <si>
    <t>SELL00758</t>
  </si>
  <si>
    <t>ORD0000443</t>
  </si>
  <si>
    <t>CUST039640</t>
  </si>
  <si>
    <t>SELL00760</t>
  </si>
  <si>
    <t>ORD0000444</t>
  </si>
  <si>
    <t>CUST005245</t>
  </si>
  <si>
    <t>ORD0000445</t>
  </si>
  <si>
    <t>CUST029042</t>
  </si>
  <si>
    <t>SELL01192</t>
  </si>
  <si>
    <t>ORD0000446</t>
  </si>
  <si>
    <t>CUST007204</t>
  </si>
  <si>
    <t>ORD0000447</t>
  </si>
  <si>
    <t>CUST049394</t>
  </si>
  <si>
    <t>SELL01066</t>
  </si>
  <si>
    <t>ORD0000448</t>
  </si>
  <si>
    <t>CUST032464</t>
  </si>
  <si>
    <t>SELL00260</t>
  </si>
  <si>
    <t>ORD0000449</t>
  </si>
  <si>
    <t>CUST021458</t>
  </si>
  <si>
    <t>SELL00313</t>
  </si>
  <si>
    <t>ORD0000450</t>
  </si>
  <si>
    <t>CUST044799</t>
  </si>
  <si>
    <t>SELL01112</t>
  </si>
  <si>
    <t>ORD0000451</t>
  </si>
  <si>
    <t>CUST011203</t>
  </si>
  <si>
    <t>SELL01508</t>
  </si>
  <si>
    <t>ORD0000452</t>
  </si>
  <si>
    <t>CUST048942</t>
  </si>
  <si>
    <t>ORD0000453</t>
  </si>
  <si>
    <t>CUST021245</t>
  </si>
  <si>
    <t>ORD0000454</t>
  </si>
  <si>
    <t>CUST021669</t>
  </si>
  <si>
    <t>SELL01851</t>
  </si>
  <si>
    <t>ORD0000455</t>
  </si>
  <si>
    <t>CUST012286</t>
  </si>
  <si>
    <t>SELL00729</t>
  </si>
  <si>
    <t>ORD0000456</t>
  </si>
  <si>
    <t>CUST027621</t>
  </si>
  <si>
    <t>SELL01448</t>
  </si>
  <si>
    <t>ORD0000457</t>
  </si>
  <si>
    <t>CUST049115</t>
  </si>
  <si>
    <t>SELL00636</t>
  </si>
  <si>
    <t>ORD0000458</t>
  </si>
  <si>
    <t>CUST018220</t>
  </si>
  <si>
    <t>SELL00343</t>
  </si>
  <si>
    <t>ORD0000459</t>
  </si>
  <si>
    <t>CUST016196</t>
  </si>
  <si>
    <t>ORD0000460</t>
  </si>
  <si>
    <t>CUST005196</t>
  </si>
  <si>
    <t>SELL01025</t>
  </si>
  <si>
    <t>ORD0000461</t>
  </si>
  <si>
    <t>CUST020302</t>
  </si>
  <si>
    <t>SELL01247</t>
  </si>
  <si>
    <t>ORD0000462</t>
  </si>
  <si>
    <t>CUST003763</t>
  </si>
  <si>
    <t>SELL01046</t>
  </si>
  <si>
    <t>ORD0000463</t>
  </si>
  <si>
    <t>CUST015050</t>
  </si>
  <si>
    <t>ORD0000464</t>
  </si>
  <si>
    <t>CUST041737</t>
  </si>
  <si>
    <t>SELL00265</t>
  </si>
  <si>
    <t>ORD0000465</t>
  </si>
  <si>
    <t>CUST026072</t>
  </si>
  <si>
    <t>ORD0000466</t>
  </si>
  <si>
    <t>CUST049522</t>
  </si>
  <si>
    <t>ORD0000467</t>
  </si>
  <si>
    <t>CUST022865</t>
  </si>
  <si>
    <t>SELL00105</t>
  </si>
  <si>
    <t>ORD0000468</t>
  </si>
  <si>
    <t>CUST049733</t>
  </si>
  <si>
    <t>SELL01903</t>
  </si>
  <si>
    <t>ORD0000469</t>
  </si>
  <si>
    <t>CUST031650</t>
  </si>
  <si>
    <t>SELL01195</t>
  </si>
  <si>
    <t>ORD0000470</t>
  </si>
  <si>
    <t>CUST013377</t>
  </si>
  <si>
    <t>SELL00539</t>
  </si>
  <si>
    <t>ORD0000471</t>
  </si>
  <si>
    <t>CUST034331</t>
  </si>
  <si>
    <t>ORD0000472</t>
  </si>
  <si>
    <t>CUST013224</t>
  </si>
  <si>
    <t>SELL01725</t>
  </si>
  <si>
    <t>ORD0000473</t>
  </si>
  <si>
    <t>CUST034822</t>
  </si>
  <si>
    <t>SELL00322</t>
  </si>
  <si>
    <t>ORD0000474</t>
  </si>
  <si>
    <t>CUST042805</t>
  </si>
  <si>
    <t>ORD0000475</t>
  </si>
  <si>
    <t>CUST008630</t>
  </si>
  <si>
    <t>Aman Patel</t>
  </si>
  <si>
    <t>SELL01622</t>
  </si>
  <si>
    <t>ORD0000476</t>
  </si>
  <si>
    <t>CUST034759</t>
  </si>
  <si>
    <t>Kabir Joshi</t>
  </si>
  <si>
    <t>ORD0000477</t>
  </si>
  <si>
    <t>CUST036736</t>
  </si>
  <si>
    <t>Simran Sharma</t>
  </si>
  <si>
    <t>SELL00951</t>
  </si>
  <si>
    <t>ORD0000478</t>
  </si>
  <si>
    <t>CUST036150</t>
  </si>
  <si>
    <t>SELL00218</t>
  </si>
  <si>
    <t>ORD0000479</t>
  </si>
  <si>
    <t>CUST039074</t>
  </si>
  <si>
    <t>SELL00312</t>
  </si>
  <si>
    <t>ORD0000480</t>
  </si>
  <si>
    <t>CUST007456</t>
  </si>
  <si>
    <t>ORD0000481</t>
  </si>
  <si>
    <t>CUST016193</t>
  </si>
  <si>
    <t>SELL00703</t>
  </si>
  <si>
    <t>ORD0000482</t>
  </si>
  <si>
    <t>CUST022270</t>
  </si>
  <si>
    <t>SELL01593</t>
  </si>
  <si>
    <t>ORD0000483</t>
  </si>
  <si>
    <t>ORD0000484</t>
  </si>
  <si>
    <t>CUST013837</t>
  </si>
  <si>
    <t>SELL01161</t>
  </si>
  <si>
    <t>ORD0000485</t>
  </si>
  <si>
    <t>CUST045576</t>
  </si>
  <si>
    <t>SELL01225</t>
  </si>
  <si>
    <t>ORD0000486</t>
  </si>
  <si>
    <t>CUST027038</t>
  </si>
  <si>
    <t>SELL01987</t>
  </si>
  <si>
    <t>ORD0000487</t>
  </si>
  <si>
    <t>CUST005384</t>
  </si>
  <si>
    <t>SELL01458</t>
  </si>
  <si>
    <t>ORD0000488</t>
  </si>
  <si>
    <t>CUST049978</t>
  </si>
  <si>
    <t>SELL01238</t>
  </si>
  <si>
    <t>ORD0000489</t>
  </si>
  <si>
    <t>CUST017276</t>
  </si>
  <si>
    <t>SELL00043</t>
  </si>
  <si>
    <t>ORD0000490</t>
  </si>
  <si>
    <t>CUST036187</t>
  </si>
  <si>
    <t>ORD0000491</t>
  </si>
  <si>
    <t>CUST028007</t>
  </si>
  <si>
    <t>SELL01557</t>
  </si>
  <si>
    <t>ORD0000492</t>
  </si>
  <si>
    <t>CUST032599</t>
  </si>
  <si>
    <t>SELL00958</t>
  </si>
  <si>
    <t>ORD0000493</t>
  </si>
  <si>
    <t>CUST013448</t>
  </si>
  <si>
    <t>SELL01062</t>
  </si>
  <si>
    <t>ORD0000494</t>
  </si>
  <si>
    <t>CUST033085</t>
  </si>
  <si>
    <t>SELL00380</t>
  </si>
  <si>
    <t>ORD0000495</t>
  </si>
  <si>
    <t>CUST014799</t>
  </si>
  <si>
    <t>SELL01930</t>
  </si>
  <si>
    <t>ORD0000496</t>
  </si>
  <si>
    <t>CUST041982</t>
  </si>
  <si>
    <t>SELL01491</t>
  </si>
  <si>
    <t>ORD0000497</t>
  </si>
  <si>
    <t>CUST017484</t>
  </si>
  <si>
    <t>SELL00099</t>
  </si>
  <si>
    <t>ORD0000498</t>
  </si>
  <si>
    <t>CUST018852</t>
  </si>
  <si>
    <t>SELL00305</t>
  </si>
  <si>
    <t>ORD0000499</t>
  </si>
  <si>
    <t>CUST023915</t>
  </si>
  <si>
    <t>Anjali Reddy</t>
  </si>
  <si>
    <t>SELL00071</t>
  </si>
  <si>
    <t>ORD0000500</t>
  </si>
  <si>
    <t>CUST011710</t>
  </si>
  <si>
    <t>SELL00956</t>
  </si>
  <si>
    <t>ORD0000501</t>
  </si>
  <si>
    <t>CUST042668</t>
  </si>
  <si>
    <t>SELL00030</t>
  </si>
  <si>
    <t>ORD0000502</t>
  </si>
  <si>
    <t>CUST010609</t>
  </si>
  <si>
    <t>SELL00746</t>
  </si>
  <si>
    <t>ORD0000503</t>
  </si>
  <si>
    <t>CUST035476</t>
  </si>
  <si>
    <t>ORD0000504</t>
  </si>
  <si>
    <t>CUST000030</t>
  </si>
  <si>
    <t>SELL00281</t>
  </si>
  <si>
    <t>ORD0000505</t>
  </si>
  <si>
    <t>CUST000435</t>
  </si>
  <si>
    <t>SELL01910</t>
  </si>
  <si>
    <t>ORD0000506</t>
  </si>
  <si>
    <t>CUST025772</t>
  </si>
  <si>
    <t>ORD0000507</t>
  </si>
  <si>
    <t>CUST044282</t>
  </si>
  <si>
    <t>Sahil Mehta</t>
  </si>
  <si>
    <t>SELL01902</t>
  </si>
  <si>
    <t>ORD0000508</t>
  </si>
  <si>
    <t>SELL01312</t>
  </si>
  <si>
    <t>ORD0000509</t>
  </si>
  <si>
    <t>CUST049199</t>
  </si>
  <si>
    <t>SELL01373</t>
  </si>
  <si>
    <t>ORD0000510</t>
  </si>
  <si>
    <t>CUST042507</t>
  </si>
  <si>
    <t>SELL01094</t>
  </si>
  <si>
    <t>ORD0000511</t>
  </si>
  <si>
    <t>CUST019926</t>
  </si>
  <si>
    <t>SELL01280</t>
  </si>
  <si>
    <t>ORD0000512</t>
  </si>
  <si>
    <t>CUST026026</t>
  </si>
  <si>
    <t>ORD0000513</t>
  </si>
  <si>
    <t>CUST020867</t>
  </si>
  <si>
    <t>SELL00895</t>
  </si>
  <si>
    <t>ORD0000514</t>
  </si>
  <si>
    <t>CUST013828</t>
  </si>
  <si>
    <t>SELL01084</t>
  </si>
  <si>
    <t>ORD0000515</t>
  </si>
  <si>
    <t>CUST003555</t>
  </si>
  <si>
    <t>SELL00903</t>
  </si>
  <si>
    <t>ORD0000516</t>
  </si>
  <si>
    <t>CUST023407</t>
  </si>
  <si>
    <t>SELL00855</t>
  </si>
  <si>
    <t>ORD0000517</t>
  </si>
  <si>
    <t>CUST010953</t>
  </si>
  <si>
    <t>Ritika Patel</t>
  </si>
  <si>
    <t>SELL00619</t>
  </si>
  <si>
    <t>ORD0000518</t>
  </si>
  <si>
    <t>CUST010696</t>
  </si>
  <si>
    <t>Vihaan Joshi</t>
  </si>
  <si>
    <t>SELL00692</t>
  </si>
  <si>
    <t>ORD0000519</t>
  </si>
  <si>
    <t>CUST004258</t>
  </si>
  <si>
    <t>SELL00812</t>
  </si>
  <si>
    <t>ORD0000520</t>
  </si>
  <si>
    <t>CUST019763</t>
  </si>
  <si>
    <t>ORD0000521</t>
  </si>
  <si>
    <t>CUST027375</t>
  </si>
  <si>
    <t>SELL01747</t>
  </si>
  <si>
    <t>ORD0000522</t>
  </si>
  <si>
    <t>CUST026015</t>
  </si>
  <si>
    <t>ORD0000523</t>
  </si>
  <si>
    <t>CUST029288</t>
  </si>
  <si>
    <t>SELL00904</t>
  </si>
  <si>
    <t>ORD0000524</t>
  </si>
  <si>
    <t>CUST033107</t>
  </si>
  <si>
    <t>SELL00843</t>
  </si>
  <si>
    <t>ORD0000525</t>
  </si>
  <si>
    <t>CUST046117</t>
  </si>
  <si>
    <t>Sunita Verma</t>
  </si>
  <si>
    <t>SELL00235</t>
  </si>
  <si>
    <t>ORD0000526</t>
  </si>
  <si>
    <t>CUST038971</t>
  </si>
  <si>
    <t>SELL00649</t>
  </si>
  <si>
    <t>ORD0000527</t>
  </si>
  <si>
    <t>CUST011116</t>
  </si>
  <si>
    <t>Sunita Patel</t>
  </si>
  <si>
    <t>SELL01125</t>
  </si>
  <si>
    <t>ORD0000528</t>
  </si>
  <si>
    <t>CUST005340</t>
  </si>
  <si>
    <t>SELL01413</t>
  </si>
  <si>
    <t>ORD0000529</t>
  </si>
  <si>
    <t>CUST002409</t>
  </si>
  <si>
    <t>Vivaan Kapoor</t>
  </si>
  <si>
    <t>SELL01155</t>
  </si>
  <si>
    <t>ORD0000530</t>
  </si>
  <si>
    <t>CUST011026</t>
  </si>
  <si>
    <t>SELL00291</t>
  </si>
  <si>
    <t>ORD0000531</t>
  </si>
  <si>
    <t>CUST006169</t>
  </si>
  <si>
    <t>SELL01257</t>
  </si>
  <si>
    <t>ORD0000532</t>
  </si>
  <si>
    <t>CUST018314</t>
  </si>
  <si>
    <t>SELL01101</t>
  </si>
  <si>
    <t>ORD0000533</t>
  </si>
  <si>
    <t>CUST018885</t>
  </si>
  <si>
    <t>ORD0000534</t>
  </si>
  <si>
    <t>CUST023759</t>
  </si>
  <si>
    <t>SELL00013</t>
  </si>
  <si>
    <t>ORD0000535</t>
  </si>
  <si>
    <t>CUST026649</t>
  </si>
  <si>
    <t>SELL01223</t>
  </si>
  <si>
    <t>ORD0000536</t>
  </si>
  <si>
    <t>CUST009300</t>
  </si>
  <si>
    <t>SELL01994</t>
  </si>
  <si>
    <t>ORD0000537</t>
  </si>
  <si>
    <t>CUST018680</t>
  </si>
  <si>
    <t>SELL00863</t>
  </si>
  <si>
    <t>ORD0000538</t>
  </si>
  <si>
    <t>CUST007416</t>
  </si>
  <si>
    <t>Vikas Patel</t>
  </si>
  <si>
    <t>SELL01750</t>
  </si>
  <si>
    <t>ORD0000539</t>
  </si>
  <si>
    <t>CUST007219</t>
  </si>
  <si>
    <t>SELL00358</t>
  </si>
  <si>
    <t>ORD0000540</t>
  </si>
  <si>
    <t>CUST007093</t>
  </si>
  <si>
    <t>ORD0000541</t>
  </si>
  <si>
    <t>CUST042506</t>
  </si>
  <si>
    <t>SELL00085</t>
  </si>
  <si>
    <t>ORD0000542</t>
  </si>
  <si>
    <t>CUST018609</t>
  </si>
  <si>
    <t>SELL00225</t>
  </si>
  <si>
    <t>ORD0000543</t>
  </si>
  <si>
    <t>CUST006269</t>
  </si>
  <si>
    <t>SELL01241</t>
  </si>
  <si>
    <t>ORD0000544</t>
  </si>
  <si>
    <t>CUST024742</t>
  </si>
  <si>
    <t>SELL00752</t>
  </si>
  <si>
    <t>ORD0000545</t>
  </si>
  <si>
    <t>CUST011612</t>
  </si>
  <si>
    <t>SELL00147</t>
  </si>
  <si>
    <t>ORD0000546</t>
  </si>
  <si>
    <t>CUST036209</t>
  </si>
  <si>
    <t>Neha Kapoor</t>
  </si>
  <si>
    <t>ORD0000547</t>
  </si>
  <si>
    <t>CUST017266</t>
  </si>
  <si>
    <t>ORD0000548</t>
  </si>
  <si>
    <t>CUST005934</t>
  </si>
  <si>
    <t>SELL01984</t>
  </si>
  <si>
    <t>ORD0000549</t>
  </si>
  <si>
    <t>CUST007415</t>
  </si>
  <si>
    <t>SELL00775</t>
  </si>
  <si>
    <t>ORD0000550</t>
  </si>
  <si>
    <t>CUST004166</t>
  </si>
  <si>
    <t>SELL00587</t>
  </si>
  <si>
    <t>ORD0000551</t>
  </si>
  <si>
    <t>CUST006138</t>
  </si>
  <si>
    <t>SELL01757</t>
  </si>
  <si>
    <t>ORD0000552</t>
  </si>
  <si>
    <t>CUST033291</t>
  </si>
  <si>
    <t>SELL01600</t>
  </si>
  <si>
    <t>ORD0000553</t>
  </si>
  <si>
    <t>CUST031827</t>
  </si>
  <si>
    <t>ORD0000554</t>
  </si>
  <si>
    <t>CUST042384</t>
  </si>
  <si>
    <t>ORD0000555</t>
  </si>
  <si>
    <t>CUST043680</t>
  </si>
  <si>
    <t>SELL01749</t>
  </si>
  <si>
    <t>ORD0000556</t>
  </si>
  <si>
    <t>CUST042370</t>
  </si>
  <si>
    <t>SELL00934</t>
  </si>
  <si>
    <t>ORD0000557</t>
  </si>
  <si>
    <t>CUST014311</t>
  </si>
  <si>
    <t>SELL00739</t>
  </si>
  <si>
    <t>ORD0000558</t>
  </si>
  <si>
    <t>CUST003130</t>
  </si>
  <si>
    <t>ORD0000559</t>
  </si>
  <si>
    <t>CUST019366</t>
  </si>
  <si>
    <t>SELL01664</t>
  </si>
  <si>
    <t>ORD0000560</t>
  </si>
  <si>
    <t>CUST035919</t>
  </si>
  <si>
    <t>SELL01179</t>
  </si>
  <si>
    <t>ORD0000561</t>
  </si>
  <si>
    <t>CUST022713</t>
  </si>
  <si>
    <t>SELL00067</t>
  </si>
  <si>
    <t>ORD0000562</t>
  </si>
  <si>
    <t>CUST013389</t>
  </si>
  <si>
    <t>SELL01668</t>
  </si>
  <si>
    <t>ORD0000563</t>
  </si>
  <si>
    <t>CUST033863</t>
  </si>
  <si>
    <t>ORD0000564</t>
  </si>
  <si>
    <t>CUST017524</t>
  </si>
  <si>
    <t>SELL01317</t>
  </si>
  <si>
    <t>ORD0000565</t>
  </si>
  <si>
    <t>CUST027833</t>
  </si>
  <si>
    <t>SELL00969</t>
  </si>
  <si>
    <t>ORD0000566</t>
  </si>
  <si>
    <t>CUST006467</t>
  </si>
  <si>
    <t>SELL00820</t>
  </si>
  <si>
    <t>ORD0000567</t>
  </si>
  <si>
    <t>CUST008207</t>
  </si>
  <si>
    <t>ORD0000568</t>
  </si>
  <si>
    <t>CUST015188</t>
  </si>
  <si>
    <t>SELL01397</t>
  </si>
  <si>
    <t>ORD0000569</t>
  </si>
  <si>
    <t>SELL00936</t>
  </si>
  <si>
    <t>ORD0000570</t>
  </si>
  <si>
    <t>CUST034307</t>
  </si>
  <si>
    <t>SELL01756</t>
  </si>
  <si>
    <t>ORD0000571</t>
  </si>
  <si>
    <t>CUST037946</t>
  </si>
  <si>
    <t>SELL01533</t>
  </si>
  <si>
    <t>ORD0000572</t>
  </si>
  <si>
    <t>CUST006543</t>
  </si>
  <si>
    <t>ORD0000573</t>
  </si>
  <si>
    <t>CUST045827</t>
  </si>
  <si>
    <t>SELL00196</t>
  </si>
  <si>
    <t>ORD0000574</t>
  </si>
  <si>
    <t>CUST007580</t>
  </si>
  <si>
    <t>SELL00136</t>
  </si>
  <si>
    <t>ORD0000575</t>
  </si>
  <si>
    <t>CUST026287</t>
  </si>
  <si>
    <t>ORD0000576</t>
  </si>
  <si>
    <t>CUST043585</t>
  </si>
  <si>
    <t>SELL01018</t>
  </si>
  <si>
    <t>ORD0000577</t>
  </si>
  <si>
    <t>CUST042421</t>
  </si>
  <si>
    <t>SELL00379</t>
  </si>
  <si>
    <t>ORD0000578</t>
  </si>
  <si>
    <t>CUST005012</t>
  </si>
  <si>
    <t>SELL00793</t>
  </si>
  <si>
    <t>ORD0000579</t>
  </si>
  <si>
    <t>CUST013323</t>
  </si>
  <si>
    <t>ORD0000580</t>
  </si>
  <si>
    <t>CUST034585</t>
  </si>
  <si>
    <t>SELL00748</t>
  </si>
  <si>
    <t>ORD0000581</t>
  </si>
  <si>
    <t>CUST026815</t>
  </si>
  <si>
    <t>SELL00194</t>
  </si>
  <si>
    <t>ORD0000582</t>
  </si>
  <si>
    <t>CUST005636</t>
  </si>
  <si>
    <t>SELL00396</t>
  </si>
  <si>
    <t>ORD0000583</t>
  </si>
  <si>
    <t>CUST006995</t>
  </si>
  <si>
    <t>SELL00744</t>
  </si>
  <si>
    <t>ORD0000584</t>
  </si>
  <si>
    <t>CUST028214</t>
  </si>
  <si>
    <t>SELL00506</t>
  </si>
  <si>
    <t>ORD0000585</t>
  </si>
  <si>
    <t>CUST038972</t>
  </si>
  <si>
    <t>SELL00805</t>
  </si>
  <si>
    <t>ORD0000586</t>
  </si>
  <si>
    <t>CUST004252</t>
  </si>
  <si>
    <t>SELL01433</t>
  </si>
  <si>
    <t>ORD0000587</t>
  </si>
  <si>
    <t>CUST044170</t>
  </si>
  <si>
    <t>Vikas Verma</t>
  </si>
  <si>
    <t>SELL00697</t>
  </si>
  <si>
    <t>ORD0000588</t>
  </si>
  <si>
    <t>CUST046075</t>
  </si>
  <si>
    <t>ORD0000589</t>
  </si>
  <si>
    <t>CUST039381</t>
  </si>
  <si>
    <t>SELL01504</t>
  </si>
  <si>
    <t>ORD0000590</t>
  </si>
  <si>
    <t>CUST042660</t>
  </si>
  <si>
    <t>SELL00089</t>
  </si>
  <si>
    <t>ORD0000591</t>
  </si>
  <si>
    <t>CUST013904</t>
  </si>
  <si>
    <t>ORD0000592</t>
  </si>
  <si>
    <t>CUST019361</t>
  </si>
  <si>
    <t>SELL01916</t>
  </si>
  <si>
    <t>ORD0000593</t>
  </si>
  <si>
    <t>CUST024891</t>
  </si>
  <si>
    <t>ORD0000594</t>
  </si>
  <si>
    <t>CUST029875</t>
  </si>
  <si>
    <t>ORD0000595</t>
  </si>
  <si>
    <t>CUST046126</t>
  </si>
  <si>
    <t>SELL00835</t>
  </si>
  <si>
    <t>ORD0000596</t>
  </si>
  <si>
    <t>CUST044429</t>
  </si>
  <si>
    <t>SELL00779</t>
  </si>
  <si>
    <t>ORD0000597</t>
  </si>
  <si>
    <t>CUST035227</t>
  </si>
  <si>
    <t>SELL01487</t>
  </si>
  <si>
    <t>ORD0000598</t>
  </si>
  <si>
    <t>CUST016520</t>
  </si>
  <si>
    <t>ORD0000599</t>
  </si>
  <si>
    <t>CUST049966</t>
  </si>
  <si>
    <t>SELL00318</t>
  </si>
  <si>
    <t>ORD0000600</t>
  </si>
  <si>
    <t>CUST011144</t>
  </si>
  <si>
    <t>SELL00060</t>
  </si>
  <si>
    <t>ORD0000601</t>
  </si>
  <si>
    <t>CUST006657</t>
  </si>
  <si>
    <t>SELL01980</t>
  </si>
  <si>
    <t>ORD0000602</t>
  </si>
  <si>
    <t>CUST031211</t>
  </si>
  <si>
    <t>SELL00593</t>
  </si>
  <si>
    <t>ORD0000603</t>
  </si>
  <si>
    <t>CUST032624</t>
  </si>
  <si>
    <t>ORD0000604</t>
  </si>
  <si>
    <t>CUST023521</t>
  </si>
  <si>
    <t>ORD0000605</t>
  </si>
  <si>
    <t>CUST006077</t>
  </si>
  <si>
    <t>SELL00750</t>
  </si>
  <si>
    <t>ORD0000606</t>
  </si>
  <si>
    <t>CUST012756</t>
  </si>
  <si>
    <t>ORD0000607</t>
  </si>
  <si>
    <t>CUST002770</t>
  </si>
  <si>
    <t>ORD0000608</t>
  </si>
  <si>
    <t>CUST036442</t>
  </si>
  <si>
    <t>Ritika Singh</t>
  </si>
  <si>
    <t>SELL01696</t>
  </si>
  <si>
    <t>ORD0000609</t>
  </si>
  <si>
    <t>CUST028699</t>
  </si>
  <si>
    <t>SELL01457</t>
  </si>
  <si>
    <t>ORD0000610</t>
  </si>
  <si>
    <t>CUST041158</t>
  </si>
  <si>
    <t>SELL01578</t>
  </si>
  <si>
    <t>ORD0000611</t>
  </si>
  <si>
    <t>CUST015252</t>
  </si>
  <si>
    <t>ORD0000612</t>
  </si>
  <si>
    <t>CUST009190</t>
  </si>
  <si>
    <t>SELL01946</t>
  </si>
  <si>
    <t>ORD0000613</t>
  </si>
  <si>
    <t>CUST015078</t>
  </si>
  <si>
    <t>Rohit Joshi</t>
  </si>
  <si>
    <t>SELL00654</t>
  </si>
  <si>
    <t>ORD0000614</t>
  </si>
  <si>
    <t>CUST015888</t>
  </si>
  <si>
    <t>SELL01819</t>
  </si>
  <si>
    <t>ORD0000615</t>
  </si>
  <si>
    <t>CUST047044</t>
  </si>
  <si>
    <t>SELL01688</t>
  </si>
  <si>
    <t>ORD0000616</t>
  </si>
  <si>
    <t>CUST014358</t>
  </si>
  <si>
    <t>SELL01646</t>
  </si>
  <si>
    <t>ORD0000617</t>
  </si>
  <si>
    <t>CUST046153</t>
  </si>
  <si>
    <t>ORD0000618</t>
  </si>
  <si>
    <t>CUST001720</t>
  </si>
  <si>
    <t>SELL00394</t>
  </si>
  <si>
    <t>ORD0000619</t>
  </si>
  <si>
    <t>CUST028536</t>
  </si>
  <si>
    <t>SELL00150</t>
  </si>
  <si>
    <t>ORD0000620</t>
  </si>
  <si>
    <t>CUST041352</t>
  </si>
  <si>
    <t>ORD0000621</t>
  </si>
  <si>
    <t>CUST042316</t>
  </si>
  <si>
    <t>SELL01561</t>
  </si>
  <si>
    <t>ORD0000622</t>
  </si>
  <si>
    <t>CUST031158</t>
  </si>
  <si>
    <t>SELL01495</t>
  </si>
  <si>
    <t>ORD0000623</t>
  </si>
  <si>
    <t>CUST021388</t>
  </si>
  <si>
    <t>SELL00250</t>
  </si>
  <si>
    <t>ORD0000624</t>
  </si>
  <si>
    <t>CUST035024</t>
  </si>
  <si>
    <t>SELL00947</t>
  </si>
  <si>
    <t>ORD0000625</t>
  </si>
  <si>
    <t>CUST012302</t>
  </si>
  <si>
    <t>ORD0000626</t>
  </si>
  <si>
    <t>CUST005342</t>
  </si>
  <si>
    <t>SELL01130</t>
  </si>
  <si>
    <t>ORD0000627</t>
  </si>
  <si>
    <t>CUST002027</t>
  </si>
  <si>
    <t>ORD0000628</t>
  </si>
  <si>
    <t>CUST004340</t>
  </si>
  <si>
    <t>Sneha Patel</t>
  </si>
  <si>
    <t>SELL01245</t>
  </si>
  <si>
    <t>ORD0000629</t>
  </si>
  <si>
    <t>CUST001299</t>
  </si>
  <si>
    <t>ORD0000630</t>
  </si>
  <si>
    <t>CUST034381</t>
  </si>
  <si>
    <t>SELL01259</t>
  </si>
  <si>
    <t>ORD0000631</t>
  </si>
  <si>
    <t>CUST032876</t>
  </si>
  <si>
    <t>SELL01840</t>
  </si>
  <si>
    <t>ORD0000632</t>
  </si>
  <si>
    <t>CUST001354</t>
  </si>
  <si>
    <t>SELL01787</t>
  </si>
  <si>
    <t>ORD0000633</t>
  </si>
  <si>
    <t>CUST034415</t>
  </si>
  <si>
    <t>ORD0000634</t>
  </si>
  <si>
    <t>CUST004221</t>
  </si>
  <si>
    <t>Aarav Singh</t>
  </si>
  <si>
    <t>SELL00116</t>
  </si>
  <si>
    <t>ORD0000635</t>
  </si>
  <si>
    <t>CUST017501</t>
  </si>
  <si>
    <t>ORD0000636</t>
  </si>
  <si>
    <t>CUST041372</t>
  </si>
  <si>
    <t>SELL00460</t>
  </si>
  <si>
    <t>ORD0000637</t>
  </si>
  <si>
    <t>CUST003021</t>
  </si>
  <si>
    <t>SELL00092</t>
  </si>
  <si>
    <t>ORD0000638</t>
  </si>
  <si>
    <t>CUST000237</t>
  </si>
  <si>
    <t>SELL01099</t>
  </si>
  <si>
    <t>ORD0000639</t>
  </si>
  <si>
    <t>CUST035471</t>
  </si>
  <si>
    <t>ORD0000640</t>
  </si>
  <si>
    <t>CUST041169</t>
  </si>
  <si>
    <t>SELL01790</t>
  </si>
  <si>
    <t>ORD0000641</t>
  </si>
  <si>
    <t>CUST013631</t>
  </si>
  <si>
    <t>SELL01721</t>
  </si>
  <si>
    <t>ORD0000642</t>
  </si>
  <si>
    <t>CUST012298</t>
  </si>
  <si>
    <t>SELL01158</t>
  </si>
  <si>
    <t>ORD0000643</t>
  </si>
  <si>
    <t>CUST015104</t>
  </si>
  <si>
    <t>ORD0000644</t>
  </si>
  <si>
    <t>CUST016270</t>
  </si>
  <si>
    <t>SELL01476</t>
  </si>
  <si>
    <t>ORD0000645</t>
  </si>
  <si>
    <t>CUST035106</t>
  </si>
  <si>
    <t>SELL00164</t>
  </si>
  <si>
    <t>ORD0000646</t>
  </si>
  <si>
    <t>CUST038495</t>
  </si>
  <si>
    <t>SELL01654</t>
  </si>
  <si>
    <t>ORD0000647</t>
  </si>
  <si>
    <t>CUST010023</t>
  </si>
  <si>
    <t>ORD0000648</t>
  </si>
  <si>
    <t>CUST018336</t>
  </si>
  <si>
    <t>SELL01909</t>
  </si>
  <si>
    <t>ORD0000649</t>
  </si>
  <si>
    <t>CUST010320</t>
  </si>
  <si>
    <t>SELL01390</t>
  </si>
  <si>
    <t>ORD0000650</t>
  </si>
  <si>
    <t>CUST040657</t>
  </si>
  <si>
    <t>ORD0000651</t>
  </si>
  <si>
    <t>CUST027748</t>
  </si>
  <si>
    <t>ORD0000652</t>
  </si>
  <si>
    <t>CUST039331</t>
  </si>
  <si>
    <t>ORD0000653</t>
  </si>
  <si>
    <t>CUST026647</t>
  </si>
  <si>
    <t>Aditya Verma</t>
  </si>
  <si>
    <t>SELL01464</t>
  </si>
  <si>
    <t>ORD0000654</t>
  </si>
  <si>
    <t>CUST048921</t>
  </si>
  <si>
    <t>SELL01616</t>
  </si>
  <si>
    <t>ORD0000655</t>
  </si>
  <si>
    <t>CUST041207</t>
  </si>
  <si>
    <t>SELL00025</t>
  </si>
  <si>
    <t>ORD0000656</t>
  </si>
  <si>
    <t>CUST022106</t>
  </si>
  <si>
    <t>SELL00149</t>
  </si>
  <si>
    <t>ORD0000657</t>
  </si>
  <si>
    <t>CUST047036</t>
  </si>
  <si>
    <t>SELL01424</t>
  </si>
  <si>
    <t>ORD0000658</t>
  </si>
  <si>
    <t>CUST018918</t>
  </si>
  <si>
    <t>SELL00428</t>
  </si>
  <si>
    <t>ORD0000659</t>
  </si>
  <si>
    <t>CUST013331</t>
  </si>
  <si>
    <t>SELL01477</t>
  </si>
  <si>
    <t>ORD0000660</t>
  </si>
  <si>
    <t>CUST028139</t>
  </si>
  <si>
    <t>ORD0000661</t>
  </si>
  <si>
    <t>CUST041747</t>
  </si>
  <si>
    <t>SELL01268</t>
  </si>
  <si>
    <t>ORD0000662</t>
  </si>
  <si>
    <t>CUST021614</t>
  </si>
  <si>
    <t>SELL00029</t>
  </si>
  <si>
    <t>ORD0000663</t>
  </si>
  <si>
    <t>CUST015215</t>
  </si>
  <si>
    <t>SELL00478</t>
  </si>
  <si>
    <t>ORD0000664</t>
  </si>
  <si>
    <t>SELL00509</t>
  </si>
  <si>
    <t>ORD0000665</t>
  </si>
  <si>
    <t>CUST029669</t>
  </si>
  <si>
    <t>ORD0000666</t>
  </si>
  <si>
    <t>CUST043404</t>
  </si>
  <si>
    <t>SELL01272</t>
  </si>
  <si>
    <t>ORD0000667</t>
  </si>
  <si>
    <t>CUST000342</t>
  </si>
  <si>
    <t>SELL01281</t>
  </si>
  <si>
    <t>ORD0000668</t>
  </si>
  <si>
    <t>CUST028594</t>
  </si>
  <si>
    <t>SELL00203</t>
  </si>
  <si>
    <t>ORD0000669</t>
  </si>
  <si>
    <t>CUST039500</t>
  </si>
  <si>
    <t>ORD0000670</t>
  </si>
  <si>
    <t>CUST042143</t>
  </si>
  <si>
    <t>ORD0000671</t>
  </si>
  <si>
    <t>CUST030029</t>
  </si>
  <si>
    <t>SELL01675</t>
  </si>
  <si>
    <t>ORD0000672</t>
  </si>
  <si>
    <t>CUST017431</t>
  </si>
  <si>
    <t>ORD0000673</t>
  </si>
  <si>
    <t>CUST001021</t>
  </si>
  <si>
    <t>SELL00452</t>
  </si>
  <si>
    <t>ORD0000674</t>
  </si>
  <si>
    <t>CUST046797</t>
  </si>
  <si>
    <t>SELL01806</t>
  </si>
  <si>
    <t>ORD0000675</t>
  </si>
  <si>
    <t>CUST030534</t>
  </si>
  <si>
    <t>ORD0000676</t>
  </si>
  <si>
    <t>CUST049021</t>
  </si>
  <si>
    <t>SELL01111</t>
  </si>
  <si>
    <t>ORD0000677</t>
  </si>
  <si>
    <t>CUST027888</t>
  </si>
  <si>
    <t>ORD0000678</t>
  </si>
  <si>
    <t>CUST002243</t>
  </si>
  <si>
    <t>SELL01717</t>
  </si>
  <si>
    <t>ORD0000679</t>
  </si>
  <si>
    <t>CUST008903</t>
  </si>
  <si>
    <t>SELL00847</t>
  </si>
  <si>
    <t>ORD0000680</t>
  </si>
  <si>
    <t>CUST027637</t>
  </si>
  <si>
    <t>SELL00046</t>
  </si>
  <si>
    <t>ORD0000681</t>
  </si>
  <si>
    <t>CUST002558</t>
  </si>
  <si>
    <t>SELL01212</t>
  </si>
  <si>
    <t>ORD0000682</t>
  </si>
  <si>
    <t>CUST021727</t>
  </si>
  <si>
    <t>ORD0000683</t>
  </si>
  <si>
    <t>CUST005548</t>
  </si>
  <si>
    <t>ORD0000684</t>
  </si>
  <si>
    <t>CUST046930</t>
  </si>
  <si>
    <t>SELL00978</t>
  </si>
  <si>
    <t>ORD0000685</t>
  </si>
  <si>
    <t>CUST030151</t>
  </si>
  <si>
    <t>SELL01296</t>
  </si>
  <si>
    <t>ORD0000686</t>
  </si>
  <si>
    <t>CUST029666</t>
  </si>
  <si>
    <t>SELL00476</t>
  </si>
  <si>
    <t>ORD0000687</t>
  </si>
  <si>
    <t>CUST041687</t>
  </si>
  <si>
    <t>SELL00214</t>
  </si>
  <si>
    <t>ORD0000688</t>
  </si>
  <si>
    <t>CUST029704</t>
  </si>
  <si>
    <t>ORD0000689</t>
  </si>
  <si>
    <t>CUST014194</t>
  </si>
  <si>
    <t>SELL00777</t>
  </si>
  <si>
    <t>ORD0000690</t>
  </si>
  <si>
    <t>CUST012572</t>
  </si>
  <si>
    <t>SELL01884</t>
  </si>
  <si>
    <t>ORD0000691</t>
  </si>
  <si>
    <t>CUST009709</t>
  </si>
  <si>
    <t>ORD0000692</t>
  </si>
  <si>
    <t>CUST012727</t>
  </si>
  <si>
    <t>SELL01316</t>
  </si>
  <si>
    <t>ORD0000693</t>
  </si>
  <si>
    <t>CUST046847</t>
  </si>
  <si>
    <t>ORD0000694</t>
  </si>
  <si>
    <t>SELL00317</t>
  </si>
  <si>
    <t>ORD0000695</t>
  </si>
  <si>
    <t>CUST022221</t>
  </si>
  <si>
    <t>SELL00766</t>
  </si>
  <si>
    <t>ORD0000696</t>
  </si>
  <si>
    <t>CUST022439</t>
  </si>
  <si>
    <t>ORD0000697</t>
  </si>
  <si>
    <t>CUST006859</t>
  </si>
  <si>
    <t>SELL01726</t>
  </si>
  <si>
    <t>ORD0000698</t>
  </si>
  <si>
    <t>CUST039325</t>
  </si>
  <si>
    <t>SELL01862</t>
  </si>
  <si>
    <t>ORD0000699</t>
  </si>
  <si>
    <t>CUST023697</t>
  </si>
  <si>
    <t>SELL00622</t>
  </si>
  <si>
    <t>ORD0000700</t>
  </si>
  <si>
    <t>CUST048774</t>
  </si>
  <si>
    <t>SELL00348</t>
  </si>
  <si>
    <t>ORD0000701</t>
  </si>
  <si>
    <t>CUST019726</t>
  </si>
  <si>
    <t>SELL00256</t>
  </si>
  <si>
    <t>ORD0000702</t>
  </si>
  <si>
    <t>CUST028627</t>
  </si>
  <si>
    <t>SELL01031</t>
  </si>
  <si>
    <t>ORD0000703</t>
  </si>
  <si>
    <t>CUST037541</t>
  </si>
  <si>
    <t>SELL01226</t>
  </si>
  <si>
    <t>ORD0000704</t>
  </si>
  <si>
    <t>CUST018027</t>
  </si>
  <si>
    <t>SELL01595</t>
  </si>
  <si>
    <t>ORD0000705</t>
  </si>
  <si>
    <t>CUST030540</t>
  </si>
  <si>
    <t>ORD0000706</t>
  </si>
  <si>
    <t>CUST034643</t>
  </si>
  <si>
    <t>SELL00548</t>
  </si>
  <si>
    <t>ORD0000707</t>
  </si>
  <si>
    <t>CUST017237</t>
  </si>
  <si>
    <t>ORD0000708</t>
  </si>
  <si>
    <t>CUST003101</t>
  </si>
  <si>
    <t>SELL01144</t>
  </si>
  <si>
    <t>ORD0000709</t>
  </si>
  <si>
    <t>CUST021724</t>
  </si>
  <si>
    <t>SELL00582</t>
  </si>
  <si>
    <t>ORD0000710</t>
  </si>
  <si>
    <t>SELL01524</t>
  </si>
  <si>
    <t>ORD0000711</t>
  </si>
  <si>
    <t>CUST007217</t>
  </si>
  <si>
    <t>SELL01132</t>
  </si>
  <si>
    <t>ORD0000712</t>
  </si>
  <si>
    <t>CUST018425</t>
  </si>
  <si>
    <t>SELL00028</t>
  </si>
  <si>
    <t>ORD0000713</t>
  </si>
  <si>
    <t>CUST005122</t>
  </si>
  <si>
    <t>ORD0000714</t>
  </si>
  <si>
    <t>CUST041670</t>
  </si>
  <si>
    <t>ORD0000715</t>
  </si>
  <si>
    <t>CUST043609</t>
  </si>
  <si>
    <t>SELL01952</t>
  </si>
  <si>
    <t>ORD0000716</t>
  </si>
  <si>
    <t>CUST000070</t>
  </si>
  <si>
    <t>ORD0000717</t>
  </si>
  <si>
    <t>CUST004801</t>
  </si>
  <si>
    <t>SELL00601</t>
  </si>
  <si>
    <t>ORD0000718</t>
  </si>
  <si>
    <t>CUST024405</t>
  </si>
  <si>
    <t>SELL00402</t>
  </si>
  <si>
    <t>ORD0000719</t>
  </si>
  <si>
    <t>CUST017301</t>
  </si>
  <si>
    <t>ORD0000720</t>
  </si>
  <si>
    <t>CUST031212</t>
  </si>
  <si>
    <t>SELL01800</t>
  </si>
  <si>
    <t>ORD0000721</t>
  </si>
  <si>
    <t>CUST043505</t>
  </si>
  <si>
    <t>SELL00819</t>
  </si>
  <si>
    <t>ORD0000722</t>
  </si>
  <si>
    <t>CUST001051</t>
  </si>
  <si>
    <t>SELL00037</t>
  </si>
  <si>
    <t>ORD0000723</t>
  </si>
  <si>
    <t>CUST017599</t>
  </si>
  <si>
    <t>SELL00606</t>
  </si>
  <si>
    <t>ORD0000724</t>
  </si>
  <si>
    <t>CUST001815</t>
  </si>
  <si>
    <t>SELL00581</t>
  </si>
  <si>
    <t>ORD0000725</t>
  </si>
  <si>
    <t>CUST036068</t>
  </si>
  <si>
    <t>SELL00323</t>
  </si>
  <si>
    <t>ORD0000726</t>
  </si>
  <si>
    <t>CUST021348</t>
  </si>
  <si>
    <t>SELL00389</t>
  </si>
  <si>
    <t>ORD0000727</t>
  </si>
  <si>
    <t>CUST001082</t>
  </si>
  <si>
    <t>SELL00109</t>
  </si>
  <si>
    <t>ORD0000728</t>
  </si>
  <si>
    <t>CUST041773</t>
  </si>
  <si>
    <t>Priya Patel</t>
  </si>
  <si>
    <t>SELL00875</t>
  </si>
  <si>
    <t>ORD0000729</t>
  </si>
  <si>
    <t>CUST037585</t>
  </si>
  <si>
    <t>ORD0000730</t>
  </si>
  <si>
    <t>CUST039566</t>
  </si>
  <si>
    <t>SELL01170</t>
  </si>
  <si>
    <t>ORD0000731</t>
  </si>
  <si>
    <t>CUST032406</t>
  </si>
  <si>
    <t>SELL01213</t>
  </si>
  <si>
    <t>ORD0000732</t>
  </si>
  <si>
    <t>CUST006673</t>
  </si>
  <si>
    <t>SELL01184</t>
  </si>
  <si>
    <t>ORD0000733</t>
  </si>
  <si>
    <t>CUST009117</t>
  </si>
  <si>
    <t>SELL00700</t>
  </si>
  <si>
    <t>ORD0000734</t>
  </si>
  <si>
    <t>CUST020976</t>
  </si>
  <si>
    <t>ORD0000735</t>
  </si>
  <si>
    <t>CUST039664</t>
  </si>
  <si>
    <t>SELL00125</t>
  </si>
  <si>
    <t>ORD0000736</t>
  </si>
  <si>
    <t>CUST016159</t>
  </si>
  <si>
    <t>SELL00683</t>
  </si>
  <si>
    <t>ORD0000737</t>
  </si>
  <si>
    <t>CUST018490</t>
  </si>
  <si>
    <t>ORD0000738</t>
  </si>
  <si>
    <t>CUST000529</t>
  </si>
  <si>
    <t>Aditya Patel</t>
  </si>
  <si>
    <t>ORD0000739</t>
  </si>
  <si>
    <t>CUST041592</t>
  </si>
  <si>
    <t>SELL00836</t>
  </si>
  <si>
    <t>ORD0000740</t>
  </si>
  <si>
    <t>SELL00063</t>
  </si>
  <si>
    <t>ORD0000741</t>
  </si>
  <si>
    <t>CUST020962</t>
  </si>
  <si>
    <t>ORD0000742</t>
  </si>
  <si>
    <t>CUST019154</t>
  </si>
  <si>
    <t>SELL00094</t>
  </si>
  <si>
    <t>ORD0000743</t>
  </si>
  <si>
    <t>CUST008405</t>
  </si>
  <si>
    <t>SELL00943</t>
  </si>
  <si>
    <t>ORD0000744</t>
  </si>
  <si>
    <t>CUST002196</t>
  </si>
  <si>
    <t>ORD0000745</t>
  </si>
  <si>
    <t>CUST022788</t>
  </si>
  <si>
    <t>SELL00242</t>
  </si>
  <si>
    <t>ORD0000746</t>
  </si>
  <si>
    <t>CUST020811</t>
  </si>
  <si>
    <t>SELL01943</t>
  </si>
  <si>
    <t>ORD0000747</t>
  </si>
  <si>
    <t>CUST036913</t>
  </si>
  <si>
    <t>ORD0000748</t>
  </si>
  <si>
    <t>CUST023917</t>
  </si>
  <si>
    <t>SELL01680</t>
  </si>
  <si>
    <t>ORD0000749</t>
  </si>
  <si>
    <t>CUST049946</t>
  </si>
  <si>
    <t>SELL01108</t>
  </si>
  <si>
    <t>ORD0000750</t>
  </si>
  <si>
    <t>CUST037369</t>
  </si>
  <si>
    <t>SELL00001</t>
  </si>
  <si>
    <t>ORD0000751</t>
  </si>
  <si>
    <t>CUST027164</t>
  </si>
  <si>
    <t>SELL00209</t>
  </si>
  <si>
    <t>ORD0000752</t>
  </si>
  <si>
    <t>CUST035635</t>
  </si>
  <si>
    <t>SELL00145</t>
  </si>
  <si>
    <t>ORD0000753</t>
  </si>
  <si>
    <t>CUST033448</t>
  </si>
  <si>
    <t>ORD0000754</t>
  </si>
  <si>
    <t>CUST022565</t>
  </si>
  <si>
    <t>SELL00104</t>
  </si>
  <si>
    <t>ORD0000755</t>
  </si>
  <si>
    <t>CUST010986</t>
  </si>
  <si>
    <t>ORD0000756</t>
  </si>
  <si>
    <t>CUST015343</t>
  </si>
  <si>
    <t>SELL01605</t>
  </si>
  <si>
    <t>ORD0000757</t>
  </si>
  <si>
    <t>CUST017587</t>
  </si>
  <si>
    <t>ORD0000758</t>
  </si>
  <si>
    <t>CUST008249</t>
  </si>
  <si>
    <t>SELL01085</t>
  </si>
  <si>
    <t>ORD0000759</t>
  </si>
  <si>
    <t>CUST024297</t>
  </si>
  <si>
    <t>SELL00901</t>
  </si>
  <si>
    <t>ORD0000760</t>
  </si>
  <si>
    <t>CUST043504</t>
  </si>
  <si>
    <t>ORD0000761</t>
  </si>
  <si>
    <t>CUST033352</t>
  </si>
  <si>
    <t>SELL00892</t>
  </si>
  <si>
    <t>ORD0000762</t>
  </si>
  <si>
    <t>CUST036031</t>
  </si>
  <si>
    <t>SELL00023</t>
  </si>
  <si>
    <t>ORD0000763</t>
  </si>
  <si>
    <t>CUST042892</t>
  </si>
  <si>
    <t>ORD0000764</t>
  </si>
  <si>
    <t>CUST005231</t>
  </si>
  <si>
    <t>ORD0000765</t>
  </si>
  <si>
    <t>CUST048475</t>
  </si>
  <si>
    <t>SELL00351</t>
  </si>
  <si>
    <t>ORD0000766</t>
  </si>
  <si>
    <t>CUST002611</t>
  </si>
  <si>
    <t>ORD0000767</t>
  </si>
  <si>
    <t>CUST010990</t>
  </si>
  <si>
    <t>SELL00162</t>
  </si>
  <si>
    <t>ORD0000768</t>
  </si>
  <si>
    <t>CUST009099</t>
  </si>
  <si>
    <t>SELL01172</t>
  </si>
  <si>
    <t>ORD0000769</t>
  </si>
  <si>
    <t>CUST035974</t>
  </si>
  <si>
    <t>ORD0000770</t>
  </si>
  <si>
    <t>SELL00114</t>
  </si>
  <si>
    <t>ORD0000771</t>
  </si>
  <si>
    <t>CUST002002</t>
  </si>
  <si>
    <t>SELL01606</t>
  </si>
  <si>
    <t>ORD0000772</t>
  </si>
  <si>
    <t>CUST034073</t>
  </si>
  <si>
    <t>ORD0000773</t>
  </si>
  <si>
    <t>CUST038114</t>
  </si>
  <si>
    <t>SELL00716</t>
  </si>
  <si>
    <t>ORD0000774</t>
  </si>
  <si>
    <t>CUST008122</t>
  </si>
  <si>
    <t>SELL00660</t>
  </si>
  <si>
    <t>ORD0000775</t>
  </si>
  <si>
    <t>CUST002640</t>
  </si>
  <si>
    <t>SELL00111</t>
  </si>
  <si>
    <t>ORD0000776</t>
  </si>
  <si>
    <t>CUST011556</t>
  </si>
  <si>
    <t>ORD0000777</t>
  </si>
  <si>
    <t>CUST003093</t>
  </si>
  <si>
    <t>ORD0000778</t>
  </si>
  <si>
    <t>CUST021844</t>
  </si>
  <si>
    <t>SELL00346</t>
  </si>
  <si>
    <t>ORD0000779</t>
  </si>
  <si>
    <t>CUST034364</t>
  </si>
  <si>
    <t>Aman Mehta</t>
  </si>
  <si>
    <t>ORD0000780</t>
  </si>
  <si>
    <t>CUST037738</t>
  </si>
  <si>
    <t>ORD0000781</t>
  </si>
  <si>
    <t>CUST008946</t>
  </si>
  <si>
    <t>SELL01714</t>
  </si>
  <si>
    <t>ORD0000782</t>
  </si>
  <si>
    <t>CUST041406</t>
  </si>
  <si>
    <t>ORD0000783</t>
  </si>
  <si>
    <t>CUST047483</t>
  </si>
  <si>
    <t>ORD0000784</t>
  </si>
  <si>
    <t>CUST037259</t>
  </si>
  <si>
    <t>ORD0000785</t>
  </si>
  <si>
    <t>CUST036430</t>
  </si>
  <si>
    <t>ORD0000786</t>
  </si>
  <si>
    <t>CUST038244</t>
  </si>
  <si>
    <t>ORD0000787</t>
  </si>
  <si>
    <t>CUST000643</t>
  </si>
  <si>
    <t>SELL00676</t>
  </si>
  <si>
    <t>ORD0000788</t>
  </si>
  <si>
    <t>CUST027065</t>
  </si>
  <si>
    <t>ORD0000789</t>
  </si>
  <si>
    <t>CUST020694</t>
  </si>
  <si>
    <t>SELL00420</t>
  </si>
  <si>
    <t>ORD0000790</t>
  </si>
  <si>
    <t>CUST020608</t>
  </si>
  <si>
    <t>ORD0000791</t>
  </si>
  <si>
    <t>ORD0000792</t>
  </si>
  <si>
    <t>CUST013765</t>
  </si>
  <si>
    <t>SELL01012</t>
  </si>
  <si>
    <t>ORD0000793</t>
  </si>
  <si>
    <t>CUST045762</t>
  </si>
  <si>
    <t>ORD0000794</t>
  </si>
  <si>
    <t>CUST011582</t>
  </si>
  <si>
    <t>ORD0000795</t>
  </si>
  <si>
    <t>CUST043065</t>
  </si>
  <si>
    <t>ORD0000796</t>
  </si>
  <si>
    <t>CUST037250</t>
  </si>
  <si>
    <t>ORD0000797</t>
  </si>
  <si>
    <t>CUST020325</t>
  </si>
  <si>
    <t>SELL01065</t>
  </si>
  <si>
    <t>ORD0000798</t>
  </si>
  <si>
    <t>CUST005907</t>
  </si>
  <si>
    <t>SELL01230</t>
  </si>
  <si>
    <t>ORD0000799</t>
  </si>
  <si>
    <t>CUST013629</t>
  </si>
  <si>
    <t>SELL01209</t>
  </si>
  <si>
    <t>ORD0000800</t>
  </si>
  <si>
    <t>CUST002565</t>
  </si>
  <si>
    <t>SELL00131</t>
  </si>
  <si>
    <t>ORD0000801</t>
  </si>
  <si>
    <t>CUST048794</t>
  </si>
  <si>
    <t>SELL01365</t>
  </si>
  <si>
    <t>ORD0000802</t>
  </si>
  <si>
    <t>CUST003091</t>
  </si>
  <si>
    <t>SELL01107</t>
  </si>
  <si>
    <t>ORD0000803</t>
  </si>
  <si>
    <t>CUST009247</t>
  </si>
  <si>
    <t>SELL01773</t>
  </si>
  <si>
    <t>ORD0000804</t>
  </si>
  <si>
    <t>ORD0000805</t>
  </si>
  <si>
    <t>CUST001515</t>
  </si>
  <si>
    <t>SELL01567</t>
  </si>
  <si>
    <t>ORD0000806</t>
  </si>
  <si>
    <t>CUST045996</t>
  </si>
  <si>
    <t>SELL01406</t>
  </si>
  <si>
    <t>ORD0000807</t>
  </si>
  <si>
    <t>CUST048787</t>
  </si>
  <si>
    <t>SELL01712</t>
  </si>
  <si>
    <t>ORD0000808</t>
  </si>
  <si>
    <t>CUST007018</t>
  </si>
  <si>
    <t>SELL01452</t>
  </si>
  <si>
    <t>ORD0000809</t>
  </si>
  <si>
    <t>CUST018257</t>
  </si>
  <si>
    <t>SELL00110</t>
  </si>
  <si>
    <t>ORD0000810</t>
  </si>
  <si>
    <t>CUST041379</t>
  </si>
  <si>
    <t>ORD0000811</t>
  </si>
  <si>
    <t>CUST016218</t>
  </si>
  <si>
    <t>SELL00682</t>
  </si>
  <si>
    <t>ORD0000812</t>
  </si>
  <si>
    <t>CUST038261</t>
  </si>
  <si>
    <t>SELL01923</t>
  </si>
  <si>
    <t>ORD0000813</t>
  </si>
  <si>
    <t>CUST019069</t>
  </si>
  <si>
    <t>SELL00798</t>
  </si>
  <si>
    <t>ORD0000814</t>
  </si>
  <si>
    <t>CUST015688</t>
  </si>
  <si>
    <t>ORD0000815</t>
  </si>
  <si>
    <t>CUST007016</t>
  </si>
  <si>
    <t>SELL01157</t>
  </si>
  <si>
    <t>ORD0000816</t>
  </si>
  <si>
    <t>CUST047641</t>
  </si>
  <si>
    <t>SELL00416</t>
  </si>
  <si>
    <t>ORD0000817</t>
  </si>
  <si>
    <t>CUST015085</t>
  </si>
  <si>
    <t>ORD0000818</t>
  </si>
  <si>
    <t>CUST038541</t>
  </si>
  <si>
    <t>SELL01955</t>
  </si>
  <si>
    <t>ORD0000819</t>
  </si>
  <si>
    <t>CUST001322</t>
  </si>
  <si>
    <t>ORD0000820</t>
  </si>
  <si>
    <t>CUST019599</t>
  </si>
  <si>
    <t>SELL01871</t>
  </si>
  <si>
    <t>ORD0000821</t>
  </si>
  <si>
    <t>CUST011799</t>
  </si>
  <si>
    <t>SELL00625</t>
  </si>
  <si>
    <t>ORD0000822</t>
  </si>
  <si>
    <t>CUST048924</t>
  </si>
  <si>
    <t>SELL00419</t>
  </si>
  <si>
    <t>ORD0000823</t>
  </si>
  <si>
    <t>CUST024845</t>
  </si>
  <si>
    <t>SELL01421</t>
  </si>
  <si>
    <t>ORD0000824</t>
  </si>
  <si>
    <t>CUST038060</t>
  </si>
  <si>
    <t>SELL01699</t>
  </si>
  <si>
    <t>ORD0000825</t>
  </si>
  <si>
    <t>CUST009678</t>
  </si>
  <si>
    <t>ORD0000826</t>
  </si>
  <si>
    <t>CUST023476</t>
  </si>
  <si>
    <t>ORD0000827</t>
  </si>
  <si>
    <t>CUST037155</t>
  </si>
  <si>
    <t>SELL01481</t>
  </si>
  <si>
    <t>ORD0000828</t>
  </si>
  <si>
    <t>CUST037099</t>
  </si>
  <si>
    <t>SELL01866</t>
  </si>
  <si>
    <t>ORD0000829</t>
  </si>
  <si>
    <t>CUST013731</t>
  </si>
  <si>
    <t>SELL01911</t>
  </si>
  <si>
    <t>ORD0000830</t>
  </si>
  <si>
    <t>CUST045362</t>
  </si>
  <si>
    <t>SELL00472</t>
  </si>
  <si>
    <t>ORD0000831</t>
  </si>
  <si>
    <t>CUST030184</t>
  </si>
  <si>
    <t>ORD0000832</t>
  </si>
  <si>
    <t>CUST004183</t>
  </si>
  <si>
    <t>SELL00823</t>
  </si>
  <si>
    <t>ORD0000833</t>
  </si>
  <si>
    <t>CUST027432</t>
  </si>
  <si>
    <t>SELL00642</t>
  </si>
  <si>
    <t>ORD0000834</t>
  </si>
  <si>
    <t>CUST038221</t>
  </si>
  <si>
    <t>ORD0000835</t>
  </si>
  <si>
    <t>CUST033478</t>
  </si>
  <si>
    <t>SELL01100</t>
  </si>
  <si>
    <t>ORD0000836</t>
  </si>
  <si>
    <t>CUST017117</t>
  </si>
  <si>
    <t>SELL00747</t>
  </si>
  <si>
    <t>ORD0000837</t>
  </si>
  <si>
    <t>CUST029994</t>
  </si>
  <si>
    <t>ORD0000838</t>
  </si>
  <si>
    <t>CUST044175</t>
  </si>
  <si>
    <t>SELL00763</t>
  </si>
  <si>
    <t>ORD0000839</t>
  </si>
  <si>
    <t>CUST048188</t>
  </si>
  <si>
    <t>SELL01374</t>
  </si>
  <si>
    <t>ORD0000840</t>
  </si>
  <si>
    <t>CUST018209</t>
  </si>
  <si>
    <t>SELL01716</t>
  </si>
  <si>
    <t>ORD0000841</t>
  </si>
  <si>
    <t>CUST042920</t>
  </si>
  <si>
    <t>ORD0000842</t>
  </si>
  <si>
    <t>CUST004513</t>
  </si>
  <si>
    <t>SELL01096</t>
  </si>
  <si>
    <t>ORD0000843</t>
  </si>
  <si>
    <t>CUST044185</t>
  </si>
  <si>
    <t>SELL01957</t>
  </si>
  <si>
    <t>ORD0000844</t>
  </si>
  <si>
    <t>CUST013566</t>
  </si>
  <si>
    <t>SELL01243</t>
  </si>
  <si>
    <t>ORD0000845</t>
  </si>
  <si>
    <t>CUST031643</t>
  </si>
  <si>
    <t>SELL00486</t>
  </si>
  <si>
    <t>ORD0000846</t>
  </si>
  <si>
    <t>CUST046008</t>
  </si>
  <si>
    <t>SELL00555</t>
  </si>
  <si>
    <t>ORD0000847</t>
  </si>
  <si>
    <t>CUST022267</t>
  </si>
  <si>
    <t>SELL01412</t>
  </si>
  <si>
    <t>ORD0000848</t>
  </si>
  <si>
    <t>CUST026992</t>
  </si>
  <si>
    <t>ORD0000849</t>
  </si>
  <si>
    <t>CUST003097</t>
  </si>
  <si>
    <t>ORD0000850</t>
  </si>
  <si>
    <t>CUST030853</t>
  </si>
  <si>
    <t>SELL01935</t>
  </si>
  <si>
    <t>ORD0000851</t>
  </si>
  <si>
    <t>CUST019699</t>
  </si>
  <si>
    <t>SELL01370</t>
  </si>
  <si>
    <t>ORD0000852</t>
  </si>
  <si>
    <t>CUST030782</t>
  </si>
  <si>
    <t>SELL00107</t>
  </si>
  <si>
    <t>ORD0000853</t>
  </si>
  <si>
    <t>CUST046696</t>
  </si>
  <si>
    <t>ORD0000854</t>
  </si>
  <si>
    <t>CUST008644</t>
  </si>
  <si>
    <t>ORD0000855</t>
  </si>
  <si>
    <t>CUST017486</t>
  </si>
  <si>
    <t>SELL01185</t>
  </si>
  <si>
    <t>ORD0000856</t>
  </si>
  <si>
    <t>CUST034921</t>
  </si>
  <si>
    <t>SELL01830</t>
  </si>
  <si>
    <t>ORD0000857</t>
  </si>
  <si>
    <t>CUST010916</t>
  </si>
  <si>
    <t>SELL01057</t>
  </si>
  <si>
    <t>ORD0000858</t>
  </si>
  <si>
    <t>CUST048508</t>
  </si>
  <si>
    <t>ORD0000859</t>
  </si>
  <si>
    <t>CUST028514</t>
  </si>
  <si>
    <t>SELL00876</t>
  </si>
  <si>
    <t>ORD0000860</t>
  </si>
  <si>
    <t>CUST018826</t>
  </si>
  <si>
    <t>SELL01899</t>
  </si>
  <si>
    <t>ORD0000861</t>
  </si>
  <si>
    <t>CUST017523</t>
  </si>
  <si>
    <t>SELL01950</t>
  </si>
  <si>
    <t>ORD0000862</t>
  </si>
  <si>
    <t>CUST047849</t>
  </si>
  <si>
    <t>ORD0000863</t>
  </si>
  <si>
    <t>CUST008790</t>
  </si>
  <si>
    <t>SELL01377</t>
  </si>
  <si>
    <t>ORD0000864</t>
  </si>
  <si>
    <t>CUST013852</t>
  </si>
  <si>
    <t>SELL00410</t>
  </si>
  <si>
    <t>ORD0000865</t>
  </si>
  <si>
    <t>SELL01517</t>
  </si>
  <si>
    <t>ORD0000866</t>
  </si>
  <si>
    <t>CUST028860</t>
  </si>
  <si>
    <t>SELL01535</t>
  </si>
  <si>
    <t>ORD0000867</t>
  </si>
  <si>
    <t>CUST015345</t>
  </si>
  <si>
    <t>SELL01058</t>
  </si>
  <si>
    <t>ORD0000868</t>
  </si>
  <si>
    <t>CUST038463</t>
  </si>
  <si>
    <t>SELL00044</t>
  </si>
  <si>
    <t>ORD0000869</t>
  </si>
  <si>
    <t>CUST027699</t>
  </si>
  <si>
    <t>SELL00442</t>
  </si>
  <si>
    <t>ORD0000870</t>
  </si>
  <si>
    <t>CUST035042</t>
  </si>
  <si>
    <t>SELL00846</t>
  </si>
  <si>
    <t>ORD0000871</t>
  </si>
  <si>
    <t>CUST011632</t>
  </si>
  <si>
    <t>SELL01671</t>
  </si>
  <si>
    <t>ORD0000872</t>
  </si>
  <si>
    <t>CUST025500</t>
  </si>
  <si>
    <t>SELL00068</t>
  </si>
  <si>
    <t>ORD0000873</t>
  </si>
  <si>
    <t>CUST030454</t>
  </si>
  <si>
    <t>ORD0000874</t>
  </si>
  <si>
    <t>CUST042190</t>
  </si>
  <si>
    <t>SELL00550</t>
  </si>
  <si>
    <t>ORD0000875</t>
  </si>
  <si>
    <t>CUST004724</t>
  </si>
  <si>
    <t>ORD0000876</t>
  </si>
  <si>
    <t>CUST011009</t>
  </si>
  <si>
    <t>SELL01788</t>
  </si>
  <si>
    <t>ORD0000877</t>
  </si>
  <si>
    <t>CUST011263</t>
  </si>
  <si>
    <t>ORD0000878</t>
  </si>
  <si>
    <t>CUST025577</t>
  </si>
  <si>
    <t>ORD0000879</t>
  </si>
  <si>
    <t>CUST007567</t>
  </si>
  <si>
    <t>SELL01766</t>
  </si>
  <si>
    <t>ORD0000880</t>
  </si>
  <si>
    <t>CUST009433</t>
  </si>
  <si>
    <t>SELL01519</t>
  </si>
  <si>
    <t>ORD0000881</t>
  </si>
  <si>
    <t>CUST015403</t>
  </si>
  <si>
    <t>ORD0000882</t>
  </si>
  <si>
    <t>CUST008648</t>
  </si>
  <si>
    <t>SELL00772</t>
  </si>
  <si>
    <t>ORD0000883</t>
  </si>
  <si>
    <t>CUST028263</t>
  </si>
  <si>
    <t>SELL01677</t>
  </si>
  <si>
    <t>ORD0000884</t>
  </si>
  <si>
    <t>CUST015229</t>
  </si>
  <si>
    <t>SELL00638</t>
  </si>
  <si>
    <t>ORD0000885</t>
  </si>
  <si>
    <t>CUST048422</t>
  </si>
  <si>
    <t>SELL00584</t>
  </si>
  <si>
    <t>ORD0000886</t>
  </si>
  <si>
    <t>CUST020479</t>
  </si>
  <si>
    <t>SELL00664</t>
  </si>
  <si>
    <t>ORD0000887</t>
  </si>
  <si>
    <t>CUST034535</t>
  </si>
  <si>
    <t>SELL01463</t>
  </si>
  <si>
    <t>ORD0000888</t>
  </si>
  <si>
    <t>CUST026099</t>
  </si>
  <si>
    <t>ORD0000889</t>
  </si>
  <si>
    <t>CUST010478</t>
  </si>
  <si>
    <t>ORD0000890</t>
  </si>
  <si>
    <t>CUST008107</t>
  </si>
  <si>
    <t>SELL00432</t>
  </si>
  <si>
    <t>ORD0000891</t>
  </si>
  <si>
    <t>CUST042291</t>
  </si>
  <si>
    <t>ORD0000892</t>
  </si>
  <si>
    <t>CUST035578</t>
  </si>
  <si>
    <t>SELL01279</t>
  </si>
  <si>
    <t>ORD0000893</t>
  </si>
  <si>
    <t>CUST013902</t>
  </si>
  <si>
    <t>ORD0000894</t>
  </si>
  <si>
    <t>CUST032339</t>
  </si>
  <si>
    <t>SELL01502</t>
  </si>
  <si>
    <t>ORD0000895</t>
  </si>
  <si>
    <t>CUST047258</t>
  </si>
  <si>
    <t>SELL00443</t>
  </si>
  <si>
    <t>ORD0000896</t>
  </si>
  <si>
    <t>SELL00526</t>
  </si>
  <si>
    <t>ORD0000897</t>
  </si>
  <si>
    <t>CUST025697</t>
  </si>
  <si>
    <t>ORD0000898</t>
  </si>
  <si>
    <t>CUST031918</t>
  </si>
  <si>
    <t>SELL00791</t>
  </si>
  <si>
    <t>ORD0000899</t>
  </si>
  <si>
    <t>CUST041612</t>
  </si>
  <si>
    <t>ORD0000900</t>
  </si>
  <si>
    <t>CUST037981</t>
  </si>
  <si>
    <t>SELL00204</t>
  </si>
  <si>
    <t>ORD0000901</t>
  </si>
  <si>
    <t>CUST021132</t>
  </si>
  <si>
    <t>ORD0000902</t>
  </si>
  <si>
    <t>CUST042013</t>
  </si>
  <si>
    <t>SELL01685</t>
  </si>
  <si>
    <t>ORD0000903</t>
  </si>
  <si>
    <t>CUST009065</t>
  </si>
  <si>
    <t>SELL00466</t>
  </si>
  <si>
    <t>ORD0000904</t>
  </si>
  <si>
    <t>CUST025661</t>
  </si>
  <si>
    <t>ORD0000905</t>
  </si>
  <si>
    <t>CUST010281</t>
  </si>
  <si>
    <t>ORD0000906</t>
  </si>
  <si>
    <t>CUST028142</t>
  </si>
  <si>
    <t>SELL00355</t>
  </si>
  <si>
    <t>ORD0000907</t>
  </si>
  <si>
    <t>CUST023188</t>
  </si>
  <si>
    <t>SELL01833</t>
  </si>
  <si>
    <t>ORD0000908</t>
  </si>
  <si>
    <t>SELL01961</t>
  </si>
  <si>
    <t>ORD0000909</t>
  </si>
  <si>
    <t>CUST035575</t>
  </si>
  <si>
    <t>SELL01478</t>
  </si>
  <si>
    <t>ORD0000910</t>
  </si>
  <si>
    <t>CUST042654</t>
  </si>
  <si>
    <t>SELL00142</t>
  </si>
  <si>
    <t>ORD0000911</t>
  </si>
  <si>
    <t>CUST028637</t>
  </si>
  <si>
    <t>ORD0000912</t>
  </si>
  <si>
    <t>CUST026919</t>
  </si>
  <si>
    <t>SELL00034</t>
  </si>
  <si>
    <t>ORD0000913</t>
  </si>
  <si>
    <t>CUST012271</t>
  </si>
  <si>
    <t>ORD0000914</t>
  </si>
  <si>
    <t>CUST032502</t>
  </si>
  <si>
    <t>SELL00870</t>
  </si>
  <si>
    <t>ORD0000915</t>
  </si>
  <si>
    <t>CUST013608</t>
  </si>
  <si>
    <t>SELL01679</t>
  </si>
  <si>
    <t>ORD0000916</t>
  </si>
  <si>
    <t>CUST005299</t>
  </si>
  <si>
    <t>SELL01293</t>
  </si>
  <si>
    <t>ORD0000917</t>
  </si>
  <si>
    <t>CUST026882</t>
  </si>
  <si>
    <t>SELL00449</t>
  </si>
  <si>
    <t>ORD0000918</t>
  </si>
  <si>
    <t>CUST027354</t>
  </si>
  <si>
    <t>SELL00652</t>
  </si>
  <si>
    <t>ORD0000919</t>
  </si>
  <si>
    <t>CUST003379</t>
  </si>
  <si>
    <t>SELL00986</t>
  </si>
  <si>
    <t>ORD0000920</t>
  </si>
  <si>
    <t>CUST031864</t>
  </si>
  <si>
    <t>SELL01690</t>
  </si>
  <si>
    <t>ORD0000921</t>
  </si>
  <si>
    <t>CUST025864</t>
  </si>
  <si>
    <t>SELL00953</t>
  </si>
  <si>
    <t>ORD0000922</t>
  </si>
  <si>
    <t>CUST043295</t>
  </si>
  <si>
    <t>ORD0000923</t>
  </si>
  <si>
    <t>CUST026151</t>
  </si>
  <si>
    <t>SELL01470</t>
  </si>
  <si>
    <t>ORD0000924</t>
  </si>
  <si>
    <t>CUST042172</t>
  </si>
  <si>
    <t>ORD0000925</t>
  </si>
  <si>
    <t>CUST043250</t>
  </si>
  <si>
    <t>SELL01665</t>
  </si>
  <si>
    <t>ORD0000926</t>
  </si>
  <si>
    <t>CUST034387</t>
  </si>
  <si>
    <t>ORD0000927</t>
  </si>
  <si>
    <t>CUST008848</t>
  </si>
  <si>
    <t>ORD0000928</t>
  </si>
  <si>
    <t>CUST043287</t>
  </si>
  <si>
    <t>SELL01348</t>
  </si>
  <si>
    <t>ORD0000929</t>
  </si>
  <si>
    <t>CUST033163</t>
  </si>
  <si>
    <t>ORD0000930</t>
  </si>
  <si>
    <t>CUST033240</t>
  </si>
  <si>
    <t>SELL00768</t>
  </si>
  <si>
    <t>ORD0000931</t>
  </si>
  <si>
    <t>CUST030073</t>
  </si>
  <si>
    <t>SELL00516</t>
  </si>
  <si>
    <t>ORD0000932</t>
  </si>
  <si>
    <t>CUST009910</t>
  </si>
  <si>
    <t>ORD0000933</t>
  </si>
  <si>
    <t>CUST046026</t>
  </si>
  <si>
    <t>SELL01054</t>
  </si>
  <si>
    <t>ORD0000934</t>
  </si>
  <si>
    <t>CUST013637</t>
  </si>
  <si>
    <t>SELL00002</t>
  </si>
  <si>
    <t>ORD0000935</t>
  </si>
  <si>
    <t>CUST004153</t>
  </si>
  <si>
    <t>SELL01282</t>
  </si>
  <si>
    <t>ORD0000936</t>
  </si>
  <si>
    <t>CUST031898</t>
  </si>
  <si>
    <t>SELL00362</t>
  </si>
  <si>
    <t>ORD0000937</t>
  </si>
  <si>
    <t>CUST015964</t>
  </si>
  <si>
    <t>ORD0000938</t>
  </si>
  <si>
    <t>CUST025040</t>
  </si>
  <si>
    <t>ORD0000939</t>
  </si>
  <si>
    <t>CUST016986</t>
  </si>
  <si>
    <t>SELL01194</t>
  </si>
  <si>
    <t>ORD0000940</t>
  </si>
  <si>
    <t>CUST037380</t>
  </si>
  <si>
    <t>SELL00455</t>
  </si>
  <si>
    <t>ORD0000941</t>
  </si>
  <si>
    <t>CUST035549</t>
  </si>
  <si>
    <t>SELL00022</t>
  </si>
  <si>
    <t>ORD0000942</t>
  </si>
  <si>
    <t>CUST023184</t>
  </si>
  <si>
    <t>SELL01329</t>
  </si>
  <si>
    <t>ORD0000943</t>
  </si>
  <si>
    <t>CUST049174</t>
  </si>
  <si>
    <t>SELL01698</t>
  </si>
  <si>
    <t>ORD0000944</t>
  </si>
  <si>
    <t>CUST029376</t>
  </si>
  <si>
    <t>SELL00808</t>
  </si>
  <si>
    <t>ORD0000945</t>
  </si>
  <si>
    <t>CUST029579</t>
  </si>
  <si>
    <t>ORD0000946</t>
  </si>
  <si>
    <t>CUST018858</t>
  </si>
  <si>
    <t>ORD0000947</t>
  </si>
  <si>
    <t>CUST007407</t>
  </si>
  <si>
    <t>SELL00421</t>
  </si>
  <si>
    <t>ORD0000948</t>
  </si>
  <si>
    <t>CUST030037</t>
  </si>
  <si>
    <t>SELL01596</t>
  </si>
  <si>
    <t>ORD0000949</t>
  </si>
  <si>
    <t>CUST040999</t>
  </si>
  <si>
    <t>ORD0000950</t>
  </si>
  <si>
    <t>CUST020213</t>
  </si>
  <si>
    <t>SELL00563</t>
  </si>
  <si>
    <t>ORD0000951</t>
  </si>
  <si>
    <t>CUST045999</t>
  </si>
  <si>
    <t>SELL01323</t>
  </si>
  <si>
    <t>ORD0000952</t>
  </si>
  <si>
    <t>CUST024214</t>
  </si>
  <si>
    <t>SELL00840</t>
  </si>
  <si>
    <t>ORD0000953</t>
  </si>
  <si>
    <t>CUST008222</t>
  </si>
  <si>
    <t>SELL01576</t>
  </si>
  <si>
    <t>ORD0000954</t>
  </si>
  <si>
    <t>CUST023966</t>
  </si>
  <si>
    <t>SELL01641</t>
  </si>
  <si>
    <t>ORD0000955</t>
  </si>
  <si>
    <t>CUST002209</t>
  </si>
  <si>
    <t>SELL00987</t>
  </si>
  <si>
    <t>ORD0000956</t>
  </si>
  <si>
    <t>CUST033384</t>
  </si>
  <si>
    <t>ORD0000957</t>
  </si>
  <si>
    <t>CUST038558</t>
  </si>
  <si>
    <t>SELL01367</t>
  </si>
  <si>
    <t>ORD0000958</t>
  </si>
  <si>
    <t>CUST026933</t>
  </si>
  <si>
    <t>SELL00971</t>
  </si>
  <si>
    <t>ORD0000959</t>
  </si>
  <si>
    <t>CUST022426</t>
  </si>
  <si>
    <t>SELL01086</t>
  </si>
  <si>
    <t>ORD0000960</t>
  </si>
  <si>
    <t>CUST002182</t>
  </si>
  <si>
    <t>ORD0000961</t>
  </si>
  <si>
    <t>CUST020408</t>
  </si>
  <si>
    <t>SELL00440</t>
  </si>
  <si>
    <t>ORD0000962</t>
  </si>
  <si>
    <t>CUST012324</t>
  </si>
  <si>
    <t>ORD0000963</t>
  </si>
  <si>
    <t>CUST045887</t>
  </si>
  <si>
    <t>Aman Kumar</t>
  </si>
  <si>
    <t>ORD0000964</t>
  </si>
  <si>
    <t>CUST040761</t>
  </si>
  <si>
    <t>SELL00347</t>
  </si>
  <si>
    <t>ORD0000965</t>
  </si>
  <si>
    <t>CUST032848</t>
  </si>
  <si>
    <t>SELL01178</t>
  </si>
  <si>
    <t>ORD0000966</t>
  </si>
  <si>
    <t>CUST029456</t>
  </si>
  <si>
    <t>SELL01447</t>
  </si>
  <si>
    <t>ORD0000967</t>
  </si>
  <si>
    <t>CUST044968</t>
  </si>
  <si>
    <t>SELL01770</t>
  </si>
  <si>
    <t>ORD0000968</t>
  </si>
  <si>
    <t>CUST029109</t>
  </si>
  <si>
    <t>ORD0000969</t>
  </si>
  <si>
    <t>CUST039899</t>
  </si>
  <si>
    <t>SELL01765</t>
  </si>
  <si>
    <t>ORD0000970</t>
  </si>
  <si>
    <t>CUST021624</t>
  </si>
  <si>
    <t>ORD0000971</t>
  </si>
  <si>
    <t>CUST045461</t>
  </si>
  <si>
    <t>ORD0000972</t>
  </si>
  <si>
    <t>CUST012521</t>
  </si>
  <si>
    <t>ORD0000973</t>
  </si>
  <si>
    <t>CUST000447</t>
  </si>
  <si>
    <t>SELL01924</t>
  </si>
  <si>
    <t>ORD0000974</t>
  </si>
  <si>
    <t>CUST031147</t>
  </si>
  <si>
    <t>SELL01393</t>
  </si>
  <si>
    <t>ORD0000975</t>
  </si>
  <si>
    <t>ORD0000976</t>
  </si>
  <si>
    <t>CUST025628</t>
  </si>
  <si>
    <t>SELL00497</t>
  </si>
  <si>
    <t>ORD0000977</t>
  </si>
  <si>
    <t>CUST038189</t>
  </si>
  <si>
    <t>SELL01034</t>
  </si>
  <si>
    <t>ORD0000978</t>
  </si>
  <si>
    <t>CUST009786</t>
  </si>
  <si>
    <t>SELL01754</t>
  </si>
  <si>
    <t>ORD0000979</t>
  </si>
  <si>
    <t>CUST033747</t>
  </si>
  <si>
    <t>SELL00244</t>
  </si>
  <si>
    <t>ORD0000980</t>
  </si>
  <si>
    <t>CUST032797</t>
  </si>
  <si>
    <t>ORD0000981</t>
  </si>
  <si>
    <t>CUST018809</t>
  </si>
  <si>
    <t>SELL00865</t>
  </si>
  <si>
    <t>ORD0000982</t>
  </si>
  <si>
    <t>CUST018358</t>
  </si>
  <si>
    <t>SELL00560</t>
  </si>
  <si>
    <t>ORD0000983</t>
  </si>
  <si>
    <t>CUST027961</t>
  </si>
  <si>
    <t>SELL01496</t>
  </si>
  <si>
    <t>ORD0000984</t>
  </si>
  <si>
    <t>CUST016417</t>
  </si>
  <si>
    <t>ORD0000985</t>
  </si>
  <si>
    <t>CUST005056</t>
  </si>
  <si>
    <t>SELL01261</t>
  </si>
  <si>
    <t>ORD0000986</t>
  </si>
  <si>
    <t>CUST035716</t>
  </si>
  <si>
    <t>ORD0000987</t>
  </si>
  <si>
    <t>CUST040437</t>
  </si>
  <si>
    <t>SELL01352</t>
  </si>
  <si>
    <t>ORD0000988</t>
  </si>
  <si>
    <t>CUST009488</t>
  </si>
  <si>
    <t>SELL00540</t>
  </si>
  <si>
    <t>ORD0000989</t>
  </si>
  <si>
    <t>CUST018933</t>
  </si>
  <si>
    <t>SELL00888</t>
  </si>
  <si>
    <t>ORD0000990</t>
  </si>
  <si>
    <t>CUST041859</t>
  </si>
  <si>
    <t>ORD0000991</t>
  </si>
  <si>
    <t>CUST004799</t>
  </si>
  <si>
    <t>SELL01269</t>
  </si>
  <si>
    <t>ORD0000992</t>
  </si>
  <si>
    <t>CUST018326</t>
  </si>
  <si>
    <t>ORD0000993</t>
  </si>
  <si>
    <t>CUST011346</t>
  </si>
  <si>
    <t>SELL00314</t>
  </si>
  <si>
    <t>ORD0000994</t>
  </si>
  <si>
    <t>CUST043616</t>
  </si>
  <si>
    <t>ORD0000995</t>
  </si>
  <si>
    <t>CUST003218</t>
  </si>
  <si>
    <t>SELL00925</t>
  </si>
  <si>
    <t>ORD0000996</t>
  </si>
  <si>
    <t>CUST023097</t>
  </si>
  <si>
    <t>SELL00534</t>
  </si>
  <si>
    <t>ORD0000997</t>
  </si>
  <si>
    <t>CUST029402</t>
  </si>
  <si>
    <t>SELL00264</t>
  </si>
  <si>
    <t>ORD0000998</t>
  </si>
  <si>
    <t>CUST044953</t>
  </si>
  <si>
    <t>ORD0000999</t>
  </si>
  <si>
    <t>CUST039196</t>
  </si>
  <si>
    <t>SELL01068</t>
  </si>
  <si>
    <t>ORD0001000</t>
  </si>
  <si>
    <t>CUST049148</t>
  </si>
  <si>
    <t>SELL00513</t>
  </si>
  <si>
    <t>ORD0001001</t>
  </si>
  <si>
    <t>CUST027304</t>
  </si>
  <si>
    <t>ORD0001002</t>
  </si>
  <si>
    <t>CUST021399</t>
  </si>
  <si>
    <t>SELL01879</t>
  </si>
  <si>
    <t>ORD0001003</t>
  </si>
  <si>
    <t>CUST039048</t>
  </si>
  <si>
    <t>ORD0001004</t>
  </si>
  <si>
    <t>CUST029325</t>
  </si>
  <si>
    <t>SELL01304</t>
  </si>
  <si>
    <t>ORD0001005</t>
  </si>
  <si>
    <t>CUST003244</t>
  </si>
  <si>
    <t>ORD0001006</t>
  </si>
  <si>
    <t>CUST004985</t>
  </si>
  <si>
    <t>ORD0001007</t>
  </si>
  <si>
    <t>CUST042543</t>
  </si>
  <si>
    <t>SELL01841</t>
  </si>
  <si>
    <t>ORD0001008</t>
  </si>
  <si>
    <t>CUST023562</t>
  </si>
  <si>
    <t>SELL01234</t>
  </si>
  <si>
    <t>ORD0001009</t>
  </si>
  <si>
    <t>CUST035113</t>
  </si>
  <si>
    <t>SELL01921</t>
  </si>
  <si>
    <t>ORD0001010</t>
  </si>
  <si>
    <t>CUST033098</t>
  </si>
  <si>
    <t>SELL00657</t>
  </si>
  <si>
    <t>ORD0001011</t>
  </si>
  <si>
    <t>CUST022976</t>
  </si>
  <si>
    <t>ORD0001012</t>
  </si>
  <si>
    <t>CUST002264</t>
  </si>
  <si>
    <t>ORD0001013</t>
  </si>
  <si>
    <t>CUST005373</t>
  </si>
  <si>
    <t>ORD0001014</t>
  </si>
  <si>
    <t>CUST020810</t>
  </si>
  <si>
    <t>ORD0001015</t>
  </si>
  <si>
    <t>CUST035380</t>
  </si>
  <si>
    <t>ORD0001016</t>
  </si>
  <si>
    <t>CUST030677</t>
  </si>
  <si>
    <t>ORD0001017</t>
  </si>
  <si>
    <t>CUST038318</t>
  </si>
  <si>
    <t>SELL01727</t>
  </si>
  <si>
    <t>ORD0001018</t>
  </si>
  <si>
    <t>CUST033851</t>
  </si>
  <si>
    <t>SELL00074</t>
  </si>
  <si>
    <t>ORD0001019</t>
  </si>
  <si>
    <t>CUST006320</t>
  </si>
  <si>
    <t>SELL00086</t>
  </si>
  <si>
    <t>ORD0001020</t>
  </si>
  <si>
    <t>CUST046454</t>
  </si>
  <si>
    <t>SELL00258</t>
  </si>
  <si>
    <t>ORD0001021</t>
  </si>
  <si>
    <t>ORD0001022</t>
  </si>
  <si>
    <t>CUST012583</t>
  </si>
  <si>
    <t>SELL00837</t>
  </si>
  <si>
    <t>ORD0001023</t>
  </si>
  <si>
    <t>CUST046718</t>
  </si>
  <si>
    <t>SELL01081</t>
  </si>
  <si>
    <t>ORD0001024</t>
  </si>
  <si>
    <t>CUST046634</t>
  </si>
  <si>
    <t>ORD0001025</t>
  </si>
  <si>
    <t>CUST014643</t>
  </si>
  <si>
    <t>ORD0001026</t>
  </si>
  <si>
    <t>CUST020274</t>
  </si>
  <si>
    <t>ORD0001027</t>
  </si>
  <si>
    <t>CUST036188</t>
  </si>
  <si>
    <t>ORD0001028</t>
  </si>
  <si>
    <t>CUST004457</t>
  </si>
  <si>
    <t>SELL01237</t>
  </si>
  <si>
    <t>ORD0001029</t>
  </si>
  <si>
    <t>CUST001790</t>
  </si>
  <si>
    <t>SELL00213</t>
  </si>
  <si>
    <t>ORD0001030</t>
  </si>
  <si>
    <t>CUST007234</t>
  </si>
  <si>
    <t>ORD0001031</t>
  </si>
  <si>
    <t>CUST019002</t>
  </si>
  <si>
    <t>SELL00324</t>
  </si>
  <si>
    <t>ORD0001032</t>
  </si>
  <si>
    <t>CUST041599</t>
  </si>
  <si>
    <t>ORD0001033</t>
  </si>
  <si>
    <t>CUST035332</t>
  </si>
  <si>
    <t>SELL00004</t>
  </si>
  <si>
    <t>ORD0001034</t>
  </si>
  <si>
    <t>CUST043243</t>
  </si>
  <si>
    <t>SELL01053</t>
  </si>
  <si>
    <t>ORD0001035</t>
  </si>
  <si>
    <t>CUST018865</t>
  </si>
  <si>
    <t>SELL01420</t>
  </si>
  <si>
    <t>ORD0001036</t>
  </si>
  <si>
    <t>CUST045443</t>
  </si>
  <si>
    <t>ORD0001037</t>
  </si>
  <si>
    <t>CUST021536</t>
  </si>
  <si>
    <t>ORD0001038</t>
  </si>
  <si>
    <t>CUST027642</t>
  </si>
  <si>
    <t>ORD0001039</t>
  </si>
  <si>
    <t>CUST022191</t>
  </si>
  <si>
    <t>SELL00559</t>
  </si>
  <si>
    <t>ORD0001040</t>
  </si>
  <si>
    <t>CUST001598</t>
  </si>
  <si>
    <t>ORD0001041</t>
  </si>
  <si>
    <t>CUST002274</t>
  </si>
  <si>
    <t>ORD0001042</t>
  </si>
  <si>
    <t>CUST022672</t>
  </si>
  <si>
    <t>ORD0001043</t>
  </si>
  <si>
    <t>CUST026052</t>
  </si>
  <si>
    <t>SELL01255</t>
  </si>
  <si>
    <t>ORD0001044</t>
  </si>
  <si>
    <t>CUST035548</t>
  </si>
  <si>
    <t>SELL00393</t>
  </si>
  <si>
    <t>ORD0001045</t>
  </si>
  <si>
    <t>CUST006890</t>
  </si>
  <si>
    <t>ORD0001046</t>
  </si>
  <si>
    <t>CUST021894</t>
  </si>
  <si>
    <t>SELL00954</t>
  </si>
  <si>
    <t>ORD0001047</t>
  </si>
  <si>
    <t>CUST033515</t>
  </si>
  <si>
    <t>SELL00197</t>
  </si>
  <si>
    <t>ORD0001048</t>
  </si>
  <si>
    <t>CUST018794</t>
  </si>
  <si>
    <t>ORD0001049</t>
  </si>
  <si>
    <t>CUST045377</t>
  </si>
  <si>
    <t>ORD0001050</t>
  </si>
  <si>
    <t>CUST027216</t>
  </si>
  <si>
    <t>SELL00308</t>
  </si>
  <si>
    <t>ORD0001051</t>
  </si>
  <si>
    <t>CUST047177</t>
  </si>
  <si>
    <t>SELL00401</t>
  </si>
  <si>
    <t>ORD0001052</t>
  </si>
  <si>
    <t>CUST022463</t>
  </si>
  <si>
    <t>ORD0001053</t>
  </si>
  <si>
    <t>CUST004945</t>
  </si>
  <si>
    <t>ORD0001054</t>
  </si>
  <si>
    <t>CUST013794</t>
  </si>
  <si>
    <t>SELL01510</t>
  </si>
  <si>
    <t>ORD0001055</t>
  </si>
  <si>
    <t>CUST037120</t>
  </si>
  <si>
    <t>SELL01052</t>
  </si>
  <si>
    <t>ORD0001056</t>
  </si>
  <si>
    <t>CUST038203</t>
  </si>
  <si>
    <t>SELL00869</t>
  </si>
  <si>
    <t>ORD0001057</t>
  </si>
  <si>
    <t>CUST025439</t>
  </si>
  <si>
    <t>SELL00706</t>
  </si>
  <si>
    <t>ORD0001058</t>
  </si>
  <si>
    <t>CUST010402</t>
  </si>
  <si>
    <t>SELL00234</t>
  </si>
  <si>
    <t>ORD0001059</t>
  </si>
  <si>
    <t>CUST043301</t>
  </si>
  <si>
    <t>SELL01722</t>
  </si>
  <si>
    <t>ORD0001060</t>
  </si>
  <si>
    <t>CUST049314</t>
  </si>
  <si>
    <t>ORD0001061</t>
  </si>
  <si>
    <t>CUST004013</t>
  </si>
  <si>
    <t>SELL00885</t>
  </si>
  <si>
    <t>ORD0001062</t>
  </si>
  <si>
    <t>CUST047973</t>
  </si>
  <si>
    <t>ORD0001063</t>
  </si>
  <si>
    <t>CUST022145</t>
  </si>
  <si>
    <t>SELL01814</t>
  </si>
  <si>
    <t>ORD0001064</t>
  </si>
  <si>
    <t>CUST030270</t>
  </si>
  <si>
    <t>SELL01870</t>
  </si>
  <si>
    <t>ORD0001065</t>
  </si>
  <si>
    <t>CUST003215</t>
  </si>
  <si>
    <t>SELL01979</t>
  </si>
  <si>
    <t>ORD0001066</t>
  </si>
  <si>
    <t>CUST022751</t>
  </si>
  <si>
    <t>SELL01003</t>
  </si>
  <si>
    <t>ORD0001067</t>
  </si>
  <si>
    <t>CUST045070</t>
  </si>
  <si>
    <t>SELL00518</t>
  </si>
  <si>
    <t>ORD0001068</t>
  </si>
  <si>
    <t>CUST016236</t>
  </si>
  <si>
    <t>ORD0001069</t>
  </si>
  <si>
    <t>CUST042594</t>
  </si>
  <si>
    <t>SELL01945</t>
  </si>
  <si>
    <t>ORD0001070</t>
  </si>
  <si>
    <t>CUST016955</t>
  </si>
  <si>
    <t>SELL01124</t>
  </si>
  <si>
    <t>ORD0001071</t>
  </si>
  <si>
    <t>CUST015540</t>
  </si>
  <si>
    <t>SELL01678</t>
  </si>
  <si>
    <t>ORD0001072</t>
  </si>
  <si>
    <t>CUST028161</t>
  </si>
  <si>
    <t>SELL01131</t>
  </si>
  <si>
    <t>ORD0001073</t>
  </si>
  <si>
    <t>CUST046539</t>
  </si>
  <si>
    <t>SELL00698</t>
  </si>
  <si>
    <t>ORD0001074</t>
  </si>
  <si>
    <t>CUST003896</t>
  </si>
  <si>
    <t>ORD0001075</t>
  </si>
  <si>
    <t>CUST013957</t>
  </si>
  <si>
    <t>ORD0001076</t>
  </si>
  <si>
    <t>CUST041746</t>
  </si>
  <si>
    <t>SELL01138</t>
  </si>
  <si>
    <t>ORD0001077</t>
  </si>
  <si>
    <t>CUST044889</t>
  </si>
  <si>
    <t>SELL00740</t>
  </si>
  <si>
    <t>ORD0001078</t>
  </si>
  <si>
    <t>CUST000823</t>
  </si>
  <si>
    <t>SELL01741</t>
  </si>
  <si>
    <t>ORD0001079</t>
  </si>
  <si>
    <t>CUST006627</t>
  </si>
  <si>
    <t>SELL01543</t>
  </si>
  <si>
    <t>ORD0001080</t>
  </si>
  <si>
    <t>CUST026159</t>
  </si>
  <si>
    <t>ORD0001081</t>
  </si>
  <si>
    <t>CUST032495</t>
  </si>
  <si>
    <t>ORD0001082</t>
  </si>
  <si>
    <t>CUST026866</t>
  </si>
  <si>
    <t>SELL01886</t>
  </si>
  <si>
    <t>ORD0001083</t>
  </si>
  <si>
    <t>CUST007063</t>
  </si>
  <si>
    <t>SELL00565</t>
  </si>
  <si>
    <t>ORD0001084</t>
  </si>
  <si>
    <t>CUST020757</t>
  </si>
  <si>
    <t>ORD0001085</t>
  </si>
  <si>
    <t>CUST020125</t>
  </si>
  <si>
    <t>SELL01050</t>
  </si>
  <si>
    <t>ORD0001086</t>
  </si>
  <si>
    <t>CUST029884</t>
  </si>
  <si>
    <t>ORD0001087</t>
  </si>
  <si>
    <t>CUST035502</t>
  </si>
  <si>
    <t>SELL00188</t>
  </si>
  <si>
    <t>ORD0001088</t>
  </si>
  <si>
    <t>CUST022628</t>
  </si>
  <si>
    <t>SELL01960</t>
  </si>
  <si>
    <t>ORD0001089</t>
  </si>
  <si>
    <t>CUST045578</t>
  </si>
  <si>
    <t>ORD0001090</t>
  </si>
  <si>
    <t>CUST044116</t>
  </si>
  <si>
    <t>SELL00993</t>
  </si>
  <si>
    <t>ORD0001091</t>
  </si>
  <si>
    <t>CUST005173</t>
  </si>
  <si>
    <t>ORD0001092</t>
  </si>
  <si>
    <t>CUST031871</t>
  </si>
  <si>
    <t>ORD0001093</t>
  </si>
  <si>
    <t>CUST025223</t>
  </si>
  <si>
    <t>ORD0001094</t>
  </si>
  <si>
    <t>CUST042270</t>
  </si>
  <si>
    <t>SELL00036</t>
  </si>
  <si>
    <t>ORD0001095</t>
  </si>
  <si>
    <t>CUST012343</t>
  </si>
  <si>
    <t>ORD0001096</t>
  </si>
  <si>
    <t>CUST043764</t>
  </si>
  <si>
    <t>SELL01440</t>
  </si>
  <si>
    <t>ORD0001097</t>
  </si>
  <si>
    <t>CUST021057</t>
  </si>
  <si>
    <t>SELL00567</t>
  </si>
  <si>
    <t>ORD0001098</t>
  </si>
  <si>
    <t>CUST005141</t>
  </si>
  <si>
    <t>ORD0001099</t>
  </si>
  <si>
    <t>CUST047879</t>
  </si>
  <si>
    <t>ORD0001100</t>
  </si>
  <si>
    <t>CUST040236</t>
  </si>
  <si>
    <t>SELL00399</t>
  </si>
  <si>
    <t>ORD0001101</t>
  </si>
  <si>
    <t>CUST045892</t>
  </si>
  <si>
    <t>ORD0001102</t>
  </si>
  <si>
    <t>CUST006503</t>
  </si>
  <si>
    <t>ORD0001103</t>
  </si>
  <si>
    <t>CUST024312</t>
  </si>
  <si>
    <t>SELL01898</t>
  </si>
  <si>
    <t>ORD0001104</t>
  </si>
  <si>
    <t>CUST008335</t>
  </si>
  <si>
    <t>SELL00368</t>
  </si>
  <si>
    <t>ORD0001105</t>
  </si>
  <si>
    <t>CUST004706</t>
  </si>
  <si>
    <t>ORD0001106</t>
  </si>
  <si>
    <t>CUST007170</t>
  </si>
  <si>
    <t>ORD0001107</t>
  </si>
  <si>
    <t>CUST012645</t>
  </si>
  <si>
    <t>SELL01582</t>
  </si>
  <si>
    <t>ORD0001108</t>
  </si>
  <si>
    <t>CUST049795</t>
  </si>
  <si>
    <t>ORD0001109</t>
  </si>
  <si>
    <t>CUST040624</t>
  </si>
  <si>
    <t>ORD0001110</t>
  </si>
  <si>
    <t>CUST004143</t>
  </si>
  <si>
    <t>SELL01505</t>
  </si>
  <si>
    <t>ORD0001111</t>
  </si>
  <si>
    <t>CUST027377</t>
  </si>
  <si>
    <t>SELL01093</t>
  </si>
  <si>
    <t>ORD0001112</t>
  </si>
  <si>
    <t>CUST025003</t>
  </si>
  <si>
    <t>ORD0001113</t>
  </si>
  <si>
    <t>CUST000868</t>
  </si>
  <si>
    <t>ORD0001114</t>
  </si>
  <si>
    <t>CUST002948</t>
  </si>
  <si>
    <t>ORD0001115</t>
  </si>
  <si>
    <t>CUST030244</t>
  </si>
  <si>
    <t>SELL00631</t>
  </si>
  <si>
    <t>ORD0001116</t>
  </si>
  <si>
    <t>CUST043859</t>
  </si>
  <si>
    <t>SELL01400</t>
  </si>
  <si>
    <t>ORD0001117</t>
  </si>
  <si>
    <t>CUST027490</t>
  </si>
  <si>
    <t>SELL00411</t>
  </si>
  <si>
    <t>ORD0001118</t>
  </si>
  <si>
    <t>CUST035508</t>
  </si>
  <si>
    <t>SELL01581</t>
  </si>
  <si>
    <t>ORD0001119</t>
  </si>
  <si>
    <t>CUST005037</t>
  </si>
  <si>
    <t>SELL00408</t>
  </si>
  <si>
    <t>ORD0001120</t>
  </si>
  <si>
    <t>CUST009779</t>
  </si>
  <si>
    <t>SELL01422</t>
  </si>
  <si>
    <t>ORD0001121</t>
  </si>
  <si>
    <t>CUST031490</t>
  </si>
  <si>
    <t>ORD0001122</t>
  </si>
  <si>
    <t>CUST016913</t>
  </si>
  <si>
    <t>SELL00707</t>
  </si>
  <si>
    <t>ORD0001123</t>
  </si>
  <si>
    <t>CUST003351</t>
  </si>
  <si>
    <t>SELL00937</t>
  </si>
  <si>
    <t>ORD0001124</t>
  </si>
  <si>
    <t>CUST047276</t>
  </si>
  <si>
    <t>SELL00140</t>
  </si>
  <si>
    <t>ORD0001125</t>
  </si>
  <si>
    <t>CUST042380</t>
  </si>
  <si>
    <t>SELL01540</t>
  </si>
  <si>
    <t>ORD0001126</t>
  </si>
  <si>
    <t>CUST004662</t>
  </si>
  <si>
    <t>SELL00611</t>
  </si>
  <si>
    <t>ORD0001127</t>
  </si>
  <si>
    <t>CUST008717</t>
  </si>
  <si>
    <t>ORD0001128</t>
  </si>
  <si>
    <t>CUST044746</t>
  </si>
  <si>
    <t>SELL00418</t>
  </si>
  <si>
    <t>ORD0001129</t>
  </si>
  <si>
    <t>CUST041924</t>
  </si>
  <si>
    <t>SELL01267</t>
  </si>
  <si>
    <t>ORD0001130</t>
  </si>
  <si>
    <t>CUST013639</t>
  </si>
  <si>
    <t>SELL00757</t>
  </si>
  <si>
    <t>ORD0001131</t>
  </si>
  <si>
    <t>CUST006902</t>
  </si>
  <si>
    <t>SELL01497</t>
  </si>
  <si>
    <t>ORD0001132</t>
  </si>
  <si>
    <t>CUST034532</t>
  </si>
  <si>
    <t>SELL01208</t>
  </si>
  <si>
    <t>ORD0001133</t>
  </si>
  <si>
    <t>CUST026686</t>
  </si>
  <si>
    <t>SELL00932</t>
  </si>
  <si>
    <t>ORD0001134</t>
  </si>
  <si>
    <t>CUST046150</t>
  </si>
  <si>
    <t>SELL01446</t>
  </si>
  <si>
    <t>ORD0001135</t>
  </si>
  <si>
    <t>CUST030397</t>
  </si>
  <si>
    <t>SELL01198</t>
  </si>
  <si>
    <t>ORD0001136</t>
  </si>
  <si>
    <t>CUST016881</t>
  </si>
  <si>
    <t>ORD0001137</t>
  </si>
  <si>
    <t>CUST019271</t>
  </si>
  <si>
    <t>ORD0001138</t>
  </si>
  <si>
    <t>CUST041168</t>
  </si>
  <si>
    <t>SELL01459</t>
  </si>
  <si>
    <t>ORD0001139</t>
  </si>
  <si>
    <t>CUST005585</t>
  </si>
  <si>
    <t>ORD0001140</t>
  </si>
  <si>
    <t>CUST017886</t>
  </si>
  <si>
    <t>SELL00966</t>
  </si>
  <si>
    <t>ORD0001141</t>
  </si>
  <si>
    <t>CUST013443</t>
  </si>
  <si>
    <t>ORD0001142</t>
  </si>
  <si>
    <t>CUST027293</t>
  </si>
  <si>
    <t>ORD0001143</t>
  </si>
  <si>
    <t>CUST015637</t>
  </si>
  <si>
    <t>ORD0001144</t>
  </si>
  <si>
    <t>CUST006198</t>
  </si>
  <si>
    <t>SELL00233</t>
  </si>
  <si>
    <t>ORD0001145</t>
  </si>
  <si>
    <t>CUST001780</t>
  </si>
  <si>
    <t>SELL00231</t>
  </si>
  <si>
    <t>ORD0001146</t>
  </si>
  <si>
    <t>CUST025990</t>
  </si>
  <si>
    <t>ORD0001147</t>
  </si>
  <si>
    <t>CUST009081</t>
  </si>
  <si>
    <t>SELL01380</t>
  </si>
  <si>
    <t>ORD0001148</t>
  </si>
  <si>
    <t>CUST006359</t>
  </si>
  <si>
    <t>SELL01661</t>
  </si>
  <si>
    <t>ORD0001149</t>
  </si>
  <si>
    <t>CUST042994</t>
  </si>
  <si>
    <t>ORD0001150</t>
  </si>
  <si>
    <t>CUST002502</t>
  </si>
  <si>
    <t>ORD0001151</t>
  </si>
  <si>
    <t>CUST026317</t>
  </si>
  <si>
    <t>SELL01771</t>
  </si>
  <si>
    <t>ORD0001152</t>
  </si>
  <si>
    <t>CUST020349</t>
  </si>
  <si>
    <t>SELL00731</t>
  </si>
  <si>
    <t>ORD0001153</t>
  </si>
  <si>
    <t>CUST044745</t>
  </si>
  <si>
    <t>ORD0001154</t>
  </si>
  <si>
    <t>CUST031304</t>
  </si>
  <si>
    <t>ORD0001155</t>
  </si>
  <si>
    <t>CUST036973</t>
  </si>
  <si>
    <t>ORD0001156</t>
  </si>
  <si>
    <t>CUST049179</t>
  </si>
  <si>
    <t>SELL00115</t>
  </si>
  <si>
    <t>ORD0001157</t>
  </si>
  <si>
    <t>CUST031069</t>
  </si>
  <si>
    <t>ORD0001158</t>
  </si>
  <si>
    <t>CUST042273</t>
  </si>
  <si>
    <t>ORD0001159</t>
  </si>
  <si>
    <t>CUST031237</t>
  </si>
  <si>
    <t>SELL01568</t>
  </si>
  <si>
    <t>ORD0001160</t>
  </si>
  <si>
    <t>CUST044518</t>
  </si>
  <si>
    <t>SELL01844</t>
  </si>
  <si>
    <t>ORD0001161</t>
  </si>
  <si>
    <t>CUST044297</t>
  </si>
  <si>
    <t>SELL00613</t>
  </si>
  <si>
    <t>ORD0001162</t>
  </si>
  <si>
    <t>CUST010465</t>
  </si>
  <si>
    <t>ORD0001163</t>
  </si>
  <si>
    <t>CUST006006</t>
  </si>
  <si>
    <t>ORD0001164</t>
  </si>
  <si>
    <t>CUST013401</t>
  </si>
  <si>
    <t>SELL00171</t>
  </si>
  <si>
    <t>ORD0001165</t>
  </si>
  <si>
    <t>CUST013415</t>
  </si>
  <si>
    <t>SELL01778</t>
  </si>
  <si>
    <t>ORD0001166</t>
  </si>
  <si>
    <t>CUST008522</t>
  </si>
  <si>
    <t>SELL01774</t>
  </si>
  <si>
    <t>ORD0001167</t>
  </si>
  <si>
    <t>CUST006052</t>
  </si>
  <si>
    <t>ORD0001168</t>
  </si>
  <si>
    <t>CUST013437</t>
  </si>
  <si>
    <t>ORD0001169</t>
  </si>
  <si>
    <t>CUST004018</t>
  </si>
  <si>
    <t>SELL00907</t>
  </si>
  <si>
    <t>ORD0001170</t>
  </si>
  <si>
    <t>CUST019389</t>
  </si>
  <si>
    <t>SELL00569</t>
  </si>
  <si>
    <t>ORD0001171</t>
  </si>
  <si>
    <t>CUST027952</t>
  </si>
  <si>
    <t>SELL00292</t>
  </si>
  <si>
    <t>ORD0001172</t>
  </si>
  <si>
    <t>CUST022611</t>
  </si>
  <si>
    <t>SELL00377</t>
  </si>
  <si>
    <t>ORD0001173</t>
  </si>
  <si>
    <t>CUST044807</t>
  </si>
  <si>
    <t>ORD0001174</t>
  </si>
  <si>
    <t>CUST005177</t>
  </si>
  <si>
    <t>ORD0001175</t>
  </si>
  <si>
    <t>CUST039711</t>
  </si>
  <si>
    <t>ORD0001176</t>
  </si>
  <si>
    <t>CUST044409</t>
  </si>
  <si>
    <t>SELL00512</t>
  </si>
  <si>
    <t>ORD0001177</t>
  </si>
  <si>
    <t>CUST035003</t>
  </si>
  <si>
    <t>SELL00367</t>
  </si>
  <si>
    <t>ORD0001178</t>
  </si>
  <si>
    <t>CUST043487</t>
  </si>
  <si>
    <t>SELL00511</t>
  </si>
  <si>
    <t>ORD0001179</t>
  </si>
  <si>
    <t>CUST043694</t>
  </si>
  <si>
    <t>ORD0001180</t>
  </si>
  <si>
    <t>CUST040273</t>
  </si>
  <si>
    <t>SELL01531</t>
  </si>
  <si>
    <t>ORD0001181</t>
  </si>
  <si>
    <t>CUST018255</t>
  </si>
  <si>
    <t>SELL00665</t>
  </si>
  <si>
    <t>ORD0001182</t>
  </si>
  <si>
    <t>CUST028295</t>
  </si>
  <si>
    <t>ORD0001183</t>
  </si>
  <si>
    <t>CUST044126</t>
  </si>
  <si>
    <t>ORD0001184</t>
  </si>
  <si>
    <t>CUST038375</t>
  </si>
  <si>
    <t>SELL00829</t>
  </si>
  <si>
    <t>ORD0001185</t>
  </si>
  <si>
    <t>CUST010638</t>
  </si>
  <si>
    <t>SELL01997</t>
  </si>
  <si>
    <t>ORD0001186</t>
  </si>
  <si>
    <t>CUST013151</t>
  </si>
  <si>
    <t>SELL01653</t>
  </si>
  <si>
    <t>ORD0001187</t>
  </si>
  <si>
    <t>CUST009737</t>
  </si>
  <si>
    <t>SELL00207</t>
  </si>
  <si>
    <t>ORD0001188</t>
  </si>
  <si>
    <t>CUST022641</t>
  </si>
  <si>
    <t>SELL01603</t>
  </si>
  <si>
    <t>ORD0001189</t>
  </si>
  <si>
    <t>CUST028794</t>
  </si>
  <si>
    <t>ORD0001190</t>
  </si>
  <si>
    <t>CUST038901</t>
  </si>
  <si>
    <t>SELL01224</t>
  </si>
  <si>
    <t>ORD0001191</t>
  </si>
  <si>
    <t>CUST029058</t>
  </si>
  <si>
    <t>ORD0001192</t>
  </si>
  <si>
    <t>CUST019798</t>
  </si>
  <si>
    <t>ORD0001193</t>
  </si>
  <si>
    <t>CUST007938</t>
  </si>
  <si>
    <t>ORD0001194</t>
  </si>
  <si>
    <t>CUST007631</t>
  </si>
  <si>
    <t>ORD0001195</t>
  </si>
  <si>
    <t>CUST020166</t>
  </si>
  <si>
    <t>SELL00404</t>
  </si>
  <si>
    <t>ORD0001196</t>
  </si>
  <si>
    <t>CUST027006</t>
  </si>
  <si>
    <t>ORD0001197</t>
  </si>
  <si>
    <t>CUST020086</t>
  </si>
  <si>
    <t>ORD0001198</t>
  </si>
  <si>
    <t>CUST041116</t>
  </si>
  <si>
    <t>ORD0001199</t>
  </si>
  <si>
    <t>CUST027776</t>
  </si>
  <si>
    <t>SELL00590</t>
  </si>
  <si>
    <t>ORD0001200</t>
  </si>
  <si>
    <t>CUST027691</t>
  </si>
  <si>
    <t>SELL00306</t>
  </si>
  <si>
    <t>ORD0001201</t>
  </si>
  <si>
    <t>CUST017983</t>
  </si>
  <si>
    <t>SELL01091</t>
  </si>
  <si>
    <t>ORD0001202</t>
  </si>
  <si>
    <t>CUST043389</t>
  </si>
  <si>
    <t>ORD0001203</t>
  </si>
  <si>
    <t>CUST042641</t>
  </si>
  <si>
    <t>SELL00040</t>
  </si>
  <si>
    <t>ORD0001204</t>
  </si>
  <si>
    <t>CUST027923</t>
  </si>
  <si>
    <t>ORD0001205</t>
  </si>
  <si>
    <t>CUST043397</t>
  </si>
  <si>
    <t>SELL01244</t>
  </si>
  <si>
    <t>ORD0001206</t>
  </si>
  <si>
    <t>CUST033815</t>
  </si>
  <si>
    <t>SELL00737</t>
  </si>
  <si>
    <t>ORD0001207</t>
  </si>
  <si>
    <t>CUST020332</t>
  </si>
  <si>
    <t>SELL01105</t>
  </si>
  <si>
    <t>ORD0001208</t>
  </si>
  <si>
    <t>CUST011648</t>
  </si>
  <si>
    <t>SELL01486</t>
  </si>
  <si>
    <t>ORD0001209</t>
  </si>
  <si>
    <t>CUST015489</t>
  </si>
  <si>
    <t>SELL01200</t>
  </si>
  <si>
    <t>ORD0001210</t>
  </si>
  <si>
    <t>CUST003483</t>
  </si>
  <si>
    <t>SELL01758</t>
  </si>
  <si>
    <t>ORD0001211</t>
  </si>
  <si>
    <t>CUST042795</t>
  </si>
  <si>
    <t>SELL00573</t>
  </si>
  <si>
    <t>ORD0001212</t>
  </si>
  <si>
    <t>CUST027929</t>
  </si>
  <si>
    <t>SELL00889</t>
  </si>
  <si>
    <t>ORD0001213</t>
  </si>
  <si>
    <t>CUST007942</t>
  </si>
  <si>
    <t>ORD0001214</t>
  </si>
  <si>
    <t>CUST032996</t>
  </si>
  <si>
    <t>SELL00627</t>
  </si>
  <si>
    <t>ORD0001215</t>
  </si>
  <si>
    <t>CUST019020</t>
  </si>
  <si>
    <t>ORD0001216</t>
  </si>
  <si>
    <t>CUST036121</t>
  </si>
  <si>
    <t>SELL00266</t>
  </si>
  <si>
    <t>ORD0001217</t>
  </si>
  <si>
    <t>CUST045770</t>
  </si>
  <si>
    <t>SELL01232</t>
  </si>
  <si>
    <t>ORD0001218</t>
  </si>
  <si>
    <t>CUST006775</t>
  </si>
  <si>
    <t>SELL00967</t>
  </si>
  <si>
    <t>ORD0001219</t>
  </si>
  <si>
    <t>CUST035580</t>
  </si>
  <si>
    <t>ORD0001220</t>
  </si>
  <si>
    <t>CUST014970</t>
  </si>
  <si>
    <t>ORD0001221</t>
  </si>
  <si>
    <t>CUST015931</t>
  </si>
  <si>
    <t>ORD0001222</t>
  </si>
  <si>
    <t>CUST023607</t>
  </si>
  <si>
    <t>ORD0001223</t>
  </si>
  <si>
    <t>CUST040600</t>
  </si>
  <si>
    <t>SELL01989</t>
  </si>
  <si>
    <t>ORD0001224</t>
  </si>
  <si>
    <t>CUST003403</t>
  </si>
  <si>
    <t>SELL00693</t>
  </si>
  <si>
    <t>ORD0001225</t>
  </si>
  <si>
    <t>CUST003736</t>
  </si>
  <si>
    <t>SELL00200</t>
  </si>
  <si>
    <t>ORD0001226</t>
  </si>
  <si>
    <t>CUST002435</t>
  </si>
  <si>
    <t>SELL01297</t>
  </si>
  <si>
    <t>ORD0001227</t>
  </si>
  <si>
    <t>CUST015016</t>
  </si>
  <si>
    <t>ORD0001228</t>
  </si>
  <si>
    <t>CUST003220</t>
  </si>
  <si>
    <t>ORD0001229</t>
  </si>
  <si>
    <t>CUST029015</t>
  </si>
  <si>
    <t>ORD0001230</t>
  </si>
  <si>
    <t>CUST017532</t>
  </si>
  <si>
    <t>SELL00872</t>
  </si>
  <si>
    <t>ORD0001231</t>
  </si>
  <si>
    <t>CUST004836</t>
  </si>
  <si>
    <t>ORD0001232</t>
  </si>
  <si>
    <t>CUST031053</t>
  </si>
  <si>
    <t>ORD0001233</t>
  </si>
  <si>
    <t>CUST028132</t>
  </si>
  <si>
    <t>ORD0001234</t>
  </si>
  <si>
    <t>CUST049858</t>
  </si>
  <si>
    <t>SELL00365</t>
  </si>
  <si>
    <t>ORD0001235</t>
  </si>
  <si>
    <t>CUST011613</t>
  </si>
  <si>
    <t>ORD0001236</t>
  </si>
  <si>
    <t>CUST010693</t>
  </si>
  <si>
    <t>SELL00403</t>
  </si>
  <si>
    <t>ORD0001237</t>
  </si>
  <si>
    <t>CUST006223</t>
  </si>
  <si>
    <t>SELL01327</t>
  </si>
  <si>
    <t>ORD0001238</t>
  </si>
  <si>
    <t>CUST010248</t>
  </si>
  <si>
    <t>ORD0001239</t>
  </si>
  <si>
    <t>CUST010082</t>
  </si>
  <si>
    <t>ORD0001240</t>
  </si>
  <si>
    <t>CUST018981</t>
  </si>
  <si>
    <t>SELL00026</t>
  </si>
  <si>
    <t>ORD0001241</t>
  </si>
  <si>
    <t>CUST048986</t>
  </si>
  <si>
    <t>SELL00047</t>
  </si>
  <si>
    <t>ORD0001242</t>
  </si>
  <si>
    <t>CUST003529</t>
  </si>
  <si>
    <t>ORD0001243</t>
  </si>
  <si>
    <t>CUST004808</t>
  </si>
  <si>
    <t>SELL00165</t>
  </si>
  <si>
    <t>ORD0001244</t>
  </si>
  <si>
    <t>CUST014768</t>
  </si>
  <si>
    <t>ORD0001245</t>
  </si>
  <si>
    <t>CUST041561</t>
  </si>
  <si>
    <t>SELL00681</t>
  </si>
  <si>
    <t>ORD0001246</t>
  </si>
  <si>
    <t>CUST027971</t>
  </si>
  <si>
    <t>SELL00620</t>
  </si>
  <si>
    <t>ORD0001247</t>
  </si>
  <si>
    <t>CUST013732</t>
  </si>
  <si>
    <t>ORD0001248</t>
  </si>
  <si>
    <t>CUST030703</t>
  </si>
  <si>
    <t>SELL01874</t>
  </si>
  <si>
    <t>ORD0001249</t>
  </si>
  <si>
    <t>CUST044933</t>
  </si>
  <si>
    <t>SELL01708</t>
  </si>
  <si>
    <t>ORD0001250</t>
  </si>
  <si>
    <t>CUST000476</t>
  </si>
  <si>
    <t>ORD0001251</t>
  </si>
  <si>
    <t>CUST029458</t>
  </si>
  <si>
    <t>SELL00726</t>
  </si>
  <si>
    <t>ORD0001252</t>
  </si>
  <si>
    <t>CUST041197</t>
  </si>
  <si>
    <t>SELL01896</t>
  </si>
  <si>
    <t>ORD0001253</t>
  </si>
  <si>
    <t>CUST019211</t>
  </si>
  <si>
    <t>SELL00802</t>
  </si>
  <si>
    <t>ORD0001254</t>
  </si>
  <si>
    <t>CUST042628</t>
  </si>
  <si>
    <t>SELL01409</t>
  </si>
  <si>
    <t>ORD0001255</t>
  </si>
  <si>
    <t>CUST008574</t>
  </si>
  <si>
    <t>SELL00195</t>
  </si>
  <si>
    <t>ORD0001256</t>
  </si>
  <si>
    <t>CUST023956</t>
  </si>
  <si>
    <t>SELL00653</t>
  </si>
  <si>
    <t>ORD0001257</t>
  </si>
  <si>
    <t>CUST003265</t>
  </si>
  <si>
    <t>ORD0001258</t>
  </si>
  <si>
    <t>CUST045517</t>
  </si>
  <si>
    <t>ORD0001259</t>
  </si>
  <si>
    <t>CUST045270</t>
  </si>
  <si>
    <t>SELL00058</t>
  </si>
  <si>
    <t>ORD0001260</t>
  </si>
  <si>
    <t>CUST003725</t>
  </si>
  <si>
    <t>SELL00388</t>
  </si>
  <si>
    <t>ORD0001261</t>
  </si>
  <si>
    <t>CUST018895</t>
  </si>
  <si>
    <t>SELL01752</t>
  </si>
  <si>
    <t>ORD0001262</t>
  </si>
  <si>
    <t>CUST025161</t>
  </si>
  <si>
    <t>ORD0001263</t>
  </si>
  <si>
    <t>CUST049667</t>
  </si>
  <si>
    <t>ORD0001264</t>
  </si>
  <si>
    <t>CUST003468</t>
  </si>
  <si>
    <t>SELL01591</t>
  </si>
  <si>
    <t>ORD0001265</t>
  </si>
  <si>
    <t>CUST032088</t>
  </si>
  <si>
    <t>SELL01975</t>
  </si>
  <si>
    <t>ORD0001266</t>
  </si>
  <si>
    <t>CUST049362</t>
  </si>
  <si>
    <t>ORD0001267</t>
  </si>
  <si>
    <t>CUST023352</t>
  </si>
  <si>
    <t>ORD0001268</t>
  </si>
  <si>
    <t>CUST012772</t>
  </si>
  <si>
    <t>SELL00191</t>
  </si>
  <si>
    <t>ORD0001269</t>
  </si>
  <si>
    <t>CUST009945</t>
  </si>
  <si>
    <t>ORD0001270</t>
  </si>
  <si>
    <t>CUST016271</t>
  </si>
  <si>
    <t>SELL01887</t>
  </si>
  <si>
    <t>ORD0001271</t>
  </si>
  <si>
    <t>CUST020225</t>
  </si>
  <si>
    <t>SELL00799</t>
  </si>
  <si>
    <t>ORD0001272</t>
  </si>
  <si>
    <t>CUST036808</t>
  </si>
  <si>
    <t>ORD0001273</t>
  </si>
  <si>
    <t>CUST038001</t>
  </si>
  <si>
    <t>SELL00287</t>
  </si>
  <si>
    <t>ORD0001274</t>
  </si>
  <si>
    <t>CUST020551</t>
  </si>
  <si>
    <t>SELL00192</t>
  </si>
  <si>
    <t>ORD0001275</t>
  </si>
  <si>
    <t>CUST042467</t>
  </si>
  <si>
    <t>ORD0001276</t>
  </si>
  <si>
    <t>CUST013926</t>
  </si>
  <si>
    <t>SELL01291</t>
  </si>
  <si>
    <t>ORD0001277</t>
  </si>
  <si>
    <t>CUST001069</t>
  </si>
  <si>
    <t>SELL00050</t>
  </si>
  <si>
    <t>ORD0001278</t>
  </si>
  <si>
    <t>CUST010896</t>
  </si>
  <si>
    <t>ORD0001279</t>
  </si>
  <si>
    <t>CUST048763</t>
  </si>
  <si>
    <t>SELL01378</t>
  </si>
  <si>
    <t>ORD0001280</t>
  </si>
  <si>
    <t>CUST036625</t>
  </si>
  <si>
    <t>ORD0001281</t>
  </si>
  <si>
    <t>CUST018150</t>
  </si>
  <si>
    <t>SELL00102</t>
  </si>
  <si>
    <t>ORD0001282</t>
  </si>
  <si>
    <t>CUST039454</t>
  </si>
  <si>
    <t>SELL00498</t>
  </si>
  <si>
    <t>ORD0001283</t>
  </si>
  <si>
    <t>CUST043794</t>
  </si>
  <si>
    <t>SELL01030</t>
  </si>
  <si>
    <t>ORD0001284</t>
  </si>
  <si>
    <t>CUST015332</t>
  </si>
  <si>
    <t>SELL01684</t>
  </si>
  <si>
    <t>ORD0001285</t>
  </si>
  <si>
    <t>CUST004572</t>
  </si>
  <si>
    <t>ORD0001286</t>
  </si>
  <si>
    <t>CUST016956</t>
  </si>
  <si>
    <t>ORD0001287</t>
  </si>
  <si>
    <t>CUST031467</t>
  </si>
  <si>
    <t>ORD0001288</t>
  </si>
  <si>
    <t>CUST029943</t>
  </si>
  <si>
    <t>SELL01793</t>
  </si>
  <si>
    <t>ORD0001289</t>
  </si>
  <si>
    <t>CUST016379</t>
  </si>
  <si>
    <t>SELL01398</t>
  </si>
  <si>
    <t>ORD0001290</t>
  </si>
  <si>
    <t>CUST029264</t>
  </si>
  <si>
    <t>ORD0001291</t>
  </si>
  <si>
    <t>CUST026150</t>
  </si>
  <si>
    <t>SELL01550</t>
  </si>
  <si>
    <t>ORD0001292</t>
  </si>
  <si>
    <t>CUST012937</t>
  </si>
  <si>
    <t>SELL00975</t>
  </si>
  <si>
    <t>ORD0001293</t>
  </si>
  <si>
    <t>CUST004562</t>
  </si>
  <si>
    <t>SELL00445</t>
  </si>
  <si>
    <t>ORD0001294</t>
  </si>
  <si>
    <t>CUST032993</t>
  </si>
  <si>
    <t>SELL00461</t>
  </si>
  <si>
    <t>ORD0001295</t>
  </si>
  <si>
    <t>CUST043977</t>
  </si>
  <si>
    <t>SELL00052</t>
  </si>
  <si>
    <t>ORD0001296</t>
  </si>
  <si>
    <t>CUST025134</t>
  </si>
  <si>
    <t>SELL00912</t>
  </si>
  <si>
    <t>ORD0001297</t>
  </si>
  <si>
    <t>CUST015020</t>
  </si>
  <si>
    <t>SELL01682</t>
  </si>
  <si>
    <t>ORD0001298</t>
  </si>
  <si>
    <t>CUST038442</t>
  </si>
  <si>
    <t>ORD0001299</t>
  </si>
  <si>
    <t>CUST019913</t>
  </si>
  <si>
    <t>SELL01628</t>
  </si>
  <si>
    <t>ORD0001300</t>
  </si>
  <si>
    <t>CUST014835</t>
  </si>
  <si>
    <t>ORD0001301</t>
  </si>
  <si>
    <t>CUST034666</t>
  </si>
  <si>
    <t>SELL00208</t>
  </si>
  <si>
    <t>ORD0001302</t>
  </si>
  <si>
    <t>CUST035618</t>
  </si>
  <si>
    <t>ORD0001303</t>
  </si>
  <si>
    <t>CUST033510</t>
  </si>
  <si>
    <t>SELL00935</t>
  </si>
  <si>
    <t>ORD0001304</t>
  </si>
  <si>
    <t>CUST010134</t>
  </si>
  <si>
    <t>SELL01228</t>
  </si>
  <si>
    <t>ORD0001305</t>
  </si>
  <si>
    <t>CUST008901</t>
  </si>
  <si>
    <t>ORD0001306</t>
  </si>
  <si>
    <t>CUST012481</t>
  </si>
  <si>
    <t>SELL01033</t>
  </si>
  <si>
    <t>ORD0001307</t>
  </si>
  <si>
    <t>CUST041114</t>
  </si>
  <si>
    <t>SELL00038</t>
  </si>
  <si>
    <t>ORD0001308</t>
  </si>
  <si>
    <t>CUST041426</t>
  </si>
  <si>
    <t>ORD0001309</t>
  </si>
  <si>
    <t>CUST041527</t>
  </si>
  <si>
    <t>ORD0001310</t>
  </si>
  <si>
    <t>CUST036826</t>
  </si>
  <si>
    <t>ORD0001311</t>
  </si>
  <si>
    <t>CUST035583</t>
  </si>
  <si>
    <t>SELL00717</t>
  </si>
  <si>
    <t>ORD0001312</t>
  </si>
  <si>
    <t>CUST015375</t>
  </si>
  <si>
    <t>ORD0001313</t>
  </si>
  <si>
    <t>CUST038338</t>
  </si>
  <si>
    <t>SELL00482</t>
  </si>
  <si>
    <t>ORD0001314</t>
  </si>
  <si>
    <t>CUST048821</t>
  </si>
  <si>
    <t>ORD0001315</t>
  </si>
  <si>
    <t>CUST040971</t>
  </si>
  <si>
    <t>ORD0001316</t>
  </si>
  <si>
    <t>CUST045626</t>
  </si>
  <si>
    <t>ORD0001317</t>
  </si>
  <si>
    <t>CUST017389</t>
  </si>
  <si>
    <t>ORD0001318</t>
  </si>
  <si>
    <t>CUST045012</t>
  </si>
  <si>
    <t>SELL00826</t>
  </si>
  <si>
    <t>ORD0001319</t>
  </si>
  <si>
    <t>CUST026863</t>
  </si>
  <si>
    <t>ORD0001320</t>
  </si>
  <si>
    <t>CUST037674</t>
  </si>
  <si>
    <t>ORD0001321</t>
  </si>
  <si>
    <t>SELL00524</t>
  </si>
  <si>
    <t>ORD0001322</t>
  </si>
  <si>
    <t>CUST047301</t>
  </si>
  <si>
    <t>ORD0001323</t>
  </si>
  <si>
    <t>CUST039073</t>
  </si>
  <si>
    <t>SELL01127</t>
  </si>
  <si>
    <t>ORD0001324</t>
  </si>
  <si>
    <t>CUST033267</t>
  </si>
  <si>
    <t>SELL00571</t>
  </si>
  <si>
    <t>ORD0001325</t>
  </si>
  <si>
    <t>CUST039084</t>
  </si>
  <si>
    <t>ORD0001326</t>
  </si>
  <si>
    <t>CUST039769</t>
  </si>
  <si>
    <t>ORD0001327</t>
  </si>
  <si>
    <t>CUST029831</t>
  </si>
  <si>
    <t>SELL01260</t>
  </si>
  <si>
    <t>ORD0001328</t>
  </si>
  <si>
    <t>CUST043983</t>
  </si>
  <si>
    <t>SELL01196</t>
  </si>
  <si>
    <t>ORD0001329</t>
  </si>
  <si>
    <t>CUST038708</t>
  </si>
  <si>
    <t>ORD0001330</t>
  </si>
  <si>
    <t>CUST012320</t>
  </si>
  <si>
    <t>SELL00444</t>
  </si>
  <si>
    <t>ORD0001331</t>
  </si>
  <si>
    <t>CUST037159</t>
  </si>
  <si>
    <t>ORD0001332</t>
  </si>
  <si>
    <t>CUST046670</t>
  </si>
  <si>
    <t>SELL01706</t>
  </si>
  <si>
    <t>ORD0001333</t>
  </si>
  <si>
    <t>CUST040255</t>
  </si>
  <si>
    <t>ORD0001334</t>
  </si>
  <si>
    <t>CUST013844</t>
  </si>
  <si>
    <t>SELL01745</t>
  </si>
  <si>
    <t>ORD0001335</t>
  </si>
  <si>
    <t>CUST017936</t>
  </si>
  <si>
    <t>ORD0001336</t>
  </si>
  <si>
    <t>CUST046238</t>
  </si>
  <si>
    <t>SELL00483</t>
  </si>
  <si>
    <t>ORD0001337</t>
  </si>
  <si>
    <t>CUST046185</t>
  </si>
  <si>
    <t>SELL01040</t>
  </si>
  <si>
    <t>ORD0001338</t>
  </si>
  <si>
    <t>CUST044947</t>
  </si>
  <si>
    <t>SELL00283</t>
  </si>
  <si>
    <t>ORD0001339</t>
  </si>
  <si>
    <t>CUST033494</t>
  </si>
  <si>
    <t>ORD0001340</t>
  </si>
  <si>
    <t>CUST048485</t>
  </si>
  <si>
    <t>SELL01962</t>
  </si>
  <si>
    <t>ORD0001341</t>
  </si>
  <si>
    <t>CUST004682</t>
  </si>
  <si>
    <t>SELL00710</t>
  </si>
  <si>
    <t>ORD0001342</t>
  </si>
  <si>
    <t>CUST006728</t>
  </si>
  <si>
    <t>SELL01570</t>
  </si>
  <si>
    <t>ORD0001343</t>
  </si>
  <si>
    <t>CUST029405</t>
  </si>
  <si>
    <t>SELL01426</t>
  </si>
  <si>
    <t>ORD0001344</t>
  </si>
  <si>
    <t>CUST004430</t>
  </si>
  <si>
    <t>SELL00081</t>
  </si>
  <si>
    <t>ORD0001345</t>
  </si>
  <si>
    <t>CUST046795</t>
  </si>
  <si>
    <t>ORD0001346</t>
  </si>
  <si>
    <t>CUST023265</t>
  </si>
  <si>
    <t>SELL01624</t>
  </si>
  <si>
    <t>ORD0001347</t>
  </si>
  <si>
    <t>CUST037226</t>
  </si>
  <si>
    <t>SELL01453</t>
  </si>
  <si>
    <t>ORD0001348</t>
  </si>
  <si>
    <t>CUST000935</t>
  </si>
  <si>
    <t>ORD0001349</t>
  </si>
  <si>
    <t>CUST009265</t>
  </si>
  <si>
    <t>ORD0001350</t>
  </si>
  <si>
    <t>CUST015973</t>
  </si>
  <si>
    <t>SELL01949</t>
  </si>
  <si>
    <t>ORD0001351</t>
  </si>
  <si>
    <t>CUST032120</t>
  </si>
  <si>
    <t>ORD0001352</t>
  </si>
  <si>
    <t>CUST037354</t>
  </si>
  <si>
    <t>ORD0001353</t>
  </si>
  <si>
    <t>CUST036581</t>
  </si>
  <si>
    <t>SELL01069</t>
  </si>
  <si>
    <t>ORD0001354</t>
  </si>
  <si>
    <t>CUST045189</t>
  </si>
  <si>
    <t>SELL01369</t>
  </si>
  <si>
    <t>ORD0001355</t>
  </si>
  <si>
    <t>CUST033641</t>
  </si>
  <si>
    <t>ORD0001356</t>
  </si>
  <si>
    <t>CUST024875</t>
  </si>
  <si>
    <t>ORD0001357</t>
  </si>
  <si>
    <t>CUST003269</t>
  </si>
  <si>
    <t>SELL01976</t>
  </si>
  <si>
    <t>ORD0001358</t>
  </si>
  <si>
    <t>CUST012031</t>
  </si>
  <si>
    <t>SELL00121</t>
  </si>
  <si>
    <t>ORD0001359</t>
  </si>
  <si>
    <t>CUST003985</t>
  </si>
  <si>
    <t>ORD0001360</t>
  </si>
  <si>
    <t>CUST023925</t>
  </si>
  <si>
    <t>SELL01499</t>
  </si>
  <si>
    <t>ORD0001361</t>
  </si>
  <si>
    <t>CUST038042</t>
  </si>
  <si>
    <t>SELL01597</t>
  </si>
  <si>
    <t>ORD0001362</t>
  </si>
  <si>
    <t>CUST024770</t>
  </si>
  <si>
    <t>ORD0001363</t>
  </si>
  <si>
    <t>CUST014734</t>
  </si>
  <si>
    <t>ORD0001364</t>
  </si>
  <si>
    <t>CUST018820</t>
  </si>
  <si>
    <t>SELL01095</t>
  </si>
  <si>
    <t>ORD0001365</t>
  </si>
  <si>
    <t>CUST047747</t>
  </si>
  <si>
    <t>SELL00424</t>
  </si>
  <si>
    <t>ORD0001366</t>
  </si>
  <si>
    <t>CUST043343</t>
  </si>
  <si>
    <t>ORD0001367</t>
  </si>
  <si>
    <t>CUST049520</t>
  </si>
  <si>
    <t>SELL01912</t>
  </si>
  <si>
    <t>ORD0001368</t>
  </si>
  <si>
    <t>CUST032234</t>
  </si>
  <si>
    <t>ORD0001369</t>
  </si>
  <si>
    <t>CUST018994</t>
  </si>
  <si>
    <t>ORD0001370</t>
  </si>
  <si>
    <t>CUST007616</t>
  </si>
  <si>
    <t>ORD0001371</t>
  </si>
  <si>
    <t>CUST023507</t>
  </si>
  <si>
    <t>ORD0001372</t>
  </si>
  <si>
    <t>CUST029410</t>
  </si>
  <si>
    <t>ORD0001373</t>
  </si>
  <si>
    <t>CUST007946</t>
  </si>
  <si>
    <t>SELL00580</t>
  </si>
  <si>
    <t>ORD0001374</t>
  </si>
  <si>
    <t>CUST014845</t>
  </si>
  <si>
    <t>ORD0001375</t>
  </si>
  <si>
    <t>CUST027320</t>
  </si>
  <si>
    <t>SELL01647</t>
  </si>
  <si>
    <t>ORD0001376</t>
  </si>
  <si>
    <t>CUST018274</t>
  </si>
  <si>
    <t>SELL01779</t>
  </si>
  <si>
    <t>ORD0001377</t>
  </si>
  <si>
    <t>CUST025104</t>
  </si>
  <si>
    <t>SELL01326</t>
  </si>
  <si>
    <t>ORD0001378</t>
  </si>
  <si>
    <t>CUST048933</t>
  </si>
  <si>
    <t>SELL00290</t>
  </si>
  <si>
    <t>ORD0001379</t>
  </si>
  <si>
    <t>CUST032241</t>
  </si>
  <si>
    <t>SELL01823</t>
  </si>
  <si>
    <t>ORD0001380</t>
  </si>
  <si>
    <t>CUST024854</t>
  </si>
  <si>
    <t>SELL00499</t>
  </si>
  <si>
    <t>ORD0001381</t>
  </si>
  <si>
    <t>CUST045484</t>
  </si>
  <si>
    <t>SELL01942</t>
  </si>
  <si>
    <t>ORD0001382</t>
  </si>
  <si>
    <t>CUST016713</t>
  </si>
  <si>
    <t>SELL01335</t>
  </si>
  <si>
    <t>ORD0001383</t>
  </si>
  <si>
    <t>CUST001024</t>
  </si>
  <si>
    <t>SELL01439</t>
  </si>
  <si>
    <t>ORD0001384</t>
  </si>
  <si>
    <t>CUST041724</t>
  </si>
  <si>
    <t>SELL01258</t>
  </si>
  <si>
    <t>ORD0001385</t>
  </si>
  <si>
    <t>CUST049185</t>
  </si>
  <si>
    <t>SELL01724</t>
  </si>
  <si>
    <t>ORD0001386</t>
  </si>
  <si>
    <t>CUST047224</t>
  </si>
  <si>
    <t>SELL00980</t>
  </si>
  <si>
    <t>ORD0001387</t>
  </si>
  <si>
    <t>CUST035937</t>
  </si>
  <si>
    <t>ORD0001388</t>
  </si>
  <si>
    <t>CUST000386</t>
  </si>
  <si>
    <t>SELL01042</t>
  </si>
  <si>
    <t>ORD0001389</t>
  </si>
  <si>
    <t>CUST039525</t>
  </si>
  <si>
    <t>ORD0001390</t>
  </si>
  <si>
    <t>CUST019773</t>
  </si>
  <si>
    <t>ORD0001391</t>
  </si>
  <si>
    <t>CUST031457</t>
  </si>
  <si>
    <t>ORD0001392</t>
  </si>
  <si>
    <t>CUST022849</t>
  </si>
  <si>
    <t>ORD0001393</t>
  </si>
  <si>
    <t>CUST028399</t>
  </si>
  <si>
    <t>ORD0001394</t>
  </si>
  <si>
    <t>CUST002590</t>
  </si>
  <si>
    <t>ORD0001395</t>
  </si>
  <si>
    <t>CUST028469</t>
  </si>
  <si>
    <t>ORD0001396</t>
  </si>
  <si>
    <t>CUST008272</t>
  </si>
  <si>
    <t>ORD0001397</t>
  </si>
  <si>
    <t>CUST000394</t>
  </si>
  <si>
    <t>SELL01201</t>
  </si>
  <si>
    <t>ORD0001398</t>
  </si>
  <si>
    <t>CUST033435</t>
  </si>
  <si>
    <t>ORD0001399</t>
  </si>
  <si>
    <t>CUST028325</t>
  </si>
  <si>
    <t>ORD0001400</t>
  </si>
  <si>
    <t>CUST046978</t>
  </si>
  <si>
    <t>ORD0001401</t>
  </si>
  <si>
    <t>CUST046430</t>
  </si>
  <si>
    <t>ORD0001402</t>
  </si>
  <si>
    <t>CUST007979</t>
  </si>
  <si>
    <t>ORD0001403</t>
  </si>
  <si>
    <t>CUST018643</t>
  </si>
  <si>
    <t>SELL01278</t>
  </si>
  <si>
    <t>ORD0001404</t>
  </si>
  <si>
    <t>CUST040035</t>
  </si>
  <si>
    <t>ORD0001405</t>
  </si>
  <si>
    <t>CUST047742</t>
  </si>
  <si>
    <t>ORD0001406</t>
  </si>
  <si>
    <t>CUST032800</t>
  </si>
  <si>
    <t>SELL00765</t>
  </si>
  <si>
    <t>ORD0001407</t>
  </si>
  <si>
    <t>CUST017405</t>
  </si>
  <si>
    <t>ORD0001408</t>
  </si>
  <si>
    <t>CUST014289</t>
  </si>
  <si>
    <t>SELL00057</t>
  </si>
  <si>
    <t>ORD0001409</t>
  </si>
  <si>
    <t>CUST046877</t>
  </si>
  <si>
    <t>SELL00900</t>
  </si>
  <si>
    <t>ORD0001410</t>
  </si>
  <si>
    <t>CUST004564</t>
  </si>
  <si>
    <t>SELL01187</t>
  </si>
  <si>
    <t>ORD0001411</t>
  </si>
  <si>
    <t>CUST033060</t>
  </si>
  <si>
    <t>ORD0001412</t>
  </si>
  <si>
    <t>CUST040367</t>
  </si>
  <si>
    <t>ORD0001413</t>
  </si>
  <si>
    <t>CUST041560</t>
  </si>
  <si>
    <t>SELL00963</t>
  </si>
  <si>
    <t>ORD0001414</t>
  </si>
  <si>
    <t>CUST000171</t>
  </si>
  <si>
    <t>SELL01239</t>
  </si>
  <si>
    <t>ORD0001415</t>
  </si>
  <si>
    <t>CUST006512</t>
  </si>
  <si>
    <t>SELL01246</t>
  </si>
  <si>
    <t>ORD0001416</t>
  </si>
  <si>
    <t>CUST014404</t>
  </si>
  <si>
    <t>ORD0001417</t>
  </si>
  <si>
    <t>CUST023685</t>
  </si>
  <si>
    <t>SELL00130</t>
  </si>
  <si>
    <t>ORD0001418</t>
  </si>
  <si>
    <t>CUST025683</t>
  </si>
  <si>
    <t>SELL00128</t>
  </si>
  <si>
    <t>ORD0001419</t>
  </si>
  <si>
    <t>CUST028848</t>
  </si>
  <si>
    <t>ORD0001420</t>
  </si>
  <si>
    <t>CUST002931</t>
  </si>
  <si>
    <t>ORD0001421</t>
  </si>
  <si>
    <t>CUST002940</t>
  </si>
  <si>
    <t>SELL01039</t>
  </si>
  <si>
    <t>ORD0001422</t>
  </si>
  <si>
    <t>CUST042878</t>
  </si>
  <si>
    <t>ORD0001423</t>
  </si>
  <si>
    <t>CUST016496</t>
  </si>
  <si>
    <t>ORD0001424</t>
  </si>
  <si>
    <t>CUST046849</t>
  </si>
  <si>
    <t>ORD0001425</t>
  </si>
  <si>
    <t>CUST049507</t>
  </si>
  <si>
    <t>ORD0001426</t>
  </si>
  <si>
    <t>CUST024458</t>
  </si>
  <si>
    <t>SELL00735</t>
  </si>
  <si>
    <t>ORD0001427</t>
  </si>
  <si>
    <t>CUST036411</t>
  </si>
  <si>
    <t>SELL00417</t>
  </si>
  <si>
    <t>ORD0001428</t>
  </si>
  <si>
    <t>CUST031336</t>
  </si>
  <si>
    <t>ORD0001429</t>
  </si>
  <si>
    <t>CUST048870</t>
  </si>
  <si>
    <t>ORD0001430</t>
  </si>
  <si>
    <t>CUST026324</t>
  </si>
  <si>
    <t>SELL01121</t>
  </si>
  <si>
    <t>ORD0001431</t>
  </si>
  <si>
    <t>CUST009555</t>
  </si>
  <si>
    <t>ORD0001432</t>
  </si>
  <si>
    <t>CUST031408</t>
  </si>
  <si>
    <t>SELL01927</t>
  </si>
  <si>
    <t>ORD0001433</t>
  </si>
  <si>
    <t>CUST015780</t>
  </si>
  <si>
    <t>SELL01662</t>
  </si>
  <si>
    <t>ORD0001434</t>
  </si>
  <si>
    <t>CUST023600</t>
  </si>
  <si>
    <t>SELL01719</t>
  </si>
  <si>
    <t>ORD0001435</t>
  </si>
  <si>
    <t>CUST037789</t>
  </si>
  <si>
    <t>SELL01783</t>
  </si>
  <si>
    <t>ORD0001436</t>
  </si>
  <si>
    <t>CUST030840</t>
  </si>
  <si>
    <t>ORD0001437</t>
  </si>
  <si>
    <t>CUST045993</t>
  </si>
  <si>
    <t>ORD0001438</t>
  </si>
  <si>
    <t>CUST020312</t>
  </si>
  <si>
    <t>ORD0001439</t>
  </si>
  <si>
    <t>CUST043392</t>
  </si>
  <si>
    <t>ORD0001440</t>
  </si>
  <si>
    <t>CUST004425</t>
  </si>
  <si>
    <t>SELL00817</t>
  </si>
  <si>
    <t>ORD0001441</t>
  </si>
  <si>
    <t>CUST028192</t>
  </si>
  <si>
    <t>SELL00382</t>
  </si>
  <si>
    <t>ORD0001442</t>
  </si>
  <si>
    <t>CUST035688</t>
  </si>
  <si>
    <t>ORD0001443</t>
  </si>
  <si>
    <t>CUST013053</t>
  </si>
  <si>
    <t>ORD0001444</t>
  </si>
  <si>
    <t>CUST041733</t>
  </si>
  <si>
    <t>SELL00349</t>
  </si>
  <si>
    <t>ORD0001445</t>
  </si>
  <si>
    <t>CUST034833</t>
  </si>
  <si>
    <t>SELL01882</t>
  </si>
  <si>
    <t>ORD0001446</t>
  </si>
  <si>
    <t>CUST022040</t>
  </si>
  <si>
    <t>ORD0001447</t>
  </si>
  <si>
    <t>CUST029056</t>
  </si>
  <si>
    <t>SELL01847</t>
  </si>
  <si>
    <t>ORD0001448</t>
  </si>
  <si>
    <t>CUST040795</t>
  </si>
  <si>
    <t>SELL01966</t>
  </si>
  <si>
    <t>ORD0001449</t>
  </si>
  <si>
    <t>CUST022128</t>
  </si>
  <si>
    <t>SELL00441</t>
  </si>
  <si>
    <t>ORD0001450</t>
  </si>
  <si>
    <t>CUST006226</t>
  </si>
  <si>
    <t>SELL00691</t>
  </si>
  <si>
    <t>ORD0001451</t>
  </si>
  <si>
    <t>CUST022022</t>
  </si>
  <si>
    <t>ORD0001452</t>
  </si>
  <si>
    <t>CUST019228</t>
  </si>
  <si>
    <t>ORD0001453</t>
  </si>
  <si>
    <t>CUST006250</t>
  </si>
  <si>
    <t>ORD0001454</t>
  </si>
  <si>
    <t>CUST034452</t>
  </si>
  <si>
    <t>SELL00790</t>
  </si>
  <si>
    <t>ORD0001455</t>
  </si>
  <si>
    <t>CUST049299</t>
  </si>
  <si>
    <t>ORD0001456</t>
  </si>
  <si>
    <t>CUST035848</t>
  </si>
  <si>
    <t>SELL01627</t>
  </si>
  <si>
    <t>ORD0001457</t>
  </si>
  <si>
    <t>CUST047378</t>
  </si>
  <si>
    <t>ORD0001458</t>
  </si>
  <si>
    <t>CUST036645</t>
  </si>
  <si>
    <t>ORD0001459</t>
  </si>
  <si>
    <t>CUST026301</t>
  </si>
  <si>
    <t>ORD0001460</t>
  </si>
  <si>
    <t>CUST011949</t>
  </si>
  <si>
    <t>ORD0001461</t>
  </si>
  <si>
    <t>CUST002559</t>
  </si>
  <si>
    <t>SELL00720</t>
  </si>
  <si>
    <t>ORD0001462</t>
  </si>
  <si>
    <t>CUST049135</t>
  </si>
  <si>
    <t>SELL01484</t>
  </si>
  <si>
    <t>ORD0001463</t>
  </si>
  <si>
    <t>CUST041695</t>
  </si>
  <si>
    <t>ORD0001464</t>
  </si>
  <si>
    <t>CUST020518</t>
  </si>
  <si>
    <t>SELL01490</t>
  </si>
  <si>
    <t>ORD0001465</t>
  </si>
  <si>
    <t>CUST015874</t>
  </si>
  <si>
    <t>SELL01013</t>
  </si>
  <si>
    <t>ORD0001466</t>
  </si>
  <si>
    <t>CUST022455</t>
  </si>
  <si>
    <t>ORD0001467</t>
  </si>
  <si>
    <t>CUST008079</t>
  </si>
  <si>
    <t>ORD0001468</t>
  </si>
  <si>
    <t>CUST041531</t>
  </si>
  <si>
    <t>SELL01621</t>
  </si>
  <si>
    <t>ORD0001469</t>
  </si>
  <si>
    <t>CUST020043</t>
  </si>
  <si>
    <t>SELL01347</t>
  </si>
  <si>
    <t>ORD0001470</t>
  </si>
  <si>
    <t>CUST007530</t>
  </si>
  <si>
    <t>SELL00598</t>
  </si>
  <si>
    <t>ORD0001471</t>
  </si>
  <si>
    <t>CUST011485</t>
  </si>
  <si>
    <t>SELL00594</t>
  </si>
  <si>
    <t>ORD0001472</t>
  </si>
  <si>
    <t>CUST042708</t>
  </si>
  <si>
    <t>SELL01689</t>
  </si>
  <si>
    <t>ORD0001473</t>
  </si>
  <si>
    <t>CUST026706</t>
  </si>
  <si>
    <t>ORD0001474</t>
  </si>
  <si>
    <t>CUST017804</t>
  </si>
  <si>
    <t>SELL01438</t>
  </si>
  <si>
    <t>ORD0001475</t>
  </si>
  <si>
    <t>CUST048313</t>
  </si>
  <si>
    <t>ORD0001476</t>
  </si>
  <si>
    <t>CUST017233</t>
  </si>
  <si>
    <t>SELL01276</t>
  </si>
  <si>
    <t>ORD0001477</t>
  </si>
  <si>
    <t>CUST032324</t>
  </si>
  <si>
    <t>SELL01366</t>
  </si>
  <si>
    <t>ORD0001478</t>
  </si>
  <si>
    <t>CUST039699</t>
  </si>
  <si>
    <t>ORD0001479</t>
  </si>
  <si>
    <t>CUST013561</t>
  </si>
  <si>
    <t>ORD0001480</t>
  </si>
  <si>
    <t>CUST025341</t>
  </si>
  <si>
    <t>ORD0001481</t>
  </si>
  <si>
    <t>CUST028247</t>
  </si>
  <si>
    <t>SELL00610</t>
  </si>
  <si>
    <t>ORD0001482</t>
  </si>
  <si>
    <t>CUST022811</t>
  </si>
  <si>
    <t>SELL00167</t>
  </si>
  <si>
    <t>ORD0001483</t>
  </si>
  <si>
    <t>CUST010226</t>
  </si>
  <si>
    <t>ORD0001484</t>
  </si>
  <si>
    <t>CUST015988</t>
  </si>
  <si>
    <t>ORD0001485</t>
  </si>
  <si>
    <t>CUST040373</t>
  </si>
  <si>
    <t>ORD0001486</t>
  </si>
  <si>
    <t>CUST005802</t>
  </si>
  <si>
    <t>SELL01331</t>
  </si>
  <si>
    <t>ORD0001487</t>
  </si>
  <si>
    <t>CUST020732</t>
  </si>
  <si>
    <t>ORD0001488</t>
  </si>
  <si>
    <t>CUST029678</t>
  </si>
  <si>
    <t>SELL01076</t>
  </si>
  <si>
    <t>ORD0001489</t>
  </si>
  <si>
    <t>CUST009588</t>
  </si>
  <si>
    <t>SELL01737</t>
  </si>
  <si>
    <t>ORD0001490</t>
  </si>
  <si>
    <t>CUST021805</t>
  </si>
  <si>
    <t>ORD0001491</t>
  </si>
  <si>
    <t>CUST027982</t>
  </si>
  <si>
    <t>SELL00827</t>
  </si>
  <si>
    <t>ORD0001492</t>
  </si>
  <si>
    <t>CUST042308</t>
  </si>
  <si>
    <t>ORD0001493</t>
  </si>
  <si>
    <t>CUST008900</t>
  </si>
  <si>
    <t>ORD0001494</t>
  </si>
  <si>
    <t>SELL01815</t>
  </si>
  <si>
    <t>ORD0001495</t>
  </si>
  <si>
    <t>CUST009047</t>
  </si>
  <si>
    <t>ORD0001496</t>
  </si>
  <si>
    <t>CUST040395</t>
  </si>
  <si>
    <t>ORD0001497</t>
  </si>
  <si>
    <t>CUST032737</t>
  </si>
  <si>
    <t>SELL00762</t>
  </si>
  <si>
    <t>ORD0001498</t>
  </si>
  <si>
    <t>CUST025830</t>
  </si>
  <si>
    <t>SELL00496</t>
  </si>
  <si>
    <t>ORD0001499</t>
  </si>
  <si>
    <t>CUST026245</t>
  </si>
  <si>
    <t>SELL00602</t>
  </si>
  <si>
    <t>ORD0001500</t>
  </si>
  <si>
    <t>CUST009823</t>
  </si>
  <si>
    <t>SELL01214</t>
  </si>
  <si>
    <t>ORD0001501</t>
  </si>
  <si>
    <t>CUST023884</t>
  </si>
  <si>
    <t>SELL00831</t>
  </si>
  <si>
    <t>ORD0001502</t>
  </si>
  <si>
    <t>CUST011439</t>
  </si>
  <si>
    <t>ORD0001503</t>
  </si>
  <si>
    <t>CUST007104</t>
  </si>
  <si>
    <t>ORD0001504</t>
  </si>
  <si>
    <t>CUST035718</t>
  </si>
  <si>
    <t>ORD0001505</t>
  </si>
  <si>
    <t>CUST023628</t>
  </si>
  <si>
    <t>SELL00728</t>
  </si>
  <si>
    <t>ORD0001506</t>
  </si>
  <si>
    <t>CUST036280</t>
  </si>
  <si>
    <t>ORD0001507</t>
  </si>
  <si>
    <t>CUST047862</t>
  </si>
  <si>
    <t>SELL01474</t>
  </si>
  <si>
    <t>ORD0001508</t>
  </si>
  <si>
    <t>CUST044430</t>
  </si>
  <si>
    <t>ORD0001509</t>
  </si>
  <si>
    <t>CUST049430</t>
  </si>
  <si>
    <t>SELL00985</t>
  </si>
  <si>
    <t>ORD0001510</t>
  </si>
  <si>
    <t>CUST008523</t>
  </si>
  <si>
    <t>SELL00549</t>
  </si>
  <si>
    <t>ORD0001511</t>
  </si>
  <si>
    <t>CUST039272</t>
  </si>
  <si>
    <t>SELL00309</t>
  </si>
  <si>
    <t>ORD0001512</t>
  </si>
  <si>
    <t>CUST040500</t>
  </si>
  <si>
    <t>ORD0001513</t>
  </si>
  <si>
    <t>CUST000871</t>
  </si>
  <si>
    <t>ORD0001514</t>
  </si>
  <si>
    <t>CUST030136</t>
  </si>
  <si>
    <t>ORD0001515</t>
  </si>
  <si>
    <t>CUST039014</t>
  </si>
  <si>
    <t>ORD0001516</t>
  </si>
  <si>
    <t>CUST008569</t>
  </si>
  <si>
    <t>ORD0001517</t>
  </si>
  <si>
    <t>CUST019021</t>
  </si>
  <si>
    <t>ORD0001518</t>
  </si>
  <si>
    <t>CUST043782</t>
  </si>
  <si>
    <t>ORD0001519</t>
  </si>
  <si>
    <t>CUST028052</t>
  </si>
  <si>
    <t>SELL00252</t>
  </si>
  <si>
    <t>ORD0001520</t>
  </si>
  <si>
    <t>CUST004094</t>
  </si>
  <si>
    <t>ORD0001521</t>
  </si>
  <si>
    <t>CUST009014</t>
  </si>
  <si>
    <t>SELL00206</t>
  </si>
  <si>
    <t>ORD0001522</t>
  </si>
  <si>
    <t>CUST028674</t>
  </si>
  <si>
    <t>ORD0001523</t>
  </si>
  <si>
    <t>CUST038747</t>
  </si>
  <si>
    <t>SELL01128</t>
  </si>
  <si>
    <t>ORD0001524</t>
  </si>
  <si>
    <t>SELL00169</t>
  </si>
  <si>
    <t>ORD0001525</t>
  </si>
  <si>
    <t>CUST030646</t>
  </si>
  <si>
    <t>ORD0001526</t>
  </si>
  <si>
    <t>CUST027780</t>
  </si>
  <si>
    <t>SELL00833</t>
  </si>
  <si>
    <t>ORD0001527</t>
  </si>
  <si>
    <t>CUST025519</t>
  </si>
  <si>
    <t>SELL00124</t>
  </si>
  <si>
    <t>ORD0001528</t>
  </si>
  <si>
    <t>CUST015704</t>
  </si>
  <si>
    <t>SELL01556</t>
  </si>
  <si>
    <t>ORD0001529</t>
  </si>
  <si>
    <t>CUST006496</t>
  </si>
  <si>
    <t>SELL00490</t>
  </si>
  <si>
    <t>ORD0001530</t>
  </si>
  <si>
    <t>CUST048531</t>
  </si>
  <si>
    <t>SELL01454</t>
  </si>
  <si>
    <t>ORD0001531</t>
  </si>
  <si>
    <t>CUST046435</t>
  </si>
  <si>
    <t>SELL01349</t>
  </si>
  <si>
    <t>ORD0001532</t>
  </si>
  <si>
    <t>CUST003754</t>
  </si>
  <si>
    <t>ORD0001533</t>
  </si>
  <si>
    <t>CUST048947</t>
  </si>
  <si>
    <t>SELL01775</t>
  </si>
  <si>
    <t>ORD0001534</t>
  </si>
  <si>
    <t>CUST009426</t>
  </si>
  <si>
    <t>SELL01264</t>
  </si>
  <si>
    <t>ORD0001535</t>
  </si>
  <si>
    <t>CUST033953</t>
  </si>
  <si>
    <t>SELL00667</t>
  </si>
  <si>
    <t>ORD0001536</t>
  </si>
  <si>
    <t>CUST015714</t>
  </si>
  <si>
    <t>SELL01542</t>
  </si>
  <si>
    <t>ORD0001537</t>
  </si>
  <si>
    <t>CUST028081</t>
  </si>
  <si>
    <t>SELL00163</t>
  </si>
  <si>
    <t>ORD0001538</t>
  </si>
  <si>
    <t>CUST034647</t>
  </si>
  <si>
    <t>SELL01351</t>
  </si>
  <si>
    <t>ORD0001539</t>
  </si>
  <si>
    <t>CUST000830</t>
  </si>
  <si>
    <t>ORD0001540</t>
  </si>
  <si>
    <t>CUST021789</t>
  </si>
  <si>
    <t>ORD0001541</t>
  </si>
  <si>
    <t>CUST022338</t>
  </si>
  <si>
    <t>ORD0001542</t>
  </si>
  <si>
    <t>CUST014205</t>
  </si>
  <si>
    <t>ORD0001543</t>
  </si>
  <si>
    <t>CUST022834</t>
  </si>
  <si>
    <t>SELL00851</t>
  </si>
  <si>
    <t>ORD0001544</t>
  </si>
  <si>
    <t>ORD0001545</t>
  </si>
  <si>
    <t>CUST032816</t>
  </si>
  <si>
    <t>SELL00262</t>
  </si>
  <si>
    <t>ORD0001546</t>
  </si>
  <si>
    <t>CUST003576</t>
  </si>
  <si>
    <t>ORD0001547</t>
  </si>
  <si>
    <t>CUST009314</t>
  </si>
  <si>
    <t>ORD0001548</t>
  </si>
  <si>
    <t>CUST029822</t>
  </si>
  <si>
    <t>SELL00370</t>
  </si>
  <si>
    <t>ORD0001549</t>
  </si>
  <si>
    <t>CUST030880</t>
  </si>
  <si>
    <t>ORD0001550</t>
  </si>
  <si>
    <t>CUST038153</t>
  </si>
  <si>
    <t>SELL00767</t>
  </si>
  <si>
    <t>ORD0001551</t>
  </si>
  <si>
    <t>CUST013559</t>
  </si>
  <si>
    <t>ORD0001552</t>
  </si>
  <si>
    <t>CUST026595</t>
  </si>
  <si>
    <t>ORD0001553</t>
  </si>
  <si>
    <t>SELL01880</t>
  </si>
  <si>
    <t>ORD0001554</t>
  </si>
  <si>
    <t>CUST032046</t>
  </si>
  <si>
    <t>SELL00688</t>
  </si>
  <si>
    <t>ORD0001555</t>
  </si>
  <si>
    <t>CUST030266</t>
  </si>
  <si>
    <t>SELL00725</t>
  </si>
  <si>
    <t>ORD0001556</t>
  </si>
  <si>
    <t>CUST042680</t>
  </si>
  <si>
    <t>ORD0001557</t>
  </si>
  <si>
    <t>CUST006927</t>
  </si>
  <si>
    <t>SELL01611</t>
  </si>
  <si>
    <t>ORD0001558</t>
  </si>
  <si>
    <t>CUST014967</t>
  </si>
  <si>
    <t>ORD0001559</t>
  </si>
  <si>
    <t>ORD0001560</t>
  </si>
  <si>
    <t>CUST019901</t>
  </si>
  <si>
    <t>ORD0001561</t>
  </si>
  <si>
    <t>CUST016016</t>
  </si>
  <si>
    <t>ORD0001562</t>
  </si>
  <si>
    <t>CUST001263</t>
  </si>
  <si>
    <t>ORD0001563</t>
  </si>
  <si>
    <t>CUST016942</t>
  </si>
  <si>
    <t>SELL00562</t>
  </si>
  <si>
    <t>ORD0001564</t>
  </si>
  <si>
    <t>CUST039239</t>
  </si>
  <si>
    <t>SELL01153</t>
  </si>
  <si>
    <t>ORD0001565</t>
  </si>
  <si>
    <t>CUST019747</t>
  </si>
  <si>
    <t>ORD0001566</t>
  </si>
  <si>
    <t>CUST012354</t>
  </si>
  <si>
    <t>ORD0001567</t>
  </si>
  <si>
    <t>CUST014649</t>
  </si>
  <si>
    <t>ORD0001568</t>
  </si>
  <si>
    <t>CUST008048</t>
  </si>
  <si>
    <t>ORD0001569</t>
  </si>
  <si>
    <t>CUST016674</t>
  </si>
  <si>
    <t>ORD0001570</t>
  </si>
  <si>
    <t>CUST018659</t>
  </si>
  <si>
    <t>ORD0001571</t>
  </si>
  <si>
    <t>CUST048065</t>
  </si>
  <si>
    <t>ORD0001572</t>
  </si>
  <si>
    <t>CUST020655</t>
  </si>
  <si>
    <t>SELL01580</t>
  </si>
  <si>
    <t>ORD0001573</t>
  </si>
  <si>
    <t>SELL00545</t>
  </si>
  <si>
    <t>ORD0001574</t>
  </si>
  <si>
    <t>CUST017231</t>
  </si>
  <si>
    <t>SELL00712</t>
  </si>
  <si>
    <t>ORD0001575</t>
  </si>
  <si>
    <t>CUST010510</t>
  </si>
  <si>
    <t>SELL01319</t>
  </si>
  <si>
    <t>ORD0001576</t>
  </si>
  <si>
    <t>CUST047286</t>
  </si>
  <si>
    <t>SELL01456</t>
  </si>
  <si>
    <t>ORD0001577</t>
  </si>
  <si>
    <t>CUST043914</t>
  </si>
  <si>
    <t>ORD0001578</t>
  </si>
  <si>
    <t>CUST026964</t>
  </si>
  <si>
    <t>SELL01772</t>
  </si>
  <si>
    <t>ORD0001579</t>
  </si>
  <si>
    <t>CUST043904</t>
  </si>
  <si>
    <t>ORD0001580</t>
  </si>
  <si>
    <t>CUST040242</t>
  </si>
  <si>
    <t>SELL00226</t>
  </si>
  <si>
    <t>ORD0001581</t>
  </si>
  <si>
    <t>CUST004983</t>
  </si>
  <si>
    <t>ORD0001582</t>
  </si>
  <si>
    <t>CUST018304</t>
  </si>
  <si>
    <t>ORD0001583</t>
  </si>
  <si>
    <t>CUST040548</t>
  </si>
  <si>
    <t>SELL00784</t>
  </si>
  <si>
    <t>ORD0001584</t>
  </si>
  <si>
    <t>CUST006897</t>
  </si>
  <si>
    <t>ORD0001585</t>
  </si>
  <si>
    <t>SELL01656</t>
  </si>
  <si>
    <t>ORD0001586</t>
  </si>
  <si>
    <t>CUST024228</t>
  </si>
  <si>
    <t>SELL01701</t>
  </si>
  <si>
    <t>ORD0001587</t>
  </si>
  <si>
    <t>CUST022255</t>
  </si>
  <si>
    <t>ORD0001588</t>
  </si>
  <si>
    <t>CUST041995</t>
  </si>
  <si>
    <t>ORD0001589</t>
  </si>
  <si>
    <t>CUST027523</t>
  </si>
  <si>
    <t>SELL01529</t>
  </si>
  <si>
    <t>ORD0001590</t>
  </si>
  <si>
    <t>CUST041127</t>
  </si>
  <si>
    <t>SELL01683</t>
  </si>
  <si>
    <t>ORD0001591</t>
  </si>
  <si>
    <t>CUST007178</t>
  </si>
  <si>
    <t>SELL01836</t>
  </si>
  <si>
    <t>ORD0001592</t>
  </si>
  <si>
    <t>CUST026586</t>
  </si>
  <si>
    <t>ORD0001593</t>
  </si>
  <si>
    <t>CUST027187</t>
  </si>
  <si>
    <t>ORD0001594</t>
  </si>
  <si>
    <t>CUST034740</t>
  </si>
  <si>
    <t>ORD0001595</t>
  </si>
  <si>
    <t>CUST008520</t>
  </si>
  <si>
    <t>ORD0001596</t>
  </si>
  <si>
    <t>CUST037935</t>
  </si>
  <si>
    <t>SELL00190</t>
  </si>
  <si>
    <t>ORD0001597</t>
  </si>
  <si>
    <t>CUST013690</t>
  </si>
  <si>
    <t>ORD0001598</t>
  </si>
  <si>
    <t>CUST005955</t>
  </si>
  <si>
    <t>SELL01629</t>
  </si>
  <si>
    <t>ORD0001599</t>
  </si>
  <si>
    <t>ORD0001600</t>
  </si>
  <si>
    <t>CUST012085</t>
  </si>
  <si>
    <t>SELL01306</t>
  </si>
  <si>
    <t>ORD0001601</t>
  </si>
  <si>
    <t>ORD0001602</t>
  </si>
  <si>
    <t>CUST032725</t>
  </si>
  <si>
    <t>ORD0001603</t>
  </si>
  <si>
    <t>CUST044153</t>
  </si>
  <si>
    <t>SELL01982</t>
  </si>
  <si>
    <t>ORD0001604</t>
  </si>
  <si>
    <t>CUST011050</t>
  </si>
  <si>
    <t>ORD0001605</t>
  </si>
  <si>
    <t>CUST045853</t>
  </si>
  <si>
    <t>ORD0001606</t>
  </si>
  <si>
    <t>CUST024309</t>
  </si>
  <si>
    <t>ORD0001607</t>
  </si>
  <si>
    <t>CUST029743</t>
  </si>
  <si>
    <t>SELL00387</t>
  </si>
  <si>
    <t>ORD0001608</t>
  </si>
  <si>
    <t>CUST019163</t>
  </si>
  <si>
    <t>SELL01645</t>
  </si>
  <si>
    <t>ORD0001609</t>
  </si>
  <si>
    <t>CUST015134</t>
  </si>
  <si>
    <t>ORD0001610</t>
  </si>
  <si>
    <t>CUST035451</t>
  </si>
  <si>
    <t>SELL00505</t>
  </si>
  <si>
    <t>ORD0001611</t>
  </si>
  <si>
    <t>CUST029198</t>
  </si>
  <si>
    <t>SELL01695</t>
  </si>
  <si>
    <t>ORD0001612</t>
  </si>
  <si>
    <t>CUST000489</t>
  </si>
  <si>
    <t>ORD0001613</t>
  </si>
  <si>
    <t>CUST026365</t>
  </si>
  <si>
    <t>ORD0001614</t>
  </si>
  <si>
    <t>ORD0001615</t>
  </si>
  <si>
    <t>CUST001339</t>
  </si>
  <si>
    <t>SELL00783</t>
  </si>
  <si>
    <t>ORD0001616</t>
  </si>
  <si>
    <t>CUST033902</t>
  </si>
  <si>
    <t>ORD0001617</t>
  </si>
  <si>
    <t>CUST043882</t>
  </si>
  <si>
    <t>ORD0001618</t>
  </si>
  <si>
    <t>CUST037420</t>
  </si>
  <si>
    <t>ORD0001619</t>
  </si>
  <si>
    <t>CUST043417</t>
  </si>
  <si>
    <t>SELL00426</t>
  </si>
  <si>
    <t>ORD0001620</t>
  </si>
  <si>
    <t>CUST003163</t>
  </si>
  <si>
    <t>SELL00434</t>
  </si>
  <si>
    <t>ORD0001621</t>
  </si>
  <si>
    <t>CUST049391</t>
  </si>
  <si>
    <t>ORD0001622</t>
  </si>
  <si>
    <t>CUST023852</t>
  </si>
  <si>
    <t>ORD0001623</t>
  </si>
  <si>
    <t>CUST028989</t>
  </si>
  <si>
    <t>ORD0001624</t>
  </si>
  <si>
    <t>CUST041730</t>
  </si>
  <si>
    <t>SELL00390</t>
  </si>
  <si>
    <t>ORD0001625</t>
  </si>
  <si>
    <t>CUST007411</t>
  </si>
  <si>
    <t>ORD0001626</t>
  </si>
  <si>
    <t>CUST007121</t>
  </si>
  <si>
    <t>SELL00822</t>
  </si>
  <si>
    <t>ORD0001627</t>
  </si>
  <si>
    <t>CUST026703</t>
  </si>
  <si>
    <t>ORD0001628</t>
  </si>
  <si>
    <t>CUST014811</t>
  </si>
  <si>
    <t>ORD0001629</t>
  </si>
  <si>
    <t>CUST036855</t>
  </si>
  <si>
    <t>SELL01608</t>
  </si>
  <si>
    <t>ORD0001630</t>
  </si>
  <si>
    <t>CUST032683</t>
  </si>
  <si>
    <t>ORD0001631</t>
  </si>
  <si>
    <t>CUST016110</t>
  </si>
  <si>
    <t>SELL01978</t>
  </si>
  <si>
    <t>ORD0001632</t>
  </si>
  <si>
    <t>CUST049929</t>
  </si>
  <si>
    <t>SELL00804</t>
  </si>
  <si>
    <t>ORD0001633</t>
  </si>
  <si>
    <t>CUST046781</t>
  </si>
  <si>
    <t>ORD0001634</t>
  </si>
  <si>
    <t>CUST020163</t>
  </si>
  <si>
    <t>ORD0001635</t>
  </si>
  <si>
    <t>CUST037784</t>
  </si>
  <si>
    <t>SELL01968</t>
  </si>
  <si>
    <t>ORD0001636</t>
  </si>
  <si>
    <t>CUST014502</t>
  </si>
  <si>
    <t>ORD0001637</t>
  </si>
  <si>
    <t>CUST002949</t>
  </si>
  <si>
    <t>ORD0001638</t>
  </si>
  <si>
    <t>CUST040004</t>
  </si>
  <si>
    <t>ORD0001639</t>
  </si>
  <si>
    <t>CUST048835</t>
  </si>
  <si>
    <t>ORD0001640</t>
  </si>
  <si>
    <t>CUST047341</t>
  </si>
  <si>
    <t>ORD0001641</t>
  </si>
  <si>
    <t>CUST018078</t>
  </si>
  <si>
    <t>SELL01635</t>
  </si>
  <si>
    <t>ORD0001642</t>
  </si>
  <si>
    <t>CUST010711</t>
  </si>
  <si>
    <t>SELL01315</t>
  </si>
  <si>
    <t>ORD0001643</t>
  </si>
  <si>
    <t>CUST011326</t>
  </si>
  <si>
    <t>SELL01337</t>
  </si>
  <si>
    <t>ORD0001644</t>
  </si>
  <si>
    <t>CUST017331</t>
  </si>
  <si>
    <t>SELL00016</t>
  </si>
  <si>
    <t>ORD0001645</t>
  </si>
  <si>
    <t>CUST020640</t>
  </si>
  <si>
    <t>SELL00926</t>
  </si>
  <si>
    <t>ORD0001646</t>
  </si>
  <si>
    <t>CUST047723</t>
  </si>
  <si>
    <t>ORD0001647</t>
  </si>
  <si>
    <t>CUST037706</t>
  </si>
  <si>
    <t>SELL01220</t>
  </si>
  <si>
    <t>ORD0001648</t>
  </si>
  <si>
    <t>CUST006899</t>
  </si>
  <si>
    <t>SELL01740</t>
  </si>
  <si>
    <t>ORD0001649</t>
  </si>
  <si>
    <t>CUST010995</t>
  </si>
  <si>
    <t>ORD0001650</t>
  </si>
  <si>
    <t>CUST001125</t>
  </si>
  <si>
    <t>SELL01816</t>
  </si>
  <si>
    <t>ORD0001651</t>
  </si>
  <si>
    <t>CUST025825</t>
  </si>
  <si>
    <t>ORD0001652</t>
  </si>
  <si>
    <t>CUST015642</t>
  </si>
  <si>
    <t>SELL00564</t>
  </si>
  <si>
    <t>ORD0001653</t>
  </si>
  <si>
    <t>CUST001389</t>
  </si>
  <si>
    <t>SELL00491</t>
  </si>
  <si>
    <t>ORD0001654</t>
  </si>
  <si>
    <t>CUST024030</t>
  </si>
  <si>
    <t>SELL01667</t>
  </si>
  <si>
    <t>ORD0001655</t>
  </si>
  <si>
    <t>CUST021527</t>
  </si>
  <si>
    <t>ORD0001656</t>
  </si>
  <si>
    <t>CUST003648</t>
  </si>
  <si>
    <t>SELL00439</t>
  </si>
  <si>
    <t>ORD0001657</t>
  </si>
  <si>
    <t>CUST016349</t>
  </si>
  <si>
    <t>SELL01143</t>
  </si>
  <si>
    <t>ORD0001658</t>
  </si>
  <si>
    <t>CUST049992</t>
  </si>
  <si>
    <t>ORD0001659</t>
  </si>
  <si>
    <t>CUST033975</t>
  </si>
  <si>
    <t>ORD0001660</t>
  </si>
  <si>
    <t>CUST009848</t>
  </si>
  <si>
    <t>SELL01431</t>
  </si>
  <si>
    <t>ORD0001661</t>
  </si>
  <si>
    <t>CUST037641</t>
  </si>
  <si>
    <t>ORD0001662</t>
  </si>
  <si>
    <t>CUST046852</t>
  </si>
  <si>
    <t>ORD0001663</t>
  </si>
  <si>
    <t>CUST016935</t>
  </si>
  <si>
    <t>SELL00558</t>
  </si>
  <si>
    <t>ORD0001664</t>
  </si>
  <si>
    <t>CUST008492</t>
  </si>
  <si>
    <t>SELL01165</t>
  </si>
  <si>
    <t>ORD0001665</t>
  </si>
  <si>
    <t>CUST005389</t>
  </si>
  <si>
    <t>SELL01959</t>
  </si>
  <si>
    <t>ORD0001666</t>
  </si>
  <si>
    <t>CUST029260</t>
  </si>
  <si>
    <t>SELL00673</t>
  </si>
  <si>
    <t>ORD0001667</t>
  </si>
  <si>
    <t>SELL00103</t>
  </si>
  <si>
    <t>ORD0001668</t>
  </si>
  <si>
    <t>CUST020364</t>
  </si>
  <si>
    <t>SELL00098</t>
  </si>
  <si>
    <t>ORD0001669</t>
  </si>
  <si>
    <t>CUST013592</t>
  </si>
  <si>
    <t>ORD0001670</t>
  </si>
  <si>
    <t>CUST016382</t>
  </si>
  <si>
    <t>ORD0001671</t>
  </si>
  <si>
    <t>CUST049357</t>
  </si>
  <si>
    <t>ORD0001672</t>
  </si>
  <si>
    <t>CUST014947</t>
  </si>
  <si>
    <t>SELL01286</t>
  </si>
  <si>
    <t>ORD0001673</t>
  </si>
  <si>
    <t>CUST024998</t>
  </si>
  <si>
    <t>SELL01340</t>
  </si>
  <si>
    <t>ORD0001674</t>
  </si>
  <si>
    <t>CUST013262</t>
  </si>
  <si>
    <t>ORD0001675</t>
  </si>
  <si>
    <t>CUST001986</t>
  </si>
  <si>
    <t>ORD0001676</t>
  </si>
  <si>
    <t>CUST010166</t>
  </si>
  <si>
    <t>SELL01354</t>
  </si>
  <si>
    <t>ORD0001677</t>
  </si>
  <si>
    <t>CUST044821</t>
  </si>
  <si>
    <t>ORD0001678</t>
  </si>
  <si>
    <t>CUST032415</t>
  </si>
  <si>
    <t>ORD0001679</t>
  </si>
  <si>
    <t>CUST022848</t>
  </si>
  <si>
    <t>ORD0001680</t>
  </si>
  <si>
    <t>CUST036515</t>
  </si>
  <si>
    <t>ORD0001681</t>
  </si>
  <si>
    <t>CUST007312</t>
  </si>
  <si>
    <t>ORD0001682</t>
  </si>
  <si>
    <t>CUST022618</t>
  </si>
  <si>
    <t>ORD0001683</t>
  </si>
  <si>
    <t>CUST012838</t>
  </si>
  <si>
    <t>ORD0001684</t>
  </si>
  <si>
    <t>CUST030467</t>
  </si>
  <si>
    <t>ORD0001685</t>
  </si>
  <si>
    <t>CUST011429</t>
  </si>
  <si>
    <t>ORD0001686</t>
  </si>
  <si>
    <t>CUST008166</t>
  </si>
  <si>
    <t>ORD0001687</t>
  </si>
  <si>
    <t>CUST034562</t>
  </si>
  <si>
    <t>ORD0001688</t>
  </si>
  <si>
    <t>CUST006102</t>
  </si>
  <si>
    <t>ORD0001689</t>
  </si>
  <si>
    <t>CUST021763</t>
  </si>
  <si>
    <t>ORD0001690</t>
  </si>
  <si>
    <t>CUST030312</t>
  </si>
  <si>
    <t>ORD0001691</t>
  </si>
  <si>
    <t>CUST042671</t>
  </si>
  <si>
    <t>ORD0001692</t>
  </si>
  <si>
    <t>CUST032602</t>
  </si>
  <si>
    <t>ORD0001693</t>
  </si>
  <si>
    <t>CUST038427</t>
  </si>
  <si>
    <t>ORD0001694</t>
  </si>
  <si>
    <t>ORD0001695</t>
  </si>
  <si>
    <t>CUST044582</t>
  </si>
  <si>
    <t>ORD0001696</t>
  </si>
  <si>
    <t>CUST033452</t>
  </si>
  <si>
    <t>ORD0001697</t>
  </si>
  <si>
    <t>CUST032791</t>
  </si>
  <si>
    <t>ORD0001698</t>
  </si>
  <si>
    <t>CUST010681</t>
  </si>
  <si>
    <t>SELL01969</t>
  </si>
  <si>
    <t>ORD0001699</t>
  </si>
  <si>
    <t>CUST027706</t>
  </si>
  <si>
    <t>ORD0001700</t>
  </si>
  <si>
    <t>CUST022416</t>
  </si>
  <si>
    <t>ORD0001701</t>
  </si>
  <si>
    <t>CUST026394</t>
  </si>
  <si>
    <t>ORD0001702</t>
  </si>
  <si>
    <t>CUST004783</t>
  </si>
  <si>
    <t>ORD0001703</t>
  </si>
  <si>
    <t>CUST011360</t>
  </si>
  <si>
    <t>SELL00570</t>
  </si>
  <si>
    <t>ORD0001704</t>
  </si>
  <si>
    <t>CUST019880</t>
  </si>
  <si>
    <t>ORD0001705</t>
  </si>
  <si>
    <t>CUST012750</t>
  </si>
  <si>
    <t>SELL01051</t>
  </si>
  <si>
    <t>ORD0001706</t>
  </si>
  <si>
    <t>CUST012917</t>
  </si>
  <si>
    <t>ORD0001707</t>
  </si>
  <si>
    <t>CUST000752</t>
  </si>
  <si>
    <t>SELL00880</t>
  </si>
  <si>
    <t>ORD0001708</t>
  </si>
  <si>
    <t>CUST007596</t>
  </si>
  <si>
    <t>SELL01795</t>
  </si>
  <si>
    <t>ORD0001709</t>
  </si>
  <si>
    <t>CUST003427</t>
  </si>
  <si>
    <t>SELL00178</t>
  </si>
  <si>
    <t>ORD0001710</t>
  </si>
  <si>
    <t>CUST025242</t>
  </si>
  <si>
    <t>SELL01824</t>
  </si>
  <si>
    <t>ORD0001711</t>
  </si>
  <si>
    <t>CUST041268</t>
  </si>
  <si>
    <t>SELL01197</t>
  </si>
  <si>
    <t>ORD0001712</t>
  </si>
  <si>
    <t>CUST047525</t>
  </si>
  <si>
    <t>ORD0001713</t>
  </si>
  <si>
    <t>CUST024879</t>
  </si>
  <si>
    <t>SELL00508</t>
  </si>
  <si>
    <t>ORD0001714</t>
  </si>
  <si>
    <t>CUST033480</t>
  </si>
  <si>
    <t>ORD0001715</t>
  </si>
  <si>
    <t>CUST016910</t>
  </si>
  <si>
    <t>ORD0001716</t>
  </si>
  <si>
    <t>CUST040090</t>
  </si>
  <si>
    <t>ORD0001717</t>
  </si>
  <si>
    <t>CUST012335</t>
  </si>
  <si>
    <t>ORD0001718</t>
  </si>
  <si>
    <t>CUST025336</t>
  </si>
  <si>
    <t>SELL00702</t>
  </si>
  <si>
    <t>ORD0001719</t>
  </si>
  <si>
    <t>CUST004702</t>
  </si>
  <si>
    <t>SELL01566</t>
  </si>
  <si>
    <t>ORD0001720</t>
  </si>
  <si>
    <t>CUST024296</t>
  </si>
  <si>
    <t>ORD0001721</t>
  </si>
  <si>
    <t>CUST024682</t>
  </si>
  <si>
    <t>ORD0001722</t>
  </si>
  <si>
    <t>CUST024461</t>
  </si>
  <si>
    <t>ORD0001723</t>
  </si>
  <si>
    <t>CUST021220</t>
  </si>
  <si>
    <t>SELL01926</t>
  </si>
  <si>
    <t>ORD0001724</t>
  </si>
  <si>
    <t>CUST000907</t>
  </si>
  <si>
    <t>SELL01730</t>
  </si>
  <si>
    <t>ORD0001725</t>
  </si>
  <si>
    <t>CUST043379</t>
  </si>
  <si>
    <t>SELL00179</t>
  </si>
  <si>
    <t>ORD0001726</t>
  </si>
  <si>
    <t>CUST045848</t>
  </si>
  <si>
    <t>ORD0001727</t>
  </si>
  <si>
    <t>CUST047100</t>
  </si>
  <si>
    <t>ORD0001728</t>
  </si>
  <si>
    <t>CUST039157</t>
  </si>
  <si>
    <t>ORD0001729</t>
  </si>
  <si>
    <t>CUST036434</t>
  </si>
  <si>
    <t>ORD0001730</t>
  </si>
  <si>
    <t>CUST038423</t>
  </si>
  <si>
    <t>ORD0001731</t>
  </si>
  <si>
    <t>CUST030837</t>
  </si>
  <si>
    <t>ORD0001732</t>
  </si>
  <si>
    <t>CUST002926</t>
  </si>
  <si>
    <t>ORD0001733</t>
  </si>
  <si>
    <t>CUST028658</t>
  </si>
  <si>
    <t>ORD0001734</t>
  </si>
  <si>
    <t>CUST016519</t>
  </si>
  <si>
    <t>SELL01219</t>
  </si>
  <si>
    <t>ORD0001735</t>
  </si>
  <si>
    <t>CUST000737</t>
  </si>
  <si>
    <t>ORD0001736</t>
  </si>
  <si>
    <t>CUST023418</t>
  </si>
  <si>
    <t>SELL01028</t>
  </si>
  <si>
    <t>ORD0001737</t>
  </si>
  <si>
    <t>CUST008330</t>
  </si>
  <si>
    <t>ORD0001738</t>
  </si>
  <si>
    <t>CUST034645</t>
  </si>
  <si>
    <t>ORD0001739</t>
  </si>
  <si>
    <t>CUST039625</t>
  </si>
  <si>
    <t>ORD0001740</t>
  </si>
  <si>
    <t>CUST036727</t>
  </si>
  <si>
    <t>SELL00866</t>
  </si>
  <si>
    <t>ORD0001741</t>
  </si>
  <si>
    <t>CUST021936</t>
  </si>
  <si>
    <t>ORD0001742</t>
  </si>
  <si>
    <t>CUST006681</t>
  </si>
  <si>
    <t>ORD0001743</t>
  </si>
  <si>
    <t>CUST032985</t>
  </si>
  <si>
    <t>SELL00952</t>
  </si>
  <si>
    <t>ORD0001744</t>
  </si>
  <si>
    <t>CUST023035</t>
  </si>
  <si>
    <t>SELL01728</t>
  </si>
  <si>
    <t>ORD0001745</t>
  </si>
  <si>
    <t>CUST033155</t>
  </si>
  <si>
    <t>ORD0001746</t>
  </si>
  <si>
    <t>CUST038022</t>
  </si>
  <si>
    <t>ORD0001747</t>
  </si>
  <si>
    <t>CUST005435</t>
  </si>
  <si>
    <t>ORD0001748</t>
  </si>
  <si>
    <t>CUST033691</t>
  </si>
  <si>
    <t>SELL00201</t>
  </si>
  <si>
    <t>ORD0001749</t>
  </si>
  <si>
    <t>CUST012883</t>
  </si>
  <si>
    <t>ORD0001750</t>
  </si>
  <si>
    <t>CUST011080</t>
  </si>
  <si>
    <t>SELL01080</t>
  </si>
  <si>
    <t>ORD0001751</t>
  </si>
  <si>
    <t>CUST025405</t>
  </si>
  <si>
    <t>ORD0001752</t>
  </si>
  <si>
    <t>CUST046823</t>
  </si>
  <si>
    <t>SELL00253</t>
  </si>
  <si>
    <t>ORD0001753</t>
  </si>
  <si>
    <t>CUST026212</t>
  </si>
  <si>
    <t>SELL01182</t>
  </si>
  <si>
    <t>ORD0001754</t>
  </si>
  <si>
    <t>CUST011730</t>
  </si>
  <si>
    <t>SELL01614</t>
  </si>
  <si>
    <t>ORD0001755</t>
  </si>
  <si>
    <t>CUST045767</t>
  </si>
  <si>
    <t>ORD0001756</t>
  </si>
  <si>
    <t>ORD0001757</t>
  </si>
  <si>
    <t>CUST032133</t>
  </si>
  <si>
    <t>SELL00634</t>
  </si>
  <si>
    <t>ORD0001758</t>
  </si>
  <si>
    <t>CUST006826</t>
  </si>
  <si>
    <t>SELL00687</t>
  </si>
  <si>
    <t>ORD0001759</t>
  </si>
  <si>
    <t>CUST021646</t>
  </si>
  <si>
    <t>ORD0001760</t>
  </si>
  <si>
    <t>CUST039160</t>
  </si>
  <si>
    <t>SELL01109</t>
  </si>
  <si>
    <t>ORD0001761</t>
  </si>
  <si>
    <t>CUST022028</t>
  </si>
  <si>
    <t>ORD0001762</t>
  </si>
  <si>
    <t>CUST029395</t>
  </si>
  <si>
    <t>ORD0001763</t>
  </si>
  <si>
    <t>CUST036226</t>
  </si>
  <si>
    <t>SELL00144</t>
  </si>
  <si>
    <t>ORD0001764</t>
  </si>
  <si>
    <t>CUST027406</t>
  </si>
  <si>
    <t>ORD0001765</t>
  </si>
  <si>
    <t>SELL01498</t>
  </si>
  <si>
    <t>ORD0001766</t>
  </si>
  <si>
    <t>CUST042445</t>
  </si>
  <si>
    <t>SELL00061</t>
  </si>
  <si>
    <t>ORD0001767</t>
  </si>
  <si>
    <t>CUST026609</t>
  </si>
  <si>
    <t>ORD0001768</t>
  </si>
  <si>
    <t>CUST015630</t>
  </si>
  <si>
    <t>ORD0001769</t>
  </si>
  <si>
    <t>CUST013218</t>
  </si>
  <si>
    <t>ORD0001770</t>
  </si>
  <si>
    <t>CUST038701</t>
  </si>
  <si>
    <t>SELL00527</t>
  </si>
  <si>
    <t>ORD0001771</t>
  </si>
  <si>
    <t>CUST022589</t>
  </si>
  <si>
    <t>ORD0001772</t>
  </si>
  <si>
    <t>CUST042934</t>
  </si>
  <si>
    <t>ORD0001773</t>
  </si>
  <si>
    <t>CUST027559</t>
  </si>
  <si>
    <t>ORD0001774</t>
  </si>
  <si>
    <t>CUST011262</t>
  </si>
  <si>
    <t>ORD0001775</t>
  </si>
  <si>
    <t>ORD0001776</t>
  </si>
  <si>
    <t>CUST035735</t>
  </si>
  <si>
    <t>SELL01931</t>
  </si>
  <si>
    <t>ORD0001777</t>
  </si>
  <si>
    <t>CUST006472</t>
  </si>
  <si>
    <t>SELL01525</t>
  </si>
  <si>
    <t>ORD0001778</t>
  </si>
  <si>
    <t>CUST027519</t>
  </si>
  <si>
    <t>SELL00856</t>
  </si>
  <si>
    <t>ORD0001779</t>
  </si>
  <si>
    <t>CUST018600</t>
  </si>
  <si>
    <t>ORD0001780</t>
  </si>
  <si>
    <t>CUST046615</t>
  </si>
  <si>
    <t>ORD0001781</t>
  </si>
  <si>
    <t>CUST027707</t>
  </si>
  <si>
    <t>SELL01845</t>
  </si>
  <si>
    <t>ORD0001782</t>
  </si>
  <si>
    <t>CUST032178</t>
  </si>
  <si>
    <t>SELL01625</t>
  </si>
  <si>
    <t>ORD0001783</t>
  </si>
  <si>
    <t>CUST042944</t>
  </si>
  <si>
    <t>SELL01419</t>
  </si>
  <si>
    <t>ORD0001784</t>
  </si>
  <si>
    <t>CUST042808</t>
  </si>
  <si>
    <t>ORD0001785</t>
  </si>
  <si>
    <t>CUST017067</t>
  </si>
  <si>
    <t>ORD0001786</t>
  </si>
  <si>
    <t>CUST032639</t>
  </si>
  <si>
    <t>SELL01849</t>
  </si>
  <si>
    <t>ORD0001787</t>
  </si>
  <si>
    <t>CUST010488</t>
  </si>
  <si>
    <t>ORD0001788</t>
  </si>
  <si>
    <t>CUST037690</t>
  </si>
  <si>
    <t>SELL01878</t>
  </si>
  <si>
    <t>ORD0001789</t>
  </si>
  <si>
    <t>CUST038384</t>
  </si>
  <si>
    <t>ORD0001790</t>
  </si>
  <si>
    <t>CUST003968</t>
  </si>
  <si>
    <t>ORD0001791</t>
  </si>
  <si>
    <t>CUST044428</t>
  </si>
  <si>
    <t>SELL01835</t>
  </si>
  <si>
    <t>ORD0001792</t>
  </si>
  <si>
    <t>CUST025508</t>
  </si>
  <si>
    <t>ORD0001793</t>
  </si>
  <si>
    <t>CUST011209</t>
  </si>
  <si>
    <t>SELL01858</t>
  </si>
  <si>
    <t>ORD0001794</t>
  </si>
  <si>
    <t>CUST035297</t>
  </si>
  <si>
    <t>SELL00356</t>
  </si>
  <si>
    <t>ORD0001795</t>
  </si>
  <si>
    <t>CUST040224</t>
  </si>
  <si>
    <t>ORD0001796</t>
  </si>
  <si>
    <t>CUST037057</t>
  </si>
  <si>
    <t>SELL00734</t>
  </si>
  <si>
    <t>ORD0001797</t>
  </si>
  <si>
    <t>CUST008692</t>
  </si>
  <si>
    <t>SELL00259</t>
  </si>
  <si>
    <t>ORD0001798</t>
  </si>
  <si>
    <t>CUST012440</t>
  </si>
  <si>
    <t>ORD0001799</t>
  </si>
  <si>
    <t>CUST041629</t>
  </si>
  <si>
    <t>ORD0001800</t>
  </si>
  <si>
    <t>CUST013832</t>
  </si>
  <si>
    <t>ORD0001801</t>
  </si>
  <si>
    <t>CUST043277</t>
  </si>
  <si>
    <t>ORD0001802</t>
  </si>
  <si>
    <t>CUST022041</t>
  </si>
  <si>
    <t>SELL01876</t>
  </si>
  <si>
    <t>ORD0001803</t>
  </si>
  <si>
    <t>CUST002039</t>
  </si>
  <si>
    <t>SELL00944</t>
  </si>
  <si>
    <t>ORD0001804</t>
  </si>
  <si>
    <t>CUST014493</t>
  </si>
  <si>
    <t>SELL01441</t>
  </si>
  <si>
    <t>ORD0001805</t>
  </si>
  <si>
    <t>ORD0001806</t>
  </si>
  <si>
    <t>CUST002648</t>
  </si>
  <si>
    <t>ORD0001807</t>
  </si>
  <si>
    <t>CUST041947</t>
  </si>
  <si>
    <t>SELL01587</t>
  </si>
  <si>
    <t>ORD0001808</t>
  </si>
  <si>
    <t>CUST013555</t>
  </si>
  <si>
    <t>ORD0001809</t>
  </si>
  <si>
    <t>CUST005658</t>
  </si>
  <si>
    <t>SELL00893</t>
  </si>
  <si>
    <t>ORD0001810</t>
  </si>
  <si>
    <t>CUST014420</t>
  </si>
  <si>
    <t>ORD0001811</t>
  </si>
  <si>
    <t>CUST028868</t>
  </si>
  <si>
    <t>ORD0001812</t>
  </si>
  <si>
    <t>CUST046215</t>
  </si>
  <si>
    <t>SELL00477</t>
  </si>
  <si>
    <t>ORD0001813</t>
  </si>
  <si>
    <t>CUST038718</t>
  </si>
  <si>
    <t>ORD0001814</t>
  </si>
  <si>
    <t>CUST004474</t>
  </si>
  <si>
    <t>ORD0001815</t>
  </si>
  <si>
    <t>CUST034934</t>
  </si>
  <si>
    <t>ORD0001816</t>
  </si>
  <si>
    <t>CUST016138</t>
  </si>
  <si>
    <t>ORD0001817</t>
  </si>
  <si>
    <t>CUST036639</t>
  </si>
  <si>
    <t>ORD0001818</t>
  </si>
  <si>
    <t>CUST022554</t>
  </si>
  <si>
    <t>ORD0001819</t>
  </si>
  <si>
    <t>CUST044727</t>
  </si>
  <si>
    <t>SELL01392</t>
  </si>
  <si>
    <t>ORD0001820</t>
  </si>
  <si>
    <t>CUST020719</t>
  </si>
  <si>
    <t>SELL01705</t>
  </si>
  <si>
    <t>ORD0001821</t>
  </si>
  <si>
    <t>CUST023661</t>
  </si>
  <si>
    <t>ORD0001822</t>
  </si>
  <si>
    <t>CUST005210</t>
  </si>
  <si>
    <t>ORD0001823</t>
  </si>
  <si>
    <t>CUST035609</t>
  </si>
  <si>
    <t>SELL01637</t>
  </si>
  <si>
    <t>ORD0001824</t>
  </si>
  <si>
    <t>CUST018040</t>
  </si>
  <si>
    <t>SELL01328</t>
  </si>
  <si>
    <t>ORD0001825</t>
  </si>
  <si>
    <t>CUST007860</t>
  </si>
  <si>
    <t>ORD0001826</t>
  </si>
  <si>
    <t>CUST037906</t>
  </si>
  <si>
    <t>ORD0001827</t>
  </si>
  <si>
    <t>CUST017048</t>
  </si>
  <si>
    <t>ORD0001828</t>
  </si>
  <si>
    <t>CUST000502</t>
  </si>
  <si>
    <t>ORD0001829</t>
  </si>
  <si>
    <t>CUST049772</t>
  </si>
  <si>
    <t>ORD0001830</t>
  </si>
  <si>
    <t>CUST023304</t>
  </si>
  <si>
    <t>SELL01673</t>
  </si>
  <si>
    <t>ORD0001831</t>
  </si>
  <si>
    <t>CUST016601</t>
  </si>
  <si>
    <t>ORD0001832</t>
  </si>
  <si>
    <t>CUST011235</t>
  </si>
  <si>
    <t>ORD0001833</t>
  </si>
  <si>
    <t>CUST022552</t>
  </si>
  <si>
    <t>SELL00485</t>
  </si>
  <si>
    <t>ORD0001834</t>
  </si>
  <si>
    <t>CUST038650</t>
  </si>
  <si>
    <t>SELL00364</t>
  </si>
  <si>
    <t>ORD0001835</t>
  </si>
  <si>
    <t>CUST021480</t>
  </si>
  <si>
    <t>SELL00065</t>
  </si>
  <si>
    <t>ORD0001836</t>
  </si>
  <si>
    <t>CUST022901</t>
  </si>
  <si>
    <t>ORD0001837</t>
  </si>
  <si>
    <t>CUST013781</t>
  </si>
  <si>
    <t>ORD0001838</t>
  </si>
  <si>
    <t>CUST015862</t>
  </si>
  <si>
    <t>ORD0001839</t>
  </si>
  <si>
    <t>CUST022337</t>
  </si>
  <si>
    <t>ORD0001840</t>
  </si>
  <si>
    <t>CUST022042</t>
  </si>
  <si>
    <t>SELL01082</t>
  </si>
  <si>
    <t>ORD0001841</t>
  </si>
  <si>
    <t>ORD0001842</t>
  </si>
  <si>
    <t>CUST023706</t>
  </si>
  <si>
    <t>ORD0001843</t>
  </si>
  <si>
    <t>CUST017320</t>
  </si>
  <si>
    <t>SELL01468</t>
  </si>
  <si>
    <t>ORD0001844</t>
  </si>
  <si>
    <t>CUST016142</t>
  </si>
  <si>
    <t>SELL00007</t>
  </si>
  <si>
    <t>ORD0001845</t>
  </si>
  <si>
    <t>CUST042425</t>
  </si>
  <si>
    <t>ORD0001846</t>
  </si>
  <si>
    <t>CUST038529</t>
  </si>
  <si>
    <t>ORD0001847</t>
  </si>
  <si>
    <t>CUST027230</t>
  </si>
  <si>
    <t>SELL00686</t>
  </si>
  <si>
    <t>ORD0001848</t>
  </si>
  <si>
    <t>CUST015397</t>
  </si>
  <si>
    <t>ORD0001849</t>
  </si>
  <si>
    <t>CUST003346</t>
  </si>
  <si>
    <t>SELL01692</t>
  </si>
  <si>
    <t>ORD0001850</t>
  </si>
  <si>
    <t>CUST004796</t>
  </si>
  <si>
    <t>ORD0001851</t>
  </si>
  <si>
    <t>CUST020593</t>
  </si>
  <si>
    <t>ORD0001852</t>
  </si>
  <si>
    <t>CUST045598</t>
  </si>
  <si>
    <t>SELL00909</t>
  </si>
  <si>
    <t>ORD0001853</t>
  </si>
  <si>
    <t>CUST009133</t>
  </si>
  <si>
    <t>ORD0001854</t>
  </si>
  <si>
    <t>ORD0001855</t>
  </si>
  <si>
    <t>CUST046613</t>
  </si>
  <si>
    <t>ORD0001856</t>
  </si>
  <si>
    <t>CUST036278</t>
  </si>
  <si>
    <t>ORD0001857</t>
  </si>
  <si>
    <t>CUST016402</t>
  </si>
  <si>
    <t>SELL00670</t>
  </si>
  <si>
    <t>ORD0001858</t>
  </si>
  <si>
    <t>CUST047266</t>
  </si>
  <si>
    <t>SELL00991</t>
  </si>
  <si>
    <t>ORD0001859</t>
  </si>
  <si>
    <t>CUST030156</t>
  </si>
  <si>
    <t>SELL00890</t>
  </si>
  <si>
    <t>ORD0001860</t>
  </si>
  <si>
    <t>CUST049311</t>
  </si>
  <si>
    <t>ORD0001861</t>
  </si>
  <si>
    <t>CUST017418</t>
  </si>
  <si>
    <t>SELL00021</t>
  </si>
  <si>
    <t>ORD0001862</t>
  </si>
  <si>
    <t>CUST013161</t>
  </si>
  <si>
    <t>ORD0001863</t>
  </si>
  <si>
    <t>CUST016375</t>
  </si>
  <si>
    <t>ORD0001864</t>
  </si>
  <si>
    <t>CUST005882</t>
  </si>
  <si>
    <t>ORD0001865</t>
  </si>
  <si>
    <t>CUST013327</t>
  </si>
  <si>
    <t>SELL00173</t>
  </si>
  <si>
    <t>ORD0001866</t>
  </si>
  <si>
    <t>CUST016949</t>
  </si>
  <si>
    <t>ORD0001867</t>
  </si>
  <si>
    <t>CUST008891</t>
  </si>
  <si>
    <t>SELL01148</t>
  </si>
  <si>
    <t>ORD0001868</t>
  </si>
  <si>
    <t>CUST044087</t>
  </si>
  <si>
    <t>ORD0001869</t>
  </si>
  <si>
    <t>CUST047018</t>
  </si>
  <si>
    <t>SELL00344</t>
  </si>
  <si>
    <t>ORD0001870</t>
  </si>
  <si>
    <t>CUST042729</t>
  </si>
  <si>
    <t>SELL00270</t>
  </si>
  <si>
    <t>ORD0001871</t>
  </si>
  <si>
    <t>CUST044188</t>
  </si>
  <si>
    <t>ORD0001872</t>
  </si>
  <si>
    <t>CUST009082</t>
  </si>
  <si>
    <t>SELL00139</t>
  </si>
  <si>
    <t>ORD0001873</t>
  </si>
  <si>
    <t>CUST008583</t>
  </si>
  <si>
    <t>ORD0001874</t>
  </si>
  <si>
    <t>CUST039051</t>
  </si>
  <si>
    <t>SELL01857</t>
  </si>
  <si>
    <t>ORD0001875</t>
  </si>
  <si>
    <t>CUST046754</t>
  </si>
  <si>
    <t>ORD0001876</t>
  </si>
  <si>
    <t>CUST019194</t>
  </si>
  <si>
    <t>ORD0001877</t>
  </si>
  <si>
    <t>CUST034941</t>
  </si>
  <si>
    <t>ORD0001878</t>
  </si>
  <si>
    <t>CUST032606</t>
  </si>
  <si>
    <t>SELL00721</t>
  </si>
  <si>
    <t>ORD0001879</t>
  </si>
  <si>
    <t>CUST012569</t>
  </si>
  <si>
    <t>ORD0001880</t>
  </si>
  <si>
    <t>CUST027064</t>
  </si>
  <si>
    <t>ORD0001881</t>
  </si>
  <si>
    <t>CUST007920</t>
  </si>
  <si>
    <t>SELL00484</t>
  </si>
  <si>
    <t>ORD0001882</t>
  </si>
  <si>
    <t>CUST022630</t>
  </si>
  <si>
    <t>ORD0001883</t>
  </si>
  <si>
    <t>CUST035880</t>
  </si>
  <si>
    <t>SELL01074</t>
  </si>
  <si>
    <t>ORD0001884</t>
  </si>
  <si>
    <t>CUST027095</t>
  </si>
  <si>
    <t>ORD0001885</t>
  </si>
  <si>
    <t>CUST046685</t>
  </si>
  <si>
    <t>ORD0001886</t>
  </si>
  <si>
    <t>CUST024439</t>
  </si>
  <si>
    <t>SELL00282</t>
  </si>
  <si>
    <t>ORD0001887</t>
  </si>
  <si>
    <t>CUST002482</t>
  </si>
  <si>
    <t>ORD0001888</t>
  </si>
  <si>
    <t>CUST002059</t>
  </si>
  <si>
    <t>ORD0001889</t>
  </si>
  <si>
    <t>CUST038588</t>
  </si>
  <si>
    <t>SELL00261</t>
  </si>
  <si>
    <t>ORD0001890</t>
  </si>
  <si>
    <t>CUST038134</t>
  </si>
  <si>
    <t>ORD0001891</t>
  </si>
  <si>
    <t>CUST039044</t>
  </si>
  <si>
    <t>ORD0001892</t>
  </si>
  <si>
    <t>CUST006628</t>
  </si>
  <si>
    <t>SELL00845</t>
  </si>
  <si>
    <t>ORD0001893</t>
  </si>
  <si>
    <t>CUST000415</t>
  </si>
  <si>
    <t>ORD0001894</t>
  </si>
  <si>
    <t>CUST047926</t>
  </si>
  <si>
    <t>ORD0001895</t>
  </si>
  <si>
    <t>CUST028496</t>
  </si>
  <si>
    <t>ORD0001896</t>
  </si>
  <si>
    <t>CUST037432</t>
  </si>
  <si>
    <t>ORD0001897</t>
  </si>
  <si>
    <t>CUST032629</t>
  </si>
  <si>
    <t>ORD0001898</t>
  </si>
  <si>
    <t>CUST011102</t>
  </si>
  <si>
    <t>ORD0001899</t>
  </si>
  <si>
    <t>CUST035171</t>
  </si>
  <si>
    <t>SELL01761</t>
  </si>
  <si>
    <t>ORD0001900</t>
  </si>
  <si>
    <t>CUST034348</t>
  </si>
  <si>
    <t>ORD0001901</t>
  </si>
  <si>
    <t>ORD0001902</t>
  </si>
  <si>
    <t>CUST024837</t>
  </si>
  <si>
    <t>SELL01386</t>
  </si>
  <si>
    <t>ORD0001903</t>
  </si>
  <si>
    <t>CUST023120</t>
  </si>
  <si>
    <t>SELL01037</t>
  </si>
  <si>
    <t>ORD0001904</t>
  </si>
  <si>
    <t>CUST046067</t>
  </si>
  <si>
    <t>SELL00227</t>
  </si>
  <si>
    <t>ORD0001905</t>
  </si>
  <si>
    <t>CUST021060</t>
  </si>
  <si>
    <t>SELL00718</t>
  </si>
  <si>
    <t>ORD0001906</t>
  </si>
  <si>
    <t>CUST032393</t>
  </si>
  <si>
    <t>SELL01748</t>
  </si>
  <si>
    <t>ORD0001907</t>
  </si>
  <si>
    <t>CUST039940</t>
  </si>
  <si>
    <t>SELL01036</t>
  </si>
  <si>
    <t>ORD0001908</t>
  </si>
  <si>
    <t>CUST030325</t>
  </si>
  <si>
    <t>ORD0001909</t>
  </si>
  <si>
    <t>CUST000095</t>
  </si>
  <si>
    <t>SELL00588</t>
  </si>
  <si>
    <t>ORD0001910</t>
  </si>
  <si>
    <t>CUST011985</t>
  </si>
  <si>
    <t>ORD0001911</t>
  </si>
  <si>
    <t>CUST038928</t>
  </si>
  <si>
    <t>ORD0001912</t>
  </si>
  <si>
    <t>CUST047079</t>
  </si>
  <si>
    <t>SELL01048</t>
  </si>
  <si>
    <t>ORD0001913</t>
  </si>
  <si>
    <t>ORD0001914</t>
  </si>
  <si>
    <t>CUST007439</t>
  </si>
  <si>
    <t>ORD0001915</t>
  </si>
  <si>
    <t>CUST009067</t>
  </si>
  <si>
    <t>ORD0001916</t>
  </si>
  <si>
    <t>CUST043679</t>
  </si>
  <si>
    <t>SELL01020</t>
  </si>
  <si>
    <t>ORD0001917</t>
  </si>
  <si>
    <t>CUST045150</t>
  </si>
  <si>
    <t>ORD0001918</t>
  </si>
  <si>
    <t>CUST041296</t>
  </si>
  <si>
    <t>ORD0001919</t>
  </si>
  <si>
    <t>CUST031532</t>
  </si>
  <si>
    <t>SELL00471</t>
  </si>
  <si>
    <t>ORD0001920</t>
  </si>
  <si>
    <t>CUST026101</t>
  </si>
  <si>
    <t>ORD0001921</t>
  </si>
  <si>
    <t>CUST016548</t>
  </si>
  <si>
    <t>SELL01303</t>
  </si>
  <si>
    <t>ORD0001922</t>
  </si>
  <si>
    <t>CUST027518</t>
  </si>
  <si>
    <t>ORD0001923</t>
  </si>
  <si>
    <t>CUST038274</t>
  </si>
  <si>
    <t>SELL00334</t>
  </si>
  <si>
    <t>ORD0001924</t>
  </si>
  <si>
    <t>CUST039324</t>
  </si>
  <si>
    <t>SELL01425</t>
  </si>
  <si>
    <t>ORD0001925</t>
  </si>
  <si>
    <t>CUST015656</t>
  </si>
  <si>
    <t>ORD0001926</t>
  </si>
  <si>
    <t>CUST008511</t>
  </si>
  <si>
    <t>ORD0001927</t>
  </si>
  <si>
    <t>CUST017663</t>
  </si>
  <si>
    <t>ORD0001928</t>
  </si>
  <si>
    <t>CUST034623</t>
  </si>
  <si>
    <t>ORD0001929</t>
  </si>
  <si>
    <t>CUST042769</t>
  </si>
  <si>
    <t>SELL00075</t>
  </si>
  <si>
    <t>ORD0001930</t>
  </si>
  <si>
    <t>CUST031209</t>
  </si>
  <si>
    <t>SELL00955</t>
  </si>
  <si>
    <t>ORD0001931</t>
  </si>
  <si>
    <t>CUST034212</t>
  </si>
  <si>
    <t>ORD0001932</t>
  </si>
  <si>
    <t>CUST030624</t>
  </si>
  <si>
    <t>ORD0001933</t>
  </si>
  <si>
    <t>CUST003766</t>
  </si>
  <si>
    <t>SELL01873</t>
  </si>
  <si>
    <t>ORD0001934</t>
  </si>
  <si>
    <t>CUST016571</t>
  </si>
  <si>
    <t>ORD0001935</t>
  </si>
  <si>
    <t>CUST047129</t>
  </si>
  <si>
    <t>ORD0001936</t>
  </si>
  <si>
    <t>CUST006286</t>
  </si>
  <si>
    <t>ORD0001937</t>
  </si>
  <si>
    <t>CUST049580</t>
  </si>
  <si>
    <t>ORD0001938</t>
  </si>
  <si>
    <t>CUST033916</t>
  </si>
  <si>
    <t>ORD0001939</t>
  </si>
  <si>
    <t>CUST036889</t>
  </si>
  <si>
    <t>ORD0001940</t>
  </si>
  <si>
    <t>CUST023375</t>
  </si>
  <si>
    <t>ORD0001941</t>
  </si>
  <si>
    <t>CUST003759</t>
  </si>
  <si>
    <t>ORD0001942</t>
  </si>
  <si>
    <t>CUST013743</t>
  </si>
  <si>
    <t>SELL01818</t>
  </si>
  <si>
    <t>ORD0001943</t>
  </si>
  <si>
    <t>CUST013544</t>
  </si>
  <si>
    <t>ORD0001944</t>
  </si>
  <si>
    <t>CUST001681</t>
  </si>
  <si>
    <t>ORD0001945</t>
  </si>
  <si>
    <t>CUST015705</t>
  </si>
  <si>
    <t>ORD0001946</t>
  </si>
  <si>
    <t>SELL01917</t>
  </si>
  <si>
    <t>ORD0001947</t>
  </si>
  <si>
    <t>CUST036576</t>
  </si>
  <si>
    <t>SELL01383</t>
  </si>
  <si>
    <t>ORD0001948</t>
  </si>
  <si>
    <t>CUST041082</t>
  </si>
  <si>
    <t>ORD0001949</t>
  </si>
  <si>
    <t>CUST009446</t>
  </si>
  <si>
    <t>ORD0001950</t>
  </si>
  <si>
    <t>CUST024593</t>
  </si>
  <si>
    <t>ORD0001951</t>
  </si>
  <si>
    <t>CUST046365</t>
  </si>
  <si>
    <t>ORD0001952</t>
  </si>
  <si>
    <t>CUST020482</t>
  </si>
  <si>
    <t>ORD0001953</t>
  </si>
  <si>
    <t>CUST008459</t>
  </si>
  <si>
    <t>ORD0001954</t>
  </si>
  <si>
    <t>CUST038416</t>
  </si>
  <si>
    <t>ORD0001955</t>
  </si>
  <si>
    <t>ORD0001956</t>
  </si>
  <si>
    <t>CUST026449</t>
  </si>
  <si>
    <t>ORD0001957</t>
  </si>
  <si>
    <t>CUST030229</t>
  </si>
  <si>
    <t>SELL00189</t>
  </si>
  <si>
    <t>ORD0001958</t>
  </si>
  <si>
    <t>CUST037141</t>
  </si>
  <si>
    <t>SELL00005</t>
  </si>
  <si>
    <t>ORD0001959</t>
  </si>
  <si>
    <t>CUST046086</t>
  </si>
  <si>
    <t>SELL00008</t>
  </si>
  <si>
    <t>ORD0001960</t>
  </si>
  <si>
    <t>SELL01117</t>
  </si>
  <si>
    <t>ORD0001961</t>
  </si>
  <si>
    <t>CUST005357</t>
  </si>
  <si>
    <t>ORD0001962</t>
  </si>
  <si>
    <t>ORD0001963</t>
  </si>
  <si>
    <t>CUST018656</t>
  </si>
  <si>
    <t>ORD0001964</t>
  </si>
  <si>
    <t>CUST044583</t>
  </si>
  <si>
    <t>ORD0001965</t>
  </si>
  <si>
    <t>CUST033709</t>
  </si>
  <si>
    <t>SELL01274</t>
  </si>
  <si>
    <t>ORD0001966</t>
  </si>
  <si>
    <t>CUST040422</t>
  </si>
  <si>
    <t>SELL01032</t>
  </si>
  <si>
    <t>ORD0001967</t>
  </si>
  <si>
    <t>CUST044445</t>
  </si>
  <si>
    <t>ORD0001968</t>
  </si>
  <si>
    <t>CUST046111</t>
  </si>
  <si>
    <t>ORD0001969</t>
  </si>
  <si>
    <t>CUST008665</t>
  </si>
  <si>
    <t>SELL01294</t>
  </si>
  <si>
    <t>ORD0001970</t>
  </si>
  <si>
    <t>CUST016898</t>
  </si>
  <si>
    <t>ORD0001971</t>
  </si>
  <si>
    <t>CUST005462</t>
  </si>
  <si>
    <t>ORD0001972</t>
  </si>
  <si>
    <t>SELL00051</t>
  </si>
  <si>
    <t>ORD0001973</t>
  </si>
  <si>
    <t>CUST039887</t>
  </si>
  <si>
    <t>ORD0001974</t>
  </si>
  <si>
    <t>CUST018886</t>
  </si>
  <si>
    <t>ORD0001975</t>
  </si>
  <si>
    <t>CUST010879</t>
  </si>
  <si>
    <t>SELL00774</t>
  </si>
  <si>
    <t>ORD0001976</t>
  </si>
  <si>
    <t>CUST044863</t>
  </si>
  <si>
    <t>ORD0001977</t>
  </si>
  <si>
    <t>CUST020346</t>
  </si>
  <si>
    <t>ORD0001978</t>
  </si>
  <si>
    <t>ORD0001979</t>
  </si>
  <si>
    <t>CUST034891</t>
  </si>
  <si>
    <t>ORD0001980</t>
  </si>
  <si>
    <t>CUST018741</t>
  </si>
  <si>
    <t>ORD0001981</t>
  </si>
  <si>
    <t>CUST004172</t>
  </si>
  <si>
    <t>SELL01781</t>
  </si>
  <si>
    <t>ORD0001982</t>
  </si>
  <si>
    <t>CUST012248</t>
  </si>
  <si>
    <t>ORD0001983</t>
  </si>
  <si>
    <t>CUST027011</t>
  </si>
  <si>
    <t>SELL00405</t>
  </si>
  <si>
    <t>ORD0001984</t>
  </si>
  <si>
    <t>CUST044307</t>
  </si>
  <si>
    <t>ORD0001985</t>
  </si>
  <si>
    <t>CUST007469</t>
  </si>
  <si>
    <t>SELL00942</t>
  </si>
  <si>
    <t>ORD0001986</t>
  </si>
  <si>
    <t>CUST027581</t>
  </si>
  <si>
    <t>ORD0001987</t>
  </si>
  <si>
    <t>CUST035563</t>
  </si>
  <si>
    <t>ORD0001988</t>
  </si>
  <si>
    <t>CUST015415</t>
  </si>
  <si>
    <t>ORD0001989</t>
  </si>
  <si>
    <t>CUST012748</t>
  </si>
  <si>
    <t>SELL01428</t>
  </si>
  <si>
    <t>ORD0001990</t>
  </si>
  <si>
    <t>CUST032754</t>
  </si>
  <si>
    <t>SELL00680</t>
  </si>
  <si>
    <t>ORD0001991</t>
  </si>
  <si>
    <t>CUST026141</t>
  </si>
  <si>
    <t>SELL01063</t>
  </si>
  <si>
    <t>ORD0001992</t>
  </si>
  <si>
    <t>CUST022320</t>
  </si>
  <si>
    <t>ORD0001993</t>
  </si>
  <si>
    <t>CUST010056</t>
  </si>
  <si>
    <t>SELL00690</t>
  </si>
  <si>
    <t>ORD0001994</t>
  </si>
  <si>
    <t>CUST036337</t>
  </si>
  <si>
    <t>SELL00787</t>
  </si>
  <si>
    <t>ORD0001995</t>
  </si>
  <si>
    <t>CUST014491</t>
  </si>
  <si>
    <t>ORD0001996</t>
  </si>
  <si>
    <t>CUST033988</t>
  </si>
  <si>
    <t>SELL00780</t>
  </si>
  <si>
    <t>ORD0001997</t>
  </si>
  <si>
    <t>CUST030144</t>
  </si>
  <si>
    <t>SELL00771</t>
  </si>
  <si>
    <t>ORD0001998</t>
  </si>
  <si>
    <t>CUST003177</t>
  </si>
  <si>
    <t>SELL01176</t>
  </si>
  <si>
    <t>ORD0001999</t>
  </si>
  <si>
    <t>CUST034569</t>
  </si>
  <si>
    <t>SELL00286</t>
  </si>
  <si>
    <t>ORD0002000</t>
  </si>
  <si>
    <t>CUST037962</t>
  </si>
  <si>
    <t>SELL00604</t>
  </si>
  <si>
    <t>ORD0002001</t>
  </si>
  <si>
    <t>CUST009291</t>
  </si>
  <si>
    <t>SELL00223</t>
  </si>
  <si>
    <t>ORD0002002</t>
  </si>
  <si>
    <t>CUST042081</t>
  </si>
  <si>
    <t>ORD0002003</t>
  </si>
  <si>
    <t>CUST023793</t>
  </si>
  <si>
    <t>ORD0002004</t>
  </si>
  <si>
    <t>CUST013703</t>
  </si>
  <si>
    <t>ORD0002005</t>
  </si>
  <si>
    <t>CUST020107</t>
  </si>
  <si>
    <t>ORD0002006</t>
  </si>
  <si>
    <t>CUST011366</t>
  </si>
  <si>
    <t>ORD0002007</t>
  </si>
  <si>
    <t>CUST012407</t>
  </si>
  <si>
    <t>ORD0002008</t>
  </si>
  <si>
    <t>CUST042568</t>
  </si>
  <si>
    <t>ORD0002009</t>
  </si>
  <si>
    <t>CUST011291</t>
  </si>
  <si>
    <t>ORD0002010</t>
  </si>
  <si>
    <t>CUST049302</t>
  </si>
  <si>
    <t>ORD0002011</t>
  </si>
  <si>
    <t>CUST008874</t>
  </si>
  <si>
    <t>SELL00756</t>
  </si>
  <si>
    <t>ORD0002012</t>
  </si>
  <si>
    <t>CUST030368</t>
  </si>
  <si>
    <t>ORD0002013</t>
  </si>
  <si>
    <t>CUST029838</t>
  </si>
  <si>
    <t>SELL01235</t>
  </si>
  <si>
    <t>ORD0002014</t>
  </si>
  <si>
    <t>CUST048620</t>
  </si>
  <si>
    <t>SELL01571</t>
  </si>
  <si>
    <t>ORD0002015</t>
  </si>
  <si>
    <t>CUST041143</t>
  </si>
  <si>
    <t>ORD0002016</t>
  </si>
  <si>
    <t>CUST007371</t>
  </si>
  <si>
    <t>ORD0002017</t>
  </si>
  <si>
    <t>CUST046151</t>
  </si>
  <si>
    <t>ORD0002018</t>
  </si>
  <si>
    <t>CUST010423</t>
  </si>
  <si>
    <t>ORD0002019</t>
  </si>
  <si>
    <t>CUST008365</t>
  </si>
  <si>
    <t>SELL01325</t>
  </si>
  <si>
    <t>ORD0002020</t>
  </si>
  <si>
    <t>CUST010782</t>
  </si>
  <si>
    <t>ORD0002021</t>
  </si>
  <si>
    <t>CUST023129</t>
  </si>
  <si>
    <t>ORD0002022</t>
  </si>
  <si>
    <t>CUST043393</t>
  </si>
  <si>
    <t>SELL00674</t>
  </si>
  <si>
    <t>ORD0002023</t>
  </si>
  <si>
    <t>CUST025309</t>
  </si>
  <si>
    <t>ORD0002024</t>
  </si>
  <si>
    <t>CUST009112</t>
  </si>
  <si>
    <t>ORD0002025</t>
  </si>
  <si>
    <t>CUST025911</t>
  </si>
  <si>
    <t>ORD0002026</t>
  </si>
  <si>
    <t>CUST024422</t>
  </si>
  <si>
    <t>ORD0002027</t>
  </si>
  <si>
    <t>CUST048961</t>
  </si>
  <si>
    <t>ORD0002028</t>
  </si>
  <si>
    <t>CUST046105</t>
  </si>
  <si>
    <t>SELL00554</t>
  </si>
  <si>
    <t>ORD0002029</t>
  </si>
  <si>
    <t>CUST021602</t>
  </si>
  <si>
    <t>SELL01361</t>
  </si>
  <si>
    <t>ORD0002030</t>
  </si>
  <si>
    <t>CUST038188</t>
  </si>
  <si>
    <t>ORD0002031</t>
  </si>
  <si>
    <t>CUST022412</t>
  </si>
  <si>
    <t>ORD0002032</t>
  </si>
  <si>
    <t>CUST047880</t>
  </si>
  <si>
    <t>SELL01579</t>
  </si>
  <si>
    <t>ORD0002033</t>
  </si>
  <si>
    <t>CUST041834</t>
  </si>
  <si>
    <t>ORD0002034</t>
  </si>
  <si>
    <t>CUST042047</t>
  </si>
  <si>
    <t>SELL01353</t>
  </si>
  <si>
    <t>ORD0002035</t>
  </si>
  <si>
    <t>CUST017102</t>
  </si>
  <si>
    <t>SELL00923</t>
  </si>
  <si>
    <t>ORD0002036</t>
  </si>
  <si>
    <t>CUST010735</t>
  </si>
  <si>
    <t>ORD0002037</t>
  </si>
  <si>
    <t>CUST045480</t>
  </si>
  <si>
    <t>ORD0002038</t>
  </si>
  <si>
    <t>SELL01414</t>
  </si>
  <si>
    <t>ORD0002039</t>
  </si>
  <si>
    <t>CUST044795</t>
  </si>
  <si>
    <t>ORD0002040</t>
  </si>
  <si>
    <t>CUST004357</t>
  </si>
  <si>
    <t>SELL00852</t>
  </si>
  <si>
    <t>ORD0002041</t>
  </si>
  <si>
    <t>CUST000523</t>
  </si>
  <si>
    <t>ORD0002042</t>
  </si>
  <si>
    <t>CUST030710</t>
  </si>
  <si>
    <t>ORD0002043</t>
  </si>
  <si>
    <t>CUST038788</t>
  </si>
  <si>
    <t>ORD0002044</t>
  </si>
  <si>
    <t>CUST014758</t>
  </si>
  <si>
    <t>ORD0002045</t>
  </si>
  <si>
    <t>CUST038417</t>
  </si>
  <si>
    <t>ORD0002046</t>
  </si>
  <si>
    <t>CUST019012</t>
  </si>
  <si>
    <t>ORD0002047</t>
  </si>
  <si>
    <t>CUST008608</t>
  </si>
  <si>
    <t>SELL00360</t>
  </si>
  <si>
    <t>ORD0002048</t>
  </si>
  <si>
    <t>CUST019461</t>
  </si>
  <si>
    <t>SELL01993</t>
  </si>
  <si>
    <t>ORD0002049</t>
  </si>
  <si>
    <t>CUST033686</t>
  </si>
  <si>
    <t>ORD0002050</t>
  </si>
  <si>
    <t>CUST041166</t>
  </si>
  <si>
    <t>ORD0002051</t>
  </si>
  <si>
    <t>CUST022997</t>
  </si>
  <si>
    <t>SELL01822</t>
  </si>
  <si>
    <t>ORD0002052</t>
  </si>
  <si>
    <t>CUST043090</t>
  </si>
  <si>
    <t>ORD0002053</t>
  </si>
  <si>
    <t>CUST042051</t>
  </si>
  <si>
    <t>ORD0002054</t>
  </si>
  <si>
    <t>CUST021237</t>
  </si>
  <si>
    <t>SELL01623</t>
  </si>
  <si>
    <t>ORD0002055</t>
  </si>
  <si>
    <t>CUST045807</t>
  </si>
  <si>
    <t>SELL00502</t>
  </si>
  <si>
    <t>ORD0002056</t>
  </si>
  <si>
    <t>CUST009956</t>
  </si>
  <si>
    <t>ORD0002057</t>
  </si>
  <si>
    <t>CUST037339</t>
  </si>
  <si>
    <t>ORD0002058</t>
  </si>
  <si>
    <t>CUST026086</t>
  </si>
  <si>
    <t>ORD0002059</t>
  </si>
  <si>
    <t>CUST049305</t>
  </si>
  <si>
    <t>ORD0002060</t>
  </si>
  <si>
    <t>CUST016938</t>
  </si>
  <si>
    <t>SELL01691</t>
  </si>
  <si>
    <t>ORD0002061</t>
  </si>
  <si>
    <t>CUST037351</t>
  </si>
  <si>
    <t>SELL01313</t>
  </si>
  <si>
    <t>ORD0002062</t>
  </si>
  <si>
    <t>CUST007971</t>
  </si>
  <si>
    <t>ORD0002063</t>
  </si>
  <si>
    <t>CUST007759</t>
  </si>
  <si>
    <t>ORD0002064</t>
  </si>
  <si>
    <t>CUST043579</t>
  </si>
  <si>
    <t>SELL01642</t>
  </si>
  <si>
    <t>ORD0002065</t>
  </si>
  <si>
    <t>CUST027253</t>
  </si>
  <si>
    <t>ORD0002066</t>
  </si>
  <si>
    <t>CUST047865</t>
  </si>
  <si>
    <t>ORD0002067</t>
  </si>
  <si>
    <t>CUST011989</t>
  </si>
  <si>
    <t>SELL01078</t>
  </si>
  <si>
    <t>ORD0002068</t>
  </si>
  <si>
    <t>CUST012035</t>
  </si>
  <si>
    <t>ORD0002069</t>
  </si>
  <si>
    <t>CUST023576</t>
  </si>
  <si>
    <t>ORD0002070</t>
  </si>
  <si>
    <t>CUST034167</t>
  </si>
  <si>
    <t>SELL00656</t>
  </si>
  <si>
    <t>ORD0002071</t>
  </si>
  <si>
    <t>CUST042732</t>
  </si>
  <si>
    <t>ORD0002072</t>
  </si>
  <si>
    <t>CUST003429</t>
  </si>
  <si>
    <t>ORD0002073</t>
  </si>
  <si>
    <t>CUST047279</t>
  </si>
  <si>
    <t>ORD0002074</t>
  </si>
  <si>
    <t>CUST002613</t>
  </si>
  <si>
    <t>ORD0002075</t>
  </si>
  <si>
    <t>CUST025543</t>
  </si>
  <si>
    <t>SELL00070</t>
  </si>
  <si>
    <t>ORD0002076</t>
  </si>
  <si>
    <t>CUST036565</t>
  </si>
  <si>
    <t>SELL00592</t>
  </si>
  <si>
    <t>ORD0002077</t>
  </si>
  <si>
    <t>CUST013510</t>
  </si>
  <si>
    <t>ORD0002078</t>
  </si>
  <si>
    <t>CUST040744</t>
  </si>
  <si>
    <t>ORD0002079</t>
  </si>
  <si>
    <t>CUST025598</t>
  </si>
  <si>
    <t>ORD0002080</t>
  </si>
  <si>
    <t>CUST007171</t>
  </si>
  <si>
    <t>ORD0002081</t>
  </si>
  <si>
    <t>CUST019505</t>
  </si>
  <si>
    <t>ORD0002082</t>
  </si>
  <si>
    <t>CUST019470</t>
  </si>
  <si>
    <t>ORD0002083</t>
  </si>
  <si>
    <t>CUST015764</t>
  </si>
  <si>
    <t>ORD0002084</t>
  </si>
  <si>
    <t>CUST028366</t>
  </si>
  <si>
    <t>SELL00185</t>
  </si>
  <si>
    <t>ORD0002085</t>
  </si>
  <si>
    <t>CUST011458</t>
  </si>
  <si>
    <t>ORD0002086</t>
  </si>
  <si>
    <t>CUST011033</t>
  </si>
  <si>
    <t>ORD0002087</t>
  </si>
  <si>
    <t>CUST042921</t>
  </si>
  <si>
    <t>SELL01120</t>
  </si>
  <si>
    <t>ORD0002088</t>
  </si>
  <si>
    <t>CUST016631</t>
  </si>
  <si>
    <t>ORD0002089</t>
  </si>
  <si>
    <t>CUST049719</t>
  </si>
  <si>
    <t>SELL01236</t>
  </si>
  <si>
    <t>ORD0002090</t>
  </si>
  <si>
    <t>CUST045314</t>
  </si>
  <si>
    <t>SELL00488</t>
  </si>
  <si>
    <t>ORD0002091</t>
  </si>
  <si>
    <t>CUST022636</t>
  </si>
  <si>
    <t>SELL00641</t>
  </si>
  <si>
    <t>ORD0002092</t>
  </si>
  <si>
    <t>CUST020656</t>
  </si>
  <si>
    <t>ORD0002093</t>
  </si>
  <si>
    <t>CUST033237</t>
  </si>
  <si>
    <t>ORD0002094</t>
  </si>
  <si>
    <t>ORD0002095</t>
  </si>
  <si>
    <t>CUST045875</t>
  </si>
  <si>
    <t>SELL00792</t>
  </si>
  <si>
    <t>ORD0002096</t>
  </si>
  <si>
    <t>CUST004248</t>
  </si>
  <si>
    <t>SELL01173</t>
  </si>
  <si>
    <t>ORD0002097</t>
  </si>
  <si>
    <t>CUST021780</t>
  </si>
  <si>
    <t>ORD0002098</t>
  </si>
  <si>
    <t>CUST013112</t>
  </si>
  <si>
    <t>ORD0002099</t>
  </si>
  <si>
    <t>CUST010521</t>
  </si>
  <si>
    <t>SELL00514</t>
  </si>
  <si>
    <t>ORD0002100</t>
  </si>
  <si>
    <t>CUST034390</t>
  </si>
  <si>
    <t>SELL01089</t>
  </si>
  <si>
    <t>ORD0002101</t>
  </si>
  <si>
    <t>CUST019380</t>
  </si>
  <si>
    <t>ORD0002102</t>
  </si>
  <si>
    <t>CUST041391</t>
  </si>
  <si>
    <t>ORD0002103</t>
  </si>
  <si>
    <t>SELL00868</t>
  </si>
  <si>
    <t>ORD0002104</t>
  </si>
  <si>
    <t>CUST028240</t>
  </si>
  <si>
    <t>ORD0002105</t>
  </si>
  <si>
    <t>CUST037184</t>
  </si>
  <si>
    <t>ORD0002106</t>
  </si>
  <si>
    <t>CUST027819</t>
  </si>
  <si>
    <t>ORD0002107</t>
  </si>
  <si>
    <t>CUST002119</t>
  </si>
  <si>
    <t>ORD0002108</t>
  </si>
  <si>
    <t>CUST028729</t>
  </si>
  <si>
    <t>ORD0002109</t>
  </si>
  <si>
    <t>CUST002215</t>
  </si>
  <si>
    <t>ORD0002110</t>
  </si>
  <si>
    <t>CUST004727</t>
  </si>
  <si>
    <t>ORD0002111</t>
  </si>
  <si>
    <t>CUST017181</t>
  </si>
  <si>
    <t>SELL00522</t>
  </si>
  <si>
    <t>ORD0002112</t>
  </si>
  <si>
    <t>CUST003308</t>
  </si>
  <si>
    <t>SELL00170</t>
  </si>
  <si>
    <t>ORD0002113</t>
  </si>
  <si>
    <t>CUST002970</t>
  </si>
  <si>
    <t>ORD0002114</t>
  </si>
  <si>
    <t>CUST009614</t>
  </si>
  <si>
    <t>SELL01577</t>
  </si>
  <si>
    <t>ORD0002115</t>
  </si>
  <si>
    <t>SELL00981</t>
  </si>
  <si>
    <t>ORD0002116</t>
  </si>
  <si>
    <t>CUST005935</t>
  </si>
  <si>
    <t>SELL00435</t>
  </si>
  <si>
    <t>ORD0002117</t>
  </si>
  <si>
    <t>CUST004628</t>
  </si>
  <si>
    <t>ORD0002118</t>
  </si>
  <si>
    <t>CUST020487</t>
  </si>
  <si>
    <t>ORD0002119</t>
  </si>
  <si>
    <t>CUST026322</t>
  </si>
  <si>
    <t>ORD0002120</t>
  </si>
  <si>
    <t>CUST043466</t>
  </si>
  <si>
    <t>SELL00215</t>
  </si>
  <si>
    <t>ORD0002121</t>
  </si>
  <si>
    <t>CUST024814</t>
  </si>
  <si>
    <t>ORD0002122</t>
  </si>
  <si>
    <t>CUST024414</t>
  </si>
  <si>
    <t>ORD0002123</t>
  </si>
  <si>
    <t>CUST035267</t>
  </si>
  <si>
    <t>ORD0002124</t>
  </si>
  <si>
    <t>CUST048000</t>
  </si>
  <si>
    <t>ORD0002125</t>
  </si>
  <si>
    <t>CUST005234</t>
  </si>
  <si>
    <t>ORD0002126</t>
  </si>
  <si>
    <t>CUST012780</t>
  </si>
  <si>
    <t>SELL00263</t>
  </si>
  <si>
    <t>ORD0002127</t>
  </si>
  <si>
    <t>CUST041409</t>
  </si>
  <si>
    <t>ORD0002128</t>
  </si>
  <si>
    <t>CUST019614</t>
  </si>
  <si>
    <t>ORD0002129</t>
  </si>
  <si>
    <t>CUST041965</t>
  </si>
  <si>
    <t>SELL01171</t>
  </si>
  <si>
    <t>ORD0002130</t>
  </si>
  <si>
    <t>CUST008002</t>
  </si>
  <si>
    <t>SELL01092</t>
  </si>
  <si>
    <t>ORD0002131</t>
  </si>
  <si>
    <t>CUST017023</t>
  </si>
  <si>
    <t>ORD0002132</t>
  </si>
  <si>
    <t>CUST043211</t>
  </si>
  <si>
    <t>ORD0002133</t>
  </si>
  <si>
    <t>CUST007904</t>
  </si>
  <si>
    <t>ORD0002134</t>
  </si>
  <si>
    <t>CUST048582</t>
  </si>
  <si>
    <t>ORD0002135</t>
  </si>
  <si>
    <t>CUST011100</t>
  </si>
  <si>
    <t>ORD0002136</t>
  </si>
  <si>
    <t>CUST028792</t>
  </si>
  <si>
    <t>SELL00973</t>
  </si>
  <si>
    <t>ORD0002137</t>
  </si>
  <si>
    <t>CUST004761</t>
  </si>
  <si>
    <t>ORD0002138</t>
  </si>
  <si>
    <t>CUST001559</t>
  </si>
  <si>
    <t>ORD0002139</t>
  </si>
  <si>
    <t>CUST032396</t>
  </si>
  <si>
    <t>SELL01001</t>
  </si>
  <si>
    <t>ORD0002140</t>
  </si>
  <si>
    <t>CUST013232</t>
  </si>
  <si>
    <t>ORD0002141</t>
  </si>
  <si>
    <t>CUST010864</t>
  </si>
  <si>
    <t>ORD0002142</t>
  </si>
  <si>
    <t>CUST024202</t>
  </si>
  <si>
    <t>ORD0002143</t>
  </si>
  <si>
    <t>CUST002961</t>
  </si>
  <si>
    <t>SELL01812</t>
  </si>
  <si>
    <t>ORD0002144</t>
  </si>
  <si>
    <t>CUST034996</t>
  </si>
  <si>
    <t>ORD0002145</t>
  </si>
  <si>
    <t>CUST029303</t>
  </si>
  <si>
    <t>SELL01016</t>
  </si>
  <si>
    <t>ORD0002146</t>
  </si>
  <si>
    <t>CUST045698</t>
  </si>
  <si>
    <t>ORD0002147</t>
  </si>
  <si>
    <t>CUST009728</t>
  </si>
  <si>
    <t>SELL00049</t>
  </si>
  <si>
    <t>ORD0002148</t>
  </si>
  <si>
    <t>CUST033261</t>
  </si>
  <si>
    <t>SELL00467</t>
  </si>
  <si>
    <t>ORD0002149</t>
  </si>
  <si>
    <t>CUST040649</t>
  </si>
  <si>
    <t>ORD0002150</t>
  </si>
  <si>
    <t>CUST019375</t>
  </si>
  <si>
    <t>SELL00353</t>
  </si>
  <si>
    <t>ORD0002151</t>
  </si>
  <si>
    <t>CUST036167</t>
  </si>
  <si>
    <t>ORD0002152</t>
  </si>
  <si>
    <t>CUST010637</t>
  </si>
  <si>
    <t>ORD0002153</t>
  </si>
  <si>
    <t>CUST048714</t>
  </si>
  <si>
    <t>ORD0002154</t>
  </si>
  <si>
    <t>CUST019968</t>
  </si>
  <si>
    <t>ORD0002155</t>
  </si>
  <si>
    <t>CUST013980</t>
  </si>
  <si>
    <t>SELL00646</t>
  </si>
  <si>
    <t>ORD0002156</t>
  </si>
  <si>
    <t>CUST031927</t>
  </si>
  <si>
    <t>ORD0002157</t>
  </si>
  <si>
    <t>CUST006066</t>
  </si>
  <si>
    <t>ORD0002158</t>
  </si>
  <si>
    <t>CUST025706</t>
  </si>
  <si>
    <t>SELL00577</t>
  </si>
  <si>
    <t>ORD0002159</t>
  </si>
  <si>
    <t>CUST028540</t>
  </si>
  <si>
    <t>SELL01638</t>
  </si>
  <si>
    <t>ORD0002160</t>
  </si>
  <si>
    <t>CUST015858</t>
  </si>
  <si>
    <t>ORD0002161</t>
  </si>
  <si>
    <t>CUST002382</t>
  </si>
  <si>
    <t>ORD0002162</t>
  </si>
  <si>
    <t>CUST025974</t>
  </si>
  <si>
    <t>SELL01289</t>
  </si>
  <si>
    <t>ORD0002163</t>
  </si>
  <si>
    <t>CUST028123</t>
  </si>
  <si>
    <t>ORD0002164</t>
  </si>
  <si>
    <t>CUST002500</t>
  </si>
  <si>
    <t>ORD0002165</t>
  </si>
  <si>
    <t>CUST004280</t>
  </si>
  <si>
    <t>ORD0002166</t>
  </si>
  <si>
    <t>CUST032654</t>
  </si>
  <si>
    <t>SELL00886</t>
  </si>
  <si>
    <t>ORD0002167</t>
  </si>
  <si>
    <t>CUST039616</t>
  </si>
  <si>
    <t>ORD0002168</t>
  </si>
  <si>
    <t>CUST032343</t>
  </si>
  <si>
    <t>ORD0002169</t>
  </si>
  <si>
    <t>CUST029590</t>
  </si>
  <si>
    <t>ORD0002170</t>
  </si>
  <si>
    <t>CUST014208</t>
  </si>
  <si>
    <t>ORD0002171</t>
  </si>
  <si>
    <t>CUST045228</t>
  </si>
  <si>
    <t>SELL00134</t>
  </si>
  <si>
    <t>ORD0002172</t>
  </si>
  <si>
    <t>CUST043386</t>
  </si>
  <si>
    <t>ORD0002173</t>
  </si>
  <si>
    <t>CUST037475</t>
  </si>
  <si>
    <t>ORD0002174</t>
  </si>
  <si>
    <t>CUST010276</t>
  </si>
  <si>
    <t>SELL00373</t>
  </si>
  <si>
    <t>ORD0002175</t>
  </si>
  <si>
    <t>ORD0002176</t>
  </si>
  <si>
    <t>CUST010233</t>
  </si>
  <si>
    <t>ORD0002177</t>
  </si>
  <si>
    <t>CUST007000</t>
  </si>
  <si>
    <t>ORD0002178</t>
  </si>
  <si>
    <t>CUST003545</t>
  </si>
  <si>
    <t>SELL00232</t>
  </si>
  <si>
    <t>ORD0002179</t>
  </si>
  <si>
    <t>CUST015613</t>
  </si>
  <si>
    <t>ORD0002180</t>
  </si>
  <si>
    <t>CUST013363</t>
  </si>
  <si>
    <t>SELL01163</t>
  </si>
  <si>
    <t>ORD0002181</t>
  </si>
  <si>
    <t>CUST014489</t>
  </si>
  <si>
    <t>ORD0002182</t>
  </si>
  <si>
    <t>CUST022358</t>
  </si>
  <si>
    <t>ORD0002183</t>
  </si>
  <si>
    <t>CUST035565</t>
  </si>
  <si>
    <t>ORD0002184</t>
  </si>
  <si>
    <t>CUST040197</t>
  </si>
  <si>
    <t>SELL00533</t>
  </si>
  <si>
    <t>ORD0002185</t>
  </si>
  <si>
    <t>CUST034440</t>
  </si>
  <si>
    <t>SELL00332</t>
  </si>
  <si>
    <t>ORD0002186</t>
  </si>
  <si>
    <t>CUST039733</t>
  </si>
  <si>
    <t>ORD0002187</t>
  </si>
  <si>
    <t>CUST004463</t>
  </si>
  <si>
    <t>ORD0002188</t>
  </si>
  <si>
    <t>CUST038171</t>
  </si>
  <si>
    <t>ORD0002189</t>
  </si>
  <si>
    <t>CUST000833</t>
  </si>
  <si>
    <t>ORD0002190</t>
  </si>
  <si>
    <t>CUST029780</t>
  </si>
  <si>
    <t>ORD0002191</t>
  </si>
  <si>
    <t>CUST022215</t>
  </si>
  <si>
    <t>SELL01135</t>
  </si>
  <si>
    <t>ORD0002192</t>
  </si>
  <si>
    <t>CUST041984</t>
  </si>
  <si>
    <t>ORD0002193</t>
  </si>
  <si>
    <t>CUST029741</t>
  </si>
  <si>
    <t>SELL01027</t>
  </si>
  <si>
    <t>ORD0002194</t>
  </si>
  <si>
    <t>CUST034179</t>
  </si>
  <si>
    <t>ORD0002195</t>
  </si>
  <si>
    <t>CUST033981</t>
  </si>
  <si>
    <t>ORD0002196</t>
  </si>
  <si>
    <t>ORD0002197</t>
  </si>
  <si>
    <t>CUST022578</t>
  </si>
  <si>
    <t>SELL00333</t>
  </si>
  <si>
    <t>ORD0002198</t>
  </si>
  <si>
    <t>CUST045872</t>
  </si>
  <si>
    <t>SELL00884</t>
  </si>
  <si>
    <t>ORD0002199</t>
  </si>
  <si>
    <t>CUST002249</t>
  </si>
  <si>
    <t>ORD0002200</t>
  </si>
  <si>
    <t>CUST008367</t>
  </si>
  <si>
    <t>ORD0002201</t>
  </si>
  <si>
    <t>CUST026766</t>
  </si>
  <si>
    <t>ORD0002202</t>
  </si>
  <si>
    <t>CUST003347</t>
  </si>
  <si>
    <t>ORD0002203</t>
  </si>
  <si>
    <t>ORD0002204</t>
  </si>
  <si>
    <t>CUST002238</t>
  </si>
  <si>
    <t>ORD0002205</t>
  </si>
  <si>
    <t>CUST040839</t>
  </si>
  <si>
    <t>ORD0002206</t>
  </si>
  <si>
    <t>CUST018021</t>
  </si>
  <si>
    <t>ORD0002207</t>
  </si>
  <si>
    <t>CUST009050</t>
  </si>
  <si>
    <t>SELL00251</t>
  </si>
  <si>
    <t>ORD0002208</t>
  </si>
  <si>
    <t>CUST043789</t>
  </si>
  <si>
    <t>SELL00857</t>
  </si>
  <si>
    <t>ORD0002209</t>
  </si>
  <si>
    <t>CUST015205</t>
  </si>
  <si>
    <t>ORD0002210</t>
  </si>
  <si>
    <t>CUST007982</t>
  </si>
  <si>
    <t>SELL00911</t>
  </si>
  <si>
    <t>ORD0002211</t>
  </si>
  <si>
    <t>CUST034337</t>
  </si>
  <si>
    <t>ORD0002212</t>
  </si>
  <si>
    <t>CUST001652</t>
  </si>
  <si>
    <t>ORD0002213</t>
  </si>
  <si>
    <t>CUST029737</t>
  </si>
  <si>
    <t>SELL01893</t>
  </si>
  <si>
    <t>ORD0002214</t>
  </si>
  <si>
    <t>CUST011205</t>
  </si>
  <si>
    <t>ORD0002215</t>
  </si>
  <si>
    <t>ORD0002216</t>
  </si>
  <si>
    <t>CUST034165</t>
  </si>
  <si>
    <t>SELL00336</t>
  </si>
  <si>
    <t>ORD0002217</t>
  </si>
  <si>
    <t>CUST003583</t>
  </si>
  <si>
    <t>SELL00853</t>
  </si>
  <si>
    <t>ORD0002218</t>
  </si>
  <si>
    <t>CUST035591</t>
  </si>
  <si>
    <t>SELL00245</t>
  </si>
  <si>
    <t>ORD0002219</t>
  </si>
  <si>
    <t>CUST015030</t>
  </si>
  <si>
    <t>ORD0002220</t>
  </si>
  <si>
    <t>CUST035298</t>
  </si>
  <si>
    <t>SELL01055</t>
  </si>
  <si>
    <t>ORD0002221</t>
  </si>
  <si>
    <t>CUST026635</t>
  </si>
  <si>
    <t>ORD0002222</t>
  </si>
  <si>
    <t>CUST009770</t>
  </si>
  <si>
    <t>SELL01777</t>
  </si>
  <si>
    <t>ORD0002223</t>
  </si>
  <si>
    <t>CUST005587</t>
  </si>
  <si>
    <t>ORD0002224</t>
  </si>
  <si>
    <t>CUST015109</t>
  </si>
  <si>
    <t>SELL01149</t>
  </si>
  <si>
    <t>ORD0002225</t>
  </si>
  <si>
    <t>CUST000431</t>
  </si>
  <si>
    <t>ORD0002226</t>
  </si>
  <si>
    <t>CUST019970</t>
  </si>
  <si>
    <t>ORD0002227</t>
  </si>
  <si>
    <t>CUST046123</t>
  </si>
  <si>
    <t>ORD0002228</t>
  </si>
  <si>
    <t>CUST038916</t>
  </si>
  <si>
    <t>ORD0002229</t>
  </si>
  <si>
    <t>CUST020817</t>
  </si>
  <si>
    <t>ORD0002230</t>
  </si>
  <si>
    <t>CUST045431</t>
  </si>
  <si>
    <t>ORD0002231</t>
  </si>
  <si>
    <t>CUST025695</t>
  </si>
  <si>
    <t>ORD0002232</t>
  </si>
  <si>
    <t>CUST040383</t>
  </si>
  <si>
    <t>SELL01617</t>
  </si>
  <si>
    <t>ORD0002233</t>
  </si>
  <si>
    <t>CUST036894</t>
  </si>
  <si>
    <t>ORD0002234</t>
  </si>
  <si>
    <t>CUST025474</t>
  </si>
  <si>
    <t>ORD0002235</t>
  </si>
  <si>
    <t>CUST015448</t>
  </si>
  <si>
    <t>SELL01709</t>
  </si>
  <si>
    <t>ORD0002236</t>
  </si>
  <si>
    <t>CUST026844</t>
  </si>
  <si>
    <t>SELL00352</t>
  </si>
  <si>
    <t>ORD0002237</t>
  </si>
  <si>
    <t>CUST022656</t>
  </si>
  <si>
    <t>ORD0002238</t>
  </si>
  <si>
    <t>ORD0002239</t>
  </si>
  <si>
    <t>CUST034656</t>
  </si>
  <si>
    <t>ORD0002240</t>
  </si>
  <si>
    <t>CUST036114</t>
  </si>
  <si>
    <t>ORD0002241</t>
  </si>
  <si>
    <t>CUST049560</t>
  </si>
  <si>
    <t>SELL01357</t>
  </si>
  <si>
    <t>ORD0002242</t>
  </si>
  <si>
    <t>CUST023205</t>
  </si>
  <si>
    <t>SELL00193</t>
  </si>
  <si>
    <t>ORD0002243</t>
  </si>
  <si>
    <t>CUST018590</t>
  </si>
  <si>
    <t>SELL01072</t>
  </si>
  <si>
    <t>ORD0002244</t>
  </si>
  <si>
    <t>CUST032571</t>
  </si>
  <si>
    <t>ORD0002245</t>
  </si>
  <si>
    <t>CUST039319</t>
  </si>
  <si>
    <t>ORD0002246</t>
  </si>
  <si>
    <t>CUST012318</t>
  </si>
  <si>
    <t>ORD0002247</t>
  </si>
  <si>
    <t>CUST043827</t>
  </si>
  <si>
    <t>SELL01503</t>
  </si>
  <si>
    <t>ORD0002248</t>
  </si>
  <si>
    <t>CUST001423</t>
  </si>
  <si>
    <t>ORD0002249</t>
  </si>
  <si>
    <t>CUST012472</t>
  </si>
  <si>
    <t>ORD0002250</t>
  </si>
  <si>
    <t>CUST048878</t>
  </si>
  <si>
    <t>SELL01007</t>
  </si>
  <si>
    <t>ORD0002251</t>
  </si>
  <si>
    <t>CUST015297</t>
  </si>
  <si>
    <t>SELL01537</t>
  </si>
  <si>
    <t>ORD0002252</t>
  </si>
  <si>
    <t>CUST019658</t>
  </si>
  <si>
    <t>ORD0002253</t>
  </si>
  <si>
    <t>CUST031820</t>
  </si>
  <si>
    <t>ORD0002254</t>
  </si>
  <si>
    <t>ORD0002255</t>
  </si>
  <si>
    <t>CUST026626</t>
  </si>
  <si>
    <t>SELL00503</t>
  </si>
  <si>
    <t>ORD0002256</t>
  </si>
  <si>
    <t>CUST018427</t>
  </si>
  <si>
    <t>SELL01936</t>
  </si>
  <si>
    <t>ORD0002257</t>
  </si>
  <si>
    <t>CUST048651</t>
  </si>
  <si>
    <t>ORD0002258</t>
  </si>
  <si>
    <t>CUST036428</t>
  </si>
  <si>
    <t>ORD0002259</t>
  </si>
  <si>
    <t>CUST027740</t>
  </si>
  <si>
    <t>ORD0002260</t>
  </si>
  <si>
    <t>CUST025770</t>
  </si>
  <si>
    <t>ORD0002261</t>
  </si>
  <si>
    <t>CUST019203</t>
  </si>
  <si>
    <t>SELL01575</t>
  </si>
  <si>
    <t>ORD0002262</t>
  </si>
  <si>
    <t>CUST030505</t>
  </si>
  <si>
    <t>ORD0002263</t>
  </si>
  <si>
    <t>CUST042289</t>
  </si>
  <si>
    <t>SELL00268</t>
  </si>
  <si>
    <t>ORD0002264</t>
  </si>
  <si>
    <t>CUST004178</t>
  </si>
  <si>
    <t>SELL00662</t>
  </si>
  <si>
    <t>ORD0002265</t>
  </si>
  <si>
    <t>CUST034085</t>
  </si>
  <si>
    <t>ORD0002266</t>
  </si>
  <si>
    <t>CUST015708</t>
  </si>
  <si>
    <t>ORD0002267</t>
  </si>
  <si>
    <t>CUST012511</t>
  </si>
  <si>
    <t>SELL00529</t>
  </si>
  <si>
    <t>ORD0002268</t>
  </si>
  <si>
    <t>CUST039687</t>
  </si>
  <si>
    <t>ORD0002269</t>
  </si>
  <si>
    <t>CUST009254</t>
  </si>
  <si>
    <t>SELL01008</t>
  </si>
  <si>
    <t>ORD0002270</t>
  </si>
  <si>
    <t>CUST049747</t>
  </si>
  <si>
    <t>ORD0002271</t>
  </si>
  <si>
    <t>CUST015565</t>
  </si>
  <si>
    <t>ORD0002272</t>
  </si>
  <si>
    <t>CUST029607</t>
  </si>
  <si>
    <t>ORD0002273</t>
  </si>
  <si>
    <t>CUST026652</t>
  </si>
  <si>
    <t>ORD0002274</t>
  </si>
  <si>
    <t>CUST020665</t>
  </si>
  <si>
    <t>ORD0002275</t>
  </si>
  <si>
    <t>CUST046210</t>
  </si>
  <si>
    <t>ORD0002276</t>
  </si>
  <si>
    <t>CUST047174</t>
  </si>
  <si>
    <t>ORD0002277</t>
  </si>
  <si>
    <t>CUST031439</t>
  </si>
  <si>
    <t>SELL01090</t>
  </si>
  <si>
    <t>ORD0002278</t>
  </si>
  <si>
    <t>CUST017052</t>
  </si>
  <si>
    <t>SELL01867</t>
  </si>
  <si>
    <t>ORD0002279</t>
  </si>
  <si>
    <t>SELL00237</t>
  </si>
  <si>
    <t>ORD0002280</t>
  </si>
  <si>
    <t>CUST006008</t>
  </si>
  <si>
    <t>ORD0002281</t>
  </si>
  <si>
    <t>CUST037472</t>
  </si>
  <si>
    <t>ORD0002282</t>
  </si>
  <si>
    <t>CUST045751</t>
  </si>
  <si>
    <t>ORD0002283</t>
  </si>
  <si>
    <t>CUST043748</t>
  </si>
  <si>
    <t>ORD0002284</t>
  </si>
  <si>
    <t>CUST024542</t>
  </si>
  <si>
    <t>ORD0002285</t>
  </si>
  <si>
    <t>CUST014317</t>
  </si>
  <si>
    <t>ORD0002286</t>
  </si>
  <si>
    <t>CUST012760</t>
  </si>
  <si>
    <t>ORD0002287</t>
  </si>
  <si>
    <t>CUST042322</t>
  </si>
  <si>
    <t>ORD0002288</t>
  </si>
  <si>
    <t>CUST037249</t>
  </si>
  <si>
    <t>ORD0002289</t>
  </si>
  <si>
    <t>CUST012291</t>
  </si>
  <si>
    <t>ORD0002290</t>
  </si>
  <si>
    <t>CUST014919</t>
  </si>
  <si>
    <t>ORD0002291</t>
  </si>
  <si>
    <t>CUST004193</t>
  </si>
  <si>
    <t>ORD0002292</t>
  </si>
  <si>
    <t>CUST035567</t>
  </si>
  <si>
    <t>ORD0002293</t>
  </si>
  <si>
    <t>CUST037552</t>
  </si>
  <si>
    <t>ORD0002294</t>
  </si>
  <si>
    <t>CUST021123</t>
  </si>
  <si>
    <t>ORD0002295</t>
  </si>
  <si>
    <t>CUST036347</t>
  </si>
  <si>
    <t>ORD0002296</t>
  </si>
  <si>
    <t>CUST029285</t>
  </si>
  <si>
    <t>ORD0002297</t>
  </si>
  <si>
    <t>CUST038328</t>
  </si>
  <si>
    <t>ORD0002298</t>
  </si>
  <si>
    <t>CUST000700</t>
  </si>
  <si>
    <t>ORD0002299</t>
  </si>
  <si>
    <t>CUST049149</t>
  </si>
  <si>
    <t>ORD0002300</t>
  </si>
  <si>
    <t>CUST019702</t>
  </si>
  <si>
    <t>SELL00897</t>
  </si>
  <si>
    <t>ORD0002301</t>
  </si>
  <si>
    <t>CUST033121</t>
  </si>
  <si>
    <t>ORD0002302</t>
  </si>
  <si>
    <t>CUST048397</t>
  </si>
  <si>
    <t>ORD0002303</t>
  </si>
  <si>
    <t>CUST047285</t>
  </si>
  <si>
    <t>ORD0002304</t>
  </si>
  <si>
    <t>CUST010034</t>
  </si>
  <si>
    <t>ORD0002305</t>
  </si>
  <si>
    <t>SELL00832</t>
  </si>
  <si>
    <t>ORD0002306</t>
  </si>
  <si>
    <t>CUST042387</t>
  </si>
  <si>
    <t>ORD0002307</t>
  </si>
  <si>
    <t>CUST020475</t>
  </si>
  <si>
    <t>ORD0002308</t>
  </si>
  <si>
    <t>CUST015541</t>
  </si>
  <si>
    <t>ORD0002309</t>
  </si>
  <si>
    <t>ORD0002310</t>
  </si>
  <si>
    <t>CUST022519</t>
  </si>
  <si>
    <t>SELL01693</t>
  </si>
  <si>
    <t>ORD0002311</t>
  </si>
  <si>
    <t>CUST043430</t>
  </si>
  <si>
    <t>ORD0002312</t>
  </si>
  <si>
    <t>CUST031625</t>
  </si>
  <si>
    <t>ORD0002313</t>
  </si>
  <si>
    <t>CUST033838</t>
  </si>
  <si>
    <t>ORD0002314</t>
  </si>
  <si>
    <t>CUST000862</t>
  </si>
  <si>
    <t>SELL00320</t>
  </si>
  <si>
    <t>ORD0002315</t>
  </si>
  <si>
    <t>CUST000086</t>
  </si>
  <si>
    <t>SELL00591</t>
  </si>
  <si>
    <t>ORD0002316</t>
  </si>
  <si>
    <t>CUST039659</t>
  </si>
  <si>
    <t>ORD0002317</t>
  </si>
  <si>
    <t>CUST028036</t>
  </si>
  <si>
    <t>SELL00082</t>
  </si>
  <si>
    <t>ORD0002318</t>
  </si>
  <si>
    <t>CUST016327</t>
  </si>
  <si>
    <t>SELL01636</t>
  </si>
  <si>
    <t>ORD0002319</t>
  </si>
  <si>
    <t>SELL01834</t>
  </si>
  <si>
    <t>ORD0002320</t>
  </si>
  <si>
    <t>CUST035410</t>
  </si>
  <si>
    <t>SELL01988</t>
  </si>
  <si>
    <t>ORD0002321</t>
  </si>
  <si>
    <t>CUST042822</t>
  </si>
  <si>
    <t>ORD0002322</t>
  </si>
  <si>
    <t>CUST044125</t>
  </si>
  <si>
    <t>ORD0002323</t>
  </si>
  <si>
    <t>CUST006021</t>
  </si>
  <si>
    <t>ORD0002324</t>
  </si>
  <si>
    <t>CUST028358</t>
  </si>
  <si>
    <t>ORD0002325</t>
  </si>
  <si>
    <t>CUST015522</t>
  </si>
  <si>
    <t>ORD0002326</t>
  </si>
  <si>
    <t>CUST014529</t>
  </si>
  <si>
    <t>SELL00916</t>
  </si>
  <si>
    <t>ORD0002327</t>
  </si>
  <si>
    <t>CUST005266</t>
  </si>
  <si>
    <t>ORD0002328</t>
  </si>
  <si>
    <t>CUST007422</t>
  </si>
  <si>
    <t>SELL00666</t>
  </si>
  <si>
    <t>ORD0002329</t>
  </si>
  <si>
    <t>CUST015131</t>
  </si>
  <si>
    <t>SELL01110</t>
  </si>
  <si>
    <t>ORD0002330</t>
  </si>
  <si>
    <t>CUST047591</t>
  </si>
  <si>
    <t>ORD0002331</t>
  </si>
  <si>
    <t>CUST012755</t>
  </si>
  <si>
    <t>ORD0002332</t>
  </si>
  <si>
    <t>CUST039357</t>
  </si>
  <si>
    <t>ORD0002333</t>
  </si>
  <si>
    <t>CUST041846</t>
  </si>
  <si>
    <t>ORD0002334</t>
  </si>
  <si>
    <t>CUST021910</t>
  </si>
  <si>
    <t>SELL01061</t>
  </si>
  <si>
    <t>ORD0002335</t>
  </si>
  <si>
    <t>CUST003978</t>
  </si>
  <si>
    <t>ORD0002336</t>
  </si>
  <si>
    <t>CUST029561</t>
  </si>
  <si>
    <t>ORD0002337</t>
  </si>
  <si>
    <t>CUST036844</t>
  </si>
  <si>
    <t>ORD0002338</t>
  </si>
  <si>
    <t>CUST026715</t>
  </si>
  <si>
    <t>ORD0002339</t>
  </si>
  <si>
    <t>CUST041023</t>
  </si>
  <si>
    <t>ORD0002340</t>
  </si>
  <si>
    <t>CUST012303</t>
  </si>
  <si>
    <t>ORD0002341</t>
  </si>
  <si>
    <t>CUST034546</t>
  </si>
  <si>
    <t>ORD0002342</t>
  </si>
  <si>
    <t>CUST004031</t>
  </si>
  <si>
    <t>ORD0002343</t>
  </si>
  <si>
    <t>CUST044023</t>
  </si>
  <si>
    <t>SELL00301</t>
  </si>
  <si>
    <t>ORD0002344</t>
  </si>
  <si>
    <t>CUST026473</t>
  </si>
  <si>
    <t>ORD0002345</t>
  </si>
  <si>
    <t>CUST013528</t>
  </si>
  <si>
    <t>ORD0002346</t>
  </si>
  <si>
    <t>CUST046854</t>
  </si>
  <si>
    <t>ORD0002347</t>
  </si>
  <si>
    <t>CUST027357</t>
  </si>
  <si>
    <t>SELL00858</t>
  </si>
  <si>
    <t>ORD0002348</t>
  </si>
  <si>
    <t>CUST031014</t>
  </si>
  <si>
    <t>ORD0002349</t>
  </si>
  <si>
    <t>CUST049968</t>
  </si>
  <si>
    <t>ORD0002350</t>
  </si>
  <si>
    <t>CUST042511</t>
  </si>
  <si>
    <t>ORD0002351</t>
  </si>
  <si>
    <t>CUST014594</t>
  </si>
  <si>
    <t>SELL01429</t>
  </si>
  <si>
    <t>ORD0002352</t>
  </si>
  <si>
    <t>ORD0002353</t>
  </si>
  <si>
    <t>ORD0002354</t>
  </si>
  <si>
    <t>CUST011706</t>
  </si>
  <si>
    <t>ORD0002355</t>
  </si>
  <si>
    <t>CUST028248</t>
  </si>
  <si>
    <t>ORD0002356</t>
  </si>
  <si>
    <t>CUST018594</t>
  </si>
  <si>
    <t>ORD0002357</t>
  </si>
  <si>
    <t>CUST003070</t>
  </si>
  <si>
    <t>ORD0002358</t>
  </si>
  <si>
    <t>CUST008619</t>
  </si>
  <si>
    <t>SELL01666</t>
  </si>
  <si>
    <t>ORD0002359</t>
  </si>
  <si>
    <t>CUST024600</t>
  </si>
  <si>
    <t>SELL00795</t>
  </si>
  <si>
    <t>ORD0002360</t>
  </si>
  <si>
    <t>CUST046321</t>
  </si>
  <si>
    <t>SELL00803</t>
  </si>
  <si>
    <t>ORD0002361</t>
  </si>
  <si>
    <t>CUST037862</t>
  </si>
  <si>
    <t>ORD0002362</t>
  </si>
  <si>
    <t>CUST005222</t>
  </si>
  <si>
    <t>ORD0002363</t>
  </si>
  <si>
    <t>ORD0002364</t>
  </si>
  <si>
    <t>CUST011689</t>
  </si>
  <si>
    <t>ORD0002365</t>
  </si>
  <si>
    <t>CUST010869</t>
  </si>
  <si>
    <t>ORD0002366</t>
  </si>
  <si>
    <t>CUST014881</t>
  </si>
  <si>
    <t>ORD0002367</t>
  </si>
  <si>
    <t>CUST036716</t>
  </si>
  <si>
    <t>ORD0002368</t>
  </si>
  <si>
    <t>CUST024318</t>
  </si>
  <si>
    <t>ORD0002369</t>
  </si>
  <si>
    <t>CUST020779</t>
  </si>
  <si>
    <t>ORD0002370</t>
  </si>
  <si>
    <t>CUST046097</t>
  </si>
  <si>
    <t>ORD0002371</t>
  </si>
  <si>
    <t>CUST003079</t>
  </si>
  <si>
    <t>ORD0002372</t>
  </si>
  <si>
    <t>CUST007099</t>
  </si>
  <si>
    <t>ORD0002373</t>
  </si>
  <si>
    <t>CUST040475</t>
  </si>
  <si>
    <t>ORD0002374</t>
  </si>
  <si>
    <t>CUST025124</t>
  </si>
  <si>
    <t>ORD0002375</t>
  </si>
  <si>
    <t>CUST021907</t>
  </si>
  <si>
    <t>ORD0002376</t>
  </si>
  <si>
    <t>CUST043279</t>
  </si>
  <si>
    <t>SELL00541</t>
  </si>
  <si>
    <t>ORD0002377</t>
  </si>
  <si>
    <t>CUST010310</t>
  </si>
  <si>
    <t>ORD0002378</t>
  </si>
  <si>
    <t>CUST023737</t>
  </si>
  <si>
    <t>SELL00176</t>
  </si>
  <si>
    <t>ORD0002379</t>
  </si>
  <si>
    <t>CUST023621</t>
  </si>
  <si>
    <t>ORD0002380</t>
  </si>
  <si>
    <t>ORD0002381</t>
  </si>
  <si>
    <t>CUST016581</t>
  </si>
  <si>
    <t>ORD0002382</t>
  </si>
  <si>
    <t>CUST042498</t>
  </si>
  <si>
    <t>ORD0002383</t>
  </si>
  <si>
    <t>CUST009323</t>
  </si>
  <si>
    <t>SELL01407</t>
  </si>
  <si>
    <t>ORD0002384</t>
  </si>
  <si>
    <t>CUST040082</t>
  </si>
  <si>
    <t>ORD0002385</t>
  </si>
  <si>
    <t>CUST019616</t>
  </si>
  <si>
    <t>ORD0002386</t>
  </si>
  <si>
    <t>CUST029935</t>
  </si>
  <si>
    <t>ORD0002387</t>
  </si>
  <si>
    <t>CUST016753</t>
  </si>
  <si>
    <t>SELL01310</t>
  </si>
  <si>
    <t>ORD0002388</t>
  </si>
  <si>
    <t>CUST015486</t>
  </si>
  <si>
    <t>SELL00415</t>
  </si>
  <si>
    <t>ORD0002389</t>
  </si>
  <si>
    <t>CUST019613</t>
  </si>
  <si>
    <t>ORD0002390</t>
  </si>
  <si>
    <t>CUST009009</t>
  </si>
  <si>
    <t>ORD0002391</t>
  </si>
  <si>
    <t>CUST001492</t>
  </si>
  <si>
    <t>ORD0002392</t>
  </si>
  <si>
    <t>CUST044499</t>
  </si>
  <si>
    <t>ORD0002393</t>
  </si>
  <si>
    <t>CUST023412</t>
  </si>
  <si>
    <t>ORD0002394</t>
  </si>
  <si>
    <t>CUST017104</t>
  </si>
  <si>
    <t>SELL01559</t>
  </si>
  <si>
    <t>ORD0002395</t>
  </si>
  <si>
    <t>CUST035531</t>
  </si>
  <si>
    <t>ORD0002396</t>
  </si>
  <si>
    <t>CUST044348</t>
  </si>
  <si>
    <t>SELL00045</t>
  </si>
  <si>
    <t>ORD0002397</t>
  </si>
  <si>
    <t>CUST041756</t>
  </si>
  <si>
    <t>ORD0002398</t>
  </si>
  <si>
    <t>CUST031697</t>
  </si>
  <si>
    <t>SELL01432</t>
  </si>
  <si>
    <t>ORD0002399</t>
  </si>
  <si>
    <t>CUST035976</t>
  </si>
  <si>
    <t>ORD0002400</t>
  </si>
  <si>
    <t>CUST002504</t>
  </si>
  <si>
    <t>SELL00838</t>
  </si>
  <si>
    <t>ORD0002401</t>
  </si>
  <si>
    <t>CUST038551</t>
  </si>
  <si>
    <t>ORD0002402</t>
  </si>
  <si>
    <t>CUST013292</t>
  </si>
  <si>
    <t>ORD0002403</t>
  </si>
  <si>
    <t>CUST021519</t>
  </si>
  <si>
    <t>ORD0002404</t>
  </si>
  <si>
    <t>CUST018267</t>
  </si>
  <si>
    <t>ORD0002405</t>
  </si>
  <si>
    <t>CUST043136</t>
  </si>
  <si>
    <t>ORD0002406</t>
  </si>
  <si>
    <t>CUST009595</t>
  </si>
  <si>
    <t>ORD0002407</t>
  </si>
  <si>
    <t>CUST034756</t>
  </si>
  <si>
    <t>ORD0002408</t>
  </si>
  <si>
    <t>CUST047528</t>
  </si>
  <si>
    <t>ORD0002409</t>
  </si>
  <si>
    <t>CUST024672</t>
  </si>
  <si>
    <t>ORD0002410</t>
  </si>
  <si>
    <t>CUST032057</t>
  </si>
  <si>
    <t>ORD0002411</t>
  </si>
  <si>
    <t>CUST049967</t>
  </si>
  <si>
    <t>SELL01797</t>
  </si>
  <si>
    <t>ORD0002412</t>
  </si>
  <si>
    <t>CUST019045</t>
  </si>
  <si>
    <t>ORD0002413</t>
  </si>
  <si>
    <t>CUST025718</t>
  </si>
  <si>
    <t>ORD0002414</t>
  </si>
  <si>
    <t>CUST014264</t>
  </si>
  <si>
    <t>SELL01159</t>
  </si>
  <si>
    <t>ORD0002415</t>
  </si>
  <si>
    <t>CUST027765</t>
  </si>
  <si>
    <t>ORD0002416</t>
  </si>
  <si>
    <t>CUST007348</t>
  </si>
  <si>
    <t>SELL01996</t>
  </si>
  <si>
    <t>ORD0002417</t>
  </si>
  <si>
    <t>CUST012512</t>
  </si>
  <si>
    <t>ORD0002418</t>
  </si>
  <si>
    <t>ORD0002419</t>
  </si>
  <si>
    <t>ORD0002420</t>
  </si>
  <si>
    <t>CUST015679</t>
  </si>
  <si>
    <t>SELL01854</t>
  </si>
  <si>
    <t>ORD0002421</t>
  </si>
  <si>
    <t>CUST004019</t>
  </si>
  <si>
    <t>ORD0002422</t>
  </si>
  <si>
    <t>CUST017359</t>
  </si>
  <si>
    <t>ORD0002423</t>
  </si>
  <si>
    <t>CUST034630</t>
  </si>
  <si>
    <t>ORD0002424</t>
  </si>
  <si>
    <t>CUST000649</t>
  </si>
  <si>
    <t>ORD0002425</t>
  </si>
  <si>
    <t>CUST047966</t>
  </si>
  <si>
    <t>ORD0002426</t>
  </si>
  <si>
    <t>CUST035368</t>
  </si>
  <si>
    <t>SELL00462</t>
  </si>
  <si>
    <t>ORD0002427</t>
  </si>
  <si>
    <t>CUST037648</t>
  </si>
  <si>
    <t>ORD0002428</t>
  </si>
  <si>
    <t>CUST018172</t>
  </si>
  <si>
    <t>SELL00983</t>
  </si>
  <si>
    <t>ORD0002429</t>
  </si>
  <si>
    <t>CUST011289</t>
  </si>
  <si>
    <t>SELL01345</t>
  </si>
  <si>
    <t>ORD0002430</t>
  </si>
  <si>
    <t>CUST032906</t>
  </si>
  <si>
    <t>ORD0002431</t>
  </si>
  <si>
    <t>CUST048030</t>
  </si>
  <si>
    <t>SELL01995</t>
  </si>
  <si>
    <t>ORD0002432</t>
  </si>
  <si>
    <t>CUST034825</t>
  </si>
  <si>
    <t>ORD0002433</t>
  </si>
  <si>
    <t>CUST001832</t>
  </si>
  <si>
    <t>ORD0002434</t>
  </si>
  <si>
    <t>CUST031022</t>
  </si>
  <si>
    <t>ORD0002435</t>
  </si>
  <si>
    <t>CUST021111</t>
  </si>
  <si>
    <t>ORD0002436</t>
  </si>
  <si>
    <t>CUST005895</t>
  </si>
  <si>
    <t>SELL00677</t>
  </si>
  <si>
    <t>ORD0002437</t>
  </si>
  <si>
    <t>CUST020651</t>
  </si>
  <si>
    <t>SELL00761</t>
  </si>
  <si>
    <t>ORD0002438</t>
  </si>
  <si>
    <t>CUST009076</t>
  </si>
  <si>
    <t>SELL00274</t>
  </si>
  <si>
    <t>ORD0002439</t>
  </si>
  <si>
    <t>CUST020992</t>
  </si>
  <si>
    <t>ORD0002440</t>
  </si>
  <si>
    <t>CUST042880</t>
  </si>
  <si>
    <t>ORD0002441</t>
  </si>
  <si>
    <t>CUST012208</t>
  </si>
  <si>
    <t>ORD0002442</t>
  </si>
  <si>
    <t>CUST047473</t>
  </si>
  <si>
    <t>ORD0002443</t>
  </si>
  <si>
    <t>CUST007679</t>
  </si>
  <si>
    <t>SELL00391</t>
  </si>
  <si>
    <t>ORD0002444</t>
  </si>
  <si>
    <t>CUST024780</t>
  </si>
  <si>
    <t>ORD0002445</t>
  </si>
  <si>
    <t>CUST020537</t>
  </si>
  <si>
    <t>ORD0002446</t>
  </si>
  <si>
    <t>CUST017041</t>
  </si>
  <si>
    <t>ORD0002447</t>
  </si>
  <si>
    <t>CUST025625</t>
  </si>
  <si>
    <t>ORD0002448</t>
  </si>
  <si>
    <t>CUST048751</t>
  </si>
  <si>
    <t>SELL01549</t>
  </si>
  <si>
    <t>ORD0002449</t>
  </si>
  <si>
    <t>CUST019847</t>
  </si>
  <si>
    <t>ORD0002450</t>
  </si>
  <si>
    <t>CUST019511</t>
  </si>
  <si>
    <t>ORD0002451</t>
  </si>
  <si>
    <t>CUST030867</t>
  </si>
  <si>
    <t>ORD0002452</t>
  </si>
  <si>
    <t>CUST003025</t>
  </si>
  <si>
    <t>ORD0002453</t>
  </si>
  <si>
    <t>CUST044576</t>
  </si>
  <si>
    <t>SELL00329</t>
  </si>
  <si>
    <t>ORD0002454</t>
  </si>
  <si>
    <t>CUST015447</t>
  </si>
  <si>
    <t>SELL01077</t>
  </si>
  <si>
    <t>ORD0002455</t>
  </si>
  <si>
    <t>CUST036512</t>
  </si>
  <si>
    <t>ORD0002456</t>
  </si>
  <si>
    <t>CUST016456</t>
  </si>
  <si>
    <t>SELL01929</t>
  </si>
  <si>
    <t>ORD0002457</t>
  </si>
  <si>
    <t>CUST005654</t>
  </si>
  <si>
    <t>ORD0002458</t>
  </si>
  <si>
    <t>CUST049902</t>
  </si>
  <si>
    <t>SELL00126</t>
  </si>
  <si>
    <t>ORD0002459</t>
  </si>
  <si>
    <t>CUST048823</t>
  </si>
  <si>
    <t>ORD0002460</t>
  </si>
  <si>
    <t>CUST033721</t>
  </si>
  <si>
    <t>ORD0002461</t>
  </si>
  <si>
    <t>CUST006280</t>
  </si>
  <si>
    <t>SELL00118</t>
  </si>
  <si>
    <t>ORD0002462</t>
  </si>
  <si>
    <t>SELL01681</t>
  </si>
  <si>
    <t>ORD0002463</t>
  </si>
  <si>
    <t>CUST037381</t>
  </si>
  <si>
    <t>ORD0002464</t>
  </si>
  <si>
    <t>CUST036891</t>
  </si>
  <si>
    <t>ORD0002465</t>
  </si>
  <si>
    <t>CUST020564</t>
  </si>
  <si>
    <t>SELL00289</t>
  </si>
  <si>
    <t>ORD0002466</t>
  </si>
  <si>
    <t>CUST006027</t>
  </si>
  <si>
    <t>SELL01734</t>
  </si>
  <si>
    <t>ORD0002467</t>
  </si>
  <si>
    <t>CUST027172</t>
  </si>
  <si>
    <t>ORD0002468</t>
  </si>
  <si>
    <t>CUST005172</t>
  </si>
  <si>
    <t>ORD0002469</t>
  </si>
  <si>
    <t>CUST032842</t>
  </si>
  <si>
    <t>ORD0002470</t>
  </si>
  <si>
    <t>CUST045546</t>
  </si>
  <si>
    <t>ORD0002471</t>
  </si>
  <si>
    <t>CUST011719</t>
  </si>
  <si>
    <t>ORD0002472</t>
  </si>
  <si>
    <t>ORD0002473</t>
  </si>
  <si>
    <t>CUST018444</t>
  </si>
  <si>
    <t>ORD0002474</t>
  </si>
  <si>
    <t>CUST044599</t>
  </si>
  <si>
    <t>ORD0002475</t>
  </si>
  <si>
    <t>CUST042320</t>
  </si>
  <si>
    <t>ORD0002476</t>
  </si>
  <si>
    <t>CUST010911</t>
  </si>
  <si>
    <t>ORD0002477</t>
  </si>
  <si>
    <t>CUST031392</t>
  </si>
  <si>
    <t>ORD0002478</t>
  </si>
  <si>
    <t>CUST025578</t>
  </si>
  <si>
    <t>ORD0002479</t>
  </si>
  <si>
    <t>CUST000603</t>
  </si>
  <si>
    <t>ORD0002480</t>
  </si>
  <si>
    <t>CUST022843</t>
  </si>
  <si>
    <t>ORD0002481</t>
  </si>
  <si>
    <t>CUST029465</t>
  </si>
  <si>
    <t>SELL01518</t>
  </si>
  <si>
    <t>ORD0002482</t>
  </si>
  <si>
    <t>CUST010088</t>
  </si>
  <si>
    <t>ORD0002483</t>
  </si>
  <si>
    <t>CUST049093</t>
  </si>
  <si>
    <t>ORD0002484</t>
  </si>
  <si>
    <t>CUST017909</t>
  </si>
  <si>
    <t>ORD0002485</t>
  </si>
  <si>
    <t>CUST042667</t>
  </si>
  <si>
    <t>ORD0002486</t>
  </si>
  <si>
    <t>CUST033935</t>
  </si>
  <si>
    <t>ORD0002487</t>
  </si>
  <si>
    <t>CUST009953</t>
  </si>
  <si>
    <t>ORD0002488</t>
  </si>
  <si>
    <t>CUST004293</t>
  </si>
  <si>
    <t>ORD0002489</t>
  </si>
  <si>
    <t>CUST030406</t>
  </si>
  <si>
    <t>ORD0002490</t>
  </si>
  <si>
    <t>CUST025241</t>
  </si>
  <si>
    <t>ORD0002491</t>
  </si>
  <si>
    <t>CUST044697</t>
  </si>
  <si>
    <t>ORD0002492</t>
  </si>
  <si>
    <t>CUST047626</t>
  </si>
  <si>
    <t>ORD0002493</t>
  </si>
  <si>
    <t>CUST022718</t>
  </si>
  <si>
    <t>ORD0002494</t>
  </si>
  <si>
    <t>CUST033731</t>
  </si>
  <si>
    <t>SELL00830</t>
  </si>
  <si>
    <t>ORD0002495</t>
  </si>
  <si>
    <t>CUST009245</t>
  </si>
  <si>
    <t>ORD0002496</t>
  </si>
  <si>
    <t>CUST041949</t>
  </si>
  <si>
    <t>ORD0002497</t>
  </si>
  <si>
    <t>CUST039467</t>
  </si>
  <si>
    <t>ORD0002498</t>
  </si>
  <si>
    <t>CUST016472</t>
  </si>
  <si>
    <t>SELL00867</t>
  </si>
  <si>
    <t>ORD0002499</t>
  </si>
  <si>
    <t>CUST021336</t>
  </si>
  <si>
    <t>ORD0002500</t>
  </si>
  <si>
    <t>ORD0002501</t>
  </si>
  <si>
    <t>CUST045167</t>
  </si>
  <si>
    <t>ORD0002502</t>
  </si>
  <si>
    <t>CUST014193</t>
  </si>
  <si>
    <t>ORD0002503</t>
  </si>
  <si>
    <t>CUST047223</t>
  </si>
  <si>
    <t>SELL01071</t>
  </si>
  <si>
    <t>ORD0002504</t>
  </si>
  <si>
    <t>CUST008043</t>
  </si>
  <si>
    <t>ORD0002505</t>
  </si>
  <si>
    <t>CUST033015</t>
  </si>
  <si>
    <t>ORD0002506</t>
  </si>
  <si>
    <t>CUST002879</t>
  </si>
  <si>
    <t>SELL01405</t>
  </si>
  <si>
    <t>ORD0002507</t>
  </si>
  <si>
    <t>CUST006132</t>
  </si>
  <si>
    <t>ORD0002508</t>
  </si>
  <si>
    <t>CUST037263</t>
  </si>
  <si>
    <t>ORD0002509</t>
  </si>
  <si>
    <t>CUST020361</t>
  </si>
  <si>
    <t>SELL01299</t>
  </si>
  <si>
    <t>ORD0002510</t>
  </si>
  <si>
    <t>CUST000326</t>
  </si>
  <si>
    <t>ORD0002511</t>
  </si>
  <si>
    <t>CUST013504</t>
  </si>
  <si>
    <t>SELL00315</t>
  </si>
  <si>
    <t>ORD0002512</t>
  </si>
  <si>
    <t>CUST045408</t>
  </si>
  <si>
    <t>ORD0002513</t>
  </si>
  <si>
    <t>CUST000811</t>
  </si>
  <si>
    <t>SELL01350</t>
  </si>
  <si>
    <t>ORD0002514</t>
  </si>
  <si>
    <t>CUST008596</t>
  </si>
  <si>
    <t>ORD0002515</t>
  </si>
  <si>
    <t>CUST006781</t>
  </si>
  <si>
    <t>ORD0002516</t>
  </si>
  <si>
    <t>CUST022371</t>
  </si>
  <si>
    <t>ORD0002517</t>
  </si>
  <si>
    <t>CUST021931</t>
  </si>
  <si>
    <t>ORD0002518</t>
  </si>
  <si>
    <t>CUST006846</t>
  </si>
  <si>
    <t>ORD0002519</t>
  </si>
  <si>
    <t>CUST014659</t>
  </si>
  <si>
    <t>ORD0002520</t>
  </si>
  <si>
    <t>CUST021074</t>
  </si>
  <si>
    <t>ORD0002521</t>
  </si>
  <si>
    <t>CUST018612</t>
  </si>
  <si>
    <t>ORD0002522</t>
  </si>
  <si>
    <t>CUST032612</t>
  </si>
  <si>
    <t>ORD0002523</t>
  </si>
  <si>
    <t>CUST030174</t>
  </si>
  <si>
    <t>SELL00375</t>
  </si>
  <si>
    <t>ORD0002524</t>
  </si>
  <si>
    <t>CUST040858</t>
  </si>
  <si>
    <t>ORD0002525</t>
  </si>
  <si>
    <t>CUST007134</t>
  </si>
  <si>
    <t>SELL01145</t>
  </si>
  <si>
    <t>ORD0002526</t>
  </si>
  <si>
    <t>CUST001439</t>
  </si>
  <si>
    <t>SELL01137</t>
  </si>
  <si>
    <t>ORD0002527</t>
  </si>
  <si>
    <t>CUST029623</t>
  </si>
  <si>
    <t>ORD0002528</t>
  </si>
  <si>
    <t>CUST011076</t>
  </si>
  <si>
    <t>ORD0002529</t>
  </si>
  <si>
    <t>CUST036153</t>
  </si>
  <si>
    <t>ORD0002530</t>
  </si>
  <si>
    <t>CUST033432</t>
  </si>
  <si>
    <t>ORD0002531</t>
  </si>
  <si>
    <t>CUST010177</t>
  </si>
  <si>
    <t>SELL01939</t>
  </si>
  <si>
    <t>ORD0002532</t>
  </si>
  <si>
    <t>CUST024730</t>
  </si>
  <si>
    <t>ORD0002533</t>
  </si>
  <si>
    <t>CUST033501</t>
  </si>
  <si>
    <t>ORD0002534</t>
  </si>
  <si>
    <t>CUST000806</t>
  </si>
  <si>
    <t>SELL01338</t>
  </si>
  <si>
    <t>ORD0002535</t>
  </si>
  <si>
    <t>CUST040841</t>
  </si>
  <si>
    <t>SELL00635</t>
  </si>
  <si>
    <t>ORD0002536</t>
  </si>
  <si>
    <t>CUST013738</t>
  </si>
  <si>
    <t>ORD0002537</t>
  </si>
  <si>
    <t>CUST020064</t>
  </si>
  <si>
    <t>ORD0002538</t>
  </si>
  <si>
    <t>CUST036837</t>
  </si>
  <si>
    <t>SELL00738</t>
  </si>
  <si>
    <t>ORD0002539</t>
  </si>
  <si>
    <t>SELL01973</t>
  </si>
  <si>
    <t>ORD0002540</t>
  </si>
  <si>
    <t>CUST024914</t>
  </si>
  <si>
    <t>SELL00180</t>
  </si>
  <si>
    <t>ORD0002541</t>
  </si>
  <si>
    <t>CUST044296</t>
  </si>
  <si>
    <t>SELL00528</t>
  </si>
  <si>
    <t>ORD0002542</t>
  </si>
  <si>
    <t>CUST012519</t>
  </si>
  <si>
    <t>SELL01379</t>
  </si>
  <si>
    <t>ORD0002543</t>
  </si>
  <si>
    <t>CUST038070</t>
  </si>
  <si>
    <t>ORD0002544</t>
  </si>
  <si>
    <t>CUST039787</t>
  </si>
  <si>
    <t>ORD0002545</t>
  </si>
  <si>
    <t>CUST003299</t>
  </si>
  <si>
    <t>ORD0002546</t>
  </si>
  <si>
    <t>CUST017112</t>
  </si>
  <si>
    <t>ORD0002547</t>
  </si>
  <si>
    <t>CUST011764</t>
  </si>
  <si>
    <t>SELL00778</t>
  </si>
  <si>
    <t>ORD0002548</t>
  </si>
  <si>
    <t>CUST043981</t>
  </si>
  <si>
    <t>ORD0002549</t>
  </si>
  <si>
    <t>CUST004959</t>
  </si>
  <si>
    <t>ORD0002550</t>
  </si>
  <si>
    <t>CUST019322</t>
  </si>
  <si>
    <t>ORD0002551</t>
  </si>
  <si>
    <t>CUST036792</t>
  </si>
  <si>
    <t>ORD0002552</t>
  </si>
  <si>
    <t>CUST030207</t>
  </si>
  <si>
    <t>ORD0002553</t>
  </si>
  <si>
    <t>CUST044957</t>
  </si>
  <si>
    <t>ORD0002554</t>
  </si>
  <si>
    <t>CUST001834</t>
  </si>
  <si>
    <t>ORD0002555</t>
  </si>
  <si>
    <t>CUST048902</t>
  </si>
  <si>
    <t>ORD0002556</t>
  </si>
  <si>
    <t>CUST045059</t>
  </si>
  <si>
    <t>ORD0002557</t>
  </si>
  <si>
    <t>CUST011594</t>
  </si>
  <si>
    <t>ORD0002558</t>
  </si>
  <si>
    <t>CUST038436</t>
  </si>
  <si>
    <t>ORD0002559</t>
  </si>
  <si>
    <t>CUST013496</t>
  </si>
  <si>
    <t>ORD0002560</t>
  </si>
  <si>
    <t>CUST043188</t>
  </si>
  <si>
    <t>ORD0002561</t>
  </si>
  <si>
    <t>CUST022392</t>
  </si>
  <si>
    <t>SELL01376</t>
  </si>
  <si>
    <t>ORD0002562</t>
  </si>
  <si>
    <t>ORD0002563</t>
  </si>
  <si>
    <t>CUST013752</t>
  </si>
  <si>
    <t>SELL00882</t>
  </si>
  <si>
    <t>ORD0002564</t>
  </si>
  <si>
    <t>CUST015755</t>
  </si>
  <si>
    <t>ORD0002565</t>
  </si>
  <si>
    <t>CUST047489</t>
  </si>
  <si>
    <t>ORD0002566</t>
  </si>
  <si>
    <t>CUST010237</t>
  </si>
  <si>
    <t>ORD0002567</t>
  </si>
  <si>
    <t>CUST048240</t>
  </si>
  <si>
    <t>SELL00815</t>
  </si>
  <si>
    <t>ORD0002568</t>
  </si>
  <si>
    <t>CUST043654</t>
  </si>
  <si>
    <t>ORD0002569</t>
  </si>
  <si>
    <t>CUST002011</t>
  </si>
  <si>
    <t>SELL00615</t>
  </si>
  <si>
    <t>ORD0002570</t>
  </si>
  <si>
    <t>CUST028495</t>
  </si>
  <si>
    <t>SELL01190</t>
  </si>
  <si>
    <t>ORD0002571</t>
  </si>
  <si>
    <t>CUST008856</t>
  </si>
  <si>
    <t>ORD0002572</t>
  </si>
  <si>
    <t>CUST041288</t>
  </si>
  <si>
    <t>SELL01514</t>
  </si>
  <si>
    <t>ORD0002573</t>
  </si>
  <si>
    <t>CUST025425</t>
  </si>
  <si>
    <t>ORD0002574</t>
  </si>
  <si>
    <t>CUST047512</t>
  </si>
  <si>
    <t>ORD0002575</t>
  </si>
  <si>
    <t>CUST012877</t>
  </si>
  <si>
    <t>ORD0002576</t>
  </si>
  <si>
    <t>CUST008457</t>
  </si>
  <si>
    <t>ORD0002577</t>
  </si>
  <si>
    <t>CUST017851</t>
  </si>
  <si>
    <t>ORD0002578</t>
  </si>
  <si>
    <t>CUST041214</t>
  </si>
  <si>
    <t>ORD0002579</t>
  </si>
  <si>
    <t>CUST009286</t>
  </si>
  <si>
    <t>ORD0002580</t>
  </si>
  <si>
    <t>CUST005655</t>
  </si>
  <si>
    <t>SELL01041</t>
  </si>
  <si>
    <t>ORD0002581</t>
  </si>
  <si>
    <t>CUST027990</t>
  </si>
  <si>
    <t>SELL00272</t>
  </si>
  <si>
    <t>ORD0002582</t>
  </si>
  <si>
    <t>CUST001237</t>
  </si>
  <si>
    <t>ORD0002583</t>
  </si>
  <si>
    <t>ORD0002584</t>
  </si>
  <si>
    <t>CUST016994</t>
  </si>
  <si>
    <t>ORD0002585</t>
  </si>
  <si>
    <t>CUST023065</t>
  </si>
  <si>
    <t>ORD0002586</t>
  </si>
  <si>
    <t>CUST025126</t>
  </si>
  <si>
    <t>ORD0002587</t>
  </si>
  <si>
    <t>CUST033987</t>
  </si>
  <si>
    <t>ORD0002588</t>
  </si>
  <si>
    <t>CUST026894</t>
  </si>
  <si>
    <t>ORD0002589</t>
  </si>
  <si>
    <t>CUST045834</t>
  </si>
  <si>
    <t>ORD0002590</t>
  </si>
  <si>
    <t>CUST031810</t>
  </si>
  <si>
    <t>ORD0002591</t>
  </si>
  <si>
    <t>CUST004295</t>
  </si>
  <si>
    <t>ORD0002592</t>
  </si>
  <si>
    <t>CUST025841</t>
  </si>
  <si>
    <t>ORD0002593</t>
  </si>
  <si>
    <t>SELL01249</t>
  </si>
  <si>
    <t>ORD0002594</t>
  </si>
  <si>
    <t>CUST025866</t>
  </si>
  <si>
    <t>ORD0002595</t>
  </si>
  <si>
    <t>ORD0002596</t>
  </si>
  <si>
    <t>CUST019249</t>
  </si>
  <si>
    <t>ORD0002597</t>
  </si>
  <si>
    <t>CUST002224</t>
  </si>
  <si>
    <t>ORD0002598</t>
  </si>
  <si>
    <t>CUST047676</t>
  </si>
  <si>
    <t>SELL01915</t>
  </si>
  <si>
    <t>ORD0002599</t>
  </si>
  <si>
    <t>CUST002841</t>
  </si>
  <si>
    <t>ORD0002600</t>
  </si>
  <si>
    <t>CUST020103</t>
  </si>
  <si>
    <t>ORD0002601</t>
  </si>
  <si>
    <t>CUST010061</t>
  </si>
  <si>
    <t>ORD0002602</t>
  </si>
  <si>
    <t>CUST045689</t>
  </si>
  <si>
    <t>SELL00542</t>
  </si>
  <si>
    <t>ORD0002603</t>
  </si>
  <si>
    <t>ORD0002604</t>
  </si>
  <si>
    <t>CUST036395</t>
  </si>
  <si>
    <t>ORD0002605</t>
  </si>
  <si>
    <t>CUST006702</t>
  </si>
  <si>
    <t>SELL00303</t>
  </si>
  <si>
    <t>ORD0002606</t>
  </si>
  <si>
    <t>CUST048345</t>
  </si>
  <si>
    <t>ORD0002607</t>
  </si>
  <si>
    <t>CUST005419</t>
  </si>
  <si>
    <t>ORD0002608</t>
  </si>
  <si>
    <t>CUST029469</t>
  </si>
  <si>
    <t>SELL00003</t>
  </si>
  <si>
    <t>ORD0002609</t>
  </si>
  <si>
    <t>CUST016470</t>
  </si>
  <si>
    <t>ORD0002610</t>
  </si>
  <si>
    <t>CUST003778</t>
  </si>
  <si>
    <t>ORD0002611</t>
  </si>
  <si>
    <t>CUST028374</t>
  </si>
  <si>
    <t>ORD0002612</t>
  </si>
  <si>
    <t>CUST046947</t>
  </si>
  <si>
    <t>ORD0002613</t>
  </si>
  <si>
    <t>CUST048354</t>
  </si>
  <si>
    <t>SELL01427</t>
  </si>
  <si>
    <t>ORD0002614</t>
  </si>
  <si>
    <t>CUST003573</t>
  </si>
  <si>
    <t>SELL00436</t>
  </si>
  <si>
    <t>ORD0002615</t>
  </si>
  <si>
    <t>CUST035483</t>
  </si>
  <si>
    <t>ORD0002616</t>
  </si>
  <si>
    <t>CUST005970</t>
  </si>
  <si>
    <t>SELL00148</t>
  </si>
  <si>
    <t>ORD0002617</t>
  </si>
  <si>
    <t>CUST030064</t>
  </si>
  <si>
    <t>ORD0002618</t>
  </si>
  <si>
    <t>CUST019256</t>
  </si>
  <si>
    <t>ORD0002619</t>
  </si>
  <si>
    <t>CUST002927</t>
  </si>
  <si>
    <t>ORD0002620</t>
  </si>
  <si>
    <t>CUST015680</t>
  </si>
  <si>
    <t>ORD0002621</t>
  </si>
  <si>
    <t>CUST017432</t>
  </si>
  <si>
    <t>ORD0002622</t>
  </si>
  <si>
    <t>CUST005594</t>
  </si>
  <si>
    <t>ORD0002623</t>
  </si>
  <si>
    <t>CUST024212</t>
  </si>
  <si>
    <t>ORD0002624</t>
  </si>
  <si>
    <t>CUST042804</t>
  </si>
  <si>
    <t>ORD0002625</t>
  </si>
  <si>
    <t>CUST009434</t>
  </si>
  <si>
    <t>ORD0002626</t>
  </si>
  <si>
    <t>CUST045552</t>
  </si>
  <si>
    <t>ORD0002627</t>
  </si>
  <si>
    <t>CUST027486</t>
  </si>
  <si>
    <t>SELL01697</t>
  </si>
  <si>
    <t>ORD0002628</t>
  </si>
  <si>
    <t>CUST025166</t>
  </si>
  <si>
    <t>SELL01139</t>
  </si>
  <si>
    <t>ORD0002629</t>
  </si>
  <si>
    <t>CUST022261</t>
  </si>
  <si>
    <t>ORD0002630</t>
  </si>
  <si>
    <t>CUST035942</t>
  </si>
  <si>
    <t>SELL01465</t>
  </si>
  <si>
    <t>ORD0002631</t>
  </si>
  <si>
    <t>SELL00859</t>
  </si>
  <si>
    <t>ORD0002632</t>
  </si>
  <si>
    <t>CUST036623</t>
  </si>
  <si>
    <t>ORD0002633</t>
  </si>
  <si>
    <t>CUST006347</t>
  </si>
  <si>
    <t>ORD0002634</t>
  </si>
  <si>
    <t>CUST049876</t>
  </si>
  <si>
    <t>ORD0002635</t>
  </si>
  <si>
    <t>CUST045209</t>
  </si>
  <si>
    <t>ORD0002636</t>
  </si>
  <si>
    <t>CUST018475</t>
  </si>
  <si>
    <t>ORD0002637</t>
  </si>
  <si>
    <t>CUST014750</t>
  </si>
  <si>
    <t>SELL00661</t>
  </si>
  <si>
    <t>ORD0002638</t>
  </si>
  <si>
    <t>CUST035259</t>
  </si>
  <si>
    <t>ORD0002639</t>
  </si>
  <si>
    <t>CUST038481</t>
  </si>
  <si>
    <t>ORD0002640</t>
  </si>
  <si>
    <t>CUST017511</t>
  </si>
  <si>
    <t>ORD0002641</t>
  </si>
  <si>
    <t>CUST026153</t>
  </si>
  <si>
    <t>ORD0002642</t>
  </si>
  <si>
    <t>CUST046780</t>
  </si>
  <si>
    <t>ORD0002643</t>
  </si>
  <si>
    <t>CUST044240</t>
  </si>
  <si>
    <t>SELL00257</t>
  </si>
  <si>
    <t>ORD0002644</t>
  </si>
  <si>
    <t>CUST036972</t>
  </si>
  <si>
    <t>ORD0002645</t>
  </si>
  <si>
    <t>CUST003406</t>
  </si>
  <si>
    <t>ORD0002646</t>
  </si>
  <si>
    <t>CUST026108</t>
  </si>
  <si>
    <t>SELL01479</t>
  </si>
  <si>
    <t>ORD0002647</t>
  </si>
  <si>
    <t>CUST031426</t>
  </si>
  <si>
    <t>ORD0002648</t>
  </si>
  <si>
    <t>CUST007737</t>
  </si>
  <si>
    <t>SELL01643</t>
  </si>
  <si>
    <t>ORD0002649</t>
  </si>
  <si>
    <t>CUST037497</t>
  </si>
  <si>
    <t>SELL00350</t>
  </si>
  <si>
    <t>ORD0002650</t>
  </si>
  <si>
    <t>CUST048054</t>
  </si>
  <si>
    <t>ORD0002651</t>
  </si>
  <si>
    <t>CUST004693</t>
  </si>
  <si>
    <t>ORD0002652</t>
  </si>
  <si>
    <t>CUST004522</t>
  </si>
  <si>
    <t>ORD0002653</t>
  </si>
  <si>
    <t>CUST011842</t>
  </si>
  <si>
    <t>ORD0002654</t>
  </si>
  <si>
    <t>CUST044614</t>
  </si>
  <si>
    <t>ORD0002655</t>
  </si>
  <si>
    <t>ORD0002656</t>
  </si>
  <si>
    <t>CUST047337</t>
  </si>
  <si>
    <t>ORD0002657</t>
  </si>
  <si>
    <t>CUST031171</t>
  </si>
  <si>
    <t>SELL00586</t>
  </si>
  <si>
    <t>ORD0002658</t>
  </si>
  <si>
    <t>CUST000755</t>
  </si>
  <si>
    <t>ORD0002659</t>
  </si>
  <si>
    <t>CUST013579</t>
  </si>
  <si>
    <t>ORD0002660</t>
  </si>
  <si>
    <t>CUST039428</t>
  </si>
  <si>
    <t>ORD0002661</t>
  </si>
  <si>
    <t>CUST047695</t>
  </si>
  <si>
    <t>ORD0002662</t>
  </si>
  <si>
    <t>CUST036570</t>
  </si>
  <si>
    <t>ORD0002663</t>
  </si>
  <si>
    <t>CUST046828</t>
  </si>
  <si>
    <t>ORD0002664</t>
  </si>
  <si>
    <t>CUST002532</t>
  </si>
  <si>
    <t>ORD0002665</t>
  </si>
  <si>
    <t>CUST015025</t>
  </si>
  <si>
    <t>ORD0002666</t>
  </si>
  <si>
    <t>CUST001266</t>
  </si>
  <si>
    <t>ORD0002667</t>
  </si>
  <si>
    <t>CUST014742</t>
  </si>
  <si>
    <t>ORD0002668</t>
  </si>
  <si>
    <t>CUST007845</t>
  </si>
  <si>
    <t>ORD0002669</t>
  </si>
  <si>
    <t>CUST028489</t>
  </si>
  <si>
    <t>ORD0002670</t>
  </si>
  <si>
    <t>SELL01266</t>
  </si>
  <si>
    <t>ORD0002671</t>
  </si>
  <si>
    <t>CUST008863</t>
  </si>
  <si>
    <t>ORD0002672</t>
  </si>
  <si>
    <t>CUST033580</t>
  </si>
  <si>
    <t>ORD0002673</t>
  </si>
  <si>
    <t>CUST044008</t>
  </si>
  <si>
    <t>ORD0002674</t>
  </si>
  <si>
    <t>CUST026143</t>
  </si>
  <si>
    <t>ORD0002675</t>
  </si>
  <si>
    <t>ORD0002676</t>
  </si>
  <si>
    <t>CUST003556</t>
  </si>
  <si>
    <t>ORD0002677</t>
  </si>
  <si>
    <t>CUST039465</t>
  </si>
  <si>
    <t>ORD0002678</t>
  </si>
  <si>
    <t>CUST044548</t>
  </si>
  <si>
    <t>ORD0002679</t>
  </si>
  <si>
    <t>CUST010098</t>
  </si>
  <si>
    <t>ORD0002680</t>
  </si>
  <si>
    <t>CUST007438</t>
  </si>
  <si>
    <t>ORD0002681</t>
  </si>
  <si>
    <t>CUST032942</t>
  </si>
  <si>
    <t>SELL01634</t>
  </si>
  <si>
    <t>ORD0002682</t>
  </si>
  <si>
    <t>CUST023005</t>
  </si>
  <si>
    <t>ORD0002683</t>
  </si>
  <si>
    <t>CUST041052</t>
  </si>
  <si>
    <t>ORD0002684</t>
  </si>
  <si>
    <t>ORD0002685</t>
  </si>
  <si>
    <t>CUST007040</t>
  </si>
  <si>
    <t>ORD0002686</t>
  </si>
  <si>
    <t>CUST049751</t>
  </si>
  <si>
    <t>ORD0002687</t>
  </si>
  <si>
    <t>CUST038433</t>
  </si>
  <si>
    <t>ORD0002688</t>
  </si>
  <si>
    <t>CUST029086</t>
  </si>
  <si>
    <t>SELL01813</t>
  </si>
  <si>
    <t>ORD0002689</t>
  </si>
  <si>
    <t>ORD0002690</t>
  </si>
  <si>
    <t>CUST035494</t>
  </si>
  <si>
    <t>ORD0002691</t>
  </si>
  <si>
    <t>CUST020569</t>
  </si>
  <si>
    <t>SELL01233</t>
  </si>
  <si>
    <t>ORD0002692</t>
  </si>
  <si>
    <t>CUST038482</t>
  </si>
  <si>
    <t>ORD0002693</t>
  </si>
  <si>
    <t>CUST025643</t>
  </si>
  <si>
    <t>ORD0002694</t>
  </si>
  <si>
    <t>CUST022151</t>
  </si>
  <si>
    <t>ORD0002695</t>
  </si>
  <si>
    <t>CUST026920</t>
  </si>
  <si>
    <t>ORD0002696</t>
  </si>
  <si>
    <t>CUST029013</t>
  </si>
  <si>
    <t>ORD0002697</t>
  </si>
  <si>
    <t>CUST019063</t>
  </si>
  <si>
    <t>ORD0002698</t>
  </si>
  <si>
    <t>CUST017726</t>
  </si>
  <si>
    <t>ORD0002699</t>
  </si>
  <si>
    <t>CUST024611</t>
  </si>
  <si>
    <t>ORD0002700</t>
  </si>
  <si>
    <t>CUST028843</t>
  </si>
  <si>
    <t>ORD0002701</t>
  </si>
  <si>
    <t>CUST012674</t>
  </si>
  <si>
    <t>ORD0002702</t>
  </si>
  <si>
    <t>CUST020815</t>
  </si>
  <si>
    <t>ORD0002703</t>
  </si>
  <si>
    <t>CUST007301</t>
  </si>
  <si>
    <t>SELL01300</t>
  </si>
  <si>
    <t>ORD0002704</t>
  </si>
  <si>
    <t>SELL00378</t>
  </si>
  <si>
    <t>ORD0002705</t>
  </si>
  <si>
    <t>CUST005288</t>
  </si>
  <si>
    <t>ORD0002706</t>
  </si>
  <si>
    <t>CUST014288</t>
  </si>
  <si>
    <t>ORD0002707</t>
  </si>
  <si>
    <t>CUST030956</t>
  </si>
  <si>
    <t>ORD0002708</t>
  </si>
  <si>
    <t>CUST038702</t>
  </si>
  <si>
    <t>SELL01423</t>
  </si>
  <si>
    <t>ORD0002709</t>
  </si>
  <si>
    <t>CUST022037</t>
  </si>
  <si>
    <t>SELL01808</t>
  </si>
  <si>
    <t>ORD0002710</t>
  </si>
  <si>
    <t>CUST037357</t>
  </si>
  <si>
    <t>ORD0002711</t>
  </si>
  <si>
    <t>CUST021831</t>
  </si>
  <si>
    <t>ORD0002712</t>
  </si>
  <si>
    <t>CUST020635</t>
  </si>
  <si>
    <t>SELL01855</t>
  </si>
  <si>
    <t>ORD0002713</t>
  </si>
  <si>
    <t>CUST044817</t>
  </si>
  <si>
    <t>SELL00742</t>
  </si>
  <si>
    <t>ORD0002714</t>
  </si>
  <si>
    <t>CUST001768</t>
  </si>
  <si>
    <t>ORD0002715</t>
  </si>
  <si>
    <t>CUST009581</t>
  </si>
  <si>
    <t>ORD0002716</t>
  </si>
  <si>
    <t>CUST016584</t>
  </si>
  <si>
    <t>ORD0002717</t>
  </si>
  <si>
    <t>CUST041472</t>
  </si>
  <si>
    <t>SELL00012</t>
  </si>
  <si>
    <t>ORD0002718</t>
  </si>
  <si>
    <t>CUST031232</t>
  </si>
  <si>
    <t>ORD0002719</t>
  </si>
  <si>
    <t>CUST006642</t>
  </si>
  <si>
    <t>ORD0002720</t>
  </si>
  <si>
    <t>CUST002733</t>
  </si>
  <si>
    <t>ORD0002721</t>
  </si>
  <si>
    <t>CUST043703</t>
  </si>
  <si>
    <t>ORD0002722</t>
  </si>
  <si>
    <t>CUST017448</t>
  </si>
  <si>
    <t>ORD0002723</t>
  </si>
  <si>
    <t>CUST022800</t>
  </si>
  <si>
    <t>ORD0002724</t>
  </si>
  <si>
    <t>CUST031968</t>
  </si>
  <si>
    <t>ORD0002725</t>
  </si>
  <si>
    <t>CUST039072</t>
  </si>
  <si>
    <t>ORD0002726</t>
  </si>
  <si>
    <t>CUST038947</t>
  </si>
  <si>
    <t>ORD0002727</t>
  </si>
  <si>
    <t>CUST043840</t>
  </si>
  <si>
    <t>ORD0002728</t>
  </si>
  <si>
    <t>CUST044431</t>
  </si>
  <si>
    <t>ORD0002729</t>
  </si>
  <si>
    <t>SELL00304</t>
  </si>
  <si>
    <t>ORD0002730</t>
  </si>
  <si>
    <t>CUST043129</t>
  </si>
  <si>
    <t>ORD0002731</t>
  </si>
  <si>
    <t>CUST013746</t>
  </si>
  <si>
    <t>ORD0002732</t>
  </si>
  <si>
    <t>CUST043424</t>
  </si>
  <si>
    <t>ORD0002733</t>
  </si>
  <si>
    <t>CUST013267</t>
  </si>
  <si>
    <t>ORD0002734</t>
  </si>
  <si>
    <t>CUST023960</t>
  </si>
  <si>
    <t>ORD0002735</t>
  </si>
  <si>
    <t>CUST035778</t>
  </si>
  <si>
    <t>ORD0002736</t>
  </si>
  <si>
    <t>CUST024981</t>
  </si>
  <si>
    <t>SELL00535</t>
  </si>
  <si>
    <t>ORD0002737</t>
  </si>
  <si>
    <t>CUST048636</t>
  </si>
  <si>
    <t>SELL01733</t>
  </si>
  <si>
    <t>ORD0002738</t>
  </si>
  <si>
    <t>CUST020968</t>
  </si>
  <si>
    <t>ORD0002739</t>
  </si>
  <si>
    <t>CUST025700</t>
  </si>
  <si>
    <t>ORD0002740</t>
  </si>
  <si>
    <t>CUST014266</t>
  </si>
  <si>
    <t>ORD0002741</t>
  </si>
  <si>
    <t>CUST019177</t>
  </si>
  <si>
    <t>ORD0002742</t>
  </si>
  <si>
    <t>CUST009218</t>
  </si>
  <si>
    <t>ORD0002743</t>
  </si>
  <si>
    <t>CUST000528</t>
  </si>
  <si>
    <t>SELL00678</t>
  </si>
  <si>
    <t>ORD0002744</t>
  </si>
  <si>
    <t>CUST044295</t>
  </si>
  <si>
    <t>ORD0002745</t>
  </si>
  <si>
    <t>CUST023223</t>
  </si>
  <si>
    <t>ORD0002746</t>
  </si>
  <si>
    <t>CUST007191</t>
  </si>
  <si>
    <t>ORD0002747</t>
  </si>
  <si>
    <t>CUST024823</t>
  </si>
  <si>
    <t>ORD0002748</t>
  </si>
  <si>
    <t>CUST026565</t>
  </si>
  <si>
    <t>ORD0002749</t>
  </si>
  <si>
    <t>CUST015617</t>
  </si>
  <si>
    <t>ORD0002750</t>
  </si>
  <si>
    <t>CUST033396</t>
  </si>
  <si>
    <t>SELL01175</t>
  </si>
  <si>
    <t>ORD0002751</t>
  </si>
  <si>
    <t>CUST034885</t>
  </si>
  <si>
    <t>ORD0002752</t>
  </si>
  <si>
    <t>CUST048781</t>
  </si>
  <si>
    <t>ORD0002753</t>
  </si>
  <si>
    <t>CUST039476</t>
  </si>
  <si>
    <t>ORD0002754</t>
  </si>
  <si>
    <t>CUST045453</t>
  </si>
  <si>
    <t>ORD0002755</t>
  </si>
  <si>
    <t>CUST008800</t>
  </si>
  <si>
    <t>SELL00492</t>
  </si>
  <si>
    <t>ORD0002756</t>
  </si>
  <si>
    <t>CUST015927</t>
  </si>
  <si>
    <t>ORD0002757</t>
  </si>
  <si>
    <t>CUST022813</t>
  </si>
  <si>
    <t>ORD0002758</t>
  </si>
  <si>
    <t>CUST021787</t>
  </si>
  <si>
    <t>ORD0002759</t>
  </si>
  <si>
    <t>CUST015922</t>
  </si>
  <si>
    <t>ORD0002760</t>
  </si>
  <si>
    <t>CUST033066</t>
  </si>
  <si>
    <t>ORD0002761</t>
  </si>
  <si>
    <t>CUST022211</t>
  </si>
  <si>
    <t>SELL01526</t>
  </si>
  <si>
    <t>ORD0002762</t>
  </si>
  <si>
    <t>CUST011765</t>
  </si>
  <si>
    <t>ORD0002763</t>
  </si>
  <si>
    <t>CUST019678</t>
  </si>
  <si>
    <t>SELL00643</t>
  </si>
  <si>
    <t>ORD0002764</t>
  </si>
  <si>
    <t>CUST015498</t>
  </si>
  <si>
    <t>ORD0002765</t>
  </si>
  <si>
    <t>CUST042505</t>
  </si>
  <si>
    <t>SELL01098</t>
  </si>
  <si>
    <t>ORD0002766</t>
  </si>
  <si>
    <t>CUST014851</t>
  </si>
  <si>
    <t>ORD0002767</t>
  </si>
  <si>
    <t>CUST032086</t>
  </si>
  <si>
    <t>ORD0002768</t>
  </si>
  <si>
    <t>CUST037958</t>
  </si>
  <si>
    <t>SELL01147</t>
  </si>
  <si>
    <t>ORD0002769</t>
  </si>
  <si>
    <t>CUST012958</t>
  </si>
  <si>
    <t>ORD0002770</t>
  </si>
  <si>
    <t>CUST018434</t>
  </si>
  <si>
    <t>ORD0002771</t>
  </si>
  <si>
    <t>CUST027784</t>
  </si>
  <si>
    <t>ORD0002772</t>
  </si>
  <si>
    <t>CUST028542</t>
  </si>
  <si>
    <t>SELL01199</t>
  </si>
  <si>
    <t>ORD0002773</t>
  </si>
  <si>
    <t>CUST016467</t>
  </si>
  <si>
    <t>ORD0002774</t>
  </si>
  <si>
    <t>CUST020835</t>
  </si>
  <si>
    <t>ORD0002775</t>
  </si>
  <si>
    <t>CUST026386</t>
  </si>
  <si>
    <t>ORD0002776</t>
  </si>
  <si>
    <t>CUST014279</t>
  </si>
  <si>
    <t>ORD0002777</t>
  </si>
  <si>
    <t>CUST008333</t>
  </si>
  <si>
    <t>ORD0002778</t>
  </si>
  <si>
    <t>CUST048114</t>
  </si>
  <si>
    <t>ORD0002779</t>
  </si>
  <si>
    <t>CUST011916</t>
  </si>
  <si>
    <t>ORD0002780</t>
  </si>
  <si>
    <t>CUST034600</t>
  </si>
  <si>
    <t>ORD0002781</t>
  </si>
  <si>
    <t>CUST023128</t>
  </si>
  <si>
    <t>ORD0002782</t>
  </si>
  <si>
    <t>CUST038866</t>
  </si>
  <si>
    <t>ORD0002783</t>
  </si>
  <si>
    <t>CUST026534</t>
  </si>
  <si>
    <t>ORD0002784</t>
  </si>
  <si>
    <t>CUST005516</t>
  </si>
  <si>
    <t>ORD0002785</t>
  </si>
  <si>
    <t>CUST023321</t>
  </si>
  <si>
    <t>ORD0002786</t>
  </si>
  <si>
    <t>CUST000931</t>
  </si>
  <si>
    <t>SELL01088</t>
  </si>
  <si>
    <t>ORD0002787</t>
  </si>
  <si>
    <t>CUST002289</t>
  </si>
  <si>
    <t>SELL00366</t>
  </si>
  <si>
    <t>ORD0002788</t>
  </si>
  <si>
    <t>CUST035440</t>
  </si>
  <si>
    <t>ORD0002789</t>
  </si>
  <si>
    <t>CUST005421</t>
  </si>
  <si>
    <t>SELL01060</t>
  </si>
  <si>
    <t>ORD0002790</t>
  </si>
  <si>
    <t>CUST015501</t>
  </si>
  <si>
    <t>SELL00887</t>
  </si>
  <si>
    <t>ORD0002791</t>
  </si>
  <si>
    <t>CUST044802</t>
  </si>
  <si>
    <t>ORD0002792</t>
  </si>
  <si>
    <t>CUST046958</t>
  </si>
  <si>
    <t>SELL01888</t>
  </si>
  <si>
    <t>ORD0002793</t>
  </si>
  <si>
    <t>CUST035722</t>
  </si>
  <si>
    <t>ORD0002794</t>
  </si>
  <si>
    <t>CUST004883</t>
  </si>
  <si>
    <t>ORD0002795</t>
  </si>
  <si>
    <t>CUST010454</t>
  </si>
  <si>
    <t>ORD0002796</t>
  </si>
  <si>
    <t>CUST006936</t>
  </si>
  <si>
    <t>ORD0002797</t>
  </si>
  <si>
    <t>CUST015834</t>
  </si>
  <si>
    <t>ORD0002798</t>
  </si>
  <si>
    <t>CUST021693</t>
  </si>
  <si>
    <t>ORD0002799</t>
  </si>
  <si>
    <t>CUST039045</t>
  </si>
  <si>
    <t>ORD0002800</t>
  </si>
  <si>
    <t>CUST030800</t>
  </si>
  <si>
    <t>ORD0002801</t>
  </si>
  <si>
    <t>CUST040866</t>
  </si>
  <si>
    <t>ORD0002802</t>
  </si>
  <si>
    <t>CUST021862</t>
  </si>
  <si>
    <t>ORD0002803</t>
  </si>
  <si>
    <t>CUST022492</t>
  </si>
  <si>
    <t>ORD0002804</t>
  </si>
  <si>
    <t>CUST048192</t>
  </si>
  <si>
    <t>SELL00425</t>
  </si>
  <si>
    <t>ORD0002805</t>
  </si>
  <si>
    <t>CUST009740</t>
  </si>
  <si>
    <t>SELL01466</t>
  </si>
  <si>
    <t>ORD0002806</t>
  </si>
  <si>
    <t>CUST045691</t>
  </si>
  <si>
    <t>SELL01404</t>
  </si>
  <si>
    <t>ORD0002807</t>
  </si>
  <si>
    <t>CUST005485</t>
  </si>
  <si>
    <t>ORD0002808</t>
  </si>
  <si>
    <t>CUST035949</t>
  </si>
  <si>
    <t>ORD0002809</t>
  </si>
  <si>
    <t>ORD0002810</t>
  </si>
  <si>
    <t>CUST038240</t>
  </si>
  <si>
    <t>ORD0002811</t>
  </si>
  <si>
    <t>CUST014542</t>
  </si>
  <si>
    <t>ORD0002812</t>
  </si>
  <si>
    <t>CUST027507</t>
  </si>
  <si>
    <t>ORD0002813</t>
  </si>
  <si>
    <t>CUST032815</t>
  </si>
  <si>
    <t>ORD0002814</t>
  </si>
  <si>
    <t>CUST019253</t>
  </si>
  <si>
    <t>ORD0002815</t>
  </si>
  <si>
    <t>CUST047203</t>
  </si>
  <si>
    <t>ORD0002816</t>
  </si>
  <si>
    <t>CUST020297</t>
  </si>
  <si>
    <t>ORD0002817</t>
  </si>
  <si>
    <t>CUST014841</t>
  </si>
  <si>
    <t>SELL01669</t>
  </si>
  <si>
    <t>ORD0002818</t>
  </si>
  <si>
    <t>CUST003038</t>
  </si>
  <si>
    <t>ORD0002819</t>
  </si>
  <si>
    <t>CUST003306</t>
  </si>
  <si>
    <t>ORD0002820</t>
  </si>
  <si>
    <t>CUST029095</t>
  </si>
  <si>
    <t>ORD0002821</t>
  </si>
  <si>
    <t>CUST048031</t>
  </si>
  <si>
    <t>ORD0002822</t>
  </si>
  <si>
    <t>CUST013265</t>
  </si>
  <si>
    <t>SELL01152</t>
  </si>
  <si>
    <t>ORD0002823</t>
  </si>
  <si>
    <t>CUST039129</t>
  </si>
  <si>
    <t>ORD0002824</t>
  </si>
  <si>
    <t>CUST022702</t>
  </si>
  <si>
    <t>SELL01759</t>
  </si>
  <si>
    <t>ORD0002825</t>
  </si>
  <si>
    <t>SELL01251</t>
  </si>
  <si>
    <t>ORD0002826</t>
  </si>
  <si>
    <t>CUST009893</t>
  </si>
  <si>
    <t>ORD0002827</t>
  </si>
  <si>
    <t>CUST008146</t>
  </si>
  <si>
    <t>SELL00211</t>
  </si>
  <si>
    <t>ORD0002828</t>
  </si>
  <si>
    <t>CUST009629</t>
  </si>
  <si>
    <t>ORD0002829</t>
  </si>
  <si>
    <t>CUST032881</t>
  </si>
  <si>
    <t>ORD0002830</t>
  </si>
  <si>
    <t>CUST037010</t>
  </si>
  <si>
    <t>ORD0002831</t>
  </si>
  <si>
    <t>CUST048212</t>
  </si>
  <si>
    <t>SELL00033</t>
  </si>
  <si>
    <t>ORD0002832</t>
  </si>
  <si>
    <t>CUST012029</t>
  </si>
  <si>
    <t>ORD0002833</t>
  </si>
  <si>
    <t>CUST010776</t>
  </si>
  <si>
    <t>ORD0002834</t>
  </si>
  <si>
    <t>CUST018730</t>
  </si>
  <si>
    <t>ORD0002835</t>
  </si>
  <si>
    <t>CUST014524</t>
  </si>
  <si>
    <t>SELL01116</t>
  </si>
  <si>
    <t>ORD0002836</t>
  </si>
  <si>
    <t>CUST010351</t>
  </si>
  <si>
    <t>ORD0002837</t>
  </si>
  <si>
    <t>CUST032824</t>
  </si>
  <si>
    <t>SELL01106</t>
  </si>
  <si>
    <t>ORD0002838</t>
  </si>
  <si>
    <t>CUST000581</t>
  </si>
  <si>
    <t>ORD0002839</t>
  </si>
  <si>
    <t>CUST036314</t>
  </si>
  <si>
    <t>ORD0002840</t>
  </si>
  <si>
    <t>CUST012818</t>
  </si>
  <si>
    <t>ORD0002841</t>
  </si>
  <si>
    <t>CUST012004</t>
  </si>
  <si>
    <t>ORD0002842</t>
  </si>
  <si>
    <t>CUST012737</t>
  </si>
  <si>
    <t>ORD0002843</t>
  </si>
  <si>
    <t>CUST040330</t>
  </si>
  <si>
    <t>ORD0002844</t>
  </si>
  <si>
    <t>CUST010129</t>
  </si>
  <si>
    <t>ORD0002845</t>
  </si>
  <si>
    <t>CUST024122</t>
  </si>
  <si>
    <t>ORD0002846</t>
  </si>
  <si>
    <t>CUST046243</t>
  </si>
  <si>
    <t>SELL01229</t>
  </si>
  <si>
    <t>ORD0002847</t>
  </si>
  <si>
    <t>CUST001668</t>
  </si>
  <si>
    <t>SELL01828</t>
  </si>
  <si>
    <t>ORD0002848</t>
  </si>
  <si>
    <t>CUST028588</t>
  </si>
  <si>
    <t>ORD0002849</t>
  </si>
  <si>
    <t>CUST008411</t>
  </si>
  <si>
    <t>ORD0002850</t>
  </si>
  <si>
    <t>CUST041852</t>
  </si>
  <si>
    <t>SELL00275</t>
  </si>
  <si>
    <t>ORD0002851</t>
  </si>
  <si>
    <t>CUST004427</t>
  </si>
  <si>
    <t>ORD0002852</t>
  </si>
  <si>
    <t>CUST032195</t>
  </si>
  <si>
    <t>ORD0002853</t>
  </si>
  <si>
    <t>CUST032028</t>
  </si>
  <si>
    <t>ORD0002854</t>
  </si>
  <si>
    <t>CUST038027</t>
  </si>
  <si>
    <t>SELL00722</t>
  </si>
  <si>
    <t>ORD0002855</t>
  </si>
  <si>
    <t>CUST044547</t>
  </si>
  <si>
    <t>ORD0002856</t>
  </si>
  <si>
    <t>CUST039416</t>
  </si>
  <si>
    <t>SELL00172</t>
  </si>
  <si>
    <t>ORD0002857</t>
  </si>
  <si>
    <t>CUST013668</t>
  </si>
  <si>
    <t>ORD0002858</t>
  </si>
  <si>
    <t>CUST024323</t>
  </si>
  <si>
    <t>ORD0002859</t>
  </si>
  <si>
    <t>CUST033612</t>
  </si>
  <si>
    <t>ORD0002860</t>
  </si>
  <si>
    <t>CUST012300</t>
  </si>
  <si>
    <t>ORD0002861</t>
  </si>
  <si>
    <t>CUST026545</t>
  </si>
  <si>
    <t>ORD0002862</t>
  </si>
  <si>
    <t>ORD0002863</t>
  </si>
  <si>
    <t>CUST039477</t>
  </si>
  <si>
    <t>ORD0002864</t>
  </si>
  <si>
    <t>CUST001120</t>
  </si>
  <si>
    <t>SELL00048</t>
  </si>
  <si>
    <t>ORD0002865</t>
  </si>
  <si>
    <t>ORD0002866</t>
  </si>
  <si>
    <t>CUST038803</t>
  </si>
  <si>
    <t>SELL01277</t>
  </si>
  <si>
    <t>ORD0002867</t>
  </si>
  <si>
    <t>CUST013359</t>
  </si>
  <si>
    <t>SELL00801</t>
  </si>
  <si>
    <t>ORD0002868</t>
  </si>
  <si>
    <t>CUST036534</t>
  </si>
  <si>
    <t>ORD0002869</t>
  </si>
  <si>
    <t>CUST024299</t>
  </si>
  <si>
    <t>SELL01864</t>
  </si>
  <si>
    <t>ORD0002870</t>
  </si>
  <si>
    <t>CUST006398</t>
  </si>
  <si>
    <t>SELL00839</t>
  </si>
  <si>
    <t>ORD0002871</t>
  </si>
  <si>
    <t>CUST013831</t>
  </si>
  <si>
    <t>ORD0002872</t>
  </si>
  <si>
    <t>CUST010072</t>
  </si>
  <si>
    <t>ORD0002873</t>
  </si>
  <si>
    <t>CUST030119</t>
  </si>
  <si>
    <t>ORD0002874</t>
  </si>
  <si>
    <t>CUST022816</t>
  </si>
  <si>
    <t>ORD0002875</t>
  </si>
  <si>
    <t>CUST046386</t>
  </si>
  <si>
    <t>SELL01142</t>
  </si>
  <si>
    <t>ORD0002876</t>
  </si>
  <si>
    <t>CUST018323</t>
  </si>
  <si>
    <t>ORD0002877</t>
  </si>
  <si>
    <t>CUST014710</t>
  </si>
  <si>
    <t>ORD0002878</t>
  </si>
  <si>
    <t>CUST033798</t>
  </si>
  <si>
    <t>ORD0002879</t>
  </si>
  <si>
    <t>CUST001505</t>
  </si>
  <si>
    <t>ORD0002880</t>
  </si>
  <si>
    <t>CUST033633</t>
  </si>
  <si>
    <t>ORD0002881</t>
  </si>
  <si>
    <t>ORD0002882</t>
  </si>
  <si>
    <t>CUST047807</t>
  </si>
  <si>
    <t>ORD0002883</t>
  </si>
  <si>
    <t>CUST043179</t>
  </si>
  <si>
    <t>ORD0002884</t>
  </si>
  <si>
    <t>CUST016874</t>
  </si>
  <si>
    <t>ORD0002885</t>
  </si>
  <si>
    <t>CUST030816</t>
  </si>
  <si>
    <t>ORD0002886</t>
  </si>
  <si>
    <t>CUST007128</t>
  </si>
  <si>
    <t>ORD0002887</t>
  </si>
  <si>
    <t>CUST021699</t>
  </si>
  <si>
    <t>ORD0002888</t>
  </si>
  <si>
    <t>CUST026884</t>
  </si>
  <si>
    <t>ORD0002889</t>
  </si>
  <si>
    <t>CUST009734</t>
  </si>
  <si>
    <t>ORD0002890</t>
  </si>
  <si>
    <t>CUST031803</t>
  </si>
  <si>
    <t>ORD0002891</t>
  </si>
  <si>
    <t>CUST022265</t>
  </si>
  <si>
    <t>ORD0002892</t>
  </si>
  <si>
    <t>CUST028724</t>
  </si>
  <si>
    <t>SELL01283</t>
  </si>
  <si>
    <t>ORD0002893</t>
  </si>
  <si>
    <t>ORD0002894</t>
  </si>
  <si>
    <t>CUST005936</t>
  </si>
  <si>
    <t>ORD0002895</t>
  </si>
  <si>
    <t>CUST036057</t>
  </si>
  <si>
    <t>ORD0002896</t>
  </si>
  <si>
    <t>CUST015031</t>
  </si>
  <si>
    <t>ORD0002897</t>
  </si>
  <si>
    <t>CUST030809</t>
  </si>
  <si>
    <t>SELL00949</t>
  </si>
  <si>
    <t>ORD0002898</t>
  </si>
  <si>
    <t>CUST046523</t>
  </si>
  <si>
    <t>ORD0002899</t>
  </si>
  <si>
    <t>CUST024614</t>
  </si>
  <si>
    <t>ORD0002900</t>
  </si>
  <si>
    <t>CUST028756</t>
  </si>
  <si>
    <t>ORD0002901</t>
  </si>
  <si>
    <t>CUST042885</t>
  </si>
  <si>
    <t>ORD0002902</t>
  </si>
  <si>
    <t>CUST015468</t>
  </si>
  <si>
    <t>SELL00922</t>
  </si>
  <si>
    <t>ORD0002903</t>
  </si>
  <si>
    <t>CUST021490</t>
  </si>
  <si>
    <t>ORD0002904</t>
  </si>
  <si>
    <t>CUST048803</t>
  </si>
  <si>
    <t>ORD0002905</t>
  </si>
  <si>
    <t>CUST031429</t>
  </si>
  <si>
    <t>SELL00501</t>
  </si>
  <si>
    <t>ORD0002906</t>
  </si>
  <si>
    <t>CUST003837</t>
  </si>
  <si>
    <t>ORD0002907</t>
  </si>
  <si>
    <t>CUST021219</t>
  </si>
  <si>
    <t>ORD0002908</t>
  </si>
  <si>
    <t>CUST022313</t>
  </si>
  <si>
    <t>SELL00031</t>
  </si>
  <si>
    <t>ORD0002909</t>
  </si>
  <si>
    <t>CUST025248</t>
  </si>
  <si>
    <t>ORD0002910</t>
  </si>
  <si>
    <t>CUST020510</t>
  </si>
  <si>
    <t>ORD0002911</t>
  </si>
  <si>
    <t>CUST000628</t>
  </si>
  <si>
    <t>ORD0002912</t>
  </si>
  <si>
    <t>CUST045052</t>
  </si>
  <si>
    <t>ORD0002913</t>
  </si>
  <si>
    <t>CUST038055</t>
  </si>
  <si>
    <t>ORD0002914</t>
  </si>
  <si>
    <t>CUST028765</t>
  </si>
  <si>
    <t>ORD0002915</t>
  </si>
  <si>
    <t>CUST010458</t>
  </si>
  <si>
    <t>ORD0002916</t>
  </si>
  <si>
    <t>CUST019545</t>
  </si>
  <si>
    <t>ORD0002917</t>
  </si>
  <si>
    <t>CUST020152</t>
  </si>
  <si>
    <t>ORD0002918</t>
  </si>
  <si>
    <t>CUST038610</t>
  </si>
  <si>
    <t>ORD0002919</t>
  </si>
  <si>
    <t>CUST025462</t>
  </si>
  <si>
    <t>ORD0002920</t>
  </si>
  <si>
    <t>CUST006426</t>
  </si>
  <si>
    <t>SELL01720</t>
  </si>
  <si>
    <t>ORD0002921</t>
  </si>
  <si>
    <t>CUST024965</t>
  </si>
  <si>
    <t>ORD0002922</t>
  </si>
  <si>
    <t>CUST016056</t>
  </si>
  <si>
    <t>ORD0002923</t>
  </si>
  <si>
    <t>CUST021409</t>
  </si>
  <si>
    <t>ORD0002924</t>
  </si>
  <si>
    <t>CUST031593</t>
  </si>
  <si>
    <t>ORD0002925</t>
  </si>
  <si>
    <t>CUST043145</t>
  </si>
  <si>
    <t>ORD0002926</t>
  </si>
  <si>
    <t>CUST005453</t>
  </si>
  <si>
    <t>SELL00647</t>
  </si>
  <si>
    <t>ORD0002927</t>
  </si>
  <si>
    <t>CUST037483</t>
  </si>
  <si>
    <t>ORD0002928</t>
  </si>
  <si>
    <t>CUST024988</t>
  </si>
  <si>
    <t>ORD0002929</t>
  </si>
  <si>
    <t>CUST024983</t>
  </si>
  <si>
    <t>SELL00152</t>
  </si>
  <si>
    <t>ORD0002930</t>
  </si>
  <si>
    <t>CUST012888</t>
  </si>
  <si>
    <t>ORD0002931</t>
  </si>
  <si>
    <t>ORD0002932</t>
  </si>
  <si>
    <t>CUST009341</t>
  </si>
  <si>
    <t>ORD0002933</t>
  </si>
  <si>
    <t>CUST019054</t>
  </si>
  <si>
    <t>ORD0002934</t>
  </si>
  <si>
    <t>ORD0002935</t>
  </si>
  <si>
    <t>CUST035888</t>
  </si>
  <si>
    <t>ORD0002936</t>
  </si>
  <si>
    <t>CUST036030</t>
  </si>
  <si>
    <t>ORD0002937</t>
  </si>
  <si>
    <t>CUST007791</t>
  </si>
  <si>
    <t>SELL01821</t>
  </si>
  <si>
    <t>ORD0002938</t>
  </si>
  <si>
    <t>CUST016384</t>
  </si>
  <si>
    <t>SELL01307</t>
  </si>
  <si>
    <t>ORD0002939</t>
  </si>
  <si>
    <t>CUST013809</t>
  </si>
  <si>
    <t>ORD0002940</t>
  </si>
  <si>
    <t>CUST022597</t>
  </si>
  <si>
    <t>ORD0002941</t>
  </si>
  <si>
    <t>CUST043704</t>
  </si>
  <si>
    <t>ORD0002942</t>
  </si>
  <si>
    <t>CUST045940</t>
  </si>
  <si>
    <t>SELL01191</t>
  </si>
  <si>
    <t>ORD0002943</t>
  </si>
  <si>
    <t>CUST009892</t>
  </si>
  <si>
    <t>ORD0002944</t>
  </si>
  <si>
    <t>CUST031741</t>
  </si>
  <si>
    <t>SELL01860</t>
  </si>
  <si>
    <t>ORD0002945</t>
  </si>
  <si>
    <t>CUST031453</t>
  </si>
  <si>
    <t>ORD0002946</t>
  </si>
  <si>
    <t>CUST046299</t>
  </si>
  <si>
    <t>SELL00970</t>
  </si>
  <si>
    <t>ORD0002947</t>
  </si>
  <si>
    <t>ORD0002948</t>
  </si>
  <si>
    <t>CUST007670</t>
  </si>
  <si>
    <t>ORD0002949</t>
  </si>
  <si>
    <t>CUST019732</t>
  </si>
  <si>
    <t>ORD0002950</t>
  </si>
  <si>
    <t>CUST008610</t>
  </si>
  <si>
    <t>ORD0002951</t>
  </si>
  <si>
    <t>CUST005540</t>
  </si>
  <si>
    <t>ORD0002952</t>
  </si>
  <si>
    <t>CUST043735</t>
  </si>
  <si>
    <t>ORD0002953</t>
  </si>
  <si>
    <t>CUST001185</t>
  </si>
  <si>
    <t>ORD0002954</t>
  </si>
  <si>
    <t>CUST005187</t>
  </si>
  <si>
    <t>ORD0002955</t>
  </si>
  <si>
    <t>CUST033083</t>
  </si>
  <si>
    <t>ORD0002956</t>
  </si>
  <si>
    <t>CUST029005</t>
  </si>
  <si>
    <t>ORD0002957</t>
  </si>
  <si>
    <t>CUST040214</t>
  </si>
  <si>
    <t>ORD0002958</t>
  </si>
  <si>
    <t>CUST047160</t>
  </si>
  <si>
    <t>ORD0002959</t>
  </si>
  <si>
    <t>ORD0002960</t>
  </si>
  <si>
    <t>CUST016977</t>
  </si>
  <si>
    <t>ORD0002961</t>
  </si>
  <si>
    <t>CUST039851</t>
  </si>
  <si>
    <t>SELL01799</t>
  </si>
  <si>
    <t>ORD0002962</t>
  </si>
  <si>
    <t>CUST018122</t>
  </si>
  <si>
    <t>SELL00974</t>
  </si>
  <si>
    <t>ORD0002963</t>
  </si>
  <si>
    <t>CUST031671</t>
  </si>
  <si>
    <t>ORD0002964</t>
  </si>
  <si>
    <t>CUST033499</t>
  </si>
  <si>
    <t>SELL00330</t>
  </si>
  <si>
    <t>ORD0002965</t>
  </si>
  <si>
    <t>CUST045583</t>
  </si>
  <si>
    <t>ORD0002966</t>
  </si>
  <si>
    <t>CUST003693</t>
  </si>
  <si>
    <t>ORD0002967</t>
  </si>
  <si>
    <t>CUST028041</t>
  </si>
  <si>
    <t>SELL00515</t>
  </si>
  <si>
    <t>ORD0002968</t>
  </si>
  <si>
    <t>CUST004220</t>
  </si>
  <si>
    <t>ORD0002969</t>
  </si>
  <si>
    <t>CUST003143</t>
  </si>
  <si>
    <t>ORD0002970</t>
  </si>
  <si>
    <t>CUST042681</t>
  </si>
  <si>
    <t>ORD0002971</t>
  </si>
  <si>
    <t>CUST019881</t>
  </si>
  <si>
    <t>ORD0002972</t>
  </si>
  <si>
    <t>CUST002960</t>
  </si>
  <si>
    <t>ORD0002973</t>
  </si>
  <si>
    <t>ORD0002974</t>
  </si>
  <si>
    <t>CUST006711</t>
  </si>
  <si>
    <t>ORD0002975</t>
  </si>
  <si>
    <t>CUST005084</t>
  </si>
  <si>
    <t>SELL01755</t>
  </si>
  <si>
    <t>ORD0002976</t>
  </si>
  <si>
    <t>CUST008647</t>
  </si>
  <si>
    <t>SELL01309</t>
  </si>
  <si>
    <t>ORD0002977</t>
  </si>
  <si>
    <t>CUST023202</t>
  </si>
  <si>
    <t>ORD0002978</t>
  </si>
  <si>
    <t>ORD0002979</t>
  </si>
  <si>
    <t>CUST009348</t>
  </si>
  <si>
    <t>ORD0002980</t>
  </si>
  <si>
    <t>CUST041062</t>
  </si>
  <si>
    <t>ORD0002981</t>
  </si>
  <si>
    <t>CUST026458</t>
  </si>
  <si>
    <t>ORD0002982</t>
  </si>
  <si>
    <t>ORD0002983</t>
  </si>
  <si>
    <t>CUST038762</t>
  </si>
  <si>
    <t>ORD0002984</t>
  </si>
  <si>
    <t>CUST006715</t>
  </si>
  <si>
    <t>ORD0002985</t>
  </si>
  <si>
    <t>CUST049961</t>
  </si>
  <si>
    <t>ORD0002986</t>
  </si>
  <si>
    <t>CUST012226</t>
  </si>
  <si>
    <t>ORD0002987</t>
  </si>
  <si>
    <t>CUST034010</t>
  </si>
  <si>
    <t>ORD0002988</t>
  </si>
  <si>
    <t>CUST039855</t>
  </si>
  <si>
    <t>ORD0002989</t>
  </si>
  <si>
    <t>CUST020117</t>
  </si>
  <si>
    <t>ORD0002990</t>
  </si>
  <si>
    <t>CUST043376</t>
  </si>
  <si>
    <t>SELL01859</t>
  </si>
  <si>
    <t>ORD0002991</t>
  </si>
  <si>
    <t>CUST009954</t>
  </si>
  <si>
    <t>ORD0002992</t>
  </si>
  <si>
    <t>CUST034161</t>
  </si>
  <si>
    <t>ORD0002993</t>
  </si>
  <si>
    <t>CUST019799</t>
  </si>
  <si>
    <t>ORD0002994</t>
  </si>
  <si>
    <t>CUST026738</t>
  </si>
  <si>
    <t>ORD0002995</t>
  </si>
  <si>
    <t>CUST026646</t>
  </si>
  <si>
    <t>ORD0002996</t>
  </si>
  <si>
    <t>CUST005143</t>
  </si>
  <si>
    <t>ORD0002997</t>
  </si>
  <si>
    <t>CUST042049</t>
  </si>
  <si>
    <t>ORD0002998</t>
  </si>
  <si>
    <t>CUST024123</t>
  </si>
  <si>
    <t>SELL00714</t>
  </si>
  <si>
    <t xml:space="preserve">Steps did: </t>
  </si>
  <si>
    <t>1. converted the range to table</t>
  </si>
  <si>
    <t>2. Autofill the cells columns and rows</t>
  </si>
  <si>
    <t>3.change the font and colour of the text</t>
  </si>
  <si>
    <t>4. change numbers to currency</t>
  </si>
  <si>
    <t>5. Done color sale for quantity column</t>
  </si>
  <si>
    <t>6.Removed duplicate value</t>
  </si>
  <si>
    <t>7.Change the discount numbers into percenage</t>
  </si>
  <si>
    <t>8. Check where the values has formula or not.</t>
  </si>
  <si>
    <t>CALCULATIONS</t>
  </si>
  <si>
    <t>Row Labels</t>
  </si>
  <si>
    <t>Grand Total</t>
  </si>
  <si>
    <t>year</t>
  </si>
  <si>
    <t>(All)</t>
  </si>
  <si>
    <t>Sum of UnitPrice</t>
  </si>
  <si>
    <t>All</t>
  </si>
  <si>
    <t>Month</t>
  </si>
  <si>
    <t>LIST OF YEAR</t>
  </si>
  <si>
    <t>Total Amount</t>
  </si>
  <si>
    <t>Country wise Total sales</t>
  </si>
  <si>
    <t>filter by customer name</t>
  </si>
  <si>
    <t>Products</t>
  </si>
  <si>
    <t>product wise profit</t>
  </si>
  <si>
    <t>sales by country</t>
  </si>
  <si>
    <t>Sum of TotalAmount</t>
  </si>
  <si>
    <t>Sum of Quantity</t>
  </si>
  <si>
    <t>selection</t>
  </si>
  <si>
    <t>selected year</t>
  </si>
  <si>
    <t>Total unit Price by Brand</t>
  </si>
  <si>
    <t xml:space="preserve">sum of Quality by Product 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</si>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</sst>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Bahnschrift"/>
      <family val="2"/>
    </font>
    <font>
      <b/>
      <sz val="11"/>
      <color theme="0"/>
      <name val="Aptos Narrow"/>
      <family val="2"/>
      <scheme val="minor"/>
    </font>
    <font>
      <sz val="11"/>
      <color theme="1"/>
      <name val="Abadi"/>
      <family val="2"/>
    </font>
    <font>
      <b/>
      <sz val="20"/>
      <color theme="1"/>
      <name val="Aptos Black"/>
      <family val="2"/>
    </font>
    <font>
      <b/>
      <sz val="11"/>
      <color theme="1"/>
      <name val="ADLaM Display"/>
    </font>
    <font>
      <b/>
      <sz val="14"/>
      <color rgb="FF113C63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theme="7" tint="0.79998168889431442"/>
      </patternFill>
    </fill>
    <fill>
      <patternFill patternType="solid">
        <fgColor theme="5" tint="0.59999389629810485"/>
        <bgColor theme="7" tint="0.5999938962981048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7" tint="0.79998168889431442"/>
      </patternFill>
    </fill>
  </fills>
  <borders count="9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5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4" tint="0.39997558519241921"/>
      </bottom>
      <diagonal/>
    </border>
    <border>
      <left/>
      <right/>
      <top/>
      <bottom style="thin">
        <color theme="7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67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0" fillId="5" borderId="0" xfId="0" applyFill="1"/>
    <xf numFmtId="0" fontId="6" fillId="7" borderId="1" xfId="0" applyFont="1" applyFill="1" applyBorder="1"/>
    <xf numFmtId="14" fontId="6" fillId="7" borderId="1" xfId="0" applyNumberFormat="1" applyFont="1" applyFill="1" applyBorder="1"/>
    <xf numFmtId="164" fontId="6" fillId="7" borderId="1" xfId="1" applyNumberFormat="1" applyFont="1" applyFill="1" applyBorder="1"/>
    <xf numFmtId="9" fontId="6" fillId="7" borderId="1" xfId="2" applyFont="1" applyFill="1" applyBorder="1"/>
    <xf numFmtId="164" fontId="6" fillId="7" borderId="1" xfId="0" applyNumberFormat="1" applyFont="1" applyFill="1" applyBorder="1"/>
    <xf numFmtId="0" fontId="6" fillId="6" borderId="1" xfId="0" applyFont="1" applyFill="1" applyBorder="1"/>
    <xf numFmtId="14" fontId="6" fillId="6" borderId="1" xfId="0" applyNumberFormat="1" applyFont="1" applyFill="1" applyBorder="1"/>
    <xf numFmtId="164" fontId="6" fillId="6" borderId="1" xfId="1" applyNumberFormat="1" applyFont="1" applyFill="1" applyBorder="1"/>
    <xf numFmtId="9" fontId="6" fillId="6" borderId="1" xfId="2" applyFont="1" applyFill="1" applyBorder="1"/>
    <xf numFmtId="164" fontId="6" fillId="6" borderId="1" xfId="0" applyNumberFormat="1" applyFont="1" applyFill="1" applyBorder="1"/>
    <xf numFmtId="0" fontId="6" fillId="6" borderId="2" xfId="0" applyFont="1" applyFill="1" applyBorder="1"/>
    <xf numFmtId="14" fontId="6" fillId="6" borderId="2" xfId="0" applyNumberFormat="1" applyFont="1" applyFill="1" applyBorder="1"/>
    <xf numFmtId="0" fontId="6" fillId="7" borderId="6" xfId="0" applyFont="1" applyFill="1" applyBorder="1"/>
    <xf numFmtId="164" fontId="6" fillId="6" borderId="2" xfId="1" applyNumberFormat="1" applyFont="1" applyFill="1" applyBorder="1"/>
    <xf numFmtId="9" fontId="6" fillId="6" borderId="2" xfId="2" applyFont="1" applyFill="1" applyBorder="1"/>
    <xf numFmtId="164" fontId="6" fillId="6" borderId="2" xfId="0" applyNumberFormat="1" applyFont="1" applyFill="1" applyBorder="1"/>
    <xf numFmtId="0" fontId="0" fillId="4" borderId="1" xfId="3" applyFont="1" applyFill="1" applyBorder="1"/>
    <xf numFmtId="0" fontId="0" fillId="4" borderId="2" xfId="3" applyFont="1" applyFill="1" applyBorder="1"/>
    <xf numFmtId="0" fontId="1" fillId="4" borderId="0" xfId="3" applyFill="1"/>
    <xf numFmtId="0" fontId="6" fillId="7" borderId="3" xfId="0" applyFont="1" applyFill="1" applyBorder="1"/>
    <xf numFmtId="0" fontId="6" fillId="6" borderId="3" xfId="0" applyFont="1" applyFill="1" applyBorder="1"/>
    <xf numFmtId="0" fontId="6" fillId="6" borderId="4" xfId="0" applyFont="1" applyFill="1" applyBorder="1"/>
    <xf numFmtId="0" fontId="5" fillId="6" borderId="0" xfId="0" applyFont="1" applyFill="1"/>
    <xf numFmtId="0" fontId="5" fillId="6" borderId="5" xfId="0" applyFont="1" applyFill="1" applyBorder="1"/>
    <xf numFmtId="0" fontId="5" fillId="4" borderId="5" xfId="3" applyFont="1" applyFill="1" applyBorder="1"/>
    <xf numFmtId="164" fontId="5" fillId="6" borderId="5" xfId="1" applyNumberFormat="1" applyFont="1" applyFill="1" applyBorder="1"/>
    <xf numFmtId="9" fontId="5" fillId="6" borderId="5" xfId="2" applyFont="1" applyFill="1" applyBorder="1"/>
    <xf numFmtId="164" fontId="5" fillId="6" borderId="5" xfId="0" applyNumberFormat="1" applyFont="1" applyFill="1" applyBorder="1"/>
    <xf numFmtId="164" fontId="8" fillId="8" borderId="0" xfId="0" applyNumberFormat="1" applyFont="1" applyFill="1"/>
    <xf numFmtId="0" fontId="6" fillId="7" borderId="7" xfId="0" applyFont="1" applyFill="1" applyBorder="1"/>
    <xf numFmtId="0" fontId="6" fillId="6" borderId="7" xfId="0" applyFont="1" applyFill="1" applyBorder="1"/>
    <xf numFmtId="0" fontId="7" fillId="6" borderId="7" xfId="0" applyFont="1" applyFill="1" applyBorder="1"/>
    <xf numFmtId="164" fontId="7" fillId="6" borderId="7" xfId="0" applyNumberFormat="1" applyFont="1" applyFill="1" applyBorder="1"/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6" fillId="9" borderId="7" xfId="0" applyFont="1" applyFill="1" applyBorder="1"/>
    <xf numFmtId="165" fontId="0" fillId="8" borderId="0" xfId="0" applyNumberFormat="1" applyFill="1"/>
    <xf numFmtId="165" fontId="0" fillId="4" borderId="0" xfId="0" applyNumberFormat="1" applyFill="1"/>
    <xf numFmtId="0" fontId="5" fillId="8" borderId="8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164" fontId="0" fillId="4" borderId="0" xfId="0" applyNumberFormat="1" applyFill="1"/>
    <xf numFmtId="0" fontId="3" fillId="4" borderId="0" xfId="0" applyFont="1" applyFill="1"/>
    <xf numFmtId="0" fontId="2" fillId="3" borderId="0" xfId="0" applyFont="1" applyFill="1"/>
    <xf numFmtId="0" fontId="0" fillId="0" borderId="0" xfId="0"/>
    <xf numFmtId="0" fontId="9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5" fillId="8" borderId="8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164" fontId="8" fillId="8" borderId="0" xfId="0" applyNumberFormat="1" applyFont="1" applyFill="1" applyAlignment="1">
      <alignment horizontal="center"/>
    </xf>
    <xf numFmtId="0" fontId="0" fillId="0" borderId="0" xfId="0" applyNumberFormat="1"/>
    <xf numFmtId="0" fontId="0" fillId="8" borderId="0" xfId="0" applyFill="1"/>
    <xf numFmtId="0" fontId="0" fillId="4" borderId="0" xfId="0" applyFill="1"/>
    <xf numFmtId="0" fontId="10" fillId="4" borderId="0" xfId="0" applyFont="1" applyFill="1" applyAlignment="1">
      <alignment horizontal="center"/>
    </xf>
    <xf numFmtId="0" fontId="11" fillId="0" borderId="0" xfId="0" applyFont="1" applyAlignment="1">
      <alignment horizontal="center" vertical="center" readingOrder="1"/>
    </xf>
    <xf numFmtId="0" fontId="12" fillId="8" borderId="0" xfId="0" applyFont="1" applyFill="1" applyAlignment="1">
      <alignment horizontal="center" vertical="center" readingOrder="1"/>
    </xf>
  </cellXfs>
  <cellStyles count="4">
    <cellStyle name="20% - Accent2" xfId="3" builtinId="34"/>
    <cellStyle name="Currency" xfId="1" builtinId="4"/>
    <cellStyle name="Normal" xfId="0" builtinId="0"/>
    <cellStyle name="Percent" xfId="2" builtinId="5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&quot;$&quot;#,##0.00"/>
      <fill>
        <patternFill patternType="solid">
          <fgColor theme="7" tint="0.79998168889431442"/>
          <bgColor theme="5" tint="0.59999389629810485"/>
        </patternFill>
      </fill>
      <border diagonalUp="0" diagonalDown="0" outline="0">
        <left style="thin">
          <color theme="7" tint="0.39997558519241921"/>
        </left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&quot;$&quot;#,##0.00"/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&quot;$&quot;#,##0.00"/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3" formatCode="0%"/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&quot;$&quot;#,##0.00"/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0" formatCode="General"/>
      <fill>
        <patternFill patternType="solid">
          <fgColor theme="7" tint="0.59999389629810485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59999389629810485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9" formatCode="m/d/yyyy"/>
      <fill>
        <patternFill patternType="solid">
          <fgColor theme="7" tint="0.79998168889431442"/>
          <bgColor theme="5" tint="0.5999938962981048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7" tint="0.79998168889431442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5" tint="0.59999389629810485"/>
        </patternFill>
      </fill>
    </dxf>
  </dxfs>
  <tableStyles count="0" defaultTableStyle="TableStyleMedium2" defaultPivotStyle="PivotStyleLight16"/>
  <colors>
    <mruColors>
      <color rgb="FF113C63"/>
      <color rgb="FFDE903A"/>
      <color rgb="FFFFAE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[amazon sales kpi.xlsx]chat- total profit!PivotTable1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shade val="53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shade val="76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tint val="77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tint val="54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shade val="53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shade val="76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tint val="77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tint val="54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'chat- total profit'!$B$6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07-4EBE-AC6D-AC3D1EA3465B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07-4EBE-AC6D-AC3D1EA3465B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07-4EBE-AC6D-AC3D1EA3465B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07-4EBE-AC6D-AC3D1EA3465B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007-4EBE-AC6D-AC3D1EA3465B}"/>
              </c:ext>
            </c:extLst>
          </c:dPt>
          <c:cat>
            <c:strRef>
              <c:f>'chat- total profit'!$A$7:$A$12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'chat- total profit'!$B$7:$B$12</c:f>
              <c:numCache>
                <c:formatCode>General</c:formatCode>
                <c:ptCount val="5"/>
                <c:pt idx="0">
                  <c:v>107470.72</c:v>
                </c:pt>
                <c:pt idx="1">
                  <c:v>155753.96</c:v>
                </c:pt>
                <c:pt idx="2">
                  <c:v>404748.79999999999</c:v>
                </c:pt>
                <c:pt idx="3">
                  <c:v>145929.43</c:v>
                </c:pt>
                <c:pt idx="4">
                  <c:v>1889009.94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6-4194-A012-B710DD8C7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[amazon sales kpi.xlsx]char-total quantity!PivotTable2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</a:t>
            </a:r>
            <a:r>
              <a:rPr lang="en-US" baseline="0"/>
              <a:t>Price by </a:t>
            </a:r>
            <a:r>
              <a:rPr lang="en-US"/>
              <a:t>Product</a:t>
            </a:r>
          </a:p>
        </c:rich>
      </c:tx>
      <c:layout>
        <c:manualLayout>
          <c:xMode val="edge"/>
          <c:yMode val="edge"/>
          <c:x val="0.32703296703296697"/>
          <c:y val="0.112233737535830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'char-total quantity'!$B$3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'char-total quantity'!$A$4:$A$14</c:f>
              <c:strCache>
                <c:ptCount val="10"/>
                <c:pt idx="0">
                  <c:v>Apex</c:v>
                </c:pt>
                <c:pt idx="1">
                  <c:v>BrightLux</c:v>
                </c:pt>
                <c:pt idx="2">
                  <c:v>CoreTech</c:v>
                </c:pt>
                <c:pt idx="3">
                  <c:v>FitLife</c:v>
                </c:pt>
                <c:pt idx="4">
                  <c:v>HomeEase</c:v>
                </c:pt>
                <c:pt idx="5">
                  <c:v>KiddoFun</c:v>
                </c:pt>
                <c:pt idx="6">
                  <c:v>NexPro</c:v>
                </c:pt>
                <c:pt idx="7">
                  <c:v>ReadMore</c:v>
                </c:pt>
                <c:pt idx="8">
                  <c:v>UrbanStyle</c:v>
                </c:pt>
                <c:pt idx="9">
                  <c:v>Zenith</c:v>
                </c:pt>
              </c:strCache>
            </c:strRef>
          </c:cat>
          <c:val>
            <c:numRef>
              <c:f>'char-total quantity'!$B$4:$B$14</c:f>
              <c:numCache>
                <c:formatCode>"$"#,##0.00</c:formatCode>
                <c:ptCount val="10"/>
                <c:pt idx="0">
                  <c:v>99206.449999999968</c:v>
                </c:pt>
                <c:pt idx="1">
                  <c:v>95320.349999999991</c:v>
                </c:pt>
                <c:pt idx="2">
                  <c:v>86930.690000000046</c:v>
                </c:pt>
                <c:pt idx="3">
                  <c:v>90951.679999999978</c:v>
                </c:pt>
                <c:pt idx="4">
                  <c:v>85000.99</c:v>
                </c:pt>
                <c:pt idx="5">
                  <c:v>91272.900000000081</c:v>
                </c:pt>
                <c:pt idx="6">
                  <c:v>76162.600000000035</c:v>
                </c:pt>
                <c:pt idx="7">
                  <c:v>90603.449999999953</c:v>
                </c:pt>
                <c:pt idx="8">
                  <c:v>85903.849999999948</c:v>
                </c:pt>
                <c:pt idx="9">
                  <c:v>91429.850000000035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C4-460B-A57C-FB1C1D357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3455232"/>
        <c:axId val="1473462912"/>
      </c:barChart>
      <c:catAx>
        <c:axId val="147345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462912"/>
        <c:crosses val="autoZero"/>
        <c:auto val="1"/>
        <c:lblAlgn val="ctr"/>
        <c:lblOffset val="100"/>
        <c:noMultiLvlLbl val="0"/>
      </c:catAx>
      <c:valAx>
        <c:axId val="14734629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47345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[amazon sales kpi.xlsx]chat-sum of Quality!PivotTable1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Quality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'chat-sum of Quality'!$C$7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'chat-sum of Quality'!$B$8:$B$58</c:f>
              <c:strCache>
                <c:ptCount val="50"/>
                <c:pt idx="0">
                  <c:v>4K Monitor</c:v>
                </c:pt>
                <c:pt idx="1">
                  <c:v>Action Camera</c:v>
                </c:pt>
                <c:pt idx="2">
                  <c:v>Air Fryer</c:v>
                </c:pt>
                <c:pt idx="3">
                  <c:v>Backpack</c:v>
                </c:pt>
                <c:pt idx="4">
                  <c:v>Bluetooth Speaker</c:v>
                </c:pt>
                <c:pt idx="5">
                  <c:v>Board Game</c:v>
                </c:pt>
                <c:pt idx="6">
                  <c:v>Car Charger</c:v>
                </c:pt>
                <c:pt idx="7">
                  <c:v>Children's Book</c:v>
                </c:pt>
                <c:pt idx="8">
                  <c:v>Cookware Set</c:v>
                </c:pt>
                <c:pt idx="9">
                  <c:v>Desk Organizer</c:v>
                </c:pt>
                <c:pt idx="10">
                  <c:v>Desk Plant</c:v>
                </c:pt>
                <c:pt idx="11">
                  <c:v>Dress Shirt</c:v>
                </c:pt>
                <c:pt idx="12">
                  <c:v>Drone Mini</c:v>
                </c:pt>
                <c:pt idx="13">
                  <c:v>Electric Kettle</c:v>
                </c:pt>
                <c:pt idx="14">
                  <c:v>External HDD 2TB</c:v>
                </c:pt>
                <c:pt idx="15">
                  <c:v>Fitness Band</c:v>
                </c:pt>
                <c:pt idx="16">
                  <c:v>Gaming Mouse</c:v>
                </c:pt>
                <c:pt idx="17">
                  <c:v>Graphic Tablet</c:v>
                </c:pt>
                <c:pt idx="18">
                  <c:v>HDMI Cable 2m</c:v>
                </c:pt>
                <c:pt idx="19">
                  <c:v>Instant Pot</c:v>
                </c:pt>
                <c:pt idx="20">
                  <c:v>Jeans</c:v>
                </c:pt>
                <c:pt idx="21">
                  <c:v>Kids Toy Car</c:v>
                </c:pt>
                <c:pt idx="22">
                  <c:v>Laptop Sleeve</c:v>
                </c:pt>
                <c:pt idx="23">
                  <c:v>LED Desk Lamp</c:v>
                </c:pt>
                <c:pt idx="24">
                  <c:v>Mechanical Keyboard</c:v>
                </c:pt>
                <c:pt idx="25">
                  <c:v>Memory Card 128GB</c:v>
                </c:pt>
                <c:pt idx="26">
                  <c:v>Microphone</c:v>
                </c:pt>
                <c:pt idx="27">
                  <c:v>Noise Cancelling Headphones</c:v>
                </c:pt>
                <c:pt idx="28">
                  <c:v>Novel Bestseller</c:v>
                </c:pt>
                <c:pt idx="29">
                  <c:v>Office Chair</c:v>
                </c:pt>
                <c:pt idx="30">
                  <c:v>Phone Tripod</c:v>
                </c:pt>
                <c:pt idx="31">
                  <c:v>Portable SSD 1TB</c:v>
                </c:pt>
                <c:pt idx="32">
                  <c:v>Power Bank 20000mAh</c:v>
                </c:pt>
                <c:pt idx="33">
                  <c:v>Projector Mini</c:v>
                </c:pt>
                <c:pt idx="34">
                  <c:v>Puzzle 1000pc</c:v>
                </c:pt>
                <c:pt idx="35">
                  <c:v>Router</c:v>
                </c:pt>
                <c:pt idx="36">
                  <c:v>Running Shoes</c:v>
                </c:pt>
                <c:pt idx="37">
                  <c:v>Smart Light Bulb</c:v>
                </c:pt>
                <c:pt idx="38">
                  <c:v>Smartphone Case</c:v>
                </c:pt>
                <c:pt idx="39">
                  <c:v>Smartwatch</c:v>
                </c:pt>
                <c:pt idx="40">
                  <c:v>Sunglasses</c:v>
                </c:pt>
                <c:pt idx="41">
                  <c:v>T-Shirt</c:v>
                </c:pt>
                <c:pt idx="42">
                  <c:v>USB-C Charger</c:v>
                </c:pt>
                <c:pt idx="43">
                  <c:v>Vacuum Cleaner</c:v>
                </c:pt>
                <c:pt idx="44">
                  <c:v>Water Bottle</c:v>
                </c:pt>
                <c:pt idx="45">
                  <c:v>Webcam Full HD</c:v>
                </c:pt>
                <c:pt idx="46">
                  <c:v>Winter Jacket</c:v>
                </c:pt>
                <c:pt idx="47">
                  <c:v>Wireless Charger</c:v>
                </c:pt>
                <c:pt idx="48">
                  <c:v>Wireless Earbuds</c:v>
                </c:pt>
                <c:pt idx="49">
                  <c:v>Yoga Mat</c:v>
                </c:pt>
              </c:strCache>
            </c:strRef>
          </c:cat>
          <c:val>
            <c:numRef>
              <c:f>'chat-sum of Quality'!$C$8:$C$58</c:f>
              <c:numCache>
                <c:formatCode>General</c:formatCode>
                <c:ptCount val="50"/>
                <c:pt idx="0">
                  <c:v>163</c:v>
                </c:pt>
                <c:pt idx="1">
                  <c:v>191</c:v>
                </c:pt>
                <c:pt idx="2">
                  <c:v>190</c:v>
                </c:pt>
                <c:pt idx="3">
                  <c:v>168</c:v>
                </c:pt>
                <c:pt idx="4">
                  <c:v>193</c:v>
                </c:pt>
                <c:pt idx="5">
                  <c:v>202</c:v>
                </c:pt>
                <c:pt idx="6">
                  <c:v>150</c:v>
                </c:pt>
                <c:pt idx="7">
                  <c:v>147</c:v>
                </c:pt>
                <c:pt idx="8">
                  <c:v>185</c:v>
                </c:pt>
                <c:pt idx="9">
                  <c:v>151</c:v>
                </c:pt>
                <c:pt idx="10">
                  <c:v>163</c:v>
                </c:pt>
                <c:pt idx="11">
                  <c:v>196</c:v>
                </c:pt>
                <c:pt idx="12">
                  <c:v>224</c:v>
                </c:pt>
                <c:pt idx="13">
                  <c:v>214</c:v>
                </c:pt>
                <c:pt idx="14">
                  <c:v>169</c:v>
                </c:pt>
                <c:pt idx="15">
                  <c:v>176</c:v>
                </c:pt>
                <c:pt idx="16">
                  <c:v>126</c:v>
                </c:pt>
                <c:pt idx="17">
                  <c:v>185</c:v>
                </c:pt>
                <c:pt idx="18">
                  <c:v>154</c:v>
                </c:pt>
                <c:pt idx="19">
                  <c:v>170</c:v>
                </c:pt>
                <c:pt idx="20">
                  <c:v>181</c:v>
                </c:pt>
                <c:pt idx="21">
                  <c:v>182</c:v>
                </c:pt>
                <c:pt idx="22">
                  <c:v>142</c:v>
                </c:pt>
                <c:pt idx="23">
                  <c:v>177</c:v>
                </c:pt>
                <c:pt idx="24">
                  <c:v>161</c:v>
                </c:pt>
                <c:pt idx="25">
                  <c:v>208</c:v>
                </c:pt>
                <c:pt idx="26">
                  <c:v>179</c:v>
                </c:pt>
                <c:pt idx="27">
                  <c:v>205</c:v>
                </c:pt>
                <c:pt idx="28">
                  <c:v>204</c:v>
                </c:pt>
                <c:pt idx="29">
                  <c:v>195</c:v>
                </c:pt>
                <c:pt idx="30">
                  <c:v>178</c:v>
                </c:pt>
                <c:pt idx="31">
                  <c:v>158</c:v>
                </c:pt>
                <c:pt idx="32">
                  <c:v>163</c:v>
                </c:pt>
                <c:pt idx="33">
                  <c:v>180</c:v>
                </c:pt>
                <c:pt idx="34">
                  <c:v>218</c:v>
                </c:pt>
                <c:pt idx="35">
                  <c:v>195</c:v>
                </c:pt>
                <c:pt idx="36">
                  <c:v>193</c:v>
                </c:pt>
                <c:pt idx="37">
                  <c:v>212</c:v>
                </c:pt>
                <c:pt idx="38">
                  <c:v>206</c:v>
                </c:pt>
                <c:pt idx="39">
                  <c:v>188</c:v>
                </c:pt>
                <c:pt idx="40">
                  <c:v>203</c:v>
                </c:pt>
                <c:pt idx="41">
                  <c:v>164</c:v>
                </c:pt>
                <c:pt idx="42">
                  <c:v>160</c:v>
                </c:pt>
                <c:pt idx="43">
                  <c:v>215</c:v>
                </c:pt>
                <c:pt idx="44">
                  <c:v>203</c:v>
                </c:pt>
                <c:pt idx="45">
                  <c:v>162</c:v>
                </c:pt>
                <c:pt idx="46">
                  <c:v>170</c:v>
                </c:pt>
                <c:pt idx="47">
                  <c:v>154</c:v>
                </c:pt>
                <c:pt idx="48">
                  <c:v>190</c:v>
                </c:pt>
                <c:pt idx="49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5E-4622-80EB-693034C96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987760"/>
        <c:axId val="721004560"/>
      </c:lineChart>
      <c:catAx>
        <c:axId val="72098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004560"/>
        <c:crosses val="autoZero"/>
        <c:auto val="1"/>
        <c:lblAlgn val="ctr"/>
        <c:lblOffset val="100"/>
        <c:noMultiLvlLbl val="0"/>
      </c:catAx>
      <c:valAx>
        <c:axId val="72100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98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[amazon sales kpi.xlsx]yearly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6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7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9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'yearly sales'!$A$4:$A$9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'yearly sales'!$B$4:$B$9</c:f>
              <c:numCache>
                <c:formatCode>General</c:formatCode>
                <c:ptCount val="5"/>
                <c:pt idx="0">
                  <c:v>528551.28</c:v>
                </c:pt>
                <c:pt idx="1">
                  <c:v>494740.78</c:v>
                </c:pt>
                <c:pt idx="2">
                  <c:v>601549.76</c:v>
                </c:pt>
                <c:pt idx="3">
                  <c:v>562830.11</c:v>
                </c:pt>
                <c:pt idx="4">
                  <c:v>515240.92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1F7-404F-A5D4-AA7A8C520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991600"/>
        <c:axId val="721002160"/>
      </c:lineChart>
      <c:catAx>
        <c:axId val="7209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002160"/>
        <c:crosses val="autoZero"/>
        <c:auto val="1"/>
        <c:lblAlgn val="ctr"/>
        <c:lblOffset val="100"/>
        <c:noMultiLvlLbl val="0"/>
      </c:catAx>
      <c:valAx>
        <c:axId val="72100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99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Calculations!$B$27:$B$28</c:f>
              <c:strCache>
                <c:ptCount val="2"/>
                <c:pt idx="0">
                  <c:v>product wise profit</c:v>
                </c:pt>
                <c:pt idx="1">
                  <c:v>sales by country</c:v>
                </c:pt>
              </c:strCache>
            </c:strRef>
          </c:tx>
          <c:invertIfNegative val="0"/>
          <c:cat>
            <c:strRef>
              <c:f>Calculations!$A$29:$A$78</c:f>
              <c:strCache>
                <c:ptCount val="50"/>
                <c:pt idx="0">
                  <c:v>Drone Mini</c:v>
                </c:pt>
                <c:pt idx="1">
                  <c:v>Microphone</c:v>
                </c:pt>
                <c:pt idx="2">
                  <c:v>Power Bank 20000mAh</c:v>
                </c:pt>
                <c:pt idx="3">
                  <c:v>Webcam Full HD</c:v>
                </c:pt>
                <c:pt idx="4">
                  <c:v>T-Shirt</c:v>
                </c:pt>
                <c:pt idx="5">
                  <c:v>Cookware Set</c:v>
                </c:pt>
                <c:pt idx="6">
                  <c:v>Dress Shirt</c:v>
                </c:pt>
                <c:pt idx="7">
                  <c:v>Jeans</c:v>
                </c:pt>
                <c:pt idx="8">
                  <c:v>Kids Toy Car</c:v>
                </c:pt>
                <c:pt idx="9">
                  <c:v>Wireless Earbuds</c:v>
                </c:pt>
                <c:pt idx="10">
                  <c:v>Car Charger</c:v>
                </c:pt>
                <c:pt idx="11">
                  <c:v>Projector Mini</c:v>
                </c:pt>
                <c:pt idx="12">
                  <c:v>Vacuum Cleaner</c:v>
                </c:pt>
                <c:pt idx="13">
                  <c:v>Desk Plant</c:v>
                </c:pt>
                <c:pt idx="14">
                  <c:v>Running Shoes</c:v>
                </c:pt>
                <c:pt idx="15">
                  <c:v>Graphic Tablet</c:v>
                </c:pt>
                <c:pt idx="16">
                  <c:v>Puzzle 1000pc</c:v>
                </c:pt>
                <c:pt idx="17">
                  <c:v>Smartwatch</c:v>
                </c:pt>
                <c:pt idx="18">
                  <c:v>Smartphone Case</c:v>
                </c:pt>
                <c:pt idx="19">
                  <c:v>Backpack</c:v>
                </c:pt>
                <c:pt idx="20">
                  <c:v>4K Monitor</c:v>
                </c:pt>
                <c:pt idx="21">
                  <c:v>Smart Light Bulb</c:v>
                </c:pt>
                <c:pt idx="22">
                  <c:v>LED Desk Lamp</c:v>
                </c:pt>
                <c:pt idx="23">
                  <c:v>Phone Tripod</c:v>
                </c:pt>
                <c:pt idx="24">
                  <c:v>Gaming Mouse</c:v>
                </c:pt>
                <c:pt idx="25">
                  <c:v>Memory Card 128GB</c:v>
                </c:pt>
                <c:pt idx="26">
                  <c:v>Board Game</c:v>
                </c:pt>
                <c:pt idx="27">
                  <c:v>Instant Pot</c:v>
                </c:pt>
                <c:pt idx="28">
                  <c:v>Water Bottle</c:v>
                </c:pt>
                <c:pt idx="29">
                  <c:v>Portable SSD 1TB</c:v>
                </c:pt>
                <c:pt idx="30">
                  <c:v>Noise Cancelling Headphones</c:v>
                </c:pt>
                <c:pt idx="31">
                  <c:v>Novel Bestseller</c:v>
                </c:pt>
                <c:pt idx="32">
                  <c:v>Children's Book</c:v>
                </c:pt>
                <c:pt idx="33">
                  <c:v>Laptop Sleeve</c:v>
                </c:pt>
                <c:pt idx="34">
                  <c:v>Air Fryer</c:v>
                </c:pt>
                <c:pt idx="35">
                  <c:v>Winter Jacket</c:v>
                </c:pt>
                <c:pt idx="36">
                  <c:v>Router</c:v>
                </c:pt>
                <c:pt idx="37">
                  <c:v>USB-C Charger</c:v>
                </c:pt>
                <c:pt idx="38">
                  <c:v>Fitness Band</c:v>
                </c:pt>
                <c:pt idx="39">
                  <c:v>Sunglasses</c:v>
                </c:pt>
                <c:pt idx="40">
                  <c:v>Mechanical Keyboard</c:v>
                </c:pt>
                <c:pt idx="41">
                  <c:v>Electric Kettle</c:v>
                </c:pt>
                <c:pt idx="42">
                  <c:v>Wireless Charger</c:v>
                </c:pt>
                <c:pt idx="43">
                  <c:v>HDMI Cable 2m</c:v>
                </c:pt>
                <c:pt idx="44">
                  <c:v>Desk Organizer</c:v>
                </c:pt>
                <c:pt idx="45">
                  <c:v>Yoga Mat</c:v>
                </c:pt>
                <c:pt idx="46">
                  <c:v>Action Camera</c:v>
                </c:pt>
                <c:pt idx="47">
                  <c:v>External HDD 2TB</c:v>
                </c:pt>
                <c:pt idx="48">
                  <c:v>Office Chair</c:v>
                </c:pt>
                <c:pt idx="49">
                  <c:v>Bluetooth Speaker</c:v>
                </c:pt>
              </c:strCache>
            </c:strRef>
          </c:cat>
          <c:val>
            <c:numRef>
              <c:f>Calculations!$B$29:$B$78</c:f>
              <c:numCache>
                <c:formatCode>"$"#,##0.00</c:formatCode>
                <c:ptCount val="50"/>
                <c:pt idx="0">
                  <c:v>11026.819999999998</c:v>
                </c:pt>
                <c:pt idx="1">
                  <c:v>7237.13</c:v>
                </c:pt>
                <c:pt idx="2">
                  <c:v>9627</c:v>
                </c:pt>
                <c:pt idx="3">
                  <c:v>10428.75</c:v>
                </c:pt>
                <c:pt idx="4">
                  <c:v>9813.119999999999</c:v>
                </c:pt>
                <c:pt idx="5">
                  <c:v>15763.870000000003</c:v>
                </c:pt>
                <c:pt idx="6">
                  <c:v>12770.88</c:v>
                </c:pt>
                <c:pt idx="7">
                  <c:v>6083.15</c:v>
                </c:pt>
                <c:pt idx="8">
                  <c:v>14162.31</c:v>
                </c:pt>
                <c:pt idx="9">
                  <c:v>8346.6999999999989</c:v>
                </c:pt>
                <c:pt idx="10">
                  <c:v>6575.11</c:v>
                </c:pt>
                <c:pt idx="11">
                  <c:v>9694.2299999999977</c:v>
                </c:pt>
                <c:pt idx="12">
                  <c:v>12160.289999999999</c:v>
                </c:pt>
                <c:pt idx="13">
                  <c:v>9955.369999999999</c:v>
                </c:pt>
                <c:pt idx="14">
                  <c:v>6648.01</c:v>
                </c:pt>
                <c:pt idx="15">
                  <c:v>7122.7299999999987</c:v>
                </c:pt>
                <c:pt idx="16">
                  <c:v>4299.51</c:v>
                </c:pt>
                <c:pt idx="17">
                  <c:v>11298.039999999999</c:v>
                </c:pt>
                <c:pt idx="18">
                  <c:v>18576.41</c:v>
                </c:pt>
                <c:pt idx="19">
                  <c:v>8402.18</c:v>
                </c:pt>
                <c:pt idx="20">
                  <c:v>9363.59</c:v>
                </c:pt>
                <c:pt idx="21">
                  <c:v>9675.64</c:v>
                </c:pt>
                <c:pt idx="22">
                  <c:v>13449.25</c:v>
                </c:pt>
                <c:pt idx="23">
                  <c:v>6522.9299999999985</c:v>
                </c:pt>
                <c:pt idx="24">
                  <c:v>7181.81</c:v>
                </c:pt>
                <c:pt idx="25">
                  <c:v>11857.890000000001</c:v>
                </c:pt>
                <c:pt idx="26">
                  <c:v>8291.5499999999993</c:v>
                </c:pt>
                <c:pt idx="27">
                  <c:v>3848.19</c:v>
                </c:pt>
                <c:pt idx="28">
                  <c:v>10241.840000000002</c:v>
                </c:pt>
                <c:pt idx="29">
                  <c:v>9018.0299999999988</c:v>
                </c:pt>
                <c:pt idx="30">
                  <c:v>9361.1200000000026</c:v>
                </c:pt>
                <c:pt idx="31">
                  <c:v>12217.65</c:v>
                </c:pt>
                <c:pt idx="32">
                  <c:v>7527.38</c:v>
                </c:pt>
                <c:pt idx="33">
                  <c:v>8127.53</c:v>
                </c:pt>
                <c:pt idx="34">
                  <c:v>11887.9</c:v>
                </c:pt>
                <c:pt idx="35">
                  <c:v>6949.0399999999991</c:v>
                </c:pt>
                <c:pt idx="36">
                  <c:v>13604.039999999997</c:v>
                </c:pt>
                <c:pt idx="37">
                  <c:v>13622.230000000001</c:v>
                </c:pt>
                <c:pt idx="38">
                  <c:v>7454.08</c:v>
                </c:pt>
                <c:pt idx="39">
                  <c:v>14023.539999999999</c:v>
                </c:pt>
                <c:pt idx="40">
                  <c:v>7078.5600000000013</c:v>
                </c:pt>
                <c:pt idx="41">
                  <c:v>13844.980000000001</c:v>
                </c:pt>
                <c:pt idx="42">
                  <c:v>13294.789999999999</c:v>
                </c:pt>
                <c:pt idx="43">
                  <c:v>9260.8199999999979</c:v>
                </c:pt>
                <c:pt idx="44">
                  <c:v>1570.0600000000002</c:v>
                </c:pt>
                <c:pt idx="45">
                  <c:v>10061.659999999998</c:v>
                </c:pt>
                <c:pt idx="46">
                  <c:v>9627.5300000000007</c:v>
                </c:pt>
                <c:pt idx="47">
                  <c:v>13849.810000000001</c:v>
                </c:pt>
                <c:pt idx="48">
                  <c:v>13428.320000000002</c:v>
                </c:pt>
                <c:pt idx="49">
                  <c:v>8507.41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81-4BC5-A3B5-748473823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6372255"/>
        <c:axId val="1326372735"/>
        <c:axId val="0"/>
      </c:bar3DChart>
      <c:catAx>
        <c:axId val="1326372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372735"/>
        <c:crosses val="autoZero"/>
        <c:auto val="1"/>
        <c:lblAlgn val="ctr"/>
        <c:lblOffset val="100"/>
        <c:noMultiLvlLbl val="0"/>
      </c:catAx>
      <c:valAx>
        <c:axId val="132637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37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>
          <a:ln>
            <a:noFill/>
          </a:ln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IN" b="1">
                <a:latin typeface="Abadi" panose="020B0604020104020204" pitchFamily="34" charset="0"/>
                <a:ea typeface="ADLaM Display" panose="02010000000000000000" pitchFamily="2" charset="0"/>
                <a:cs typeface="ADLaM Display" panose="02010000000000000000" pitchFamily="2" charset="0"/>
              </a:rPr>
              <a:t>Sales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badi" panose="020B0604020104020204" pitchFamily="34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Calculations!$D$10:$D$14</c:f>
              <c:strCache>
                <c:ptCount val="5"/>
                <c:pt idx="0">
                  <c:v>India</c:v>
                </c:pt>
                <c:pt idx="1">
                  <c:v>United States</c:v>
                </c:pt>
                <c:pt idx="2">
                  <c:v>Canada</c:v>
                </c:pt>
                <c:pt idx="3">
                  <c:v>Australia</c:v>
                </c:pt>
                <c:pt idx="4">
                  <c:v>United Kingdom</c:v>
                </c:pt>
              </c:strCache>
            </c:strRef>
          </c:cat>
          <c:val>
            <c:numRef>
              <c:f>Calculations!$E$10:$E$14</c:f>
              <c:numCache>
                <c:formatCode>"$"#,##0</c:formatCode>
                <c:ptCount val="5"/>
                <c:pt idx="0">
                  <c:v>75160.909999999989</c:v>
                </c:pt>
                <c:pt idx="1">
                  <c:v>343075.69000000024</c:v>
                </c:pt>
                <c:pt idx="2">
                  <c:v>28270.779999999995</c:v>
                </c:pt>
                <c:pt idx="3">
                  <c:v>18405.520000000004</c:v>
                </c:pt>
                <c:pt idx="4">
                  <c:v>29827.880000000008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A-4511-8C1D-4F25EE17E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651423"/>
        <c:axId val="488650463"/>
      </c:lineChart>
      <c:catAx>
        <c:axId val="48865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50463"/>
        <c:crosses val="autoZero"/>
        <c:auto val="1"/>
        <c:lblAlgn val="ctr"/>
        <c:lblOffset val="100"/>
        <c:noMultiLvlLbl val="0"/>
      </c:catAx>
      <c:valAx>
        <c:axId val="48865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5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IN" b="1">
                <a:latin typeface="Abadi" panose="020B0604020104020204" pitchFamily="34" charset="0"/>
              </a:rPr>
              <a:t>Total unit price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Calculations!$D$19:$D$29</c:f>
              <c:strCache>
                <c:ptCount val="11"/>
                <c:pt idx="0">
                  <c:v>Total unit Price by Brand</c:v>
                </c:pt>
                <c:pt idx="1">
                  <c:v>BrightLux</c:v>
                </c:pt>
                <c:pt idx="2">
                  <c:v>UrbanStyle</c:v>
                </c:pt>
                <c:pt idx="3">
                  <c:v>Zenith</c:v>
                </c:pt>
                <c:pt idx="4">
                  <c:v>KiddoFun</c:v>
                </c:pt>
                <c:pt idx="5">
                  <c:v>ReadMore</c:v>
                </c:pt>
                <c:pt idx="6">
                  <c:v>Apex</c:v>
                </c:pt>
                <c:pt idx="7">
                  <c:v>HomeEase</c:v>
                </c:pt>
                <c:pt idx="8">
                  <c:v>FitLife</c:v>
                </c:pt>
                <c:pt idx="9">
                  <c:v>CoreTech</c:v>
                </c:pt>
                <c:pt idx="10">
                  <c:v>NexPro</c:v>
                </c:pt>
              </c:strCache>
            </c:strRef>
          </c:cat>
          <c:val>
            <c:numRef>
              <c:f>Calculations!$E$19:$E$29</c:f>
              <c:numCache>
                <c:formatCode>"$"#,##0.00</c:formatCode>
                <c:ptCount val="11"/>
                <c:pt idx="1">
                  <c:v>15140.82</c:v>
                </c:pt>
                <c:pt idx="2">
                  <c:v>17520.650000000001</c:v>
                </c:pt>
                <c:pt idx="3">
                  <c:v>21185.96</c:v>
                </c:pt>
                <c:pt idx="4">
                  <c:v>13432.15</c:v>
                </c:pt>
                <c:pt idx="5">
                  <c:v>16146.03</c:v>
                </c:pt>
                <c:pt idx="6">
                  <c:v>15192.180000000002</c:v>
                </c:pt>
                <c:pt idx="7">
                  <c:v>14901.59</c:v>
                </c:pt>
                <c:pt idx="8">
                  <c:v>17554.879999999997</c:v>
                </c:pt>
                <c:pt idx="9">
                  <c:v>17546.830000000002</c:v>
                </c:pt>
                <c:pt idx="10">
                  <c:v>14686.25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2-4B04-993D-F4E9BC684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0699551"/>
        <c:axId val="2110701951"/>
      </c:barChart>
      <c:catAx>
        <c:axId val="211069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01951"/>
        <c:crosses val="autoZero"/>
        <c:auto val="1"/>
        <c:lblAlgn val="ctr"/>
        <c:lblOffset val="100"/>
        <c:noMultiLvlLbl val="0"/>
      </c:catAx>
      <c:valAx>
        <c:axId val="211070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9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>
                    <a:lumMod val="75000"/>
                    <a:lumOff val="25000"/>
                  </a:schemeClr>
                </a:solidFill>
              </a:rPr>
              <a:t>Country</a:t>
            </a:r>
            <a:r>
              <a:rPr lang="en-IN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wise Sales</a:t>
            </a:r>
            <a:endParaRPr lang="en-IN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Calculations!$D$10:$D$14</c:f>
              <c:strCache>
                <c:ptCount val="5"/>
                <c:pt idx="0">
                  <c:v>India</c:v>
                </c:pt>
                <c:pt idx="1">
                  <c:v>United States</c:v>
                </c:pt>
                <c:pt idx="2">
                  <c:v>Canada</c:v>
                </c:pt>
                <c:pt idx="3">
                  <c:v>Australia</c:v>
                </c:pt>
                <c:pt idx="4">
                  <c:v>United Kingdom</c:v>
                </c:pt>
              </c:strCache>
            </c:strRef>
          </c:cat>
          <c:val>
            <c:numRef>
              <c:f>Calculations!$E$10:$E$14</c:f>
              <c:numCache>
                <c:formatCode>"$"#,##0</c:formatCode>
                <c:ptCount val="5"/>
                <c:pt idx="0">
                  <c:v>75160.909999999989</c:v>
                </c:pt>
                <c:pt idx="1">
                  <c:v>343075.69000000024</c:v>
                </c:pt>
                <c:pt idx="2">
                  <c:v>28270.779999999995</c:v>
                </c:pt>
                <c:pt idx="3">
                  <c:v>18405.520000000004</c:v>
                </c:pt>
                <c:pt idx="4">
                  <c:v>29827.880000000008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1-4D38-A033-080C6F29D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  <a:r>
              <a:rPr lang="en-IN" b="1">
                <a:solidFill>
                  <a:schemeClr val="tx1">
                    <a:lumMod val="75000"/>
                    <a:lumOff val="25000"/>
                  </a:schemeClr>
                </a:solidFill>
              </a:rPr>
              <a:t>sum of Quality by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Calculations!$G$7:$G$56</c:f>
              <c:strCache>
                <c:ptCount val="50"/>
                <c:pt idx="0">
                  <c:v>Drone Mini</c:v>
                </c:pt>
                <c:pt idx="1">
                  <c:v>Microphone</c:v>
                </c:pt>
                <c:pt idx="2">
                  <c:v>Power Bank 20000mAh</c:v>
                </c:pt>
                <c:pt idx="3">
                  <c:v>Webcam Full HD</c:v>
                </c:pt>
                <c:pt idx="4">
                  <c:v>T-Shirt</c:v>
                </c:pt>
                <c:pt idx="5">
                  <c:v>Cookware Set</c:v>
                </c:pt>
                <c:pt idx="6">
                  <c:v>Dress Shirt</c:v>
                </c:pt>
                <c:pt idx="7">
                  <c:v>Jeans</c:v>
                </c:pt>
                <c:pt idx="8">
                  <c:v>Kids Toy Car</c:v>
                </c:pt>
                <c:pt idx="9">
                  <c:v>Wireless Earbuds</c:v>
                </c:pt>
                <c:pt idx="10">
                  <c:v>Car Charger</c:v>
                </c:pt>
                <c:pt idx="11">
                  <c:v>Projector Mini</c:v>
                </c:pt>
                <c:pt idx="12">
                  <c:v>Vacuum Cleaner</c:v>
                </c:pt>
                <c:pt idx="13">
                  <c:v>Desk Plant</c:v>
                </c:pt>
                <c:pt idx="14">
                  <c:v>Running Shoes</c:v>
                </c:pt>
                <c:pt idx="15">
                  <c:v>Graphic Tablet</c:v>
                </c:pt>
                <c:pt idx="16">
                  <c:v>Puzzle 1000pc</c:v>
                </c:pt>
                <c:pt idx="17">
                  <c:v>Smartwatch</c:v>
                </c:pt>
                <c:pt idx="18">
                  <c:v>Smartphone Case</c:v>
                </c:pt>
                <c:pt idx="19">
                  <c:v>Backpack</c:v>
                </c:pt>
                <c:pt idx="20">
                  <c:v>4K Monitor</c:v>
                </c:pt>
                <c:pt idx="21">
                  <c:v>Smart Light Bulb</c:v>
                </c:pt>
                <c:pt idx="22">
                  <c:v>LED Desk Lamp</c:v>
                </c:pt>
                <c:pt idx="23">
                  <c:v>Phone Tripod</c:v>
                </c:pt>
                <c:pt idx="24">
                  <c:v>Gaming Mouse</c:v>
                </c:pt>
                <c:pt idx="25">
                  <c:v>Memory Card 128GB</c:v>
                </c:pt>
                <c:pt idx="26">
                  <c:v>Board Game</c:v>
                </c:pt>
                <c:pt idx="27">
                  <c:v>Instant Pot</c:v>
                </c:pt>
                <c:pt idx="28">
                  <c:v>Water Bottle</c:v>
                </c:pt>
                <c:pt idx="29">
                  <c:v>Portable SSD 1TB</c:v>
                </c:pt>
                <c:pt idx="30">
                  <c:v>Noise Cancelling Headphones</c:v>
                </c:pt>
                <c:pt idx="31">
                  <c:v>Novel Bestseller</c:v>
                </c:pt>
                <c:pt idx="32">
                  <c:v>Children's Book</c:v>
                </c:pt>
                <c:pt idx="33">
                  <c:v>Laptop Sleeve</c:v>
                </c:pt>
                <c:pt idx="34">
                  <c:v>Air Fryer</c:v>
                </c:pt>
                <c:pt idx="35">
                  <c:v>Winter Jacket</c:v>
                </c:pt>
                <c:pt idx="36">
                  <c:v>Router</c:v>
                </c:pt>
                <c:pt idx="37">
                  <c:v>USB-C Charger</c:v>
                </c:pt>
                <c:pt idx="38">
                  <c:v>Fitness Band</c:v>
                </c:pt>
                <c:pt idx="39">
                  <c:v>Sunglasses</c:v>
                </c:pt>
                <c:pt idx="40">
                  <c:v>Mechanical Keyboard</c:v>
                </c:pt>
                <c:pt idx="41">
                  <c:v>Electric Kettle</c:v>
                </c:pt>
                <c:pt idx="42">
                  <c:v>Wireless Charger</c:v>
                </c:pt>
                <c:pt idx="43">
                  <c:v>HDMI Cable 2m</c:v>
                </c:pt>
                <c:pt idx="44">
                  <c:v>Desk Organizer</c:v>
                </c:pt>
                <c:pt idx="45">
                  <c:v>Yoga Mat</c:v>
                </c:pt>
                <c:pt idx="46">
                  <c:v>Action Camera</c:v>
                </c:pt>
                <c:pt idx="47">
                  <c:v>External HDD 2TB</c:v>
                </c:pt>
                <c:pt idx="48">
                  <c:v>Office Chair</c:v>
                </c:pt>
                <c:pt idx="49">
                  <c:v>Bluetooth Speaker</c:v>
                </c:pt>
              </c:strCache>
            </c:strRef>
          </c:cat>
          <c:val>
            <c:numRef>
              <c:f>Calculations!$H$7:$H$56</c:f>
              <c:numCache>
                <c:formatCode>General</c:formatCode>
                <c:ptCount val="50"/>
                <c:pt idx="0">
                  <c:v>35</c:v>
                </c:pt>
                <c:pt idx="1">
                  <c:v>43</c:v>
                </c:pt>
                <c:pt idx="2">
                  <c:v>43</c:v>
                </c:pt>
                <c:pt idx="3">
                  <c:v>44</c:v>
                </c:pt>
                <c:pt idx="4">
                  <c:v>39</c:v>
                </c:pt>
                <c:pt idx="5">
                  <c:v>55</c:v>
                </c:pt>
                <c:pt idx="6">
                  <c:v>34</c:v>
                </c:pt>
                <c:pt idx="7">
                  <c:v>19</c:v>
                </c:pt>
                <c:pt idx="8">
                  <c:v>37</c:v>
                </c:pt>
                <c:pt idx="9">
                  <c:v>29</c:v>
                </c:pt>
                <c:pt idx="10">
                  <c:v>24</c:v>
                </c:pt>
                <c:pt idx="11">
                  <c:v>32</c:v>
                </c:pt>
                <c:pt idx="12">
                  <c:v>41</c:v>
                </c:pt>
                <c:pt idx="13">
                  <c:v>34</c:v>
                </c:pt>
                <c:pt idx="14">
                  <c:v>29</c:v>
                </c:pt>
                <c:pt idx="15">
                  <c:v>25</c:v>
                </c:pt>
                <c:pt idx="16">
                  <c:v>19</c:v>
                </c:pt>
                <c:pt idx="17">
                  <c:v>40</c:v>
                </c:pt>
                <c:pt idx="18">
                  <c:v>55</c:v>
                </c:pt>
                <c:pt idx="19">
                  <c:v>26</c:v>
                </c:pt>
                <c:pt idx="20">
                  <c:v>28</c:v>
                </c:pt>
                <c:pt idx="21">
                  <c:v>40</c:v>
                </c:pt>
                <c:pt idx="22">
                  <c:v>42</c:v>
                </c:pt>
                <c:pt idx="23">
                  <c:v>37</c:v>
                </c:pt>
                <c:pt idx="24">
                  <c:v>25</c:v>
                </c:pt>
                <c:pt idx="25">
                  <c:v>31</c:v>
                </c:pt>
                <c:pt idx="26">
                  <c:v>29</c:v>
                </c:pt>
                <c:pt idx="27">
                  <c:v>22</c:v>
                </c:pt>
                <c:pt idx="28">
                  <c:v>31</c:v>
                </c:pt>
                <c:pt idx="29">
                  <c:v>33</c:v>
                </c:pt>
                <c:pt idx="30">
                  <c:v>26</c:v>
                </c:pt>
                <c:pt idx="31">
                  <c:v>39</c:v>
                </c:pt>
                <c:pt idx="32">
                  <c:v>25</c:v>
                </c:pt>
                <c:pt idx="33">
                  <c:v>28</c:v>
                </c:pt>
                <c:pt idx="34">
                  <c:v>42</c:v>
                </c:pt>
                <c:pt idx="35">
                  <c:v>19</c:v>
                </c:pt>
                <c:pt idx="36">
                  <c:v>49</c:v>
                </c:pt>
                <c:pt idx="37">
                  <c:v>33</c:v>
                </c:pt>
                <c:pt idx="38">
                  <c:v>27</c:v>
                </c:pt>
                <c:pt idx="39">
                  <c:v>40</c:v>
                </c:pt>
                <c:pt idx="40">
                  <c:v>24</c:v>
                </c:pt>
                <c:pt idx="41">
                  <c:v>40</c:v>
                </c:pt>
                <c:pt idx="42">
                  <c:v>37</c:v>
                </c:pt>
                <c:pt idx="43">
                  <c:v>43</c:v>
                </c:pt>
                <c:pt idx="44">
                  <c:v>13</c:v>
                </c:pt>
                <c:pt idx="45">
                  <c:v>30</c:v>
                </c:pt>
                <c:pt idx="46">
                  <c:v>38</c:v>
                </c:pt>
                <c:pt idx="47">
                  <c:v>43</c:v>
                </c:pt>
                <c:pt idx="48">
                  <c:v>49</c:v>
                </c:pt>
                <c:pt idx="4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02-4C33-A4C3-BA2EA27CC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066175"/>
        <c:axId val="490072895"/>
      </c:lineChart>
      <c:catAx>
        <c:axId val="49006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72895"/>
        <c:crosses val="autoZero"/>
        <c:auto val="1"/>
        <c:lblAlgn val="ctr"/>
        <c:lblOffset val="100"/>
        <c:noMultiLvlLbl val="0"/>
      </c:catAx>
      <c:valAx>
        <c:axId val="49007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6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Calculations!$D$5" fmlaRange="Calculations!$A$6:$A$10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amazon dashboard'!A1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#'Pivot table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3.png"/><Relationship Id="rId7" Type="http://schemas.openxmlformats.org/officeDocument/2006/relationships/chart" Target="../charts/chart7.xml"/><Relationship Id="rId2" Type="http://schemas.openxmlformats.org/officeDocument/2006/relationships/hyperlink" Target="#'Pivot table'!A1"/><Relationship Id="rId1" Type="http://schemas.openxmlformats.org/officeDocument/2006/relationships/chart" Target="../charts/chart5.xml"/><Relationship Id="rId6" Type="http://schemas.openxmlformats.org/officeDocument/2006/relationships/chart" Target="../charts/chart6.xml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102972</xdr:colOff>
      <xdr:row>0</xdr:row>
      <xdr:rowOff>0</xdr:rowOff>
    </xdr:from>
    <xdr:to>
      <xdr:col>5</xdr:col>
      <xdr:colOff>654738</xdr:colOff>
      <xdr:row>2</xdr:row>
      <xdr:rowOff>167332</xdr:rowOff>
    </xdr:to>
    <xdr:pic>
      <xdr:nvPicPr>
        <xdr:cNvPr id="3" name="Graphic 2" descr="Bar char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000CAF-6D20-B5D9-C382-4D45AAB7A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118918" y="0"/>
          <a:ext cx="553481" cy="553481"/>
        </a:xfrm>
        <a:prstGeom prst="rect">
          <a:avLst/>
        </a:prstGeom>
      </xdr:spPr>
    </xdr:pic>
    <xdr:clientData/>
  </xdr:twoCellAnchor>
  <xdr:twoCellAnchor editAs="oneCell">
    <xdr:from>
      <xdr:col>6</xdr:col>
      <xdr:colOff>90101</xdr:colOff>
      <xdr:row>0</xdr:row>
      <xdr:rowOff>0</xdr:rowOff>
    </xdr:from>
    <xdr:to>
      <xdr:col>6</xdr:col>
      <xdr:colOff>553480</xdr:colOff>
      <xdr:row>2</xdr:row>
      <xdr:rowOff>180201</xdr:rowOff>
    </xdr:to>
    <xdr:pic>
      <xdr:nvPicPr>
        <xdr:cNvPr id="4" name="Graphic 3" descr="Table outlin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1BD0E2-685E-4B94-9681-CD89BC987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711013" y="0"/>
          <a:ext cx="463379" cy="566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1742401</xdr:colOff>
      <xdr:row>3</xdr:row>
      <xdr:rowOff>189957</xdr:rowOff>
    </xdr:from>
    <xdr:to>
      <xdr:col>10</xdr:col>
      <xdr:colOff>359433</xdr:colOff>
      <xdr:row>26</xdr:row>
      <xdr:rowOff>17971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3E3C6B-B0C9-9DD6-C9FD-3659CFF05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0</xdr:row>
      <xdr:rowOff>185737</xdr:rowOff>
    </xdr:from>
    <xdr:to>
      <xdr:col>9</xdr:col>
      <xdr:colOff>495300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2452D0-C568-357B-F080-41D5CF1EE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335359</xdr:colOff>
      <xdr:row>3</xdr:row>
      <xdr:rowOff>185217</xdr:rowOff>
    </xdr:from>
    <xdr:to>
      <xdr:col>11</xdr:col>
      <xdr:colOff>755741</xdr:colOff>
      <xdr:row>23</xdr:row>
      <xdr:rowOff>167754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CF9BB-175A-10FD-C169-6BAABF166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952500</xdr:colOff>
      <xdr:row>2</xdr:row>
      <xdr:rowOff>57429</xdr:rowOff>
    </xdr:from>
    <xdr:to>
      <xdr:col>8</xdr:col>
      <xdr:colOff>308722</xdr:colOff>
      <xdr:row>16</xdr:row>
      <xdr:rowOff>133629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FF2A5-5685-BB07-A84E-2FDB55EA9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46908</xdr:colOff>
      <xdr:row>0</xdr:row>
      <xdr:rowOff>30726</xdr:rowOff>
    </xdr:from>
    <xdr:ext cx="3150771" cy="16531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B30C65-71A7-E7D3-4E14-8781907AAB22}"/>
            </a:ext>
          </a:extLst>
        </xdr:cNvPr>
        <xdr:cNvSpPr txBox="1"/>
      </xdr:nvSpPr>
      <xdr:spPr>
        <a:xfrm>
          <a:off x="46908" y="30726"/>
          <a:ext cx="3150771" cy="165315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800" b="1">
              <a:solidFill>
                <a:schemeClr val="tx1">
                  <a:lumMod val="75000"/>
                  <a:lumOff val="25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Amazon Sales KPI Dashboard</a:t>
          </a:r>
        </a:p>
      </xdr:txBody>
    </xdr:sp>
    <xdr:clientData/>
  </xdr:oneCellAnchor>
  <xdr:twoCellAnchor>
    <xdr:from>
      <xdr:col>19</xdr:col>
      <xdr:colOff>182506</xdr:colOff>
      <xdr:row>0</xdr:row>
      <xdr:rowOff>62902</xdr:rowOff>
    </xdr:from>
    <xdr:to>
      <xdr:col>26</xdr:col>
      <xdr:colOff>91791</xdr:colOff>
      <xdr:row>30</xdr:row>
      <xdr:rowOff>99515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91AE47-56C7-4164-9D9F-FB4B3C288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139585</xdr:colOff>
      <xdr:row>0</xdr:row>
      <xdr:rowOff>0</xdr:rowOff>
    </xdr:from>
    <xdr:to>
      <xdr:col>26</xdr:col>
      <xdr:colOff>75009</xdr:colOff>
      <xdr:row>4</xdr:row>
      <xdr:rowOff>158211</xdr:rowOff>
    </xdr:to>
    <xdr:pic>
      <xdr:nvPicPr>
        <xdr:cNvPr id="11" name="Graphic 10" descr="Tabl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3109BF-845C-EBA6-DC44-8BD6124BA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526123" y="0"/>
          <a:ext cx="550886" cy="920211"/>
        </a:xfrm>
        <a:prstGeom prst="rect">
          <a:avLst/>
        </a:prstGeom>
      </xdr:spPr>
    </xdr:pic>
    <xdr:clientData/>
  </xdr:twoCellAnchor>
  <xdr:twoCellAnchor editAs="oneCell">
    <xdr:from>
      <xdr:col>0</xdr:col>
      <xdr:colOff>34018</xdr:colOff>
      <xdr:row>4</xdr:row>
      <xdr:rowOff>170089</xdr:rowOff>
    </xdr:from>
    <xdr:to>
      <xdr:col>5</xdr:col>
      <xdr:colOff>148318</xdr:colOff>
      <xdr:row>11</xdr:row>
      <xdr:rowOff>116342</xdr:rowOff>
    </xdr:to>
    <xdr:pic>
      <xdr:nvPicPr>
        <xdr:cNvPr id="13" name="Picture 12" descr="Amazon лого, логотип амазон ПНГ на Прозрачном Фоне • Скачать PNG Amazon  лого, логотип амазон">
          <a:extLst>
            <a:ext uri="{FF2B5EF4-FFF2-40B4-BE49-F238E27FC236}">
              <a16:creationId xmlns:a16="http://schemas.microsoft.com/office/drawing/2014/main" id="{AE3E56B7-82D2-778E-6DB9-88440F74D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18" y="918482"/>
          <a:ext cx="3175907" cy="1255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541940</xdr:colOff>
          <xdr:row>10</xdr:row>
          <xdr:rowOff>144156</xdr:rowOff>
        </xdr:from>
        <xdr:to>
          <xdr:col>4</xdr:col>
          <xdr:colOff>131380</xdr:colOff>
          <xdr:row>13</xdr:row>
          <xdr:rowOff>47211</xdr:rowOff>
        </xdr:to>
        <xdr:sp macro="" textlink="">
          <xdr:nvSpPr>
            <xdr:cNvPr id="5135" name="Drop Down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7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591766</xdr:colOff>
      <xdr:row>0</xdr:row>
      <xdr:rowOff>67283</xdr:rowOff>
    </xdr:from>
    <xdr:to>
      <xdr:col>11</xdr:col>
      <xdr:colOff>587713</xdr:colOff>
      <xdr:row>14</xdr:row>
      <xdr:rowOff>60798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81C7160-B21B-5681-97AC-B666FEF99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77931</xdr:colOff>
      <xdr:row>0</xdr:row>
      <xdr:rowOff>65809</xdr:rowOff>
    </xdr:from>
    <xdr:to>
      <xdr:col>19</xdr:col>
      <xdr:colOff>86591</xdr:colOff>
      <xdr:row>14</xdr:row>
      <xdr:rowOff>51955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56FF69F-4358-35DF-C3F8-65D048332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80720</xdr:colOff>
      <xdr:row>14</xdr:row>
      <xdr:rowOff>169514</xdr:rowOff>
    </xdr:from>
    <xdr:to>
      <xdr:col>19</xdr:col>
      <xdr:colOff>84235</xdr:colOff>
      <xdr:row>30</xdr:row>
      <xdr:rowOff>99515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B0042EA-A532-B1FA-038D-170982226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145878</xdr:colOff>
      <xdr:row>14</xdr:row>
      <xdr:rowOff>137297</xdr:rowOff>
    </xdr:from>
    <xdr:to>
      <xdr:col>11</xdr:col>
      <xdr:colOff>592095</xdr:colOff>
      <xdr:row>30</xdr:row>
      <xdr:rowOff>90055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A5A09DA-E74A-2A0C-2BCE-CDADD0E37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oni2\AppData\Local\Packages\5319275A.WhatsAppDesktop_cv1g1gvanyjgm\LocalState\sessions\D496EA515DDF87CE48F2F04DB81D3253C7C24E91\transfers\2026-23\11-02-assembling-a-dashboard-part-1%20-%20Working_Use.xlsx" TargetMode="External"/><Relationship Id="rId1" Type="http://schemas.openxmlformats.org/officeDocument/2006/relationships/externalLinkPath" Target="file:///C:\Users\soni2\AppData\Local\Packages\5319275A.WhatsAppDesktop_cv1g1gvanyjgm\LocalState\sessions\D496EA515DDF87CE48F2F04DB81D3253C7C24E91\transfers\2026-23\11-02-assembling-a-dashboard-part-1%20-%20Working_U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Tables"/>
      <sheetName val="Calcs"/>
      <sheetName val="Chart - Unit Sold"/>
      <sheetName val="Chart - Order by Product"/>
      <sheetName val="Chart - Cost Vs Profit"/>
      <sheetName val="Chart - Units Sold_O"/>
      <sheetName val="Chart - Order by Product_O"/>
      <sheetName val="Chart - Cost vs Profit_O"/>
      <sheetName val="Dashboard_O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iya Rani" refreshedDate="46178.89222037037" createdVersion="8" refreshedVersion="8" minRefreshableVersion="3" recordCount="2998" xr:uid="{17A84EFB-6924-44E2-9E07-D12E40201523}">
  <cacheSource type="worksheet">
    <worksheetSource name="salestable"/>
  </cacheSource>
  <cacheFields count="21">
    <cacheField name="OrderID" numFmtId="0">
      <sharedItems count="2998">
        <s v="ORD0000001"/>
        <s v="ORD0000002"/>
        <s v="ORD0000003"/>
        <s v="ORD0000004"/>
        <s v="ORD0000005"/>
        <s v="ORD0000006"/>
        <s v="ORD0000007"/>
        <s v="ORD0000008"/>
        <s v="ORD0000009"/>
        <s v="ORD0000010"/>
        <s v="ORD0000011"/>
        <s v="ORD0000012"/>
        <s v="ORD0000013"/>
        <s v="ORD0000014"/>
        <s v="ORD0000015"/>
        <s v="ORD0000016"/>
        <s v="ORD0000017"/>
        <s v="ORD0000018"/>
        <s v="ORD0000019"/>
        <s v="ORD0000020"/>
        <s v="ORD0000021"/>
        <s v="ORD0000022"/>
        <s v="ORD0000023"/>
        <s v="ORD0000024"/>
        <s v="ORD0000025"/>
        <s v="ORD0000026"/>
        <s v="ORD0000027"/>
        <s v="ORD0000028"/>
        <s v="ORD0000029"/>
        <s v="ORD0000030"/>
        <s v="ORD0000031"/>
        <s v="ORD0000032"/>
        <s v="ORD0000033"/>
        <s v="ORD0000034"/>
        <s v="ORD0000035"/>
        <s v="ORD0000036"/>
        <s v="ORD0000037"/>
        <s v="ORD0000038"/>
        <s v="ORD0000039"/>
        <s v="ORD0000040"/>
        <s v="ORD0000041"/>
        <s v="ORD0000042"/>
        <s v="ORD0000043"/>
        <s v="ORD0000044"/>
        <s v="ORD0000045"/>
        <s v="ORD0000046"/>
        <s v="ORD0000047"/>
        <s v="ORD0000048"/>
        <s v="ORD0000049"/>
        <s v="ORD0000050"/>
        <s v="ORD0000051"/>
        <s v="ORD0000052"/>
        <s v="ORD0000053"/>
        <s v="ORD0000054"/>
        <s v="ORD0000055"/>
        <s v="ORD0000056"/>
        <s v="ORD0000057"/>
        <s v="ORD0000058"/>
        <s v="ORD0000059"/>
        <s v="ORD0000060"/>
        <s v="ORD0000061"/>
        <s v="ORD0000062"/>
        <s v="ORD0000063"/>
        <s v="ORD0000064"/>
        <s v="ORD0000065"/>
        <s v="ORD0000066"/>
        <s v="ORD0000067"/>
        <s v="ORD0000068"/>
        <s v="ORD0000069"/>
        <s v="ORD0000070"/>
        <s v="ORD0000071"/>
        <s v="ORD0000072"/>
        <s v="ORD0000073"/>
        <s v="ORD0000074"/>
        <s v="ORD0000075"/>
        <s v="ORD0000076"/>
        <s v="ORD0000077"/>
        <s v="ORD0000078"/>
        <s v="ORD0000079"/>
        <s v="ORD0000080"/>
        <s v="ORD0000081"/>
        <s v="ORD0000082"/>
        <s v="ORD0000083"/>
        <s v="ORD0000084"/>
        <s v="ORD0000085"/>
        <s v="ORD0000086"/>
        <s v="ORD0000087"/>
        <s v="ORD0000088"/>
        <s v="ORD0000089"/>
        <s v="ORD0000090"/>
        <s v="ORD0000091"/>
        <s v="ORD0000092"/>
        <s v="ORD0000093"/>
        <s v="ORD0000094"/>
        <s v="ORD0000095"/>
        <s v="ORD0000096"/>
        <s v="ORD0000097"/>
        <s v="ORD0000098"/>
        <s v="ORD0000099"/>
        <s v="ORD0000100"/>
        <s v="ORD0000101"/>
        <s v="ORD0000102"/>
        <s v="ORD0000103"/>
        <s v="ORD0000104"/>
        <s v="ORD0000105"/>
        <s v="ORD0000106"/>
        <s v="ORD0000107"/>
        <s v="ORD0000108"/>
        <s v="ORD0000109"/>
        <s v="ORD0000110"/>
        <s v="ORD0000111"/>
        <s v="ORD0000112"/>
        <s v="ORD0000113"/>
        <s v="ORD0000114"/>
        <s v="ORD0000115"/>
        <s v="ORD0000116"/>
        <s v="ORD0000117"/>
        <s v="ORD0000118"/>
        <s v="ORD0000119"/>
        <s v="ORD0000120"/>
        <s v="ORD0000121"/>
        <s v="ORD0000122"/>
        <s v="ORD0000123"/>
        <s v="ORD0000124"/>
        <s v="ORD0000125"/>
        <s v="ORD0000126"/>
        <s v="ORD0000127"/>
        <s v="ORD0000128"/>
        <s v="ORD0000129"/>
        <s v="ORD0000130"/>
        <s v="ORD0000131"/>
        <s v="ORD0000132"/>
        <s v="ORD0000133"/>
        <s v="ORD0000134"/>
        <s v="ORD0000135"/>
        <s v="ORD0000136"/>
        <s v="ORD0000137"/>
        <s v="ORD0000138"/>
        <s v="ORD0000139"/>
        <s v="ORD0000140"/>
        <s v="ORD0000141"/>
        <s v="ORD0000142"/>
        <s v="ORD0000143"/>
        <s v="ORD0000144"/>
        <s v="ORD0000145"/>
        <s v="ORD0000146"/>
        <s v="ORD0000147"/>
        <s v="ORD0000148"/>
        <s v="ORD0000149"/>
        <s v="ORD0000150"/>
        <s v="ORD0000151"/>
        <s v="ORD0000152"/>
        <s v="ORD0000153"/>
        <s v="ORD0000154"/>
        <s v="ORD0000155"/>
        <s v="ORD0000156"/>
        <s v="ORD0000157"/>
        <s v="ORD0000158"/>
        <s v="ORD0000159"/>
        <s v="ORD0000160"/>
        <s v="ORD0000161"/>
        <s v="ORD0000162"/>
        <s v="ORD0000163"/>
        <s v="ORD0000164"/>
        <s v="ORD0000165"/>
        <s v="ORD0000166"/>
        <s v="ORD0000167"/>
        <s v="ORD0000168"/>
        <s v="ORD0000169"/>
        <s v="ORD0000170"/>
        <s v="ORD0000171"/>
        <s v="ORD0000172"/>
        <s v="ORD0000173"/>
        <s v="ORD0000174"/>
        <s v="ORD0000175"/>
        <s v="ORD0000176"/>
        <s v="ORD0000177"/>
        <s v="ORD0000178"/>
        <s v="ORD0000179"/>
        <s v="ORD0000180"/>
        <s v="ORD0000181"/>
        <s v="ORD0000182"/>
        <s v="ORD0000183"/>
        <s v="ORD0000184"/>
        <s v="ORD0000185"/>
        <s v="ORD0000186"/>
        <s v="ORD0000187"/>
        <s v="ORD0000188"/>
        <s v="ORD0000189"/>
        <s v="ORD0000190"/>
        <s v="ORD0000191"/>
        <s v="ORD0000192"/>
        <s v="ORD0000193"/>
        <s v="ORD0000194"/>
        <s v="ORD0000195"/>
        <s v="ORD0000196"/>
        <s v="ORD0000197"/>
        <s v="ORD0000198"/>
        <s v="ORD0000199"/>
        <s v="ORD0000200"/>
        <s v="ORD0000201"/>
        <s v="ORD0000202"/>
        <s v="ORD0000203"/>
        <s v="ORD0000204"/>
        <s v="ORD0000205"/>
        <s v="ORD0000206"/>
        <s v="ORD0000207"/>
        <s v="ORD0000208"/>
        <s v="ORD0000209"/>
        <s v="ORD0000210"/>
        <s v="ORD0000211"/>
        <s v="ORD0000212"/>
        <s v="ORD0000213"/>
        <s v="ORD0000214"/>
        <s v="ORD0000215"/>
        <s v="ORD0000216"/>
        <s v="ORD0000217"/>
        <s v="ORD0000218"/>
        <s v="ORD0000219"/>
        <s v="ORD0000220"/>
        <s v="ORD0000221"/>
        <s v="ORD0000222"/>
        <s v="ORD0000223"/>
        <s v="ORD0000224"/>
        <s v="ORD0000225"/>
        <s v="ORD0000226"/>
        <s v="ORD0000227"/>
        <s v="ORD0000228"/>
        <s v="ORD0000229"/>
        <s v="ORD0000230"/>
        <s v="ORD0000231"/>
        <s v="ORD0000232"/>
        <s v="ORD0000233"/>
        <s v="ORD0000234"/>
        <s v="ORD0000235"/>
        <s v="ORD0000236"/>
        <s v="ORD0000237"/>
        <s v="ORD0000238"/>
        <s v="ORD0000239"/>
        <s v="ORD0000240"/>
        <s v="ORD0000241"/>
        <s v="ORD0000242"/>
        <s v="ORD0000243"/>
        <s v="ORD0000244"/>
        <s v="ORD0000245"/>
        <s v="ORD0000246"/>
        <s v="ORD0000247"/>
        <s v="ORD0000248"/>
        <s v="ORD0000249"/>
        <s v="ORD0000250"/>
        <s v="ORD0000251"/>
        <s v="ORD0000252"/>
        <s v="ORD0000253"/>
        <s v="ORD0000254"/>
        <s v="ORD0000255"/>
        <s v="ORD0000256"/>
        <s v="ORD0000257"/>
        <s v="ORD0000258"/>
        <s v="ORD0000259"/>
        <s v="ORD0000260"/>
        <s v="ORD0000261"/>
        <s v="ORD0000262"/>
        <s v="ORD0000263"/>
        <s v="ORD0000264"/>
        <s v="ORD0000265"/>
        <s v="ORD0000266"/>
        <s v="ORD0000267"/>
        <s v="ORD0000268"/>
        <s v="ORD0000269"/>
        <s v="ORD0000270"/>
        <s v="ORD0000271"/>
        <s v="ORD0000272"/>
        <s v="ORD0000273"/>
        <s v="ORD0000274"/>
        <s v="ORD0000275"/>
        <s v="ORD0000276"/>
        <s v="ORD0000277"/>
        <s v="ORD0000278"/>
        <s v="ORD0000279"/>
        <s v="ORD0000280"/>
        <s v="ORD0000281"/>
        <s v="ORD0000282"/>
        <s v="ORD0000283"/>
        <s v="ORD0000284"/>
        <s v="ORD0000285"/>
        <s v="ORD0000286"/>
        <s v="ORD0000287"/>
        <s v="ORD0000288"/>
        <s v="ORD0000289"/>
        <s v="ORD0000290"/>
        <s v="ORD0000291"/>
        <s v="ORD0000292"/>
        <s v="ORD0000293"/>
        <s v="ORD0000294"/>
        <s v="ORD0000295"/>
        <s v="ORD0000296"/>
        <s v="ORD0000297"/>
        <s v="ORD0000298"/>
        <s v="ORD0000299"/>
        <s v="ORD0000300"/>
        <s v="ORD0000301"/>
        <s v="ORD0000302"/>
        <s v="ORD0000303"/>
        <s v="ORD0000304"/>
        <s v="ORD0000305"/>
        <s v="ORD0000306"/>
        <s v="ORD0000307"/>
        <s v="ORD0000308"/>
        <s v="ORD0000309"/>
        <s v="ORD0000310"/>
        <s v="ORD0000311"/>
        <s v="ORD0000312"/>
        <s v="ORD0000313"/>
        <s v="ORD0000314"/>
        <s v="ORD0000315"/>
        <s v="ORD0000316"/>
        <s v="ORD0000317"/>
        <s v="ORD0000318"/>
        <s v="ORD0000319"/>
        <s v="ORD0000320"/>
        <s v="ORD0000321"/>
        <s v="ORD0000322"/>
        <s v="ORD0000323"/>
        <s v="ORD0000324"/>
        <s v="ORD0000325"/>
        <s v="ORD0000326"/>
        <s v="ORD0000327"/>
        <s v="ORD0000328"/>
        <s v="ORD0000329"/>
        <s v="ORD0000330"/>
        <s v="ORD0000331"/>
        <s v="ORD0000332"/>
        <s v="ORD0000333"/>
        <s v="ORD0000334"/>
        <s v="ORD0000335"/>
        <s v="ORD0000336"/>
        <s v="ORD0000337"/>
        <s v="ORD0000338"/>
        <s v="ORD0000339"/>
        <s v="ORD0000340"/>
        <s v="ORD0000341"/>
        <s v="ORD0000342"/>
        <s v="ORD0000343"/>
        <s v="ORD0000344"/>
        <s v="ORD0000345"/>
        <s v="ORD0000346"/>
        <s v="ORD0000347"/>
        <s v="ORD0000348"/>
        <s v="ORD0000349"/>
        <s v="ORD0000350"/>
        <s v="ORD0000351"/>
        <s v="ORD0000352"/>
        <s v="ORD0000353"/>
        <s v="ORD0000354"/>
        <s v="ORD0000355"/>
        <s v="ORD0000356"/>
        <s v="ORD0000357"/>
        <s v="ORD0000358"/>
        <s v="ORD0000359"/>
        <s v="ORD0000360"/>
        <s v="ORD0000361"/>
        <s v="ORD0000362"/>
        <s v="ORD0000363"/>
        <s v="ORD0000364"/>
        <s v="ORD0000365"/>
        <s v="ORD0000366"/>
        <s v="ORD0000367"/>
        <s v="ORD0000368"/>
        <s v="ORD0000369"/>
        <s v="ORD0000370"/>
        <s v="ORD0000371"/>
        <s v="ORD0000372"/>
        <s v="ORD0000373"/>
        <s v="ORD0000374"/>
        <s v="ORD0000375"/>
        <s v="ORD0000376"/>
        <s v="ORD0000377"/>
        <s v="ORD0000378"/>
        <s v="ORD0000379"/>
        <s v="ORD0000380"/>
        <s v="ORD0000381"/>
        <s v="ORD0000382"/>
        <s v="ORD0000383"/>
        <s v="ORD0000384"/>
        <s v="ORD0000385"/>
        <s v="ORD0000386"/>
        <s v="ORD0000387"/>
        <s v="ORD0000388"/>
        <s v="ORD0000389"/>
        <s v="ORD0000390"/>
        <s v="ORD0000391"/>
        <s v="ORD0000392"/>
        <s v="ORD0000393"/>
        <s v="ORD0000394"/>
        <s v="ORD0000395"/>
        <s v="ORD0000396"/>
        <s v="ORD0000397"/>
        <s v="ORD0000398"/>
        <s v="ORD0000399"/>
        <s v="ORD0000400"/>
        <s v="ORD0000401"/>
        <s v="ORD0000402"/>
        <s v="ORD0000403"/>
        <s v="ORD0000404"/>
        <s v="ORD0000405"/>
        <s v="ORD0000406"/>
        <s v="ORD0000407"/>
        <s v="ORD0000408"/>
        <s v="ORD0000409"/>
        <s v="ORD0000410"/>
        <s v="ORD0000411"/>
        <s v="ORD0000412"/>
        <s v="ORD0000413"/>
        <s v="ORD0000414"/>
        <s v="ORD0000415"/>
        <s v="ORD0000416"/>
        <s v="ORD0000417"/>
        <s v="ORD0000418"/>
        <s v="ORD0000419"/>
        <s v="ORD0000420"/>
        <s v="ORD0000421"/>
        <s v="ORD0000422"/>
        <s v="ORD0000423"/>
        <s v="ORD0000424"/>
        <s v="ORD0000425"/>
        <s v="ORD0000426"/>
        <s v="ORD0000427"/>
        <s v="ORD0000428"/>
        <s v="ORD0000429"/>
        <s v="ORD0000430"/>
        <s v="ORD0000431"/>
        <s v="ORD0000432"/>
        <s v="ORD0000433"/>
        <s v="ORD0000434"/>
        <s v="ORD0000435"/>
        <s v="ORD0000436"/>
        <s v="ORD0000437"/>
        <s v="ORD0000438"/>
        <s v="ORD0000439"/>
        <s v="ORD0000440"/>
        <s v="ORD0000441"/>
        <s v="ORD0000442"/>
        <s v="ORD0000443"/>
        <s v="ORD0000444"/>
        <s v="ORD0000445"/>
        <s v="ORD0000446"/>
        <s v="ORD0000447"/>
        <s v="ORD0000448"/>
        <s v="ORD0000449"/>
        <s v="ORD0000450"/>
        <s v="ORD0000451"/>
        <s v="ORD0000452"/>
        <s v="ORD0000453"/>
        <s v="ORD0000454"/>
        <s v="ORD0000455"/>
        <s v="ORD0000456"/>
        <s v="ORD0000457"/>
        <s v="ORD0000458"/>
        <s v="ORD0000459"/>
        <s v="ORD0000460"/>
        <s v="ORD0000461"/>
        <s v="ORD0000462"/>
        <s v="ORD0000463"/>
        <s v="ORD0000464"/>
        <s v="ORD0000465"/>
        <s v="ORD0000466"/>
        <s v="ORD0000467"/>
        <s v="ORD0000468"/>
        <s v="ORD0000469"/>
        <s v="ORD0000470"/>
        <s v="ORD0000471"/>
        <s v="ORD0000472"/>
        <s v="ORD0000473"/>
        <s v="ORD0000474"/>
        <s v="ORD0000475"/>
        <s v="ORD0000476"/>
        <s v="ORD0000477"/>
        <s v="ORD0000478"/>
        <s v="ORD0000479"/>
        <s v="ORD0000480"/>
        <s v="ORD0000481"/>
        <s v="ORD0000482"/>
        <s v="ORD0000483"/>
        <s v="ORD0000484"/>
        <s v="ORD0000485"/>
        <s v="ORD0000486"/>
        <s v="ORD0000487"/>
        <s v="ORD0000488"/>
        <s v="ORD0000489"/>
        <s v="ORD0000490"/>
        <s v="ORD0000491"/>
        <s v="ORD0000492"/>
        <s v="ORD0000493"/>
        <s v="ORD0000494"/>
        <s v="ORD0000495"/>
        <s v="ORD0000496"/>
        <s v="ORD0000497"/>
        <s v="ORD0000498"/>
        <s v="ORD0000499"/>
        <s v="ORD0000500"/>
        <s v="ORD0000501"/>
        <s v="ORD0000502"/>
        <s v="ORD0000503"/>
        <s v="ORD0000504"/>
        <s v="ORD0000505"/>
        <s v="ORD0000506"/>
        <s v="ORD0000507"/>
        <s v="ORD0000508"/>
        <s v="ORD0000509"/>
        <s v="ORD0000510"/>
        <s v="ORD0000511"/>
        <s v="ORD0000512"/>
        <s v="ORD0000513"/>
        <s v="ORD0000514"/>
        <s v="ORD0000515"/>
        <s v="ORD0000516"/>
        <s v="ORD0000517"/>
        <s v="ORD0000518"/>
        <s v="ORD0000519"/>
        <s v="ORD0000520"/>
        <s v="ORD0000521"/>
        <s v="ORD0000522"/>
        <s v="ORD0000523"/>
        <s v="ORD0000524"/>
        <s v="ORD0000525"/>
        <s v="ORD0000526"/>
        <s v="ORD0000527"/>
        <s v="ORD0000528"/>
        <s v="ORD0000529"/>
        <s v="ORD0000530"/>
        <s v="ORD0000531"/>
        <s v="ORD0000532"/>
        <s v="ORD0000533"/>
        <s v="ORD0000534"/>
        <s v="ORD0000535"/>
        <s v="ORD0000536"/>
        <s v="ORD0000537"/>
        <s v="ORD0000538"/>
        <s v="ORD0000539"/>
        <s v="ORD0000540"/>
        <s v="ORD0000541"/>
        <s v="ORD0000542"/>
        <s v="ORD0000543"/>
        <s v="ORD0000544"/>
        <s v="ORD0000545"/>
        <s v="ORD0000546"/>
        <s v="ORD0000547"/>
        <s v="ORD0000548"/>
        <s v="ORD0000549"/>
        <s v="ORD0000550"/>
        <s v="ORD0000551"/>
        <s v="ORD0000552"/>
        <s v="ORD0000553"/>
        <s v="ORD0000554"/>
        <s v="ORD0000555"/>
        <s v="ORD0000556"/>
        <s v="ORD0000557"/>
        <s v="ORD0000558"/>
        <s v="ORD0000559"/>
        <s v="ORD0000560"/>
        <s v="ORD0000561"/>
        <s v="ORD0000562"/>
        <s v="ORD0000563"/>
        <s v="ORD0000564"/>
        <s v="ORD0000565"/>
        <s v="ORD0000566"/>
        <s v="ORD0000567"/>
        <s v="ORD0000568"/>
        <s v="ORD0000569"/>
        <s v="ORD0000570"/>
        <s v="ORD0000571"/>
        <s v="ORD0000572"/>
        <s v="ORD0000573"/>
        <s v="ORD0000574"/>
        <s v="ORD0000575"/>
        <s v="ORD0000576"/>
        <s v="ORD0000577"/>
        <s v="ORD0000578"/>
        <s v="ORD0000579"/>
        <s v="ORD0000580"/>
        <s v="ORD0000581"/>
        <s v="ORD0000582"/>
        <s v="ORD0000583"/>
        <s v="ORD0000584"/>
        <s v="ORD0000585"/>
        <s v="ORD0000586"/>
        <s v="ORD0000587"/>
        <s v="ORD0000588"/>
        <s v="ORD0000589"/>
        <s v="ORD0000590"/>
        <s v="ORD0000591"/>
        <s v="ORD0000592"/>
        <s v="ORD0000593"/>
        <s v="ORD0000594"/>
        <s v="ORD0000595"/>
        <s v="ORD0000596"/>
        <s v="ORD0000597"/>
        <s v="ORD0000598"/>
        <s v="ORD0000599"/>
        <s v="ORD0000600"/>
        <s v="ORD0000601"/>
        <s v="ORD0000602"/>
        <s v="ORD0000603"/>
        <s v="ORD0000604"/>
        <s v="ORD0000605"/>
        <s v="ORD0000606"/>
        <s v="ORD0000607"/>
        <s v="ORD0000608"/>
        <s v="ORD0000609"/>
        <s v="ORD0000610"/>
        <s v="ORD0000611"/>
        <s v="ORD0000612"/>
        <s v="ORD0000613"/>
        <s v="ORD0000614"/>
        <s v="ORD0000615"/>
        <s v="ORD0000616"/>
        <s v="ORD0000617"/>
        <s v="ORD0000618"/>
        <s v="ORD0000619"/>
        <s v="ORD0000620"/>
        <s v="ORD0000621"/>
        <s v="ORD0000622"/>
        <s v="ORD0000623"/>
        <s v="ORD0000624"/>
        <s v="ORD0000625"/>
        <s v="ORD0000626"/>
        <s v="ORD0000627"/>
        <s v="ORD0000628"/>
        <s v="ORD0000629"/>
        <s v="ORD0000630"/>
        <s v="ORD0000631"/>
        <s v="ORD0000632"/>
        <s v="ORD0000633"/>
        <s v="ORD0000634"/>
        <s v="ORD0000635"/>
        <s v="ORD0000636"/>
        <s v="ORD0000637"/>
        <s v="ORD0000638"/>
        <s v="ORD0000639"/>
        <s v="ORD0000640"/>
        <s v="ORD0000641"/>
        <s v="ORD0000642"/>
        <s v="ORD0000643"/>
        <s v="ORD0000644"/>
        <s v="ORD0000645"/>
        <s v="ORD0000646"/>
        <s v="ORD0000647"/>
        <s v="ORD0000648"/>
        <s v="ORD0000649"/>
        <s v="ORD0000650"/>
        <s v="ORD0000651"/>
        <s v="ORD0000652"/>
        <s v="ORD0000653"/>
        <s v="ORD0000654"/>
        <s v="ORD0000655"/>
        <s v="ORD0000656"/>
        <s v="ORD0000657"/>
        <s v="ORD0000658"/>
        <s v="ORD0000659"/>
        <s v="ORD0000660"/>
        <s v="ORD0000661"/>
        <s v="ORD0000662"/>
        <s v="ORD0000663"/>
        <s v="ORD0000664"/>
        <s v="ORD0000665"/>
        <s v="ORD0000666"/>
        <s v="ORD0000667"/>
        <s v="ORD0000668"/>
        <s v="ORD0000669"/>
        <s v="ORD0000670"/>
        <s v="ORD0000671"/>
        <s v="ORD0000672"/>
        <s v="ORD0000673"/>
        <s v="ORD0000674"/>
        <s v="ORD0000675"/>
        <s v="ORD0000676"/>
        <s v="ORD0000677"/>
        <s v="ORD0000678"/>
        <s v="ORD0000679"/>
        <s v="ORD0000680"/>
        <s v="ORD0000681"/>
        <s v="ORD0000682"/>
        <s v="ORD0000683"/>
        <s v="ORD0000684"/>
        <s v="ORD0000685"/>
        <s v="ORD0000686"/>
        <s v="ORD0000687"/>
        <s v="ORD0000688"/>
        <s v="ORD0000689"/>
        <s v="ORD0000690"/>
        <s v="ORD0000691"/>
        <s v="ORD0000692"/>
        <s v="ORD0000693"/>
        <s v="ORD0000694"/>
        <s v="ORD0000695"/>
        <s v="ORD0000696"/>
        <s v="ORD0000697"/>
        <s v="ORD0000698"/>
        <s v="ORD0000699"/>
        <s v="ORD0000700"/>
        <s v="ORD0000701"/>
        <s v="ORD0000702"/>
        <s v="ORD0000703"/>
        <s v="ORD0000704"/>
        <s v="ORD0000705"/>
        <s v="ORD0000706"/>
        <s v="ORD0000707"/>
        <s v="ORD0000708"/>
        <s v="ORD0000709"/>
        <s v="ORD0000710"/>
        <s v="ORD0000711"/>
        <s v="ORD0000712"/>
        <s v="ORD0000713"/>
        <s v="ORD0000714"/>
        <s v="ORD0000715"/>
        <s v="ORD0000716"/>
        <s v="ORD0000717"/>
        <s v="ORD0000718"/>
        <s v="ORD0000719"/>
        <s v="ORD0000720"/>
        <s v="ORD0000721"/>
        <s v="ORD0000722"/>
        <s v="ORD0000723"/>
        <s v="ORD0000724"/>
        <s v="ORD0000725"/>
        <s v="ORD0000726"/>
        <s v="ORD0000727"/>
        <s v="ORD0000728"/>
        <s v="ORD0000729"/>
        <s v="ORD0000730"/>
        <s v="ORD0000731"/>
        <s v="ORD0000732"/>
        <s v="ORD0000733"/>
        <s v="ORD0000734"/>
        <s v="ORD0000735"/>
        <s v="ORD0000736"/>
        <s v="ORD0000737"/>
        <s v="ORD0000738"/>
        <s v="ORD0000739"/>
        <s v="ORD0000740"/>
        <s v="ORD0000741"/>
        <s v="ORD0000742"/>
        <s v="ORD0000743"/>
        <s v="ORD0000744"/>
        <s v="ORD0000745"/>
        <s v="ORD0000746"/>
        <s v="ORD0000747"/>
        <s v="ORD0000748"/>
        <s v="ORD0000749"/>
        <s v="ORD0000750"/>
        <s v="ORD0000751"/>
        <s v="ORD0000752"/>
        <s v="ORD0000753"/>
        <s v="ORD0000754"/>
        <s v="ORD0000755"/>
        <s v="ORD0000756"/>
        <s v="ORD0000757"/>
        <s v="ORD0000758"/>
        <s v="ORD0000759"/>
        <s v="ORD0000760"/>
        <s v="ORD0000761"/>
        <s v="ORD0000762"/>
        <s v="ORD0000763"/>
        <s v="ORD0000764"/>
        <s v="ORD0000765"/>
        <s v="ORD0000766"/>
        <s v="ORD0000767"/>
        <s v="ORD0000768"/>
        <s v="ORD0000769"/>
        <s v="ORD0000770"/>
        <s v="ORD0000771"/>
        <s v="ORD0000772"/>
        <s v="ORD0000773"/>
        <s v="ORD0000774"/>
        <s v="ORD0000775"/>
        <s v="ORD0000776"/>
        <s v="ORD0000777"/>
        <s v="ORD0000778"/>
        <s v="ORD0000779"/>
        <s v="ORD0000780"/>
        <s v="ORD0000781"/>
        <s v="ORD0000782"/>
        <s v="ORD0000783"/>
        <s v="ORD0000784"/>
        <s v="ORD0000785"/>
        <s v="ORD0000786"/>
        <s v="ORD0000787"/>
        <s v="ORD0000788"/>
        <s v="ORD0000789"/>
        <s v="ORD0000790"/>
        <s v="ORD0000791"/>
        <s v="ORD0000792"/>
        <s v="ORD0000793"/>
        <s v="ORD0000794"/>
        <s v="ORD0000795"/>
        <s v="ORD0000796"/>
        <s v="ORD0000797"/>
        <s v="ORD0000798"/>
        <s v="ORD0000799"/>
        <s v="ORD0000800"/>
        <s v="ORD0000801"/>
        <s v="ORD0000802"/>
        <s v="ORD0000803"/>
        <s v="ORD0000804"/>
        <s v="ORD0000805"/>
        <s v="ORD0000806"/>
        <s v="ORD0000807"/>
        <s v="ORD0000808"/>
        <s v="ORD0000809"/>
        <s v="ORD0000810"/>
        <s v="ORD0000811"/>
        <s v="ORD0000812"/>
        <s v="ORD0000813"/>
        <s v="ORD0000814"/>
        <s v="ORD0000815"/>
        <s v="ORD0000816"/>
        <s v="ORD0000817"/>
        <s v="ORD0000818"/>
        <s v="ORD0000819"/>
        <s v="ORD0000820"/>
        <s v="ORD0000821"/>
        <s v="ORD0000822"/>
        <s v="ORD0000823"/>
        <s v="ORD0000824"/>
        <s v="ORD0000825"/>
        <s v="ORD0000826"/>
        <s v="ORD0000827"/>
        <s v="ORD0000828"/>
        <s v="ORD0000829"/>
        <s v="ORD0000830"/>
        <s v="ORD0000831"/>
        <s v="ORD0000832"/>
        <s v="ORD0000833"/>
        <s v="ORD0000834"/>
        <s v="ORD0000835"/>
        <s v="ORD0000836"/>
        <s v="ORD0000837"/>
        <s v="ORD0000838"/>
        <s v="ORD0000839"/>
        <s v="ORD0000840"/>
        <s v="ORD0000841"/>
        <s v="ORD0000842"/>
        <s v="ORD0000843"/>
        <s v="ORD0000844"/>
        <s v="ORD0000845"/>
        <s v="ORD0000846"/>
        <s v="ORD0000847"/>
        <s v="ORD0000848"/>
        <s v="ORD0000849"/>
        <s v="ORD0000850"/>
        <s v="ORD0000851"/>
        <s v="ORD0000852"/>
        <s v="ORD0000853"/>
        <s v="ORD0000854"/>
        <s v="ORD0000855"/>
        <s v="ORD0000856"/>
        <s v="ORD0000857"/>
        <s v="ORD0000858"/>
        <s v="ORD0000859"/>
        <s v="ORD0000860"/>
        <s v="ORD0000861"/>
        <s v="ORD0000862"/>
        <s v="ORD0000863"/>
        <s v="ORD0000864"/>
        <s v="ORD0000865"/>
        <s v="ORD0000866"/>
        <s v="ORD0000867"/>
        <s v="ORD0000868"/>
        <s v="ORD0000869"/>
        <s v="ORD0000870"/>
        <s v="ORD0000871"/>
        <s v="ORD0000872"/>
        <s v="ORD0000873"/>
        <s v="ORD0000874"/>
        <s v="ORD0000875"/>
        <s v="ORD0000876"/>
        <s v="ORD0000877"/>
        <s v="ORD0000878"/>
        <s v="ORD0000879"/>
        <s v="ORD0000880"/>
        <s v="ORD0000881"/>
        <s v="ORD0000882"/>
        <s v="ORD0000883"/>
        <s v="ORD0000884"/>
        <s v="ORD0000885"/>
        <s v="ORD0000886"/>
        <s v="ORD0000887"/>
        <s v="ORD0000888"/>
        <s v="ORD0000889"/>
        <s v="ORD0000890"/>
        <s v="ORD0000891"/>
        <s v="ORD0000892"/>
        <s v="ORD0000893"/>
        <s v="ORD0000894"/>
        <s v="ORD0000895"/>
        <s v="ORD0000896"/>
        <s v="ORD0000897"/>
        <s v="ORD0000898"/>
        <s v="ORD0000899"/>
        <s v="ORD0000900"/>
        <s v="ORD0000901"/>
        <s v="ORD0000902"/>
        <s v="ORD0000903"/>
        <s v="ORD0000904"/>
        <s v="ORD0000905"/>
        <s v="ORD0000906"/>
        <s v="ORD0000907"/>
        <s v="ORD0000908"/>
        <s v="ORD0000909"/>
        <s v="ORD0000910"/>
        <s v="ORD0000911"/>
        <s v="ORD0000912"/>
        <s v="ORD0000913"/>
        <s v="ORD0000914"/>
        <s v="ORD0000915"/>
        <s v="ORD0000916"/>
        <s v="ORD0000917"/>
        <s v="ORD0000918"/>
        <s v="ORD0000919"/>
        <s v="ORD0000920"/>
        <s v="ORD0000921"/>
        <s v="ORD0000922"/>
        <s v="ORD0000923"/>
        <s v="ORD0000924"/>
        <s v="ORD0000925"/>
        <s v="ORD0000926"/>
        <s v="ORD0000927"/>
        <s v="ORD0000928"/>
        <s v="ORD0000929"/>
        <s v="ORD0000930"/>
        <s v="ORD0000931"/>
        <s v="ORD0000932"/>
        <s v="ORD0000933"/>
        <s v="ORD0000934"/>
        <s v="ORD0000935"/>
        <s v="ORD0000936"/>
        <s v="ORD0000937"/>
        <s v="ORD0000938"/>
        <s v="ORD0000939"/>
        <s v="ORD0000940"/>
        <s v="ORD0000941"/>
        <s v="ORD0000942"/>
        <s v="ORD0000943"/>
        <s v="ORD0000944"/>
        <s v="ORD0000945"/>
        <s v="ORD0000946"/>
        <s v="ORD0000947"/>
        <s v="ORD0000948"/>
        <s v="ORD0000949"/>
        <s v="ORD0000950"/>
        <s v="ORD0000951"/>
        <s v="ORD0000952"/>
        <s v="ORD0000953"/>
        <s v="ORD0000954"/>
        <s v="ORD0000955"/>
        <s v="ORD0000956"/>
        <s v="ORD0000957"/>
        <s v="ORD0000958"/>
        <s v="ORD0000959"/>
        <s v="ORD0000960"/>
        <s v="ORD0000961"/>
        <s v="ORD0000962"/>
        <s v="ORD0000963"/>
        <s v="ORD0000964"/>
        <s v="ORD0000965"/>
        <s v="ORD0000966"/>
        <s v="ORD0000967"/>
        <s v="ORD0000968"/>
        <s v="ORD0000969"/>
        <s v="ORD0000970"/>
        <s v="ORD0000971"/>
        <s v="ORD0000972"/>
        <s v="ORD0000973"/>
        <s v="ORD0000974"/>
        <s v="ORD0000975"/>
        <s v="ORD0000976"/>
        <s v="ORD0000977"/>
        <s v="ORD0000978"/>
        <s v="ORD0000979"/>
        <s v="ORD0000980"/>
        <s v="ORD0000981"/>
        <s v="ORD0000982"/>
        <s v="ORD0000983"/>
        <s v="ORD0000984"/>
        <s v="ORD0000985"/>
        <s v="ORD0000986"/>
        <s v="ORD0000987"/>
        <s v="ORD0000988"/>
        <s v="ORD0000989"/>
        <s v="ORD0000990"/>
        <s v="ORD0000991"/>
        <s v="ORD0000992"/>
        <s v="ORD0000993"/>
        <s v="ORD0000994"/>
        <s v="ORD0000995"/>
        <s v="ORD0000996"/>
        <s v="ORD0000997"/>
        <s v="ORD0000998"/>
        <s v="ORD0000999"/>
        <s v="ORD0001000"/>
        <s v="ORD0001001"/>
        <s v="ORD0001002"/>
        <s v="ORD0001003"/>
        <s v="ORD0001004"/>
        <s v="ORD0001005"/>
        <s v="ORD0001006"/>
        <s v="ORD0001007"/>
        <s v="ORD0001008"/>
        <s v="ORD0001009"/>
        <s v="ORD0001010"/>
        <s v="ORD0001011"/>
        <s v="ORD0001012"/>
        <s v="ORD0001013"/>
        <s v="ORD0001014"/>
        <s v="ORD0001015"/>
        <s v="ORD0001016"/>
        <s v="ORD0001017"/>
        <s v="ORD0001018"/>
        <s v="ORD0001019"/>
        <s v="ORD0001020"/>
        <s v="ORD0001021"/>
        <s v="ORD0001022"/>
        <s v="ORD0001023"/>
        <s v="ORD0001024"/>
        <s v="ORD0001025"/>
        <s v="ORD0001026"/>
        <s v="ORD0001027"/>
        <s v="ORD0001028"/>
        <s v="ORD0001029"/>
        <s v="ORD0001030"/>
        <s v="ORD0001031"/>
        <s v="ORD0001032"/>
        <s v="ORD0001033"/>
        <s v="ORD0001034"/>
        <s v="ORD0001035"/>
        <s v="ORD0001036"/>
        <s v="ORD0001037"/>
        <s v="ORD0001038"/>
        <s v="ORD0001039"/>
        <s v="ORD0001040"/>
        <s v="ORD0001041"/>
        <s v="ORD0001042"/>
        <s v="ORD0001043"/>
        <s v="ORD0001044"/>
        <s v="ORD0001045"/>
        <s v="ORD0001046"/>
        <s v="ORD0001047"/>
        <s v="ORD0001048"/>
        <s v="ORD0001049"/>
        <s v="ORD0001050"/>
        <s v="ORD0001051"/>
        <s v="ORD0001052"/>
        <s v="ORD0001053"/>
        <s v="ORD0001054"/>
        <s v="ORD0001055"/>
        <s v="ORD0001056"/>
        <s v="ORD0001057"/>
        <s v="ORD0001058"/>
        <s v="ORD0001059"/>
        <s v="ORD0001060"/>
        <s v="ORD0001061"/>
        <s v="ORD0001062"/>
        <s v="ORD0001063"/>
        <s v="ORD0001064"/>
        <s v="ORD0001065"/>
        <s v="ORD0001066"/>
        <s v="ORD0001067"/>
        <s v="ORD0001068"/>
        <s v="ORD0001069"/>
        <s v="ORD0001070"/>
        <s v="ORD0001071"/>
        <s v="ORD0001072"/>
        <s v="ORD0001073"/>
        <s v="ORD0001074"/>
        <s v="ORD0001075"/>
        <s v="ORD0001076"/>
        <s v="ORD0001077"/>
        <s v="ORD0001078"/>
        <s v="ORD0001079"/>
        <s v="ORD0001080"/>
        <s v="ORD0001081"/>
        <s v="ORD0001082"/>
        <s v="ORD0001083"/>
        <s v="ORD0001084"/>
        <s v="ORD0001085"/>
        <s v="ORD0001086"/>
        <s v="ORD0001087"/>
        <s v="ORD0001088"/>
        <s v="ORD0001089"/>
        <s v="ORD0001090"/>
        <s v="ORD0001091"/>
        <s v="ORD0001092"/>
        <s v="ORD0001093"/>
        <s v="ORD0001094"/>
        <s v="ORD0001095"/>
        <s v="ORD0001096"/>
        <s v="ORD0001097"/>
        <s v="ORD0001098"/>
        <s v="ORD0001099"/>
        <s v="ORD0001100"/>
        <s v="ORD0001101"/>
        <s v="ORD0001102"/>
        <s v="ORD0001103"/>
        <s v="ORD0001104"/>
        <s v="ORD0001105"/>
        <s v="ORD0001106"/>
        <s v="ORD0001107"/>
        <s v="ORD0001108"/>
        <s v="ORD0001109"/>
        <s v="ORD0001110"/>
        <s v="ORD0001111"/>
        <s v="ORD0001112"/>
        <s v="ORD0001113"/>
        <s v="ORD0001114"/>
        <s v="ORD0001115"/>
        <s v="ORD0001116"/>
        <s v="ORD0001117"/>
        <s v="ORD0001118"/>
        <s v="ORD0001119"/>
        <s v="ORD0001120"/>
        <s v="ORD0001121"/>
        <s v="ORD0001122"/>
        <s v="ORD0001123"/>
        <s v="ORD0001124"/>
        <s v="ORD0001125"/>
        <s v="ORD0001126"/>
        <s v="ORD0001127"/>
        <s v="ORD0001128"/>
        <s v="ORD0001129"/>
        <s v="ORD0001130"/>
        <s v="ORD0001131"/>
        <s v="ORD0001132"/>
        <s v="ORD0001133"/>
        <s v="ORD0001134"/>
        <s v="ORD0001135"/>
        <s v="ORD0001136"/>
        <s v="ORD0001137"/>
        <s v="ORD0001138"/>
        <s v="ORD0001139"/>
        <s v="ORD0001140"/>
        <s v="ORD0001141"/>
        <s v="ORD0001142"/>
        <s v="ORD0001143"/>
        <s v="ORD0001144"/>
        <s v="ORD0001145"/>
        <s v="ORD0001146"/>
        <s v="ORD0001147"/>
        <s v="ORD0001148"/>
        <s v="ORD0001149"/>
        <s v="ORD0001150"/>
        <s v="ORD0001151"/>
        <s v="ORD0001152"/>
        <s v="ORD0001153"/>
        <s v="ORD0001154"/>
        <s v="ORD0001155"/>
        <s v="ORD0001156"/>
        <s v="ORD0001157"/>
        <s v="ORD0001158"/>
        <s v="ORD0001159"/>
        <s v="ORD0001160"/>
        <s v="ORD0001161"/>
        <s v="ORD0001162"/>
        <s v="ORD0001163"/>
        <s v="ORD0001164"/>
        <s v="ORD0001165"/>
        <s v="ORD0001166"/>
        <s v="ORD0001167"/>
        <s v="ORD0001168"/>
        <s v="ORD0001169"/>
        <s v="ORD0001170"/>
        <s v="ORD0001171"/>
        <s v="ORD0001172"/>
        <s v="ORD0001173"/>
        <s v="ORD0001174"/>
        <s v="ORD0001175"/>
        <s v="ORD0001176"/>
        <s v="ORD0001177"/>
        <s v="ORD0001178"/>
        <s v="ORD0001179"/>
        <s v="ORD0001180"/>
        <s v="ORD0001181"/>
        <s v="ORD0001182"/>
        <s v="ORD0001183"/>
        <s v="ORD0001184"/>
        <s v="ORD0001185"/>
        <s v="ORD0001186"/>
        <s v="ORD0001187"/>
        <s v="ORD0001188"/>
        <s v="ORD0001189"/>
        <s v="ORD0001190"/>
        <s v="ORD0001191"/>
        <s v="ORD0001192"/>
        <s v="ORD0001193"/>
        <s v="ORD0001194"/>
        <s v="ORD0001195"/>
        <s v="ORD0001196"/>
        <s v="ORD0001197"/>
        <s v="ORD0001198"/>
        <s v="ORD0001199"/>
        <s v="ORD0001200"/>
        <s v="ORD0001201"/>
        <s v="ORD0001202"/>
        <s v="ORD0001203"/>
        <s v="ORD0001204"/>
        <s v="ORD0001205"/>
        <s v="ORD0001206"/>
        <s v="ORD0001207"/>
        <s v="ORD0001208"/>
        <s v="ORD0001209"/>
        <s v="ORD0001210"/>
        <s v="ORD0001211"/>
        <s v="ORD0001212"/>
        <s v="ORD0001213"/>
        <s v="ORD0001214"/>
        <s v="ORD0001215"/>
        <s v="ORD0001216"/>
        <s v="ORD0001217"/>
        <s v="ORD0001218"/>
        <s v="ORD0001219"/>
        <s v="ORD0001220"/>
        <s v="ORD0001221"/>
        <s v="ORD0001222"/>
        <s v="ORD0001223"/>
        <s v="ORD0001224"/>
        <s v="ORD0001225"/>
        <s v="ORD0001226"/>
        <s v="ORD0001227"/>
        <s v="ORD0001228"/>
        <s v="ORD0001229"/>
        <s v="ORD0001230"/>
        <s v="ORD0001231"/>
        <s v="ORD0001232"/>
        <s v="ORD0001233"/>
        <s v="ORD0001234"/>
        <s v="ORD0001235"/>
        <s v="ORD0001236"/>
        <s v="ORD0001237"/>
        <s v="ORD0001238"/>
        <s v="ORD0001239"/>
        <s v="ORD0001240"/>
        <s v="ORD0001241"/>
        <s v="ORD0001242"/>
        <s v="ORD0001243"/>
        <s v="ORD0001244"/>
        <s v="ORD0001245"/>
        <s v="ORD0001246"/>
        <s v="ORD0001247"/>
        <s v="ORD0001248"/>
        <s v="ORD0001249"/>
        <s v="ORD0001250"/>
        <s v="ORD0001251"/>
        <s v="ORD0001252"/>
        <s v="ORD0001253"/>
        <s v="ORD0001254"/>
        <s v="ORD0001255"/>
        <s v="ORD0001256"/>
        <s v="ORD0001257"/>
        <s v="ORD0001258"/>
        <s v="ORD0001259"/>
        <s v="ORD0001260"/>
        <s v="ORD0001261"/>
        <s v="ORD0001262"/>
        <s v="ORD0001263"/>
        <s v="ORD0001264"/>
        <s v="ORD0001265"/>
        <s v="ORD0001266"/>
        <s v="ORD0001267"/>
        <s v="ORD0001268"/>
        <s v="ORD0001269"/>
        <s v="ORD0001270"/>
        <s v="ORD0001271"/>
        <s v="ORD0001272"/>
        <s v="ORD0001273"/>
        <s v="ORD0001274"/>
        <s v="ORD0001275"/>
        <s v="ORD0001276"/>
        <s v="ORD0001277"/>
        <s v="ORD0001278"/>
        <s v="ORD0001279"/>
        <s v="ORD0001280"/>
        <s v="ORD0001281"/>
        <s v="ORD0001282"/>
        <s v="ORD0001283"/>
        <s v="ORD0001284"/>
        <s v="ORD0001285"/>
        <s v="ORD0001286"/>
        <s v="ORD0001287"/>
        <s v="ORD0001288"/>
        <s v="ORD0001289"/>
        <s v="ORD0001290"/>
        <s v="ORD0001291"/>
        <s v="ORD0001292"/>
        <s v="ORD0001293"/>
        <s v="ORD0001294"/>
        <s v="ORD0001295"/>
        <s v="ORD0001296"/>
        <s v="ORD0001297"/>
        <s v="ORD0001298"/>
        <s v="ORD0001299"/>
        <s v="ORD0001300"/>
        <s v="ORD0001301"/>
        <s v="ORD0001302"/>
        <s v="ORD0001303"/>
        <s v="ORD0001304"/>
        <s v="ORD0001305"/>
        <s v="ORD0001306"/>
        <s v="ORD0001307"/>
        <s v="ORD0001308"/>
        <s v="ORD0001309"/>
        <s v="ORD0001310"/>
        <s v="ORD0001311"/>
        <s v="ORD0001312"/>
        <s v="ORD0001313"/>
        <s v="ORD0001314"/>
        <s v="ORD0001315"/>
        <s v="ORD0001316"/>
        <s v="ORD0001317"/>
        <s v="ORD0001318"/>
        <s v="ORD0001319"/>
        <s v="ORD0001320"/>
        <s v="ORD0001321"/>
        <s v="ORD0001322"/>
        <s v="ORD0001323"/>
        <s v="ORD0001324"/>
        <s v="ORD0001325"/>
        <s v="ORD0001326"/>
        <s v="ORD0001327"/>
        <s v="ORD0001328"/>
        <s v="ORD0001329"/>
        <s v="ORD0001330"/>
        <s v="ORD0001331"/>
        <s v="ORD0001332"/>
        <s v="ORD0001333"/>
        <s v="ORD0001334"/>
        <s v="ORD0001335"/>
        <s v="ORD0001336"/>
        <s v="ORD0001337"/>
        <s v="ORD0001338"/>
        <s v="ORD0001339"/>
        <s v="ORD0001340"/>
        <s v="ORD0001341"/>
        <s v="ORD0001342"/>
        <s v="ORD0001343"/>
        <s v="ORD0001344"/>
        <s v="ORD0001345"/>
        <s v="ORD0001346"/>
        <s v="ORD0001347"/>
        <s v="ORD0001348"/>
        <s v="ORD0001349"/>
        <s v="ORD0001350"/>
        <s v="ORD0001351"/>
        <s v="ORD0001352"/>
        <s v="ORD0001353"/>
        <s v="ORD0001354"/>
        <s v="ORD0001355"/>
        <s v="ORD0001356"/>
        <s v="ORD0001357"/>
        <s v="ORD0001358"/>
        <s v="ORD0001359"/>
        <s v="ORD0001360"/>
        <s v="ORD0001361"/>
        <s v="ORD0001362"/>
        <s v="ORD0001363"/>
        <s v="ORD0001364"/>
        <s v="ORD0001365"/>
        <s v="ORD0001366"/>
        <s v="ORD0001367"/>
        <s v="ORD0001368"/>
        <s v="ORD0001369"/>
        <s v="ORD0001370"/>
        <s v="ORD0001371"/>
        <s v="ORD0001372"/>
        <s v="ORD0001373"/>
        <s v="ORD0001374"/>
        <s v="ORD0001375"/>
        <s v="ORD0001376"/>
        <s v="ORD0001377"/>
        <s v="ORD0001378"/>
        <s v="ORD0001379"/>
        <s v="ORD0001380"/>
        <s v="ORD0001381"/>
        <s v="ORD0001382"/>
        <s v="ORD0001383"/>
        <s v="ORD0001384"/>
        <s v="ORD0001385"/>
        <s v="ORD0001386"/>
        <s v="ORD0001387"/>
        <s v="ORD0001388"/>
        <s v="ORD0001389"/>
        <s v="ORD0001390"/>
        <s v="ORD0001391"/>
        <s v="ORD0001392"/>
        <s v="ORD0001393"/>
        <s v="ORD0001394"/>
        <s v="ORD0001395"/>
        <s v="ORD0001396"/>
        <s v="ORD0001397"/>
        <s v="ORD0001398"/>
        <s v="ORD0001399"/>
        <s v="ORD0001400"/>
        <s v="ORD0001401"/>
        <s v="ORD0001402"/>
        <s v="ORD0001403"/>
        <s v="ORD0001404"/>
        <s v="ORD0001405"/>
        <s v="ORD0001406"/>
        <s v="ORD0001407"/>
        <s v="ORD0001408"/>
        <s v="ORD0001409"/>
        <s v="ORD0001410"/>
        <s v="ORD0001411"/>
        <s v="ORD0001412"/>
        <s v="ORD0001413"/>
        <s v="ORD0001414"/>
        <s v="ORD0001415"/>
        <s v="ORD0001416"/>
        <s v="ORD0001417"/>
        <s v="ORD0001418"/>
        <s v="ORD0001419"/>
        <s v="ORD0001420"/>
        <s v="ORD0001421"/>
        <s v="ORD0001422"/>
        <s v="ORD0001423"/>
        <s v="ORD0001424"/>
        <s v="ORD0001425"/>
        <s v="ORD0001426"/>
        <s v="ORD0001427"/>
        <s v="ORD0001428"/>
        <s v="ORD0001429"/>
        <s v="ORD0001430"/>
        <s v="ORD0001431"/>
        <s v="ORD0001432"/>
        <s v="ORD0001433"/>
        <s v="ORD0001434"/>
        <s v="ORD0001435"/>
        <s v="ORD0001436"/>
        <s v="ORD0001437"/>
        <s v="ORD0001438"/>
        <s v="ORD0001439"/>
        <s v="ORD0001440"/>
        <s v="ORD0001441"/>
        <s v="ORD0001442"/>
        <s v="ORD0001443"/>
        <s v="ORD0001444"/>
        <s v="ORD0001445"/>
        <s v="ORD0001446"/>
        <s v="ORD0001447"/>
        <s v="ORD0001448"/>
        <s v="ORD0001449"/>
        <s v="ORD0001450"/>
        <s v="ORD0001451"/>
        <s v="ORD0001452"/>
        <s v="ORD0001453"/>
        <s v="ORD0001454"/>
        <s v="ORD0001455"/>
        <s v="ORD0001456"/>
        <s v="ORD0001457"/>
        <s v="ORD0001458"/>
        <s v="ORD0001459"/>
        <s v="ORD0001460"/>
        <s v="ORD0001461"/>
        <s v="ORD0001462"/>
        <s v="ORD0001463"/>
        <s v="ORD0001464"/>
        <s v="ORD0001465"/>
        <s v="ORD0001466"/>
        <s v="ORD0001467"/>
        <s v="ORD0001468"/>
        <s v="ORD0001469"/>
        <s v="ORD0001470"/>
        <s v="ORD0001471"/>
        <s v="ORD0001472"/>
        <s v="ORD0001473"/>
        <s v="ORD0001474"/>
        <s v="ORD0001475"/>
        <s v="ORD0001476"/>
        <s v="ORD0001477"/>
        <s v="ORD0001478"/>
        <s v="ORD0001479"/>
        <s v="ORD0001480"/>
        <s v="ORD0001481"/>
        <s v="ORD0001482"/>
        <s v="ORD0001483"/>
        <s v="ORD0001484"/>
        <s v="ORD0001485"/>
        <s v="ORD0001486"/>
        <s v="ORD0001487"/>
        <s v="ORD0001488"/>
        <s v="ORD0001489"/>
        <s v="ORD0001490"/>
        <s v="ORD0001491"/>
        <s v="ORD0001492"/>
        <s v="ORD0001493"/>
        <s v="ORD0001494"/>
        <s v="ORD0001495"/>
        <s v="ORD0001496"/>
        <s v="ORD0001497"/>
        <s v="ORD0001498"/>
        <s v="ORD0001499"/>
        <s v="ORD0001500"/>
        <s v="ORD0001501"/>
        <s v="ORD0001502"/>
        <s v="ORD0001503"/>
        <s v="ORD0001504"/>
        <s v="ORD0001505"/>
        <s v="ORD0001506"/>
        <s v="ORD0001507"/>
        <s v="ORD0001508"/>
        <s v="ORD0001509"/>
        <s v="ORD0001510"/>
        <s v="ORD0001511"/>
        <s v="ORD0001512"/>
        <s v="ORD0001513"/>
        <s v="ORD0001514"/>
        <s v="ORD0001515"/>
        <s v="ORD0001516"/>
        <s v="ORD0001517"/>
        <s v="ORD0001518"/>
        <s v="ORD0001519"/>
        <s v="ORD0001520"/>
        <s v="ORD0001521"/>
        <s v="ORD0001522"/>
        <s v="ORD0001523"/>
        <s v="ORD0001524"/>
        <s v="ORD0001525"/>
        <s v="ORD0001526"/>
        <s v="ORD0001527"/>
        <s v="ORD0001528"/>
        <s v="ORD0001529"/>
        <s v="ORD0001530"/>
        <s v="ORD0001531"/>
        <s v="ORD0001532"/>
        <s v="ORD0001533"/>
        <s v="ORD0001534"/>
        <s v="ORD0001535"/>
        <s v="ORD0001536"/>
        <s v="ORD0001537"/>
        <s v="ORD0001538"/>
        <s v="ORD0001539"/>
        <s v="ORD0001540"/>
        <s v="ORD0001541"/>
        <s v="ORD0001542"/>
        <s v="ORD0001543"/>
        <s v="ORD0001544"/>
        <s v="ORD0001545"/>
        <s v="ORD0001546"/>
        <s v="ORD0001547"/>
        <s v="ORD0001548"/>
        <s v="ORD0001549"/>
        <s v="ORD0001550"/>
        <s v="ORD0001551"/>
        <s v="ORD0001552"/>
        <s v="ORD0001553"/>
        <s v="ORD0001554"/>
        <s v="ORD0001555"/>
        <s v="ORD0001556"/>
        <s v="ORD0001557"/>
        <s v="ORD0001558"/>
        <s v="ORD0001559"/>
        <s v="ORD0001560"/>
        <s v="ORD0001561"/>
        <s v="ORD0001562"/>
        <s v="ORD0001563"/>
        <s v="ORD0001564"/>
        <s v="ORD0001565"/>
        <s v="ORD0001566"/>
        <s v="ORD0001567"/>
        <s v="ORD0001568"/>
        <s v="ORD0001569"/>
        <s v="ORD0001570"/>
        <s v="ORD0001571"/>
        <s v="ORD0001572"/>
        <s v="ORD0001573"/>
        <s v="ORD0001574"/>
        <s v="ORD0001575"/>
        <s v="ORD0001576"/>
        <s v="ORD0001577"/>
        <s v="ORD0001578"/>
        <s v="ORD0001579"/>
        <s v="ORD0001580"/>
        <s v="ORD0001581"/>
        <s v="ORD0001582"/>
        <s v="ORD0001583"/>
        <s v="ORD0001584"/>
        <s v="ORD0001585"/>
        <s v="ORD0001586"/>
        <s v="ORD0001587"/>
        <s v="ORD0001588"/>
        <s v="ORD0001589"/>
        <s v="ORD0001590"/>
        <s v="ORD0001591"/>
        <s v="ORD0001592"/>
        <s v="ORD0001593"/>
        <s v="ORD0001594"/>
        <s v="ORD0001595"/>
        <s v="ORD0001596"/>
        <s v="ORD0001597"/>
        <s v="ORD0001598"/>
        <s v="ORD0001599"/>
        <s v="ORD0001600"/>
        <s v="ORD0001601"/>
        <s v="ORD0001602"/>
        <s v="ORD0001603"/>
        <s v="ORD0001604"/>
        <s v="ORD0001605"/>
        <s v="ORD0001606"/>
        <s v="ORD0001607"/>
        <s v="ORD0001608"/>
        <s v="ORD0001609"/>
        <s v="ORD0001610"/>
        <s v="ORD0001611"/>
        <s v="ORD0001612"/>
        <s v="ORD0001613"/>
        <s v="ORD0001614"/>
        <s v="ORD0001615"/>
        <s v="ORD0001616"/>
        <s v="ORD0001617"/>
        <s v="ORD0001618"/>
        <s v="ORD0001619"/>
        <s v="ORD0001620"/>
        <s v="ORD0001621"/>
        <s v="ORD0001622"/>
        <s v="ORD0001623"/>
        <s v="ORD0001624"/>
        <s v="ORD0001625"/>
        <s v="ORD0001626"/>
        <s v="ORD0001627"/>
        <s v="ORD0001628"/>
        <s v="ORD0001629"/>
        <s v="ORD0001630"/>
        <s v="ORD0001631"/>
        <s v="ORD0001632"/>
        <s v="ORD0001633"/>
        <s v="ORD0001634"/>
        <s v="ORD0001635"/>
        <s v="ORD0001636"/>
        <s v="ORD0001637"/>
        <s v="ORD0001638"/>
        <s v="ORD0001639"/>
        <s v="ORD0001640"/>
        <s v="ORD0001641"/>
        <s v="ORD0001642"/>
        <s v="ORD0001643"/>
        <s v="ORD0001644"/>
        <s v="ORD0001645"/>
        <s v="ORD0001646"/>
        <s v="ORD0001647"/>
        <s v="ORD0001648"/>
        <s v="ORD0001649"/>
        <s v="ORD0001650"/>
        <s v="ORD0001651"/>
        <s v="ORD0001652"/>
        <s v="ORD0001653"/>
        <s v="ORD0001654"/>
        <s v="ORD0001655"/>
        <s v="ORD0001656"/>
        <s v="ORD0001657"/>
        <s v="ORD0001658"/>
        <s v="ORD0001659"/>
        <s v="ORD0001660"/>
        <s v="ORD0001661"/>
        <s v="ORD0001662"/>
        <s v="ORD0001663"/>
        <s v="ORD0001664"/>
        <s v="ORD0001665"/>
        <s v="ORD0001666"/>
        <s v="ORD0001667"/>
        <s v="ORD0001668"/>
        <s v="ORD0001669"/>
        <s v="ORD0001670"/>
        <s v="ORD0001671"/>
        <s v="ORD0001672"/>
        <s v="ORD0001673"/>
        <s v="ORD0001674"/>
        <s v="ORD0001675"/>
        <s v="ORD0001676"/>
        <s v="ORD0001677"/>
        <s v="ORD0001678"/>
        <s v="ORD0001679"/>
        <s v="ORD0001680"/>
        <s v="ORD0001681"/>
        <s v="ORD0001682"/>
        <s v="ORD0001683"/>
        <s v="ORD0001684"/>
        <s v="ORD0001685"/>
        <s v="ORD0001686"/>
        <s v="ORD0001687"/>
        <s v="ORD0001688"/>
        <s v="ORD0001689"/>
        <s v="ORD0001690"/>
        <s v="ORD0001691"/>
        <s v="ORD0001692"/>
        <s v="ORD0001693"/>
        <s v="ORD0001694"/>
        <s v="ORD0001695"/>
        <s v="ORD0001696"/>
        <s v="ORD0001697"/>
        <s v="ORD0001698"/>
        <s v="ORD0001699"/>
        <s v="ORD0001700"/>
        <s v="ORD0001701"/>
        <s v="ORD0001702"/>
        <s v="ORD0001703"/>
        <s v="ORD0001704"/>
        <s v="ORD0001705"/>
        <s v="ORD0001706"/>
        <s v="ORD0001707"/>
        <s v="ORD0001708"/>
        <s v="ORD0001709"/>
        <s v="ORD0001710"/>
        <s v="ORD0001711"/>
        <s v="ORD0001712"/>
        <s v="ORD0001713"/>
        <s v="ORD0001714"/>
        <s v="ORD0001715"/>
        <s v="ORD0001716"/>
        <s v="ORD0001717"/>
        <s v="ORD0001718"/>
        <s v="ORD0001719"/>
        <s v="ORD0001720"/>
        <s v="ORD0001721"/>
        <s v="ORD0001722"/>
        <s v="ORD0001723"/>
        <s v="ORD0001724"/>
        <s v="ORD0001725"/>
        <s v="ORD0001726"/>
        <s v="ORD0001727"/>
        <s v="ORD0001728"/>
        <s v="ORD0001729"/>
        <s v="ORD0001730"/>
        <s v="ORD0001731"/>
        <s v="ORD0001732"/>
        <s v="ORD0001733"/>
        <s v="ORD0001734"/>
        <s v="ORD0001735"/>
        <s v="ORD0001736"/>
        <s v="ORD0001737"/>
        <s v="ORD0001738"/>
        <s v="ORD0001739"/>
        <s v="ORD0001740"/>
        <s v="ORD0001741"/>
        <s v="ORD0001742"/>
        <s v="ORD0001743"/>
        <s v="ORD0001744"/>
        <s v="ORD0001745"/>
        <s v="ORD0001746"/>
        <s v="ORD0001747"/>
        <s v="ORD0001748"/>
        <s v="ORD0001749"/>
        <s v="ORD0001750"/>
        <s v="ORD0001751"/>
        <s v="ORD0001752"/>
        <s v="ORD0001753"/>
        <s v="ORD0001754"/>
        <s v="ORD0001755"/>
        <s v="ORD0001756"/>
        <s v="ORD0001757"/>
        <s v="ORD0001758"/>
        <s v="ORD0001759"/>
        <s v="ORD0001760"/>
        <s v="ORD0001761"/>
        <s v="ORD0001762"/>
        <s v="ORD0001763"/>
        <s v="ORD0001764"/>
        <s v="ORD0001765"/>
        <s v="ORD0001766"/>
        <s v="ORD0001767"/>
        <s v="ORD0001768"/>
        <s v="ORD0001769"/>
        <s v="ORD0001770"/>
        <s v="ORD0001771"/>
        <s v="ORD0001772"/>
        <s v="ORD0001773"/>
        <s v="ORD0001774"/>
        <s v="ORD0001775"/>
        <s v="ORD0001776"/>
        <s v="ORD0001777"/>
        <s v="ORD0001778"/>
        <s v="ORD0001779"/>
        <s v="ORD0001780"/>
        <s v="ORD0001781"/>
        <s v="ORD0001782"/>
        <s v="ORD0001783"/>
        <s v="ORD0001784"/>
        <s v="ORD0001785"/>
        <s v="ORD0001786"/>
        <s v="ORD0001787"/>
        <s v="ORD0001788"/>
        <s v="ORD0001789"/>
        <s v="ORD0001790"/>
        <s v="ORD0001791"/>
        <s v="ORD0001792"/>
        <s v="ORD0001793"/>
        <s v="ORD0001794"/>
        <s v="ORD0001795"/>
        <s v="ORD0001796"/>
        <s v="ORD0001797"/>
        <s v="ORD0001798"/>
        <s v="ORD0001799"/>
        <s v="ORD0001800"/>
        <s v="ORD0001801"/>
        <s v="ORD0001802"/>
        <s v="ORD0001803"/>
        <s v="ORD0001804"/>
        <s v="ORD0001805"/>
        <s v="ORD0001806"/>
        <s v="ORD0001807"/>
        <s v="ORD0001808"/>
        <s v="ORD0001809"/>
        <s v="ORD0001810"/>
        <s v="ORD0001811"/>
        <s v="ORD0001812"/>
        <s v="ORD0001813"/>
        <s v="ORD0001814"/>
        <s v="ORD0001815"/>
        <s v="ORD0001816"/>
        <s v="ORD0001817"/>
        <s v="ORD0001818"/>
        <s v="ORD0001819"/>
        <s v="ORD0001820"/>
        <s v="ORD0001821"/>
        <s v="ORD0001822"/>
        <s v="ORD0001823"/>
        <s v="ORD0001824"/>
        <s v="ORD0001825"/>
        <s v="ORD0001826"/>
        <s v="ORD0001827"/>
        <s v="ORD0001828"/>
        <s v="ORD0001829"/>
        <s v="ORD0001830"/>
        <s v="ORD0001831"/>
        <s v="ORD0001832"/>
        <s v="ORD0001833"/>
        <s v="ORD0001834"/>
        <s v="ORD0001835"/>
        <s v="ORD0001836"/>
        <s v="ORD0001837"/>
        <s v="ORD0001838"/>
        <s v="ORD0001839"/>
        <s v="ORD0001840"/>
        <s v="ORD0001841"/>
        <s v="ORD0001842"/>
        <s v="ORD0001843"/>
        <s v="ORD0001844"/>
        <s v="ORD0001845"/>
        <s v="ORD0001846"/>
        <s v="ORD0001847"/>
        <s v="ORD0001848"/>
        <s v="ORD0001849"/>
        <s v="ORD0001850"/>
        <s v="ORD0001851"/>
        <s v="ORD0001852"/>
        <s v="ORD0001853"/>
        <s v="ORD0001854"/>
        <s v="ORD0001855"/>
        <s v="ORD0001856"/>
        <s v="ORD0001857"/>
        <s v="ORD0001858"/>
        <s v="ORD0001859"/>
        <s v="ORD0001860"/>
        <s v="ORD0001861"/>
        <s v="ORD0001862"/>
        <s v="ORD0001863"/>
        <s v="ORD0001864"/>
        <s v="ORD0001865"/>
        <s v="ORD0001866"/>
        <s v="ORD0001867"/>
        <s v="ORD0001868"/>
        <s v="ORD0001869"/>
        <s v="ORD0001870"/>
        <s v="ORD0001871"/>
        <s v="ORD0001872"/>
        <s v="ORD0001873"/>
        <s v="ORD0001874"/>
        <s v="ORD0001875"/>
        <s v="ORD0001876"/>
        <s v="ORD0001877"/>
        <s v="ORD0001878"/>
        <s v="ORD0001879"/>
        <s v="ORD0001880"/>
        <s v="ORD0001881"/>
        <s v="ORD0001882"/>
        <s v="ORD0001883"/>
        <s v="ORD0001884"/>
        <s v="ORD0001885"/>
        <s v="ORD0001886"/>
        <s v="ORD0001887"/>
        <s v="ORD0001888"/>
        <s v="ORD0001889"/>
        <s v="ORD0001890"/>
        <s v="ORD0001891"/>
        <s v="ORD0001892"/>
        <s v="ORD0001893"/>
        <s v="ORD0001894"/>
        <s v="ORD0001895"/>
        <s v="ORD0001896"/>
        <s v="ORD0001897"/>
        <s v="ORD0001898"/>
        <s v="ORD0001899"/>
        <s v="ORD0001900"/>
        <s v="ORD0001901"/>
        <s v="ORD0001902"/>
        <s v="ORD0001903"/>
        <s v="ORD0001904"/>
        <s v="ORD0001905"/>
        <s v="ORD0001906"/>
        <s v="ORD0001907"/>
        <s v="ORD0001908"/>
        <s v="ORD0001909"/>
        <s v="ORD0001910"/>
        <s v="ORD0001911"/>
        <s v="ORD0001912"/>
        <s v="ORD0001913"/>
        <s v="ORD0001914"/>
        <s v="ORD0001915"/>
        <s v="ORD0001916"/>
        <s v="ORD0001917"/>
        <s v="ORD0001918"/>
        <s v="ORD0001919"/>
        <s v="ORD0001920"/>
        <s v="ORD0001921"/>
        <s v="ORD0001922"/>
        <s v="ORD0001923"/>
        <s v="ORD0001924"/>
        <s v="ORD0001925"/>
        <s v="ORD0001926"/>
        <s v="ORD0001927"/>
        <s v="ORD0001928"/>
        <s v="ORD0001929"/>
        <s v="ORD0001930"/>
        <s v="ORD0001931"/>
        <s v="ORD0001932"/>
        <s v="ORD0001933"/>
        <s v="ORD0001934"/>
        <s v="ORD0001935"/>
        <s v="ORD0001936"/>
        <s v="ORD0001937"/>
        <s v="ORD0001938"/>
        <s v="ORD0001939"/>
        <s v="ORD0001940"/>
        <s v="ORD0001941"/>
        <s v="ORD0001942"/>
        <s v="ORD0001943"/>
        <s v="ORD0001944"/>
        <s v="ORD0001945"/>
        <s v="ORD0001946"/>
        <s v="ORD0001947"/>
        <s v="ORD0001948"/>
        <s v="ORD0001949"/>
        <s v="ORD0001950"/>
        <s v="ORD0001951"/>
        <s v="ORD0001952"/>
        <s v="ORD0001953"/>
        <s v="ORD0001954"/>
        <s v="ORD0001955"/>
        <s v="ORD0001956"/>
        <s v="ORD0001957"/>
        <s v="ORD0001958"/>
        <s v="ORD0001959"/>
        <s v="ORD0001960"/>
        <s v="ORD0001961"/>
        <s v="ORD0001962"/>
        <s v="ORD0001963"/>
        <s v="ORD0001964"/>
        <s v="ORD0001965"/>
        <s v="ORD0001966"/>
        <s v="ORD0001967"/>
        <s v="ORD0001968"/>
        <s v="ORD0001969"/>
        <s v="ORD0001970"/>
        <s v="ORD0001971"/>
        <s v="ORD0001972"/>
        <s v="ORD0001973"/>
        <s v="ORD0001974"/>
        <s v="ORD0001975"/>
        <s v="ORD0001976"/>
        <s v="ORD0001977"/>
        <s v="ORD0001978"/>
        <s v="ORD0001979"/>
        <s v="ORD0001980"/>
        <s v="ORD0001981"/>
        <s v="ORD0001982"/>
        <s v="ORD0001983"/>
        <s v="ORD0001984"/>
        <s v="ORD0001985"/>
        <s v="ORD0001986"/>
        <s v="ORD0001987"/>
        <s v="ORD0001988"/>
        <s v="ORD0001989"/>
        <s v="ORD0001990"/>
        <s v="ORD0001991"/>
        <s v="ORD0001992"/>
        <s v="ORD0001993"/>
        <s v="ORD0001994"/>
        <s v="ORD0001995"/>
        <s v="ORD0001996"/>
        <s v="ORD0001997"/>
        <s v="ORD0001998"/>
        <s v="ORD0001999"/>
        <s v="ORD0002000"/>
        <s v="ORD0002001"/>
        <s v="ORD0002002"/>
        <s v="ORD0002003"/>
        <s v="ORD0002004"/>
        <s v="ORD0002005"/>
        <s v="ORD0002006"/>
        <s v="ORD0002007"/>
        <s v="ORD0002008"/>
        <s v="ORD0002009"/>
        <s v="ORD0002010"/>
        <s v="ORD0002011"/>
        <s v="ORD0002012"/>
        <s v="ORD0002013"/>
        <s v="ORD0002014"/>
        <s v="ORD0002015"/>
        <s v="ORD0002016"/>
        <s v="ORD0002017"/>
        <s v="ORD0002018"/>
        <s v="ORD0002019"/>
        <s v="ORD0002020"/>
        <s v="ORD0002021"/>
        <s v="ORD0002022"/>
        <s v="ORD0002023"/>
        <s v="ORD0002024"/>
        <s v="ORD0002025"/>
        <s v="ORD0002026"/>
        <s v="ORD0002027"/>
        <s v="ORD0002028"/>
        <s v="ORD0002029"/>
        <s v="ORD0002030"/>
        <s v="ORD0002031"/>
        <s v="ORD0002032"/>
        <s v="ORD0002033"/>
        <s v="ORD0002034"/>
        <s v="ORD0002035"/>
        <s v="ORD0002036"/>
        <s v="ORD0002037"/>
        <s v="ORD0002038"/>
        <s v="ORD0002039"/>
        <s v="ORD0002040"/>
        <s v="ORD0002041"/>
        <s v="ORD0002042"/>
        <s v="ORD0002043"/>
        <s v="ORD0002044"/>
        <s v="ORD0002045"/>
        <s v="ORD0002046"/>
        <s v="ORD0002047"/>
        <s v="ORD0002048"/>
        <s v="ORD0002049"/>
        <s v="ORD0002050"/>
        <s v="ORD0002051"/>
        <s v="ORD0002052"/>
        <s v="ORD0002053"/>
        <s v="ORD0002054"/>
        <s v="ORD0002055"/>
        <s v="ORD0002056"/>
        <s v="ORD0002057"/>
        <s v="ORD0002058"/>
        <s v="ORD0002059"/>
        <s v="ORD0002060"/>
        <s v="ORD0002061"/>
        <s v="ORD0002062"/>
        <s v="ORD0002063"/>
        <s v="ORD0002064"/>
        <s v="ORD0002065"/>
        <s v="ORD0002066"/>
        <s v="ORD0002067"/>
        <s v="ORD0002068"/>
        <s v="ORD0002069"/>
        <s v="ORD0002070"/>
        <s v="ORD0002071"/>
        <s v="ORD0002072"/>
        <s v="ORD0002073"/>
        <s v="ORD0002074"/>
        <s v="ORD0002075"/>
        <s v="ORD0002076"/>
        <s v="ORD0002077"/>
        <s v="ORD0002078"/>
        <s v="ORD0002079"/>
        <s v="ORD0002080"/>
        <s v="ORD0002081"/>
        <s v="ORD0002082"/>
        <s v="ORD0002083"/>
        <s v="ORD0002084"/>
        <s v="ORD0002085"/>
        <s v="ORD0002086"/>
        <s v="ORD0002087"/>
        <s v="ORD0002088"/>
        <s v="ORD0002089"/>
        <s v="ORD0002090"/>
        <s v="ORD0002091"/>
        <s v="ORD0002092"/>
        <s v="ORD0002093"/>
        <s v="ORD0002094"/>
        <s v="ORD0002095"/>
        <s v="ORD0002096"/>
        <s v="ORD0002097"/>
        <s v="ORD0002098"/>
        <s v="ORD0002099"/>
        <s v="ORD0002100"/>
        <s v="ORD0002101"/>
        <s v="ORD0002102"/>
        <s v="ORD0002103"/>
        <s v="ORD0002104"/>
        <s v="ORD0002105"/>
        <s v="ORD0002106"/>
        <s v="ORD0002107"/>
        <s v="ORD0002108"/>
        <s v="ORD0002109"/>
        <s v="ORD0002110"/>
        <s v="ORD0002111"/>
        <s v="ORD0002112"/>
        <s v="ORD0002113"/>
        <s v="ORD0002114"/>
        <s v="ORD0002115"/>
        <s v="ORD0002116"/>
        <s v="ORD0002117"/>
        <s v="ORD0002118"/>
        <s v="ORD0002119"/>
        <s v="ORD0002120"/>
        <s v="ORD0002121"/>
        <s v="ORD0002122"/>
        <s v="ORD0002123"/>
        <s v="ORD0002124"/>
        <s v="ORD0002125"/>
        <s v="ORD0002126"/>
        <s v="ORD0002127"/>
        <s v="ORD0002128"/>
        <s v="ORD0002129"/>
        <s v="ORD0002130"/>
        <s v="ORD0002131"/>
        <s v="ORD0002132"/>
        <s v="ORD0002133"/>
        <s v="ORD0002134"/>
        <s v="ORD0002135"/>
        <s v="ORD0002136"/>
        <s v="ORD0002137"/>
        <s v="ORD0002138"/>
        <s v="ORD0002139"/>
        <s v="ORD0002140"/>
        <s v="ORD0002141"/>
        <s v="ORD0002142"/>
        <s v="ORD0002143"/>
        <s v="ORD0002144"/>
        <s v="ORD0002145"/>
        <s v="ORD0002146"/>
        <s v="ORD0002147"/>
        <s v="ORD0002148"/>
        <s v="ORD0002149"/>
        <s v="ORD0002150"/>
        <s v="ORD0002151"/>
        <s v="ORD0002152"/>
        <s v="ORD0002153"/>
        <s v="ORD0002154"/>
        <s v="ORD0002155"/>
        <s v="ORD0002156"/>
        <s v="ORD0002157"/>
        <s v="ORD0002158"/>
        <s v="ORD0002159"/>
        <s v="ORD0002160"/>
        <s v="ORD0002161"/>
        <s v="ORD0002162"/>
        <s v="ORD0002163"/>
        <s v="ORD0002164"/>
        <s v="ORD0002165"/>
        <s v="ORD0002166"/>
        <s v="ORD0002167"/>
        <s v="ORD0002168"/>
        <s v="ORD0002169"/>
        <s v="ORD0002170"/>
        <s v="ORD0002171"/>
        <s v="ORD0002172"/>
        <s v="ORD0002173"/>
        <s v="ORD0002174"/>
        <s v="ORD0002175"/>
        <s v="ORD0002176"/>
        <s v="ORD0002177"/>
        <s v="ORD0002178"/>
        <s v="ORD0002179"/>
        <s v="ORD0002180"/>
        <s v="ORD0002181"/>
        <s v="ORD0002182"/>
        <s v="ORD0002183"/>
        <s v="ORD0002184"/>
        <s v="ORD0002185"/>
        <s v="ORD0002186"/>
        <s v="ORD0002187"/>
        <s v="ORD0002188"/>
        <s v="ORD0002189"/>
        <s v="ORD0002190"/>
        <s v="ORD0002191"/>
        <s v="ORD0002192"/>
        <s v="ORD0002193"/>
        <s v="ORD0002194"/>
        <s v="ORD0002195"/>
        <s v="ORD0002196"/>
        <s v="ORD0002197"/>
        <s v="ORD0002198"/>
        <s v="ORD0002199"/>
        <s v="ORD0002200"/>
        <s v="ORD0002201"/>
        <s v="ORD0002202"/>
        <s v="ORD0002203"/>
        <s v="ORD0002204"/>
        <s v="ORD0002205"/>
        <s v="ORD0002206"/>
        <s v="ORD0002207"/>
        <s v="ORD0002208"/>
        <s v="ORD0002209"/>
        <s v="ORD0002210"/>
        <s v="ORD0002211"/>
        <s v="ORD0002212"/>
        <s v="ORD0002213"/>
        <s v="ORD0002214"/>
        <s v="ORD0002215"/>
        <s v="ORD0002216"/>
        <s v="ORD0002217"/>
        <s v="ORD0002218"/>
        <s v="ORD0002219"/>
        <s v="ORD0002220"/>
        <s v="ORD0002221"/>
        <s v="ORD0002222"/>
        <s v="ORD0002223"/>
        <s v="ORD0002224"/>
        <s v="ORD0002225"/>
        <s v="ORD0002226"/>
        <s v="ORD0002227"/>
        <s v="ORD0002228"/>
        <s v="ORD0002229"/>
        <s v="ORD0002230"/>
        <s v="ORD0002231"/>
        <s v="ORD0002232"/>
        <s v="ORD0002233"/>
        <s v="ORD0002234"/>
        <s v="ORD0002235"/>
        <s v="ORD0002236"/>
        <s v="ORD0002237"/>
        <s v="ORD0002238"/>
        <s v="ORD0002239"/>
        <s v="ORD0002240"/>
        <s v="ORD0002241"/>
        <s v="ORD0002242"/>
        <s v="ORD0002243"/>
        <s v="ORD0002244"/>
        <s v="ORD0002245"/>
        <s v="ORD0002246"/>
        <s v="ORD0002247"/>
        <s v="ORD0002248"/>
        <s v="ORD0002249"/>
        <s v="ORD0002250"/>
        <s v="ORD0002251"/>
        <s v="ORD0002252"/>
        <s v="ORD0002253"/>
        <s v="ORD0002254"/>
        <s v="ORD0002255"/>
        <s v="ORD0002256"/>
        <s v="ORD0002257"/>
        <s v="ORD0002258"/>
        <s v="ORD0002259"/>
        <s v="ORD0002260"/>
        <s v="ORD0002261"/>
        <s v="ORD0002262"/>
        <s v="ORD0002263"/>
        <s v="ORD0002264"/>
        <s v="ORD0002265"/>
        <s v="ORD0002266"/>
        <s v="ORD0002267"/>
        <s v="ORD0002268"/>
        <s v="ORD0002269"/>
        <s v="ORD0002270"/>
        <s v="ORD0002271"/>
        <s v="ORD0002272"/>
        <s v="ORD0002273"/>
        <s v="ORD0002274"/>
        <s v="ORD0002275"/>
        <s v="ORD0002276"/>
        <s v="ORD0002277"/>
        <s v="ORD0002278"/>
        <s v="ORD0002279"/>
        <s v="ORD0002280"/>
        <s v="ORD0002281"/>
        <s v="ORD0002282"/>
        <s v="ORD0002283"/>
        <s v="ORD0002284"/>
        <s v="ORD0002285"/>
        <s v="ORD0002286"/>
        <s v="ORD0002287"/>
        <s v="ORD0002288"/>
        <s v="ORD0002289"/>
        <s v="ORD0002290"/>
        <s v="ORD0002291"/>
        <s v="ORD0002292"/>
        <s v="ORD0002293"/>
        <s v="ORD0002294"/>
        <s v="ORD0002295"/>
        <s v="ORD0002296"/>
        <s v="ORD0002297"/>
        <s v="ORD0002298"/>
        <s v="ORD0002299"/>
        <s v="ORD0002300"/>
        <s v="ORD0002301"/>
        <s v="ORD0002302"/>
        <s v="ORD0002303"/>
        <s v="ORD0002304"/>
        <s v="ORD0002305"/>
        <s v="ORD0002306"/>
        <s v="ORD0002307"/>
        <s v="ORD0002308"/>
        <s v="ORD0002309"/>
        <s v="ORD0002310"/>
        <s v="ORD0002311"/>
        <s v="ORD0002312"/>
        <s v="ORD0002313"/>
        <s v="ORD0002314"/>
        <s v="ORD0002315"/>
        <s v="ORD0002316"/>
        <s v="ORD0002317"/>
        <s v="ORD0002318"/>
        <s v="ORD0002319"/>
        <s v="ORD0002320"/>
        <s v="ORD0002321"/>
        <s v="ORD0002322"/>
        <s v="ORD0002323"/>
        <s v="ORD0002324"/>
        <s v="ORD0002325"/>
        <s v="ORD0002326"/>
        <s v="ORD0002327"/>
        <s v="ORD0002328"/>
        <s v="ORD0002329"/>
        <s v="ORD0002330"/>
        <s v="ORD0002331"/>
        <s v="ORD0002332"/>
        <s v="ORD0002333"/>
        <s v="ORD0002334"/>
        <s v="ORD0002335"/>
        <s v="ORD0002336"/>
        <s v="ORD0002337"/>
        <s v="ORD0002338"/>
        <s v="ORD0002339"/>
        <s v="ORD0002340"/>
        <s v="ORD0002341"/>
        <s v="ORD0002342"/>
        <s v="ORD0002343"/>
        <s v="ORD0002344"/>
        <s v="ORD0002345"/>
        <s v="ORD0002346"/>
        <s v="ORD0002347"/>
        <s v="ORD0002348"/>
        <s v="ORD0002349"/>
        <s v="ORD0002350"/>
        <s v="ORD0002351"/>
        <s v="ORD0002352"/>
        <s v="ORD0002353"/>
        <s v="ORD0002354"/>
        <s v="ORD0002355"/>
        <s v="ORD0002356"/>
        <s v="ORD0002357"/>
        <s v="ORD0002358"/>
        <s v="ORD0002359"/>
        <s v="ORD0002360"/>
        <s v="ORD0002361"/>
        <s v="ORD0002362"/>
        <s v="ORD0002363"/>
        <s v="ORD0002364"/>
        <s v="ORD0002365"/>
        <s v="ORD0002366"/>
        <s v="ORD0002367"/>
        <s v="ORD0002368"/>
        <s v="ORD0002369"/>
        <s v="ORD0002370"/>
        <s v="ORD0002371"/>
        <s v="ORD0002372"/>
        <s v="ORD0002373"/>
        <s v="ORD0002374"/>
        <s v="ORD0002375"/>
        <s v="ORD0002376"/>
        <s v="ORD0002377"/>
        <s v="ORD0002378"/>
        <s v="ORD0002379"/>
        <s v="ORD0002380"/>
        <s v="ORD0002381"/>
        <s v="ORD0002382"/>
        <s v="ORD0002383"/>
        <s v="ORD0002384"/>
        <s v="ORD0002385"/>
        <s v="ORD0002386"/>
        <s v="ORD0002387"/>
        <s v="ORD0002388"/>
        <s v="ORD0002389"/>
        <s v="ORD0002390"/>
        <s v="ORD0002391"/>
        <s v="ORD0002392"/>
        <s v="ORD0002393"/>
        <s v="ORD0002394"/>
        <s v="ORD0002395"/>
        <s v="ORD0002396"/>
        <s v="ORD0002397"/>
        <s v="ORD0002398"/>
        <s v="ORD0002399"/>
        <s v="ORD0002400"/>
        <s v="ORD0002401"/>
        <s v="ORD0002402"/>
        <s v="ORD0002403"/>
        <s v="ORD0002404"/>
        <s v="ORD0002405"/>
        <s v="ORD0002406"/>
        <s v="ORD0002407"/>
        <s v="ORD0002408"/>
        <s v="ORD0002409"/>
        <s v="ORD0002410"/>
        <s v="ORD0002411"/>
        <s v="ORD0002412"/>
        <s v="ORD0002413"/>
        <s v="ORD0002414"/>
        <s v="ORD0002415"/>
        <s v="ORD0002416"/>
        <s v="ORD0002417"/>
        <s v="ORD0002418"/>
        <s v="ORD0002419"/>
        <s v="ORD0002420"/>
        <s v="ORD0002421"/>
        <s v="ORD0002422"/>
        <s v="ORD0002423"/>
        <s v="ORD0002424"/>
        <s v="ORD0002425"/>
        <s v="ORD0002426"/>
        <s v="ORD0002427"/>
        <s v="ORD0002428"/>
        <s v="ORD0002429"/>
        <s v="ORD0002430"/>
        <s v="ORD0002431"/>
        <s v="ORD0002432"/>
        <s v="ORD0002433"/>
        <s v="ORD0002434"/>
        <s v="ORD0002435"/>
        <s v="ORD0002436"/>
        <s v="ORD0002437"/>
        <s v="ORD0002438"/>
        <s v="ORD0002439"/>
        <s v="ORD0002440"/>
        <s v="ORD0002441"/>
        <s v="ORD0002442"/>
        <s v="ORD0002443"/>
        <s v="ORD0002444"/>
        <s v="ORD0002445"/>
        <s v="ORD0002446"/>
        <s v="ORD0002447"/>
        <s v="ORD0002448"/>
        <s v="ORD0002449"/>
        <s v="ORD0002450"/>
        <s v="ORD0002451"/>
        <s v="ORD0002452"/>
        <s v="ORD0002453"/>
        <s v="ORD0002454"/>
        <s v="ORD0002455"/>
        <s v="ORD0002456"/>
        <s v="ORD0002457"/>
        <s v="ORD0002458"/>
        <s v="ORD0002459"/>
        <s v="ORD0002460"/>
        <s v="ORD0002461"/>
        <s v="ORD0002462"/>
        <s v="ORD0002463"/>
        <s v="ORD0002464"/>
        <s v="ORD0002465"/>
        <s v="ORD0002466"/>
        <s v="ORD0002467"/>
        <s v="ORD0002468"/>
        <s v="ORD0002469"/>
        <s v="ORD0002470"/>
        <s v="ORD0002471"/>
        <s v="ORD0002472"/>
        <s v="ORD0002473"/>
        <s v="ORD0002474"/>
        <s v="ORD0002475"/>
        <s v="ORD0002476"/>
        <s v="ORD0002477"/>
        <s v="ORD0002478"/>
        <s v="ORD0002479"/>
        <s v="ORD0002480"/>
        <s v="ORD0002481"/>
        <s v="ORD0002482"/>
        <s v="ORD0002483"/>
        <s v="ORD0002484"/>
        <s v="ORD0002485"/>
        <s v="ORD0002486"/>
        <s v="ORD0002487"/>
        <s v="ORD0002488"/>
        <s v="ORD0002489"/>
        <s v="ORD0002490"/>
        <s v="ORD0002491"/>
        <s v="ORD0002492"/>
        <s v="ORD0002493"/>
        <s v="ORD0002494"/>
        <s v="ORD0002495"/>
        <s v="ORD0002496"/>
        <s v="ORD0002497"/>
        <s v="ORD0002498"/>
        <s v="ORD0002499"/>
        <s v="ORD0002500"/>
        <s v="ORD0002501"/>
        <s v="ORD0002502"/>
        <s v="ORD0002503"/>
        <s v="ORD0002504"/>
        <s v="ORD0002505"/>
        <s v="ORD0002506"/>
        <s v="ORD0002507"/>
        <s v="ORD0002508"/>
        <s v="ORD0002509"/>
        <s v="ORD0002510"/>
        <s v="ORD0002511"/>
        <s v="ORD0002512"/>
        <s v="ORD0002513"/>
        <s v="ORD0002514"/>
        <s v="ORD0002515"/>
        <s v="ORD0002516"/>
        <s v="ORD0002517"/>
        <s v="ORD0002518"/>
        <s v="ORD0002519"/>
        <s v="ORD0002520"/>
        <s v="ORD0002521"/>
        <s v="ORD0002522"/>
        <s v="ORD0002523"/>
        <s v="ORD0002524"/>
        <s v="ORD0002525"/>
        <s v="ORD0002526"/>
        <s v="ORD0002527"/>
        <s v="ORD0002528"/>
        <s v="ORD0002529"/>
        <s v="ORD0002530"/>
        <s v="ORD0002531"/>
        <s v="ORD0002532"/>
        <s v="ORD0002533"/>
        <s v="ORD0002534"/>
        <s v="ORD0002535"/>
        <s v="ORD0002536"/>
        <s v="ORD0002537"/>
        <s v="ORD0002538"/>
        <s v="ORD0002539"/>
        <s v="ORD0002540"/>
        <s v="ORD0002541"/>
        <s v="ORD0002542"/>
        <s v="ORD0002543"/>
        <s v="ORD0002544"/>
        <s v="ORD0002545"/>
        <s v="ORD0002546"/>
        <s v="ORD0002547"/>
        <s v="ORD0002548"/>
        <s v="ORD0002549"/>
        <s v="ORD0002550"/>
        <s v="ORD0002551"/>
        <s v="ORD0002552"/>
        <s v="ORD0002553"/>
        <s v="ORD0002554"/>
        <s v="ORD0002555"/>
        <s v="ORD0002556"/>
        <s v="ORD0002557"/>
        <s v="ORD0002558"/>
        <s v="ORD0002559"/>
        <s v="ORD0002560"/>
        <s v="ORD0002561"/>
        <s v="ORD0002562"/>
        <s v="ORD0002563"/>
        <s v="ORD0002564"/>
        <s v="ORD0002565"/>
        <s v="ORD0002566"/>
        <s v="ORD0002567"/>
        <s v="ORD0002568"/>
        <s v="ORD0002569"/>
        <s v="ORD0002570"/>
        <s v="ORD0002571"/>
        <s v="ORD0002572"/>
        <s v="ORD0002573"/>
        <s v="ORD0002574"/>
        <s v="ORD0002575"/>
        <s v="ORD0002576"/>
        <s v="ORD0002577"/>
        <s v="ORD0002578"/>
        <s v="ORD0002579"/>
        <s v="ORD0002580"/>
        <s v="ORD0002581"/>
        <s v="ORD0002582"/>
        <s v="ORD0002583"/>
        <s v="ORD0002584"/>
        <s v="ORD0002585"/>
        <s v="ORD0002586"/>
        <s v="ORD0002587"/>
        <s v="ORD0002588"/>
        <s v="ORD0002589"/>
        <s v="ORD0002590"/>
        <s v="ORD0002591"/>
        <s v="ORD0002592"/>
        <s v="ORD0002593"/>
        <s v="ORD0002594"/>
        <s v="ORD0002595"/>
        <s v="ORD0002596"/>
        <s v="ORD0002597"/>
        <s v="ORD0002598"/>
        <s v="ORD0002599"/>
        <s v="ORD0002600"/>
        <s v="ORD0002601"/>
        <s v="ORD0002602"/>
        <s v="ORD0002603"/>
        <s v="ORD0002604"/>
        <s v="ORD0002605"/>
        <s v="ORD0002606"/>
        <s v="ORD0002607"/>
        <s v="ORD0002608"/>
        <s v="ORD0002609"/>
        <s v="ORD0002610"/>
        <s v="ORD0002611"/>
        <s v="ORD0002612"/>
        <s v="ORD0002613"/>
        <s v="ORD0002614"/>
        <s v="ORD0002615"/>
        <s v="ORD0002616"/>
        <s v="ORD0002617"/>
        <s v="ORD0002618"/>
        <s v="ORD0002619"/>
        <s v="ORD0002620"/>
        <s v="ORD0002621"/>
        <s v="ORD0002622"/>
        <s v="ORD0002623"/>
        <s v="ORD0002624"/>
        <s v="ORD0002625"/>
        <s v="ORD0002626"/>
        <s v="ORD0002627"/>
        <s v="ORD0002628"/>
        <s v="ORD0002629"/>
        <s v="ORD0002630"/>
        <s v="ORD0002631"/>
        <s v="ORD0002632"/>
        <s v="ORD0002633"/>
        <s v="ORD0002634"/>
        <s v="ORD0002635"/>
        <s v="ORD0002636"/>
        <s v="ORD0002637"/>
        <s v="ORD0002638"/>
        <s v="ORD0002639"/>
        <s v="ORD0002640"/>
        <s v="ORD0002641"/>
        <s v="ORD0002642"/>
        <s v="ORD0002643"/>
        <s v="ORD0002644"/>
        <s v="ORD0002645"/>
        <s v="ORD0002646"/>
        <s v="ORD0002647"/>
        <s v="ORD0002648"/>
        <s v="ORD0002649"/>
        <s v="ORD0002650"/>
        <s v="ORD0002651"/>
        <s v="ORD0002652"/>
        <s v="ORD0002653"/>
        <s v="ORD0002654"/>
        <s v="ORD0002655"/>
        <s v="ORD0002656"/>
        <s v="ORD0002657"/>
        <s v="ORD0002658"/>
        <s v="ORD0002659"/>
        <s v="ORD0002660"/>
        <s v="ORD0002661"/>
        <s v="ORD0002662"/>
        <s v="ORD0002663"/>
        <s v="ORD0002664"/>
        <s v="ORD0002665"/>
        <s v="ORD0002666"/>
        <s v="ORD0002667"/>
        <s v="ORD0002668"/>
        <s v="ORD0002669"/>
        <s v="ORD0002670"/>
        <s v="ORD0002671"/>
        <s v="ORD0002672"/>
        <s v="ORD0002673"/>
        <s v="ORD0002674"/>
        <s v="ORD0002675"/>
        <s v="ORD0002676"/>
        <s v="ORD0002677"/>
        <s v="ORD0002678"/>
        <s v="ORD0002679"/>
        <s v="ORD0002680"/>
        <s v="ORD0002681"/>
        <s v="ORD0002682"/>
        <s v="ORD0002683"/>
        <s v="ORD0002684"/>
        <s v="ORD0002685"/>
        <s v="ORD0002686"/>
        <s v="ORD0002687"/>
        <s v="ORD0002688"/>
        <s v="ORD0002689"/>
        <s v="ORD0002690"/>
        <s v="ORD0002691"/>
        <s v="ORD0002692"/>
        <s v="ORD0002693"/>
        <s v="ORD0002694"/>
        <s v="ORD0002695"/>
        <s v="ORD0002696"/>
        <s v="ORD0002697"/>
        <s v="ORD0002698"/>
        <s v="ORD0002699"/>
        <s v="ORD0002700"/>
        <s v="ORD0002701"/>
        <s v="ORD0002702"/>
        <s v="ORD0002703"/>
        <s v="ORD0002704"/>
        <s v="ORD0002705"/>
        <s v="ORD0002706"/>
        <s v="ORD0002707"/>
        <s v="ORD0002708"/>
        <s v="ORD0002709"/>
        <s v="ORD0002710"/>
        <s v="ORD0002711"/>
        <s v="ORD0002712"/>
        <s v="ORD0002713"/>
        <s v="ORD0002714"/>
        <s v="ORD0002715"/>
        <s v="ORD0002716"/>
        <s v="ORD0002717"/>
        <s v="ORD0002718"/>
        <s v="ORD0002719"/>
        <s v="ORD0002720"/>
        <s v="ORD0002721"/>
        <s v="ORD0002722"/>
        <s v="ORD0002723"/>
        <s v="ORD0002724"/>
        <s v="ORD0002725"/>
        <s v="ORD0002726"/>
        <s v="ORD0002727"/>
        <s v="ORD0002728"/>
        <s v="ORD0002729"/>
        <s v="ORD0002730"/>
        <s v="ORD0002731"/>
        <s v="ORD0002732"/>
        <s v="ORD0002733"/>
        <s v="ORD0002734"/>
        <s v="ORD0002735"/>
        <s v="ORD0002736"/>
        <s v="ORD0002737"/>
        <s v="ORD0002738"/>
        <s v="ORD0002739"/>
        <s v="ORD0002740"/>
        <s v="ORD0002741"/>
        <s v="ORD0002742"/>
        <s v="ORD0002743"/>
        <s v="ORD0002744"/>
        <s v="ORD0002745"/>
        <s v="ORD0002746"/>
        <s v="ORD0002747"/>
        <s v="ORD0002748"/>
        <s v="ORD0002749"/>
        <s v="ORD0002750"/>
        <s v="ORD0002751"/>
        <s v="ORD0002752"/>
        <s v="ORD0002753"/>
        <s v="ORD0002754"/>
        <s v="ORD0002755"/>
        <s v="ORD0002756"/>
        <s v="ORD0002757"/>
        <s v="ORD0002758"/>
        <s v="ORD0002759"/>
        <s v="ORD0002760"/>
        <s v="ORD0002761"/>
        <s v="ORD0002762"/>
        <s v="ORD0002763"/>
        <s v="ORD0002764"/>
        <s v="ORD0002765"/>
        <s v="ORD0002766"/>
        <s v="ORD0002767"/>
        <s v="ORD0002768"/>
        <s v="ORD0002769"/>
        <s v="ORD0002770"/>
        <s v="ORD0002771"/>
        <s v="ORD0002772"/>
        <s v="ORD0002773"/>
        <s v="ORD0002774"/>
        <s v="ORD0002775"/>
        <s v="ORD0002776"/>
        <s v="ORD0002777"/>
        <s v="ORD0002778"/>
        <s v="ORD0002779"/>
        <s v="ORD0002780"/>
        <s v="ORD0002781"/>
        <s v="ORD0002782"/>
        <s v="ORD0002783"/>
        <s v="ORD0002784"/>
        <s v="ORD0002785"/>
        <s v="ORD0002786"/>
        <s v="ORD0002787"/>
        <s v="ORD0002788"/>
        <s v="ORD0002789"/>
        <s v="ORD0002790"/>
        <s v="ORD0002791"/>
        <s v="ORD0002792"/>
        <s v="ORD0002793"/>
        <s v="ORD0002794"/>
        <s v="ORD0002795"/>
        <s v="ORD0002796"/>
        <s v="ORD0002797"/>
        <s v="ORD0002798"/>
        <s v="ORD0002799"/>
        <s v="ORD0002800"/>
        <s v="ORD0002801"/>
        <s v="ORD0002802"/>
        <s v="ORD0002803"/>
        <s v="ORD0002804"/>
        <s v="ORD0002805"/>
        <s v="ORD0002806"/>
        <s v="ORD0002807"/>
        <s v="ORD0002808"/>
        <s v="ORD0002809"/>
        <s v="ORD0002810"/>
        <s v="ORD0002811"/>
        <s v="ORD0002812"/>
        <s v="ORD0002813"/>
        <s v="ORD0002814"/>
        <s v="ORD0002815"/>
        <s v="ORD0002816"/>
        <s v="ORD0002817"/>
        <s v="ORD0002818"/>
        <s v="ORD0002819"/>
        <s v="ORD0002820"/>
        <s v="ORD0002821"/>
        <s v="ORD0002822"/>
        <s v="ORD0002823"/>
        <s v="ORD0002824"/>
        <s v="ORD0002825"/>
        <s v="ORD0002826"/>
        <s v="ORD0002827"/>
        <s v="ORD0002828"/>
        <s v="ORD0002829"/>
        <s v="ORD0002830"/>
        <s v="ORD0002831"/>
        <s v="ORD0002832"/>
        <s v="ORD0002833"/>
        <s v="ORD0002834"/>
        <s v="ORD0002835"/>
        <s v="ORD0002836"/>
        <s v="ORD0002837"/>
        <s v="ORD0002838"/>
        <s v="ORD0002839"/>
        <s v="ORD0002840"/>
        <s v="ORD0002841"/>
        <s v="ORD0002842"/>
        <s v="ORD0002843"/>
        <s v="ORD0002844"/>
        <s v="ORD0002845"/>
        <s v="ORD0002846"/>
        <s v="ORD0002847"/>
        <s v="ORD0002848"/>
        <s v="ORD0002849"/>
        <s v="ORD0002850"/>
        <s v="ORD0002851"/>
        <s v="ORD0002852"/>
        <s v="ORD0002853"/>
        <s v="ORD0002854"/>
        <s v="ORD0002855"/>
        <s v="ORD0002856"/>
        <s v="ORD0002857"/>
        <s v="ORD0002858"/>
        <s v="ORD0002859"/>
        <s v="ORD0002860"/>
        <s v="ORD0002861"/>
        <s v="ORD0002862"/>
        <s v="ORD0002863"/>
        <s v="ORD0002864"/>
        <s v="ORD0002865"/>
        <s v="ORD0002866"/>
        <s v="ORD0002867"/>
        <s v="ORD0002868"/>
        <s v="ORD0002869"/>
        <s v="ORD0002870"/>
        <s v="ORD0002871"/>
        <s v="ORD0002872"/>
        <s v="ORD0002873"/>
        <s v="ORD0002874"/>
        <s v="ORD0002875"/>
        <s v="ORD0002876"/>
        <s v="ORD0002877"/>
        <s v="ORD0002878"/>
        <s v="ORD0002879"/>
        <s v="ORD0002880"/>
        <s v="ORD0002881"/>
        <s v="ORD0002882"/>
        <s v="ORD0002883"/>
        <s v="ORD0002884"/>
        <s v="ORD0002885"/>
        <s v="ORD0002886"/>
        <s v="ORD0002887"/>
        <s v="ORD0002888"/>
        <s v="ORD0002889"/>
        <s v="ORD0002890"/>
        <s v="ORD0002891"/>
        <s v="ORD0002892"/>
        <s v="ORD0002893"/>
        <s v="ORD0002894"/>
        <s v="ORD0002895"/>
        <s v="ORD0002896"/>
        <s v="ORD0002897"/>
        <s v="ORD0002898"/>
        <s v="ORD0002899"/>
        <s v="ORD0002900"/>
        <s v="ORD0002901"/>
        <s v="ORD0002902"/>
        <s v="ORD0002903"/>
        <s v="ORD0002904"/>
        <s v="ORD0002905"/>
        <s v="ORD0002906"/>
        <s v="ORD0002907"/>
        <s v="ORD0002908"/>
        <s v="ORD0002909"/>
        <s v="ORD0002910"/>
        <s v="ORD0002911"/>
        <s v="ORD0002912"/>
        <s v="ORD0002913"/>
        <s v="ORD0002914"/>
        <s v="ORD0002915"/>
        <s v="ORD0002916"/>
        <s v="ORD0002917"/>
        <s v="ORD0002918"/>
        <s v="ORD0002919"/>
        <s v="ORD0002920"/>
        <s v="ORD0002921"/>
        <s v="ORD0002922"/>
        <s v="ORD0002923"/>
        <s v="ORD0002924"/>
        <s v="ORD0002925"/>
        <s v="ORD0002926"/>
        <s v="ORD0002927"/>
        <s v="ORD0002928"/>
        <s v="ORD0002929"/>
        <s v="ORD0002930"/>
        <s v="ORD0002931"/>
        <s v="ORD0002932"/>
        <s v="ORD0002933"/>
        <s v="ORD0002934"/>
        <s v="ORD0002935"/>
        <s v="ORD0002936"/>
        <s v="ORD0002937"/>
        <s v="ORD0002938"/>
        <s v="ORD0002939"/>
        <s v="ORD0002940"/>
        <s v="ORD0002941"/>
        <s v="ORD0002942"/>
        <s v="ORD0002943"/>
        <s v="ORD0002944"/>
        <s v="ORD0002945"/>
        <s v="ORD0002946"/>
        <s v="ORD0002947"/>
        <s v="ORD0002948"/>
        <s v="ORD0002949"/>
        <s v="ORD0002950"/>
        <s v="ORD0002951"/>
        <s v="ORD0002952"/>
        <s v="ORD0002953"/>
        <s v="ORD0002954"/>
        <s v="ORD0002955"/>
        <s v="ORD0002956"/>
        <s v="ORD0002957"/>
        <s v="ORD0002958"/>
        <s v="ORD0002959"/>
        <s v="ORD0002960"/>
        <s v="ORD0002961"/>
        <s v="ORD0002962"/>
        <s v="ORD0002963"/>
        <s v="ORD0002964"/>
        <s v="ORD0002965"/>
        <s v="ORD0002966"/>
        <s v="ORD0002967"/>
        <s v="ORD0002968"/>
        <s v="ORD0002969"/>
        <s v="ORD0002970"/>
        <s v="ORD0002971"/>
        <s v="ORD0002972"/>
        <s v="ORD0002973"/>
        <s v="ORD0002974"/>
        <s v="ORD0002975"/>
        <s v="ORD0002976"/>
        <s v="ORD0002977"/>
        <s v="ORD0002978"/>
        <s v="ORD0002979"/>
        <s v="ORD0002980"/>
        <s v="ORD0002981"/>
        <s v="ORD0002982"/>
        <s v="ORD0002983"/>
        <s v="ORD0002984"/>
        <s v="ORD0002985"/>
        <s v="ORD0002986"/>
        <s v="ORD0002987"/>
        <s v="ORD0002988"/>
        <s v="ORD0002989"/>
        <s v="ORD0002990"/>
        <s v="ORD0002991"/>
        <s v="ORD0002992"/>
        <s v="ORD0002993"/>
        <s v="ORD0002994"/>
        <s v="ORD0002995"/>
        <s v="ORD0002996"/>
        <s v="ORD0002997"/>
        <s v="ORD0002998"/>
      </sharedItems>
    </cacheField>
    <cacheField name="OrderDate" numFmtId="14">
      <sharedItems containsSemiMixedTypes="0" containsNonDate="0" containsDate="1" containsString="0" minDate="2020-01-01T00:00:00" maxDate="2024-12-30T00:00:00"/>
    </cacheField>
    <cacheField name="year" numFmtId="0">
      <sharedItems containsSemiMixedTypes="0" containsString="0" containsNumber="1" containsInteger="1" minValue="2020" maxValue="2024" count="5">
        <n v="2023"/>
        <n v="2022"/>
        <n v="2024"/>
        <n v="2020"/>
        <n v="2021"/>
      </sharedItems>
    </cacheField>
    <cacheField name="CustomerID" numFmtId="0">
      <sharedItems count="2906">
        <s v="CUST001504"/>
        <s v="CUST000178"/>
        <s v="CUST047516"/>
        <s v="CUST030059"/>
        <s v="CUST048677"/>
        <s v="CUST042705"/>
        <s v="CUST037667"/>
        <s v="CUST031165"/>
        <s v="CUST026965"/>
        <s v="CUST029472"/>
        <s v="CUST005346"/>
        <s v="CUST046088"/>
        <s v="CUST026576"/>
        <s v="CUST006051"/>
        <s v="CUST025111"/>
        <s v="CUST040957"/>
        <s v="CUST000735"/>
        <s v="CUST038237"/>
        <s v="CUST040211"/>
        <s v="CUST046893"/>
        <s v="CUST041508"/>
        <s v="CUST048817"/>
        <s v="CUST048828"/>
        <s v="CUST033080"/>
        <s v="CUST041929"/>
        <s v="CUST035043"/>
        <s v="CUST043777"/>
        <s v="CUST037985"/>
        <s v="CUST000721"/>
        <s v="CUST008013"/>
        <s v="CUST018693"/>
        <s v="CUST044089"/>
        <s v="CUST011946"/>
        <s v="CUST049225"/>
        <s v="CUST048518"/>
        <s v="CUST047957"/>
        <s v="CUST043577"/>
        <s v="CUST029566"/>
        <s v="CUST004199"/>
        <s v="CUST042096"/>
        <s v="CUST017203"/>
        <s v="CUST046853"/>
        <s v="CUST020850"/>
        <s v="CUST039744"/>
        <s v="CUST017434"/>
        <s v="CUST045893"/>
        <s v="CUST033696"/>
        <s v="CUST032008"/>
        <s v="CUST011785"/>
        <s v="CUST001846"/>
        <s v="CUST048348"/>
        <s v="CUST027076"/>
        <s v="CUST012995"/>
        <s v="CUST030633"/>
        <s v="CUST013482"/>
        <s v="CUST030091"/>
        <s v="CUST031856"/>
        <s v="CUST040925"/>
        <s v="CUST031615"/>
        <s v="CUST018312"/>
        <s v="CUST017070"/>
        <s v="CUST026591"/>
        <s v="CUST006724"/>
        <s v="CUST026258"/>
        <s v="CUST000139"/>
        <s v="CUST038107"/>
        <s v="CUST015763"/>
        <s v="CUST041458"/>
        <s v="CUST033817"/>
        <s v="CUST041366"/>
        <s v="CUST005372"/>
        <s v="CUST018135"/>
        <s v="CUST043454"/>
        <s v="CUST007050"/>
        <s v="CUST027444"/>
        <s v="CUST042061"/>
        <s v="CUST016864"/>
        <s v="CUST028956"/>
        <s v="CUST001710"/>
        <s v="CUST023701"/>
        <s v="CUST005263"/>
        <s v="CUST014979"/>
        <s v="CUST038225"/>
        <s v="CUST028769"/>
        <s v="CUST049605"/>
        <s v="CUST015624"/>
        <s v="CUST026490"/>
        <s v="CUST001370"/>
        <s v="CUST043394"/>
        <s v="CUST039077"/>
        <s v="CUST007564"/>
        <s v="CUST033299"/>
        <s v="CUST039707"/>
        <s v="CUST043458"/>
        <s v="CUST001552"/>
        <s v="CUST039426"/>
        <s v="CUST049557"/>
        <s v="CUST033386"/>
        <s v="CUST018449"/>
        <s v="CUST012492"/>
        <s v="CUST015367"/>
        <s v="CUST009929"/>
        <s v="CUST030254"/>
        <s v="CUST041994"/>
        <s v="CUST034561"/>
        <s v="CUST028297"/>
        <s v="CUST002237"/>
        <s v="CUST007600"/>
        <s v="CUST010526"/>
        <s v="CUST024904"/>
        <s v="CUST033463"/>
        <s v="CUST015883"/>
        <s v="CUST035697"/>
        <s v="CUST010676"/>
        <s v="CUST037855"/>
        <s v="CUST013803"/>
        <s v="CUST041291"/>
        <s v="CUST025351"/>
        <s v="CUST023478"/>
        <s v="CUST029783"/>
        <s v="CUST001056"/>
        <s v="CUST026942"/>
        <s v="CUST027791"/>
        <s v="CUST019410"/>
        <s v="CUST009308"/>
        <s v="CUST004285"/>
        <s v="CUST037966"/>
        <s v="CUST025421"/>
        <s v="CUST039352"/>
        <s v="CUST032886"/>
        <s v="CUST014360"/>
        <s v="CUST007708"/>
        <s v="CUST013067"/>
        <s v="CUST046835"/>
        <s v="CUST011228"/>
        <s v="CUST046806"/>
        <s v="CUST014033"/>
        <s v="CUST040569"/>
        <s v="CUST041172"/>
        <s v="CUST001601"/>
        <s v="CUST046508"/>
        <s v="CUST027712"/>
        <s v="CUST029705"/>
        <s v="CUST008224"/>
        <s v="CUST046362"/>
        <s v="CUST005950"/>
        <s v="CUST037485"/>
        <s v="CUST027818"/>
        <s v="CUST048304"/>
        <s v="CUST033670"/>
        <s v="CUST038774"/>
        <s v="CUST026880"/>
        <s v="CUST044830"/>
        <s v="CUST040087"/>
        <s v="CUST026727"/>
        <s v="CUST011225"/>
        <s v="CUST031885"/>
        <s v="CUST016025"/>
        <s v="CUST036113"/>
        <s v="CUST043628"/>
        <s v="CUST020507"/>
        <s v="CUST012422"/>
        <s v="CUST009807"/>
        <s v="CUST048496"/>
        <s v="CUST029400"/>
        <s v="CUST004811"/>
        <s v="CUST008669"/>
        <s v="CUST035784"/>
        <s v="CUST027512"/>
        <s v="CUST023754"/>
        <s v="CUST011579"/>
        <s v="CUST003082"/>
        <s v="CUST040193"/>
        <s v="CUST014061"/>
        <s v="CUST028212"/>
        <s v="CUST010967"/>
        <s v="CUST022674"/>
        <s v="CUST048983"/>
        <s v="CUST016133"/>
        <s v="CUST044928"/>
        <s v="CUST024560"/>
        <s v="CUST019814"/>
        <s v="CUST015222"/>
        <s v="CUST015733"/>
        <s v="CUST023655"/>
        <s v="CUST021204"/>
        <s v="CUST016221"/>
        <s v="CUST036912"/>
        <s v="CUST043111"/>
        <s v="CUST034016"/>
        <s v="CUST040748"/>
        <s v="CUST004207"/>
        <s v="CUST041282"/>
        <s v="CUST044672"/>
        <s v="CUST004859"/>
        <s v="CUST007154"/>
        <s v="CUST035993"/>
        <s v="CUST027565"/>
        <s v="CUST010007"/>
        <s v="CUST022505"/>
        <s v="CUST007081"/>
        <s v="CUST042401"/>
        <s v="CUST040825"/>
        <s v="CUST022812"/>
        <s v="CUST029448"/>
        <s v="CUST025313"/>
        <s v="CUST029438"/>
        <s v="CUST001181"/>
        <s v="CUST017264"/>
        <s v="CUST039608"/>
        <s v="CUST019237"/>
        <s v="CUST035731"/>
        <s v="CUST012280"/>
        <s v="CUST003507"/>
        <s v="CUST023893"/>
        <s v="CUST008440"/>
        <s v="CUST019363"/>
        <s v="CUST034266"/>
        <s v="CUST026742"/>
        <s v="CUST020572"/>
        <s v="CUST012246"/>
        <s v="CUST021328"/>
        <s v="CUST017932"/>
        <s v="CUST030236"/>
        <s v="CUST018375"/>
        <s v="CUST031704"/>
        <s v="CUST003147"/>
        <s v="CUST014415"/>
        <s v="CUST001747"/>
        <s v="CUST031415"/>
        <s v="CUST048207"/>
        <s v="CUST019145"/>
        <s v="CUST028877"/>
        <s v="CUST006962"/>
        <s v="CUST037405"/>
        <s v="CUST025402"/>
        <s v="CUST029978"/>
        <s v="CUST049175"/>
        <s v="CUST028805"/>
        <s v="CUST024635"/>
        <s v="CUST034448"/>
        <s v="CUST040551"/>
        <s v="CUST034398"/>
        <s v="CUST042901"/>
        <s v="CUST029445"/>
        <s v="CUST039354"/>
        <s v="CUST047386"/>
        <s v="CUST014192"/>
        <s v="CUST027774"/>
        <s v="CUST045022"/>
        <s v="CUST015291"/>
        <s v="CUST019542"/>
        <s v="CUST005818"/>
        <s v="CUST017005"/>
        <s v="CUST004652"/>
        <s v="CUST000716"/>
        <s v="CUST008298"/>
        <s v="CUST047323"/>
        <s v="CUST024173"/>
        <s v="CUST039468"/>
        <s v="CUST017113"/>
        <s v="CUST012593"/>
        <s v="CUST043099"/>
        <s v="CUST002544"/>
        <s v="CUST003153"/>
        <s v="CUST049849"/>
        <s v="CUST020614"/>
        <s v="CUST008599"/>
        <s v="CUST031058"/>
        <s v="CUST032555"/>
        <s v="CUST023550"/>
        <s v="CUST042540"/>
        <s v="CUST044529"/>
        <s v="CUST037954"/>
        <s v="CUST035117"/>
        <s v="CUST046611"/>
        <s v="CUST044280"/>
        <s v="CUST033284"/>
        <s v="CUST036194"/>
        <s v="CUST023648"/>
        <s v="CUST001746"/>
        <s v="CUST034953"/>
        <s v="CUST036197"/>
        <s v="CUST001072"/>
        <s v="CUST001188"/>
        <s v="CUST016884"/>
        <s v="CUST043203"/>
        <s v="CUST012562"/>
        <s v="CUST030504"/>
        <s v="CUST002550"/>
        <s v="CUST006082"/>
        <s v="CUST007148"/>
        <s v="CUST014657"/>
        <s v="CUST049112"/>
        <s v="CUST029592"/>
        <s v="CUST014517"/>
        <s v="CUST005746"/>
        <s v="CUST027050"/>
        <s v="CUST017205"/>
        <s v="CUST009192"/>
        <s v="CUST008766"/>
        <s v="CUST001699"/>
        <s v="CUST019427"/>
        <s v="CUST003257"/>
        <s v="CUST002188"/>
        <s v="CUST001779"/>
        <s v="CUST032817"/>
        <s v="CUST034263"/>
        <s v="CUST047601"/>
        <s v="CUST042134"/>
        <s v="CUST013914"/>
        <s v="CUST039236"/>
        <s v="CUST025927"/>
        <s v="CUST000351"/>
        <s v="CUST034695"/>
        <s v="CUST034686"/>
        <s v="CUST028950"/>
        <s v="CUST012442"/>
        <s v="CUST038779"/>
        <s v="CUST012713"/>
        <s v="CUST020344"/>
        <s v="CUST005270"/>
        <s v="CUST023625"/>
        <s v="CUST010542"/>
        <s v="CUST021562"/>
        <s v="CUST031261"/>
        <s v="CUST024288"/>
        <s v="CUST015925"/>
        <s v="CUST011154"/>
        <s v="CUST023840"/>
        <s v="CUST004105"/>
        <s v="CUST034270"/>
        <s v="CUST031200"/>
        <s v="CUST002824"/>
        <s v="CUST046488"/>
        <s v="CUST000068"/>
        <s v="CUST025908"/>
        <s v="CUST012590"/>
        <s v="CUST043281"/>
        <s v="CUST023061"/>
        <s v="CUST024329"/>
        <s v="CUST049916"/>
        <s v="CUST005573"/>
        <s v="CUST041438"/>
        <s v="CUST027366"/>
        <s v="CUST013256"/>
        <s v="CUST037808"/>
        <s v="CUST012334"/>
        <s v="CUST046689"/>
        <s v="CUST017408"/>
        <s v="CUST014960"/>
        <s v="CUST010085"/>
        <s v="CUST021961"/>
        <s v="CUST029119"/>
        <s v="CUST037507"/>
        <s v="CUST006815"/>
        <s v="CUST039527"/>
        <s v="CUST021127"/>
        <s v="CUST034300"/>
        <s v="CUST021084"/>
        <s v="CUST005859"/>
        <s v="CUST049807"/>
        <s v="CUST041735"/>
        <s v="CUST014691"/>
        <s v="CUST028272"/>
        <s v="CUST006623"/>
        <s v="CUST038822"/>
        <s v="CUST005512"/>
        <s v="CUST011448"/>
        <s v="CUST045030"/>
        <s v="CUST040400"/>
        <s v="CUST008802"/>
        <s v="CUST049537"/>
        <s v="CUST047635"/>
        <s v="CUST014084"/>
        <s v="CUST000192"/>
        <s v="CUST040930"/>
        <s v="CUST006786"/>
        <s v="CUST044236"/>
        <s v="CUST035512"/>
        <s v="CUST044533"/>
        <s v="CUST015840"/>
        <s v="CUST012211"/>
        <s v="CUST041119"/>
        <s v="CUST019770"/>
        <s v="CUST014244"/>
        <s v="CUST039927"/>
        <s v="CUST018394"/>
        <s v="CUST030988"/>
        <s v="CUST019107"/>
        <s v="CUST037892"/>
        <s v="CUST023324"/>
        <s v="CUST030181"/>
        <s v="CUST013642"/>
        <s v="CUST009422"/>
        <s v="CUST048133"/>
        <s v="CUST036618"/>
        <s v="CUST011417"/>
        <s v="CUST034217"/>
        <s v="CUST033773"/>
        <s v="CUST009971"/>
        <s v="CUST016596"/>
        <s v="CUST022332"/>
        <s v="CUST027937"/>
        <s v="CUST030345"/>
        <s v="CUST008370"/>
        <s v="CUST044703"/>
        <s v="CUST030597"/>
        <s v="CUST045230"/>
        <s v="CUST022493"/>
        <s v="CUST045811"/>
        <s v="CUST041583"/>
        <s v="CUST049796"/>
        <s v="CUST000031"/>
        <s v="CUST008196"/>
        <s v="CUST013179"/>
        <s v="CUST000018"/>
        <s v="CUST025938"/>
        <s v="CUST037096"/>
        <s v="CUST001826"/>
        <s v="CUST024624"/>
        <s v="CUST006207"/>
        <s v="CUST019546"/>
        <s v="CUST034816"/>
        <s v="CUST007767"/>
        <s v="CUST024865"/>
        <s v="CUST007249"/>
        <s v="CUST024746"/>
        <s v="CUST016032"/>
        <s v="CUST028771"/>
        <s v="CUST023411"/>
        <s v="CUST040414"/>
        <s v="CUST018575"/>
        <s v="CUST039284"/>
        <s v="CUST044787"/>
        <s v="CUST013895"/>
        <s v="CUST047497"/>
        <s v="CUST032397"/>
        <s v="CUST021608"/>
        <s v="CUST042130"/>
        <s v="CUST011939"/>
        <s v="CUST032769"/>
        <s v="CUST039640"/>
        <s v="CUST005245"/>
        <s v="CUST029042"/>
        <s v="CUST007204"/>
        <s v="CUST049394"/>
        <s v="CUST032464"/>
        <s v="CUST021458"/>
        <s v="CUST044799"/>
        <s v="CUST011203"/>
        <s v="CUST048942"/>
        <s v="CUST021245"/>
        <s v="CUST021669"/>
        <s v="CUST012286"/>
        <s v="CUST027621"/>
        <s v="CUST049115"/>
        <s v="CUST018220"/>
        <s v="CUST016196"/>
        <s v="CUST005196"/>
        <s v="CUST020302"/>
        <s v="CUST003763"/>
        <s v="CUST015050"/>
        <s v="CUST041737"/>
        <s v="CUST026072"/>
        <s v="CUST049522"/>
        <s v="CUST022865"/>
        <s v="CUST049733"/>
        <s v="CUST031650"/>
        <s v="CUST013377"/>
        <s v="CUST034331"/>
        <s v="CUST013224"/>
        <s v="CUST034822"/>
        <s v="CUST042805"/>
        <s v="CUST008630"/>
        <s v="CUST034759"/>
        <s v="CUST036736"/>
        <s v="CUST036150"/>
        <s v="CUST039074"/>
        <s v="CUST007456"/>
        <s v="CUST016193"/>
        <s v="CUST022270"/>
        <s v="CUST013837"/>
        <s v="CUST045576"/>
        <s v="CUST027038"/>
        <s v="CUST005384"/>
        <s v="CUST049978"/>
        <s v="CUST017276"/>
        <s v="CUST036187"/>
        <s v="CUST028007"/>
        <s v="CUST032599"/>
        <s v="CUST013448"/>
        <s v="CUST033085"/>
        <s v="CUST014799"/>
        <s v="CUST041982"/>
        <s v="CUST017484"/>
        <s v="CUST018852"/>
        <s v="CUST023915"/>
        <s v="CUST011710"/>
        <s v="CUST042668"/>
        <s v="CUST010609"/>
        <s v="CUST035476"/>
        <s v="CUST000030"/>
        <s v="CUST000435"/>
        <s v="CUST025772"/>
        <s v="CUST044282"/>
        <s v="CUST049199"/>
        <s v="CUST042507"/>
        <s v="CUST019926"/>
        <s v="CUST026026"/>
        <s v="CUST020867"/>
        <s v="CUST013828"/>
        <s v="CUST003555"/>
        <s v="CUST023407"/>
        <s v="CUST010953"/>
        <s v="CUST010696"/>
        <s v="CUST004258"/>
        <s v="CUST019763"/>
        <s v="CUST027375"/>
        <s v="CUST026015"/>
        <s v="CUST029288"/>
        <s v="CUST033107"/>
        <s v="CUST046117"/>
        <s v="CUST038971"/>
        <s v="CUST011116"/>
        <s v="CUST005340"/>
        <s v="CUST002409"/>
        <s v="CUST011026"/>
        <s v="CUST006169"/>
        <s v="CUST018314"/>
        <s v="CUST018885"/>
        <s v="CUST023759"/>
        <s v="CUST026649"/>
        <s v="CUST009300"/>
        <s v="CUST018680"/>
        <s v="CUST007416"/>
        <s v="CUST007219"/>
        <s v="CUST007093"/>
        <s v="CUST042506"/>
        <s v="CUST018609"/>
        <s v="CUST006269"/>
        <s v="CUST024742"/>
        <s v="CUST011612"/>
        <s v="CUST036209"/>
        <s v="CUST017266"/>
        <s v="CUST005934"/>
        <s v="CUST007415"/>
        <s v="CUST004166"/>
        <s v="CUST006138"/>
        <s v="CUST033291"/>
        <s v="CUST031827"/>
        <s v="CUST042384"/>
        <s v="CUST043680"/>
        <s v="CUST042370"/>
        <s v="CUST014311"/>
        <s v="CUST003130"/>
        <s v="CUST019366"/>
        <s v="CUST035919"/>
        <s v="CUST022713"/>
        <s v="CUST013389"/>
        <s v="CUST033863"/>
        <s v="CUST017524"/>
        <s v="CUST027833"/>
        <s v="CUST006467"/>
        <s v="CUST008207"/>
        <s v="CUST015188"/>
        <s v="CUST034307"/>
        <s v="CUST037946"/>
        <s v="CUST006543"/>
        <s v="CUST045827"/>
        <s v="CUST007580"/>
        <s v="CUST026287"/>
        <s v="CUST043585"/>
        <s v="CUST042421"/>
        <s v="CUST005012"/>
        <s v="CUST013323"/>
        <s v="CUST034585"/>
        <s v="CUST026815"/>
        <s v="CUST005636"/>
        <s v="CUST006995"/>
        <s v="CUST028214"/>
        <s v="CUST038972"/>
        <s v="CUST004252"/>
        <s v="CUST044170"/>
        <s v="CUST046075"/>
        <s v="CUST039381"/>
        <s v="CUST042660"/>
        <s v="CUST013904"/>
        <s v="CUST019361"/>
        <s v="CUST024891"/>
        <s v="CUST029875"/>
        <s v="CUST046126"/>
        <s v="CUST044429"/>
        <s v="CUST035227"/>
        <s v="CUST016520"/>
        <s v="CUST049966"/>
        <s v="CUST011144"/>
        <s v="CUST006657"/>
        <s v="CUST031211"/>
        <s v="CUST032624"/>
        <s v="CUST023521"/>
        <s v="CUST006077"/>
        <s v="CUST012756"/>
        <s v="CUST002770"/>
        <s v="CUST036442"/>
        <s v="CUST028699"/>
        <s v="CUST041158"/>
        <s v="CUST015252"/>
        <s v="CUST009190"/>
        <s v="CUST015078"/>
        <s v="CUST015888"/>
        <s v="CUST047044"/>
        <s v="CUST014358"/>
        <s v="CUST046153"/>
        <s v="CUST001720"/>
        <s v="CUST028536"/>
        <s v="CUST041352"/>
        <s v="CUST042316"/>
        <s v="CUST031158"/>
        <s v="CUST021388"/>
        <s v="CUST035024"/>
        <s v="CUST012302"/>
        <s v="CUST005342"/>
        <s v="CUST002027"/>
        <s v="CUST004340"/>
        <s v="CUST001299"/>
        <s v="CUST034381"/>
        <s v="CUST032876"/>
        <s v="CUST001354"/>
        <s v="CUST034415"/>
        <s v="CUST004221"/>
        <s v="CUST017501"/>
        <s v="CUST041372"/>
        <s v="CUST003021"/>
        <s v="CUST000237"/>
        <s v="CUST035471"/>
        <s v="CUST041169"/>
        <s v="CUST013631"/>
        <s v="CUST012298"/>
        <s v="CUST015104"/>
        <s v="CUST016270"/>
        <s v="CUST035106"/>
        <s v="CUST038495"/>
        <s v="CUST010023"/>
        <s v="CUST018336"/>
        <s v="CUST010320"/>
        <s v="CUST040657"/>
        <s v="CUST027748"/>
        <s v="CUST039331"/>
        <s v="CUST026647"/>
        <s v="CUST048921"/>
        <s v="CUST041207"/>
        <s v="CUST022106"/>
        <s v="CUST047036"/>
        <s v="CUST018918"/>
        <s v="CUST013331"/>
        <s v="CUST028139"/>
        <s v="CUST041747"/>
        <s v="CUST021614"/>
        <s v="CUST015215"/>
        <s v="CUST029669"/>
        <s v="CUST043404"/>
        <s v="CUST000342"/>
        <s v="CUST028594"/>
        <s v="CUST039500"/>
        <s v="CUST042143"/>
        <s v="CUST030029"/>
        <s v="CUST017431"/>
        <s v="CUST001021"/>
        <s v="CUST046797"/>
        <s v="CUST030534"/>
        <s v="CUST049021"/>
        <s v="CUST027888"/>
        <s v="CUST002243"/>
        <s v="CUST008903"/>
        <s v="CUST027637"/>
        <s v="CUST002558"/>
        <s v="CUST021727"/>
        <s v="CUST005548"/>
        <s v="CUST046930"/>
        <s v="CUST030151"/>
        <s v="CUST029666"/>
        <s v="CUST041687"/>
        <s v="CUST029704"/>
        <s v="CUST014194"/>
        <s v="CUST012572"/>
        <s v="CUST009709"/>
        <s v="CUST012727"/>
        <s v="CUST046847"/>
        <s v="CUST022221"/>
        <s v="CUST022439"/>
        <s v="CUST006859"/>
        <s v="CUST039325"/>
        <s v="CUST023697"/>
        <s v="CUST048774"/>
        <s v="CUST019726"/>
        <s v="CUST028627"/>
        <s v="CUST037541"/>
        <s v="CUST018027"/>
        <s v="CUST030540"/>
        <s v="CUST034643"/>
        <s v="CUST017237"/>
        <s v="CUST003101"/>
        <s v="CUST021724"/>
        <s v="CUST007217"/>
        <s v="CUST018425"/>
        <s v="CUST005122"/>
        <s v="CUST041670"/>
        <s v="CUST043609"/>
        <s v="CUST000070"/>
        <s v="CUST004801"/>
        <s v="CUST024405"/>
        <s v="CUST017301"/>
        <s v="CUST031212"/>
        <s v="CUST043505"/>
        <s v="CUST001051"/>
        <s v="CUST017599"/>
        <s v="CUST001815"/>
        <s v="CUST036068"/>
        <s v="CUST021348"/>
        <s v="CUST001082"/>
        <s v="CUST041773"/>
        <s v="CUST037585"/>
        <s v="CUST039566"/>
        <s v="CUST032406"/>
        <s v="CUST006673"/>
        <s v="CUST009117"/>
        <s v="CUST020976"/>
        <s v="CUST039664"/>
        <s v="CUST016159"/>
        <s v="CUST018490"/>
        <s v="CUST000529"/>
        <s v="CUST041592"/>
        <s v="CUST020962"/>
        <s v="CUST019154"/>
        <s v="CUST008405"/>
        <s v="CUST002196"/>
        <s v="CUST022788"/>
        <s v="CUST020811"/>
        <s v="CUST036913"/>
        <s v="CUST023917"/>
        <s v="CUST049946"/>
        <s v="CUST037369"/>
        <s v="CUST027164"/>
        <s v="CUST035635"/>
        <s v="CUST033448"/>
        <s v="CUST022565"/>
        <s v="CUST010986"/>
        <s v="CUST015343"/>
        <s v="CUST017587"/>
        <s v="CUST008249"/>
        <s v="CUST024297"/>
        <s v="CUST043504"/>
        <s v="CUST033352"/>
        <s v="CUST036031"/>
        <s v="CUST042892"/>
        <s v="CUST005231"/>
        <s v="CUST048475"/>
        <s v="CUST002611"/>
        <s v="CUST010990"/>
        <s v="CUST009099"/>
        <s v="CUST035974"/>
        <s v="CUST002002"/>
        <s v="CUST034073"/>
        <s v="CUST038114"/>
        <s v="CUST008122"/>
        <s v="CUST002640"/>
        <s v="CUST011556"/>
        <s v="CUST003093"/>
        <s v="CUST021844"/>
        <s v="CUST034364"/>
        <s v="CUST037738"/>
        <s v="CUST008946"/>
        <s v="CUST041406"/>
        <s v="CUST047483"/>
        <s v="CUST037259"/>
        <s v="CUST036430"/>
        <s v="CUST038244"/>
        <s v="CUST000643"/>
        <s v="CUST027065"/>
        <s v="CUST020694"/>
        <s v="CUST020608"/>
        <s v="CUST013765"/>
        <s v="CUST045762"/>
        <s v="CUST011582"/>
        <s v="CUST043065"/>
        <s v="CUST037250"/>
        <s v="CUST020325"/>
        <s v="CUST005907"/>
        <s v="CUST013629"/>
        <s v="CUST002565"/>
        <s v="CUST048794"/>
        <s v="CUST003091"/>
        <s v="CUST009247"/>
        <s v="CUST001515"/>
        <s v="CUST045996"/>
        <s v="CUST048787"/>
        <s v="CUST007018"/>
        <s v="CUST018257"/>
        <s v="CUST041379"/>
        <s v="CUST016218"/>
        <s v="CUST038261"/>
        <s v="CUST019069"/>
        <s v="CUST015688"/>
        <s v="CUST007016"/>
        <s v="CUST047641"/>
        <s v="CUST015085"/>
        <s v="CUST038541"/>
        <s v="CUST001322"/>
        <s v="CUST019599"/>
        <s v="CUST011799"/>
        <s v="CUST048924"/>
        <s v="CUST024845"/>
        <s v="CUST038060"/>
        <s v="CUST009678"/>
        <s v="CUST023476"/>
        <s v="CUST037155"/>
        <s v="CUST037099"/>
        <s v="CUST013731"/>
        <s v="CUST045362"/>
        <s v="CUST030184"/>
        <s v="CUST004183"/>
        <s v="CUST027432"/>
        <s v="CUST038221"/>
        <s v="CUST033478"/>
        <s v="CUST017117"/>
        <s v="CUST029994"/>
        <s v="CUST044175"/>
        <s v="CUST048188"/>
        <s v="CUST018209"/>
        <s v="CUST042920"/>
        <s v="CUST004513"/>
        <s v="CUST044185"/>
        <s v="CUST013566"/>
        <s v="CUST031643"/>
        <s v="CUST046008"/>
        <s v="CUST022267"/>
        <s v="CUST026992"/>
        <s v="CUST003097"/>
        <s v="CUST030853"/>
        <s v="CUST019699"/>
        <s v="CUST030782"/>
        <s v="CUST046696"/>
        <s v="CUST008644"/>
        <s v="CUST017486"/>
        <s v="CUST034921"/>
        <s v="CUST010916"/>
        <s v="CUST048508"/>
        <s v="CUST028514"/>
        <s v="CUST018826"/>
        <s v="CUST017523"/>
        <s v="CUST047849"/>
        <s v="CUST008790"/>
        <s v="CUST013852"/>
        <s v="CUST028860"/>
        <s v="CUST015345"/>
        <s v="CUST038463"/>
        <s v="CUST027699"/>
        <s v="CUST035042"/>
        <s v="CUST011632"/>
        <s v="CUST025500"/>
        <s v="CUST030454"/>
        <s v="CUST042190"/>
        <s v="CUST004724"/>
        <s v="CUST011009"/>
        <s v="CUST011263"/>
        <s v="CUST025577"/>
        <s v="CUST007567"/>
        <s v="CUST009433"/>
        <s v="CUST015403"/>
        <s v="CUST008648"/>
        <s v="CUST028263"/>
        <s v="CUST015229"/>
        <s v="CUST048422"/>
        <s v="CUST020479"/>
        <s v="CUST034535"/>
        <s v="CUST026099"/>
        <s v="CUST010478"/>
        <s v="CUST008107"/>
        <s v="CUST042291"/>
        <s v="CUST035578"/>
        <s v="CUST013902"/>
        <s v="CUST032339"/>
        <s v="CUST047258"/>
        <s v="CUST025697"/>
        <s v="CUST031918"/>
        <s v="CUST041612"/>
        <s v="CUST037981"/>
        <s v="CUST021132"/>
        <s v="CUST042013"/>
        <s v="CUST009065"/>
        <s v="CUST025661"/>
        <s v="CUST010281"/>
        <s v="CUST028142"/>
        <s v="CUST023188"/>
        <s v="CUST035575"/>
        <s v="CUST042654"/>
        <s v="CUST028637"/>
        <s v="CUST026919"/>
        <s v="CUST012271"/>
        <s v="CUST032502"/>
        <s v="CUST013608"/>
        <s v="CUST005299"/>
        <s v="CUST026882"/>
        <s v="CUST027354"/>
        <s v="CUST003379"/>
        <s v="CUST031864"/>
        <s v="CUST025864"/>
        <s v="CUST043295"/>
        <s v="CUST026151"/>
        <s v="CUST042172"/>
        <s v="CUST043250"/>
        <s v="CUST034387"/>
        <s v="CUST008848"/>
        <s v="CUST043287"/>
        <s v="CUST033163"/>
        <s v="CUST033240"/>
        <s v="CUST030073"/>
        <s v="CUST009910"/>
        <s v="CUST046026"/>
        <s v="CUST013637"/>
        <s v="CUST004153"/>
        <s v="CUST031898"/>
        <s v="CUST015964"/>
        <s v="CUST025040"/>
        <s v="CUST016986"/>
        <s v="CUST037380"/>
        <s v="CUST035549"/>
        <s v="CUST023184"/>
        <s v="CUST049174"/>
        <s v="CUST029376"/>
        <s v="CUST029579"/>
        <s v="CUST018858"/>
        <s v="CUST007407"/>
        <s v="CUST030037"/>
        <s v="CUST040999"/>
        <s v="CUST020213"/>
        <s v="CUST045999"/>
        <s v="CUST024214"/>
        <s v="CUST008222"/>
        <s v="CUST023966"/>
        <s v="CUST002209"/>
        <s v="CUST033384"/>
        <s v="CUST038558"/>
        <s v="CUST026933"/>
        <s v="CUST022426"/>
        <s v="CUST002182"/>
        <s v="CUST020408"/>
        <s v="CUST012324"/>
        <s v="CUST045887"/>
        <s v="CUST040761"/>
        <s v="CUST032848"/>
        <s v="CUST029456"/>
        <s v="CUST044968"/>
        <s v="CUST029109"/>
        <s v="CUST039899"/>
        <s v="CUST021624"/>
        <s v="CUST045461"/>
        <s v="CUST012521"/>
        <s v="CUST000447"/>
        <s v="CUST031147"/>
        <s v="CUST025628"/>
        <s v="CUST038189"/>
        <s v="CUST009786"/>
        <s v="CUST033747"/>
        <s v="CUST032797"/>
        <s v="CUST018809"/>
        <s v="CUST018358"/>
        <s v="CUST027961"/>
        <s v="CUST016417"/>
        <s v="CUST005056"/>
        <s v="CUST035716"/>
        <s v="CUST040437"/>
        <s v="CUST009488"/>
        <s v="CUST018933"/>
        <s v="CUST041859"/>
        <s v="CUST004799"/>
        <s v="CUST018326"/>
        <s v="CUST011346"/>
        <s v="CUST043616"/>
        <s v="CUST003218"/>
        <s v="CUST023097"/>
        <s v="CUST029402"/>
        <s v="CUST044953"/>
        <s v="CUST039196"/>
        <s v="CUST049148"/>
        <s v="CUST027304"/>
        <s v="CUST021399"/>
        <s v="CUST039048"/>
        <s v="CUST029325"/>
        <s v="CUST003244"/>
        <s v="CUST004985"/>
        <s v="CUST042543"/>
        <s v="CUST023562"/>
        <s v="CUST035113"/>
        <s v="CUST033098"/>
        <s v="CUST022976"/>
        <s v="CUST002264"/>
        <s v="CUST005373"/>
        <s v="CUST020810"/>
        <s v="CUST035380"/>
        <s v="CUST030677"/>
        <s v="CUST038318"/>
        <s v="CUST033851"/>
        <s v="CUST006320"/>
        <s v="CUST046454"/>
        <s v="CUST012583"/>
        <s v="CUST046718"/>
        <s v="CUST046634"/>
        <s v="CUST014643"/>
        <s v="CUST020274"/>
        <s v="CUST036188"/>
        <s v="CUST004457"/>
        <s v="CUST001790"/>
        <s v="CUST007234"/>
        <s v="CUST019002"/>
        <s v="CUST041599"/>
        <s v="CUST035332"/>
        <s v="CUST043243"/>
        <s v="CUST018865"/>
        <s v="CUST045443"/>
        <s v="CUST021536"/>
        <s v="CUST027642"/>
        <s v="CUST022191"/>
        <s v="CUST001598"/>
        <s v="CUST002274"/>
        <s v="CUST022672"/>
        <s v="CUST026052"/>
        <s v="CUST035548"/>
        <s v="CUST006890"/>
        <s v="CUST021894"/>
        <s v="CUST033515"/>
        <s v="CUST018794"/>
        <s v="CUST045377"/>
        <s v="CUST027216"/>
        <s v="CUST047177"/>
        <s v="CUST022463"/>
        <s v="CUST004945"/>
        <s v="CUST013794"/>
        <s v="CUST037120"/>
        <s v="CUST038203"/>
        <s v="CUST025439"/>
        <s v="CUST010402"/>
        <s v="CUST043301"/>
        <s v="CUST049314"/>
        <s v="CUST004013"/>
        <s v="CUST047973"/>
        <s v="CUST022145"/>
        <s v="CUST030270"/>
        <s v="CUST003215"/>
        <s v="CUST022751"/>
        <s v="CUST045070"/>
        <s v="CUST016236"/>
        <s v="CUST042594"/>
        <s v="CUST016955"/>
        <s v="CUST015540"/>
        <s v="CUST028161"/>
        <s v="CUST046539"/>
        <s v="CUST003896"/>
        <s v="CUST013957"/>
        <s v="CUST041746"/>
        <s v="CUST044889"/>
        <s v="CUST000823"/>
        <s v="CUST006627"/>
        <s v="CUST026159"/>
        <s v="CUST032495"/>
        <s v="CUST026866"/>
        <s v="CUST007063"/>
        <s v="CUST020757"/>
        <s v="CUST020125"/>
        <s v="CUST029884"/>
        <s v="CUST035502"/>
        <s v="CUST022628"/>
        <s v="CUST045578"/>
        <s v="CUST044116"/>
        <s v="CUST005173"/>
        <s v="CUST031871"/>
        <s v="CUST025223"/>
        <s v="CUST042270"/>
        <s v="CUST012343"/>
        <s v="CUST043764"/>
        <s v="CUST021057"/>
        <s v="CUST005141"/>
        <s v="CUST047879"/>
        <s v="CUST040236"/>
        <s v="CUST045892"/>
        <s v="CUST006503"/>
        <s v="CUST024312"/>
        <s v="CUST008335"/>
        <s v="CUST004706"/>
        <s v="CUST007170"/>
        <s v="CUST012645"/>
        <s v="CUST049795"/>
        <s v="CUST040624"/>
        <s v="CUST004143"/>
        <s v="CUST027377"/>
        <s v="CUST025003"/>
        <s v="CUST000868"/>
        <s v="CUST002948"/>
        <s v="CUST030244"/>
        <s v="CUST043859"/>
        <s v="CUST027490"/>
        <s v="CUST035508"/>
        <s v="CUST005037"/>
        <s v="CUST009779"/>
        <s v="CUST031490"/>
        <s v="CUST016913"/>
        <s v="CUST003351"/>
        <s v="CUST047276"/>
        <s v="CUST042380"/>
        <s v="CUST004662"/>
        <s v="CUST008717"/>
        <s v="CUST044746"/>
        <s v="CUST041924"/>
        <s v="CUST013639"/>
        <s v="CUST006902"/>
        <s v="CUST034532"/>
        <s v="CUST026686"/>
        <s v="CUST046150"/>
        <s v="CUST030397"/>
        <s v="CUST016881"/>
        <s v="CUST019271"/>
        <s v="CUST041168"/>
        <s v="CUST005585"/>
        <s v="CUST017886"/>
        <s v="CUST013443"/>
        <s v="CUST027293"/>
        <s v="CUST015637"/>
        <s v="CUST006198"/>
        <s v="CUST001780"/>
        <s v="CUST025990"/>
        <s v="CUST009081"/>
        <s v="CUST006359"/>
        <s v="CUST042994"/>
        <s v="CUST002502"/>
        <s v="CUST026317"/>
        <s v="CUST020349"/>
        <s v="CUST044745"/>
        <s v="CUST031304"/>
        <s v="CUST036973"/>
        <s v="CUST049179"/>
        <s v="CUST031069"/>
        <s v="CUST042273"/>
        <s v="CUST031237"/>
        <s v="CUST044518"/>
        <s v="CUST044297"/>
        <s v="CUST010465"/>
        <s v="CUST006006"/>
        <s v="CUST013401"/>
        <s v="CUST013415"/>
        <s v="CUST008522"/>
        <s v="CUST006052"/>
        <s v="CUST013437"/>
        <s v="CUST004018"/>
        <s v="CUST019389"/>
        <s v="CUST027952"/>
        <s v="CUST022611"/>
        <s v="CUST044807"/>
        <s v="CUST005177"/>
        <s v="CUST039711"/>
        <s v="CUST044409"/>
        <s v="CUST035003"/>
        <s v="CUST043487"/>
        <s v="CUST043694"/>
        <s v="CUST040273"/>
        <s v="CUST018255"/>
        <s v="CUST028295"/>
        <s v="CUST044126"/>
        <s v="CUST038375"/>
        <s v="CUST010638"/>
        <s v="CUST013151"/>
        <s v="CUST009737"/>
        <s v="CUST022641"/>
        <s v="CUST028794"/>
        <s v="CUST038901"/>
        <s v="CUST029058"/>
        <s v="CUST019798"/>
        <s v="CUST007938"/>
        <s v="CUST007631"/>
        <s v="CUST020166"/>
        <s v="CUST027006"/>
        <s v="CUST020086"/>
        <s v="CUST041116"/>
        <s v="CUST027776"/>
        <s v="CUST027691"/>
        <s v="CUST017983"/>
        <s v="CUST043389"/>
        <s v="CUST042641"/>
        <s v="CUST027923"/>
        <s v="CUST043397"/>
        <s v="CUST033815"/>
        <s v="CUST020332"/>
        <s v="CUST011648"/>
        <s v="CUST015489"/>
        <s v="CUST003483"/>
        <s v="CUST042795"/>
        <s v="CUST027929"/>
        <s v="CUST007942"/>
        <s v="CUST032996"/>
        <s v="CUST019020"/>
        <s v="CUST036121"/>
        <s v="CUST045770"/>
        <s v="CUST006775"/>
        <s v="CUST035580"/>
        <s v="CUST014970"/>
        <s v="CUST015931"/>
        <s v="CUST023607"/>
        <s v="CUST040600"/>
        <s v="CUST003403"/>
        <s v="CUST003736"/>
        <s v="CUST002435"/>
        <s v="CUST015016"/>
        <s v="CUST003220"/>
        <s v="CUST029015"/>
        <s v="CUST017532"/>
        <s v="CUST004836"/>
        <s v="CUST031053"/>
        <s v="CUST028132"/>
        <s v="CUST049858"/>
        <s v="CUST011613"/>
        <s v="CUST010693"/>
        <s v="CUST006223"/>
        <s v="CUST010248"/>
        <s v="CUST010082"/>
        <s v="CUST018981"/>
        <s v="CUST048986"/>
        <s v="CUST003529"/>
        <s v="CUST004808"/>
        <s v="CUST014768"/>
        <s v="CUST041561"/>
        <s v="CUST027971"/>
        <s v="CUST013732"/>
        <s v="CUST030703"/>
        <s v="CUST044933"/>
        <s v="CUST000476"/>
        <s v="CUST029458"/>
        <s v="CUST041197"/>
        <s v="CUST019211"/>
        <s v="CUST042628"/>
        <s v="CUST008574"/>
        <s v="CUST023956"/>
        <s v="CUST003265"/>
        <s v="CUST045517"/>
        <s v="CUST045270"/>
        <s v="CUST003725"/>
        <s v="CUST018895"/>
        <s v="CUST025161"/>
        <s v="CUST049667"/>
        <s v="CUST003468"/>
        <s v="CUST032088"/>
        <s v="CUST049362"/>
        <s v="CUST023352"/>
        <s v="CUST012772"/>
        <s v="CUST009945"/>
        <s v="CUST016271"/>
        <s v="CUST020225"/>
        <s v="CUST036808"/>
        <s v="CUST038001"/>
        <s v="CUST020551"/>
        <s v="CUST042467"/>
        <s v="CUST013926"/>
        <s v="CUST001069"/>
        <s v="CUST010896"/>
        <s v="CUST048763"/>
        <s v="CUST036625"/>
        <s v="CUST018150"/>
        <s v="CUST039454"/>
        <s v="CUST043794"/>
        <s v="CUST015332"/>
        <s v="CUST004572"/>
        <s v="CUST016956"/>
        <s v="CUST031467"/>
        <s v="CUST029943"/>
        <s v="CUST016379"/>
        <s v="CUST029264"/>
        <s v="CUST026150"/>
        <s v="CUST012937"/>
        <s v="CUST004562"/>
        <s v="CUST032993"/>
        <s v="CUST043977"/>
        <s v="CUST025134"/>
        <s v="CUST015020"/>
        <s v="CUST038442"/>
        <s v="CUST019913"/>
        <s v="CUST014835"/>
        <s v="CUST034666"/>
        <s v="CUST035618"/>
        <s v="CUST033510"/>
        <s v="CUST010134"/>
        <s v="CUST008901"/>
        <s v="CUST012481"/>
        <s v="CUST041114"/>
        <s v="CUST041426"/>
        <s v="CUST041527"/>
        <s v="CUST036826"/>
        <s v="CUST035583"/>
        <s v="CUST015375"/>
        <s v="CUST038338"/>
        <s v="CUST048821"/>
        <s v="CUST040971"/>
        <s v="CUST045626"/>
        <s v="CUST017389"/>
        <s v="CUST045012"/>
        <s v="CUST026863"/>
        <s v="CUST037674"/>
        <s v="CUST047301"/>
        <s v="CUST039073"/>
        <s v="CUST033267"/>
        <s v="CUST039084"/>
        <s v="CUST039769"/>
        <s v="CUST029831"/>
        <s v="CUST043983"/>
        <s v="CUST038708"/>
        <s v="CUST012320"/>
        <s v="CUST037159"/>
        <s v="CUST046670"/>
        <s v="CUST040255"/>
        <s v="CUST013844"/>
        <s v="CUST017936"/>
        <s v="CUST046238"/>
        <s v="CUST046185"/>
        <s v="CUST044947"/>
        <s v="CUST033494"/>
        <s v="CUST048485"/>
        <s v="CUST004682"/>
        <s v="CUST006728"/>
        <s v="CUST029405"/>
        <s v="CUST004430"/>
        <s v="CUST046795"/>
        <s v="CUST023265"/>
        <s v="CUST037226"/>
        <s v="CUST000935"/>
        <s v="CUST009265"/>
        <s v="CUST015973"/>
        <s v="CUST032120"/>
        <s v="CUST037354"/>
        <s v="CUST036581"/>
        <s v="CUST045189"/>
        <s v="CUST033641"/>
        <s v="CUST024875"/>
        <s v="CUST003269"/>
        <s v="CUST012031"/>
        <s v="CUST003985"/>
        <s v="CUST023925"/>
        <s v="CUST038042"/>
        <s v="CUST024770"/>
        <s v="CUST014734"/>
        <s v="CUST018820"/>
        <s v="CUST047747"/>
        <s v="CUST043343"/>
        <s v="CUST049520"/>
        <s v="CUST032234"/>
        <s v="CUST018994"/>
        <s v="CUST007616"/>
        <s v="CUST023507"/>
        <s v="CUST029410"/>
        <s v="CUST007946"/>
        <s v="CUST014845"/>
        <s v="CUST027320"/>
        <s v="CUST018274"/>
        <s v="CUST025104"/>
        <s v="CUST048933"/>
        <s v="CUST032241"/>
        <s v="CUST024854"/>
        <s v="CUST045484"/>
        <s v="CUST016713"/>
        <s v="CUST001024"/>
        <s v="CUST041724"/>
        <s v="CUST049185"/>
        <s v="CUST047224"/>
        <s v="CUST035937"/>
        <s v="CUST000386"/>
        <s v="CUST039525"/>
        <s v="CUST019773"/>
        <s v="CUST031457"/>
        <s v="CUST022849"/>
        <s v="CUST028399"/>
        <s v="CUST002590"/>
        <s v="CUST028469"/>
        <s v="CUST008272"/>
        <s v="CUST000394"/>
        <s v="CUST033435"/>
        <s v="CUST028325"/>
        <s v="CUST046978"/>
        <s v="CUST046430"/>
        <s v="CUST007979"/>
        <s v="CUST018643"/>
        <s v="CUST040035"/>
        <s v="CUST047742"/>
        <s v="CUST032800"/>
        <s v="CUST017405"/>
        <s v="CUST014289"/>
        <s v="CUST046877"/>
        <s v="CUST004564"/>
        <s v="CUST033060"/>
        <s v="CUST040367"/>
        <s v="CUST041560"/>
        <s v="CUST000171"/>
        <s v="CUST006512"/>
        <s v="CUST014404"/>
        <s v="CUST023685"/>
        <s v="CUST025683"/>
        <s v="CUST028848"/>
        <s v="CUST002931"/>
        <s v="CUST002940"/>
        <s v="CUST042878"/>
        <s v="CUST016496"/>
        <s v="CUST046849"/>
        <s v="CUST049507"/>
        <s v="CUST024458"/>
        <s v="CUST036411"/>
        <s v="CUST031336"/>
        <s v="CUST048870"/>
        <s v="CUST026324"/>
        <s v="CUST009555"/>
        <s v="CUST031408"/>
        <s v="CUST015780"/>
        <s v="CUST023600"/>
        <s v="CUST037789"/>
        <s v="CUST030840"/>
        <s v="CUST045993"/>
        <s v="CUST020312"/>
        <s v="CUST043392"/>
        <s v="CUST004425"/>
        <s v="CUST028192"/>
        <s v="CUST035688"/>
        <s v="CUST013053"/>
        <s v="CUST041733"/>
        <s v="CUST034833"/>
        <s v="CUST022040"/>
        <s v="CUST029056"/>
        <s v="CUST040795"/>
        <s v="CUST022128"/>
        <s v="CUST006226"/>
        <s v="CUST022022"/>
        <s v="CUST019228"/>
        <s v="CUST006250"/>
        <s v="CUST034452"/>
        <s v="CUST049299"/>
        <s v="CUST035848"/>
        <s v="CUST047378"/>
        <s v="CUST036645"/>
        <s v="CUST026301"/>
        <s v="CUST011949"/>
        <s v="CUST002559"/>
        <s v="CUST049135"/>
        <s v="CUST041695"/>
        <s v="CUST020518"/>
        <s v="CUST015874"/>
        <s v="CUST022455"/>
        <s v="CUST008079"/>
        <s v="CUST041531"/>
        <s v="CUST020043"/>
        <s v="CUST007530"/>
        <s v="CUST011485"/>
        <s v="CUST042708"/>
        <s v="CUST026706"/>
        <s v="CUST017804"/>
        <s v="CUST048313"/>
        <s v="CUST017233"/>
        <s v="CUST032324"/>
        <s v="CUST039699"/>
        <s v="CUST013561"/>
        <s v="CUST025341"/>
        <s v="CUST028247"/>
        <s v="CUST022811"/>
        <s v="CUST010226"/>
        <s v="CUST015988"/>
        <s v="CUST040373"/>
        <s v="CUST005802"/>
        <s v="CUST020732"/>
        <s v="CUST029678"/>
        <s v="CUST009588"/>
        <s v="CUST021805"/>
        <s v="CUST027982"/>
        <s v="CUST042308"/>
        <s v="CUST008900"/>
        <s v="CUST009047"/>
        <s v="CUST040395"/>
        <s v="CUST032737"/>
        <s v="CUST025830"/>
        <s v="CUST026245"/>
        <s v="CUST009823"/>
        <s v="CUST023884"/>
        <s v="CUST011439"/>
        <s v="CUST007104"/>
        <s v="CUST035718"/>
        <s v="CUST023628"/>
        <s v="CUST036280"/>
        <s v="CUST047862"/>
        <s v="CUST044430"/>
        <s v="CUST049430"/>
        <s v="CUST008523"/>
        <s v="CUST039272"/>
        <s v="CUST040500"/>
        <s v="CUST000871"/>
        <s v="CUST030136"/>
        <s v="CUST039014"/>
        <s v="CUST008569"/>
        <s v="CUST019021"/>
        <s v="CUST043782"/>
        <s v="CUST028052"/>
        <s v="CUST004094"/>
        <s v="CUST009014"/>
        <s v="CUST028674"/>
        <s v="CUST038747"/>
        <s v="CUST030646"/>
        <s v="CUST027780"/>
        <s v="CUST025519"/>
        <s v="CUST015704"/>
        <s v="CUST006496"/>
        <s v="CUST048531"/>
        <s v="CUST046435"/>
        <s v="CUST003754"/>
        <s v="CUST048947"/>
        <s v="CUST009426"/>
        <s v="CUST033953"/>
        <s v="CUST015714"/>
        <s v="CUST028081"/>
        <s v="CUST034647"/>
        <s v="CUST000830"/>
        <s v="CUST021789"/>
        <s v="CUST022338"/>
        <s v="CUST014205"/>
        <s v="CUST022834"/>
        <s v="CUST032816"/>
        <s v="CUST003576"/>
        <s v="CUST009314"/>
        <s v="CUST029822"/>
        <s v="CUST030880"/>
        <s v="CUST038153"/>
        <s v="CUST013559"/>
        <s v="CUST026595"/>
        <s v="CUST032046"/>
        <s v="CUST030266"/>
        <s v="CUST042680"/>
        <s v="CUST006927"/>
        <s v="CUST014967"/>
        <s v="CUST019901"/>
        <s v="CUST016016"/>
        <s v="CUST001263"/>
        <s v="CUST016942"/>
        <s v="CUST039239"/>
        <s v="CUST019747"/>
        <s v="CUST012354"/>
        <s v="CUST014649"/>
        <s v="CUST008048"/>
        <s v="CUST016674"/>
        <s v="CUST018659"/>
        <s v="CUST048065"/>
        <s v="CUST020655"/>
        <s v="CUST017231"/>
        <s v="CUST010510"/>
        <s v="CUST047286"/>
        <s v="CUST043914"/>
        <s v="CUST026964"/>
        <s v="CUST043904"/>
        <s v="CUST040242"/>
        <s v="CUST004983"/>
        <s v="CUST018304"/>
        <s v="CUST040548"/>
        <s v="CUST006897"/>
        <s v="CUST024228"/>
        <s v="CUST022255"/>
        <s v="CUST041995"/>
        <s v="CUST027523"/>
        <s v="CUST041127"/>
        <s v="CUST007178"/>
        <s v="CUST026586"/>
        <s v="CUST027187"/>
        <s v="CUST034740"/>
        <s v="CUST008520"/>
        <s v="CUST037935"/>
        <s v="CUST013690"/>
        <s v="CUST005955"/>
        <s v="CUST012085"/>
        <s v="CUST032725"/>
        <s v="CUST044153"/>
        <s v="CUST011050"/>
        <s v="CUST045853"/>
        <s v="CUST024309"/>
        <s v="CUST029743"/>
        <s v="CUST019163"/>
        <s v="CUST015134"/>
        <s v="CUST035451"/>
        <s v="CUST029198"/>
        <s v="CUST000489"/>
        <s v="CUST026365"/>
        <s v="CUST001339"/>
        <s v="CUST033902"/>
        <s v="CUST043882"/>
        <s v="CUST037420"/>
        <s v="CUST043417"/>
        <s v="CUST003163"/>
        <s v="CUST049391"/>
        <s v="CUST023852"/>
        <s v="CUST028989"/>
        <s v="CUST041730"/>
        <s v="CUST007411"/>
        <s v="CUST007121"/>
        <s v="CUST026703"/>
        <s v="CUST014811"/>
        <s v="CUST036855"/>
        <s v="CUST032683"/>
        <s v="CUST016110"/>
        <s v="CUST049929"/>
        <s v="CUST046781"/>
        <s v="CUST020163"/>
        <s v="CUST037784"/>
        <s v="CUST014502"/>
        <s v="CUST002949"/>
        <s v="CUST040004"/>
        <s v="CUST048835"/>
        <s v="CUST047341"/>
        <s v="CUST018078"/>
        <s v="CUST010711"/>
        <s v="CUST011326"/>
        <s v="CUST017331"/>
        <s v="CUST020640"/>
        <s v="CUST047723"/>
        <s v="CUST037706"/>
        <s v="CUST006899"/>
        <s v="CUST010995"/>
        <s v="CUST001125"/>
        <s v="CUST025825"/>
        <s v="CUST015642"/>
        <s v="CUST001389"/>
        <s v="CUST024030"/>
        <s v="CUST021527"/>
        <s v="CUST003648"/>
        <s v="CUST016349"/>
        <s v="CUST049992"/>
        <s v="CUST033975"/>
        <s v="CUST009848"/>
        <s v="CUST037641"/>
        <s v="CUST046852"/>
        <s v="CUST016935"/>
        <s v="CUST008492"/>
        <s v="CUST005389"/>
        <s v="CUST029260"/>
        <s v="CUST020364"/>
        <s v="CUST013592"/>
        <s v="CUST016382"/>
        <s v="CUST049357"/>
        <s v="CUST014947"/>
        <s v="CUST024998"/>
        <s v="CUST013262"/>
        <s v="CUST001986"/>
        <s v="CUST010166"/>
        <s v="CUST044821"/>
        <s v="CUST032415"/>
        <s v="CUST022848"/>
        <s v="CUST036515"/>
        <s v="CUST007312"/>
        <s v="CUST022618"/>
        <s v="CUST012838"/>
        <s v="CUST030467"/>
        <s v="CUST011429"/>
        <s v="CUST008166"/>
        <s v="CUST034562"/>
        <s v="CUST006102"/>
        <s v="CUST021763"/>
        <s v="CUST030312"/>
        <s v="CUST042671"/>
        <s v="CUST032602"/>
        <s v="CUST038427"/>
        <s v="CUST044582"/>
        <s v="CUST033452"/>
        <s v="CUST032791"/>
        <s v="CUST010681"/>
        <s v="CUST027706"/>
        <s v="CUST022416"/>
        <s v="CUST026394"/>
        <s v="CUST004783"/>
        <s v="CUST011360"/>
        <s v="CUST019880"/>
        <s v="CUST012750"/>
        <s v="CUST012917"/>
        <s v="CUST000752"/>
        <s v="CUST007596"/>
        <s v="CUST003427"/>
        <s v="CUST025242"/>
        <s v="CUST041268"/>
        <s v="CUST047525"/>
        <s v="CUST024879"/>
        <s v="CUST033480"/>
        <s v="CUST016910"/>
        <s v="CUST040090"/>
        <s v="CUST012335"/>
        <s v="CUST025336"/>
        <s v="CUST004702"/>
        <s v="CUST024296"/>
        <s v="CUST024682"/>
        <s v="CUST024461"/>
        <s v="CUST021220"/>
        <s v="CUST000907"/>
        <s v="CUST043379"/>
        <s v="CUST045848"/>
        <s v="CUST047100"/>
        <s v="CUST039157"/>
        <s v="CUST036434"/>
        <s v="CUST038423"/>
        <s v="CUST030837"/>
        <s v="CUST002926"/>
        <s v="CUST028658"/>
        <s v="CUST016519"/>
        <s v="CUST000737"/>
        <s v="CUST023418"/>
        <s v="CUST008330"/>
        <s v="CUST034645"/>
        <s v="CUST039625"/>
        <s v="CUST036727"/>
        <s v="CUST021936"/>
        <s v="CUST006681"/>
        <s v="CUST032985"/>
        <s v="CUST023035"/>
        <s v="CUST033155"/>
        <s v="CUST038022"/>
        <s v="CUST005435"/>
        <s v="CUST033691"/>
        <s v="CUST012883"/>
        <s v="CUST011080"/>
        <s v="CUST025405"/>
        <s v="CUST046823"/>
        <s v="CUST026212"/>
        <s v="CUST011730"/>
        <s v="CUST045767"/>
        <s v="CUST032133"/>
        <s v="CUST006826"/>
        <s v="CUST021646"/>
        <s v="CUST039160"/>
        <s v="CUST022028"/>
        <s v="CUST029395"/>
        <s v="CUST036226"/>
        <s v="CUST027406"/>
        <s v="CUST042445"/>
        <s v="CUST026609"/>
        <s v="CUST015630"/>
        <s v="CUST013218"/>
        <s v="CUST038701"/>
        <s v="CUST022589"/>
        <s v="CUST042934"/>
        <s v="CUST027559"/>
        <s v="CUST011262"/>
        <s v="CUST035735"/>
        <s v="CUST006472"/>
        <s v="CUST027519"/>
        <s v="CUST018600"/>
        <s v="CUST046615"/>
        <s v="CUST027707"/>
        <s v="CUST032178"/>
        <s v="CUST042944"/>
        <s v="CUST042808"/>
        <s v="CUST017067"/>
        <s v="CUST032639"/>
        <s v="CUST010488"/>
        <s v="CUST037690"/>
        <s v="CUST038384"/>
        <s v="CUST003968"/>
        <s v="CUST044428"/>
        <s v="CUST025508"/>
        <s v="CUST011209"/>
        <s v="CUST035297"/>
        <s v="CUST040224"/>
        <s v="CUST037057"/>
        <s v="CUST008692"/>
        <s v="CUST012440"/>
        <s v="CUST041629"/>
        <s v="CUST013832"/>
        <s v="CUST043277"/>
        <s v="CUST022041"/>
        <s v="CUST002039"/>
        <s v="CUST014493"/>
        <s v="CUST002648"/>
        <s v="CUST041947"/>
        <s v="CUST013555"/>
        <s v="CUST005658"/>
        <s v="CUST014420"/>
        <s v="CUST028868"/>
        <s v="CUST046215"/>
        <s v="CUST038718"/>
        <s v="CUST004474"/>
        <s v="CUST034934"/>
        <s v="CUST016138"/>
        <s v="CUST036639"/>
        <s v="CUST022554"/>
        <s v="CUST044727"/>
        <s v="CUST020719"/>
        <s v="CUST023661"/>
        <s v="CUST005210"/>
        <s v="CUST035609"/>
        <s v="CUST018040"/>
        <s v="CUST007860"/>
        <s v="CUST037906"/>
        <s v="CUST017048"/>
        <s v="CUST000502"/>
        <s v="CUST049772"/>
        <s v="CUST023304"/>
        <s v="CUST016601"/>
        <s v="CUST011235"/>
        <s v="CUST022552"/>
        <s v="CUST038650"/>
        <s v="CUST021480"/>
        <s v="CUST022901"/>
        <s v="CUST013781"/>
        <s v="CUST015862"/>
        <s v="CUST022337"/>
        <s v="CUST022042"/>
        <s v="CUST023706"/>
        <s v="CUST017320"/>
        <s v="CUST016142"/>
        <s v="CUST042425"/>
        <s v="CUST038529"/>
        <s v="CUST027230"/>
        <s v="CUST015397"/>
        <s v="CUST003346"/>
        <s v="CUST004796"/>
        <s v="CUST020593"/>
        <s v="CUST045598"/>
        <s v="CUST009133"/>
        <s v="CUST046613"/>
        <s v="CUST036278"/>
        <s v="CUST016402"/>
        <s v="CUST047266"/>
        <s v="CUST030156"/>
        <s v="CUST049311"/>
        <s v="CUST017418"/>
        <s v="CUST013161"/>
        <s v="CUST016375"/>
        <s v="CUST005882"/>
        <s v="CUST013327"/>
        <s v="CUST016949"/>
        <s v="CUST008891"/>
        <s v="CUST044087"/>
        <s v="CUST047018"/>
        <s v="CUST042729"/>
        <s v="CUST044188"/>
        <s v="CUST009082"/>
        <s v="CUST008583"/>
        <s v="CUST039051"/>
        <s v="CUST046754"/>
        <s v="CUST019194"/>
        <s v="CUST034941"/>
        <s v="CUST032606"/>
        <s v="CUST012569"/>
        <s v="CUST027064"/>
        <s v="CUST007920"/>
        <s v="CUST022630"/>
        <s v="CUST035880"/>
        <s v="CUST027095"/>
        <s v="CUST046685"/>
        <s v="CUST024439"/>
        <s v="CUST002482"/>
        <s v="CUST002059"/>
        <s v="CUST038588"/>
        <s v="CUST038134"/>
        <s v="CUST039044"/>
        <s v="CUST006628"/>
        <s v="CUST000415"/>
        <s v="CUST047926"/>
        <s v="CUST028496"/>
        <s v="CUST037432"/>
        <s v="CUST032629"/>
        <s v="CUST011102"/>
        <s v="CUST035171"/>
        <s v="CUST034348"/>
        <s v="CUST024837"/>
        <s v="CUST023120"/>
        <s v="CUST046067"/>
        <s v="CUST021060"/>
        <s v="CUST032393"/>
        <s v="CUST039940"/>
        <s v="CUST030325"/>
        <s v="CUST000095"/>
        <s v="CUST011985"/>
        <s v="CUST038928"/>
        <s v="CUST047079"/>
        <s v="CUST007439"/>
        <s v="CUST009067"/>
        <s v="CUST043679"/>
        <s v="CUST045150"/>
        <s v="CUST041296"/>
        <s v="CUST031532"/>
        <s v="CUST026101"/>
        <s v="CUST016548"/>
        <s v="CUST027518"/>
        <s v="CUST038274"/>
        <s v="CUST039324"/>
        <s v="CUST015656"/>
        <s v="CUST008511"/>
        <s v="CUST017663"/>
        <s v="CUST034623"/>
        <s v="CUST042769"/>
        <s v="CUST031209"/>
        <s v="CUST034212"/>
        <s v="CUST030624"/>
        <s v="CUST003766"/>
        <s v="CUST016571"/>
        <s v="CUST047129"/>
        <s v="CUST006286"/>
        <s v="CUST049580"/>
        <s v="CUST033916"/>
        <s v="CUST036889"/>
        <s v="CUST023375"/>
        <s v="CUST003759"/>
        <s v="CUST013743"/>
        <s v="CUST013544"/>
        <s v="CUST001681"/>
        <s v="CUST015705"/>
        <s v="CUST036576"/>
        <s v="CUST041082"/>
        <s v="CUST009446"/>
        <s v="CUST024593"/>
        <s v="CUST046365"/>
        <s v="CUST020482"/>
        <s v="CUST008459"/>
        <s v="CUST038416"/>
        <s v="CUST026449"/>
        <s v="CUST030229"/>
        <s v="CUST037141"/>
        <s v="CUST046086"/>
        <s v="CUST005357"/>
        <s v="CUST018656"/>
        <s v="CUST044583"/>
        <s v="CUST033709"/>
        <s v="CUST040422"/>
        <s v="CUST044445"/>
        <s v="CUST046111"/>
        <s v="CUST008665"/>
        <s v="CUST016898"/>
        <s v="CUST005462"/>
        <s v="CUST039887"/>
        <s v="CUST018886"/>
        <s v="CUST010879"/>
        <s v="CUST044863"/>
        <s v="CUST020346"/>
        <s v="CUST034891"/>
        <s v="CUST018741"/>
        <s v="CUST004172"/>
        <s v="CUST012248"/>
        <s v="CUST027011"/>
        <s v="CUST044307"/>
        <s v="CUST007469"/>
        <s v="CUST027581"/>
        <s v="CUST035563"/>
        <s v="CUST015415"/>
        <s v="CUST012748"/>
        <s v="CUST032754"/>
        <s v="CUST026141"/>
        <s v="CUST022320"/>
        <s v="CUST010056"/>
        <s v="CUST036337"/>
        <s v="CUST014491"/>
        <s v="CUST033988"/>
        <s v="CUST030144"/>
        <s v="CUST003177"/>
        <s v="CUST034569"/>
        <s v="CUST037962"/>
        <s v="CUST009291"/>
        <s v="CUST042081"/>
        <s v="CUST023793"/>
        <s v="CUST013703"/>
        <s v="CUST020107"/>
        <s v="CUST011366"/>
        <s v="CUST012407"/>
        <s v="CUST042568"/>
        <s v="CUST011291"/>
        <s v="CUST049302"/>
        <s v="CUST008874"/>
        <s v="CUST030368"/>
        <s v="CUST029838"/>
        <s v="CUST048620"/>
        <s v="CUST041143"/>
        <s v="CUST007371"/>
        <s v="CUST046151"/>
        <s v="CUST010423"/>
        <s v="CUST008365"/>
        <s v="CUST010782"/>
        <s v="CUST023129"/>
        <s v="CUST043393"/>
        <s v="CUST025309"/>
        <s v="CUST009112"/>
        <s v="CUST025911"/>
        <s v="CUST024422"/>
        <s v="CUST048961"/>
        <s v="CUST046105"/>
        <s v="CUST021602"/>
        <s v="CUST038188"/>
        <s v="CUST022412"/>
        <s v="CUST047880"/>
        <s v="CUST041834"/>
        <s v="CUST042047"/>
        <s v="CUST017102"/>
        <s v="CUST010735"/>
        <s v="CUST045480"/>
        <s v="CUST044795"/>
        <s v="CUST004357"/>
        <s v="CUST000523"/>
        <s v="CUST030710"/>
        <s v="CUST038788"/>
        <s v="CUST014758"/>
        <s v="CUST038417"/>
        <s v="CUST019012"/>
        <s v="CUST008608"/>
        <s v="CUST019461"/>
        <s v="CUST033686"/>
        <s v="CUST041166"/>
        <s v="CUST022997"/>
        <s v="CUST043090"/>
        <s v="CUST042051"/>
        <s v="CUST021237"/>
        <s v="CUST045807"/>
        <s v="CUST009956"/>
        <s v="CUST037339"/>
        <s v="CUST026086"/>
        <s v="CUST049305"/>
        <s v="CUST016938"/>
        <s v="CUST037351"/>
        <s v="CUST007971"/>
        <s v="CUST007759"/>
        <s v="CUST043579"/>
        <s v="CUST027253"/>
        <s v="CUST047865"/>
        <s v="CUST011989"/>
        <s v="CUST012035"/>
        <s v="CUST023576"/>
        <s v="CUST034167"/>
        <s v="CUST042732"/>
        <s v="CUST003429"/>
        <s v="CUST047279"/>
        <s v="CUST002613"/>
        <s v="CUST025543"/>
        <s v="CUST036565"/>
        <s v="CUST013510"/>
        <s v="CUST040744"/>
        <s v="CUST025598"/>
        <s v="CUST007171"/>
        <s v="CUST019505"/>
        <s v="CUST019470"/>
        <s v="CUST015764"/>
        <s v="CUST028366"/>
        <s v="CUST011458"/>
        <s v="CUST011033"/>
        <s v="CUST042921"/>
        <s v="CUST016631"/>
        <s v="CUST049719"/>
        <s v="CUST045314"/>
        <s v="CUST022636"/>
        <s v="CUST020656"/>
        <s v="CUST033237"/>
        <s v="CUST045875"/>
        <s v="CUST004248"/>
        <s v="CUST021780"/>
        <s v="CUST013112"/>
        <s v="CUST010521"/>
        <s v="CUST034390"/>
        <s v="CUST019380"/>
        <s v="CUST041391"/>
        <s v="CUST028240"/>
        <s v="CUST037184"/>
        <s v="CUST027819"/>
        <s v="CUST002119"/>
        <s v="CUST028729"/>
        <s v="CUST002215"/>
        <s v="CUST004727"/>
        <s v="CUST017181"/>
        <s v="CUST003308"/>
        <s v="CUST002970"/>
        <s v="CUST009614"/>
        <s v="CUST005935"/>
        <s v="CUST004628"/>
        <s v="CUST020487"/>
        <s v="CUST026322"/>
        <s v="CUST043466"/>
        <s v="CUST024814"/>
        <s v="CUST024414"/>
        <s v="CUST035267"/>
        <s v="CUST048000"/>
        <s v="CUST005234"/>
        <s v="CUST012780"/>
        <s v="CUST041409"/>
        <s v="CUST019614"/>
        <s v="CUST041965"/>
        <s v="CUST008002"/>
        <s v="CUST017023"/>
        <s v="CUST043211"/>
        <s v="CUST007904"/>
        <s v="CUST048582"/>
        <s v="CUST011100"/>
        <s v="CUST028792"/>
        <s v="CUST004761"/>
        <s v="CUST001559"/>
        <s v="CUST032396"/>
        <s v="CUST013232"/>
        <s v="CUST010864"/>
        <s v="CUST024202"/>
        <s v="CUST002961"/>
        <s v="CUST034996"/>
        <s v="CUST029303"/>
        <s v="CUST045698"/>
        <s v="CUST009728"/>
        <s v="CUST033261"/>
        <s v="CUST040649"/>
        <s v="CUST019375"/>
        <s v="CUST036167"/>
        <s v="CUST010637"/>
        <s v="CUST048714"/>
        <s v="CUST019968"/>
        <s v="CUST013980"/>
        <s v="CUST031927"/>
        <s v="CUST006066"/>
        <s v="CUST025706"/>
        <s v="CUST028540"/>
        <s v="CUST015858"/>
        <s v="CUST002382"/>
        <s v="CUST025974"/>
        <s v="CUST028123"/>
        <s v="CUST002500"/>
        <s v="CUST004280"/>
        <s v="CUST032654"/>
        <s v="CUST039616"/>
        <s v="CUST032343"/>
        <s v="CUST029590"/>
        <s v="CUST014208"/>
        <s v="CUST045228"/>
        <s v="CUST043386"/>
        <s v="CUST037475"/>
        <s v="CUST010276"/>
        <s v="CUST010233"/>
        <s v="CUST007000"/>
        <s v="CUST003545"/>
        <s v="CUST015613"/>
        <s v="CUST013363"/>
        <s v="CUST014489"/>
        <s v="CUST022358"/>
        <s v="CUST035565"/>
        <s v="CUST040197"/>
        <s v="CUST034440"/>
        <s v="CUST039733"/>
        <s v="CUST004463"/>
        <s v="CUST038171"/>
        <s v="CUST000833"/>
        <s v="CUST029780"/>
        <s v="CUST022215"/>
        <s v="CUST041984"/>
        <s v="CUST029741"/>
        <s v="CUST034179"/>
        <s v="CUST033981"/>
        <s v="CUST022578"/>
        <s v="CUST045872"/>
        <s v="CUST002249"/>
        <s v="CUST008367"/>
        <s v="CUST026766"/>
        <s v="CUST003347"/>
        <s v="CUST002238"/>
        <s v="CUST040839"/>
        <s v="CUST018021"/>
        <s v="CUST009050"/>
        <s v="CUST043789"/>
        <s v="CUST015205"/>
        <s v="CUST007982"/>
        <s v="CUST034337"/>
        <s v="CUST001652"/>
        <s v="CUST029737"/>
        <s v="CUST011205"/>
        <s v="CUST034165"/>
        <s v="CUST003583"/>
        <s v="CUST035591"/>
        <s v="CUST015030"/>
        <s v="CUST035298"/>
        <s v="CUST026635"/>
        <s v="CUST009770"/>
        <s v="CUST005587"/>
        <s v="CUST015109"/>
        <s v="CUST000431"/>
        <s v="CUST019970"/>
        <s v="CUST046123"/>
        <s v="CUST038916"/>
        <s v="CUST020817"/>
        <s v="CUST045431"/>
        <s v="CUST025695"/>
        <s v="CUST040383"/>
        <s v="CUST036894"/>
        <s v="CUST025474"/>
        <s v="CUST015448"/>
        <s v="CUST026844"/>
        <s v="CUST022656"/>
        <s v="CUST034656"/>
        <s v="CUST036114"/>
        <s v="CUST049560"/>
        <s v="CUST023205"/>
        <s v="CUST018590"/>
        <s v="CUST032571"/>
        <s v="CUST039319"/>
        <s v="CUST012318"/>
        <s v="CUST043827"/>
        <s v="CUST001423"/>
        <s v="CUST012472"/>
        <s v="CUST048878"/>
        <s v="CUST015297"/>
        <s v="CUST019658"/>
        <s v="CUST031820"/>
        <s v="CUST026626"/>
        <s v="CUST018427"/>
        <s v="CUST048651"/>
        <s v="CUST036428"/>
        <s v="CUST027740"/>
        <s v="CUST025770"/>
        <s v="CUST019203"/>
        <s v="CUST030505"/>
        <s v="CUST042289"/>
        <s v="CUST004178"/>
        <s v="CUST034085"/>
        <s v="CUST015708"/>
        <s v="CUST012511"/>
        <s v="CUST039687"/>
        <s v="CUST009254"/>
        <s v="CUST049747"/>
        <s v="CUST015565"/>
        <s v="CUST029607"/>
        <s v="CUST026652"/>
        <s v="CUST020665"/>
        <s v="CUST046210"/>
        <s v="CUST047174"/>
        <s v="CUST031439"/>
        <s v="CUST017052"/>
        <s v="CUST006008"/>
        <s v="CUST037472"/>
        <s v="CUST045751"/>
        <s v="CUST043748"/>
        <s v="CUST024542"/>
        <s v="CUST014317"/>
        <s v="CUST012760"/>
        <s v="CUST042322"/>
        <s v="CUST037249"/>
        <s v="CUST012291"/>
        <s v="CUST014919"/>
        <s v="CUST004193"/>
        <s v="CUST035567"/>
        <s v="CUST037552"/>
        <s v="CUST021123"/>
        <s v="CUST036347"/>
        <s v="CUST029285"/>
        <s v="CUST038328"/>
        <s v="CUST000700"/>
        <s v="CUST049149"/>
        <s v="CUST019702"/>
        <s v="CUST033121"/>
        <s v="CUST048397"/>
        <s v="CUST047285"/>
        <s v="CUST010034"/>
        <s v="CUST042387"/>
        <s v="CUST020475"/>
        <s v="CUST015541"/>
        <s v="CUST022519"/>
        <s v="CUST043430"/>
        <s v="CUST031625"/>
        <s v="CUST033838"/>
        <s v="CUST000862"/>
        <s v="CUST000086"/>
        <s v="CUST039659"/>
        <s v="CUST028036"/>
        <s v="CUST016327"/>
        <s v="CUST035410"/>
        <s v="CUST042822"/>
        <s v="CUST044125"/>
        <s v="CUST006021"/>
        <s v="CUST028358"/>
        <s v="CUST015522"/>
        <s v="CUST014529"/>
        <s v="CUST005266"/>
        <s v="CUST007422"/>
        <s v="CUST015131"/>
        <s v="CUST047591"/>
        <s v="CUST012755"/>
        <s v="CUST039357"/>
        <s v="CUST041846"/>
        <s v="CUST021910"/>
        <s v="CUST003978"/>
        <s v="CUST029561"/>
        <s v="CUST036844"/>
        <s v="CUST026715"/>
        <s v="CUST041023"/>
        <s v="CUST012303"/>
        <s v="CUST034546"/>
        <s v="CUST004031"/>
        <s v="CUST044023"/>
        <s v="CUST026473"/>
        <s v="CUST013528"/>
        <s v="CUST046854"/>
        <s v="CUST027357"/>
        <s v="CUST031014"/>
        <s v="CUST049968"/>
        <s v="CUST042511"/>
        <s v="CUST014594"/>
        <s v="CUST011706"/>
        <s v="CUST028248"/>
        <s v="CUST018594"/>
        <s v="CUST003070"/>
        <s v="CUST008619"/>
        <s v="CUST024600"/>
        <s v="CUST046321"/>
        <s v="CUST037862"/>
        <s v="CUST005222"/>
        <s v="CUST011689"/>
        <s v="CUST010869"/>
        <s v="CUST014881"/>
        <s v="CUST036716"/>
        <s v="CUST024318"/>
        <s v="CUST020779"/>
        <s v="CUST046097"/>
        <s v="CUST003079"/>
        <s v="CUST007099"/>
        <s v="CUST040475"/>
        <s v="CUST025124"/>
        <s v="CUST021907"/>
        <s v="CUST043279"/>
        <s v="CUST010310"/>
        <s v="CUST023737"/>
        <s v="CUST023621"/>
        <s v="CUST016581"/>
        <s v="CUST042498"/>
        <s v="CUST009323"/>
        <s v="CUST040082"/>
        <s v="CUST019616"/>
        <s v="CUST029935"/>
        <s v="CUST016753"/>
        <s v="CUST015486"/>
        <s v="CUST019613"/>
        <s v="CUST009009"/>
        <s v="CUST001492"/>
        <s v="CUST044499"/>
        <s v="CUST023412"/>
        <s v="CUST017104"/>
        <s v="CUST035531"/>
        <s v="CUST044348"/>
        <s v="CUST041756"/>
        <s v="CUST031697"/>
        <s v="CUST035976"/>
        <s v="CUST002504"/>
        <s v="CUST038551"/>
        <s v="CUST013292"/>
        <s v="CUST021519"/>
        <s v="CUST018267"/>
        <s v="CUST043136"/>
        <s v="CUST009595"/>
        <s v="CUST034756"/>
        <s v="CUST047528"/>
        <s v="CUST024672"/>
        <s v="CUST032057"/>
        <s v="CUST049967"/>
        <s v="CUST019045"/>
        <s v="CUST025718"/>
        <s v="CUST014264"/>
        <s v="CUST027765"/>
        <s v="CUST007348"/>
        <s v="CUST012512"/>
        <s v="CUST015679"/>
        <s v="CUST004019"/>
        <s v="CUST017359"/>
        <s v="CUST034630"/>
        <s v="CUST000649"/>
        <s v="CUST047966"/>
        <s v="CUST035368"/>
        <s v="CUST037648"/>
        <s v="CUST018172"/>
        <s v="CUST011289"/>
        <s v="CUST032906"/>
        <s v="CUST048030"/>
        <s v="CUST034825"/>
        <s v="CUST001832"/>
        <s v="CUST031022"/>
        <s v="CUST021111"/>
        <s v="CUST005895"/>
        <s v="CUST020651"/>
        <s v="CUST009076"/>
        <s v="CUST020992"/>
        <s v="CUST042880"/>
        <s v="CUST012208"/>
        <s v="CUST047473"/>
        <s v="CUST007679"/>
        <s v="CUST024780"/>
        <s v="CUST020537"/>
        <s v="CUST017041"/>
        <s v="CUST025625"/>
        <s v="CUST048751"/>
        <s v="CUST019847"/>
        <s v="CUST019511"/>
        <s v="CUST030867"/>
        <s v="CUST003025"/>
        <s v="CUST044576"/>
        <s v="CUST015447"/>
        <s v="CUST036512"/>
        <s v="CUST016456"/>
        <s v="CUST005654"/>
        <s v="CUST049902"/>
        <s v="CUST048823"/>
        <s v="CUST033721"/>
        <s v="CUST006280"/>
        <s v="CUST037381"/>
        <s v="CUST036891"/>
        <s v="CUST020564"/>
        <s v="CUST006027"/>
        <s v="CUST027172"/>
        <s v="CUST005172"/>
        <s v="CUST032842"/>
        <s v="CUST045546"/>
        <s v="CUST011719"/>
        <s v="CUST018444"/>
        <s v="CUST044599"/>
        <s v="CUST042320"/>
        <s v="CUST010911"/>
        <s v="CUST031392"/>
        <s v="CUST025578"/>
        <s v="CUST000603"/>
        <s v="CUST022843"/>
        <s v="CUST029465"/>
        <s v="CUST010088"/>
        <s v="CUST049093"/>
        <s v="CUST017909"/>
        <s v="CUST042667"/>
        <s v="CUST033935"/>
        <s v="CUST009953"/>
        <s v="CUST004293"/>
        <s v="CUST030406"/>
        <s v="CUST025241"/>
        <s v="CUST044697"/>
        <s v="CUST047626"/>
        <s v="CUST022718"/>
        <s v="CUST033731"/>
        <s v="CUST009245"/>
        <s v="CUST041949"/>
        <s v="CUST039467"/>
        <s v="CUST016472"/>
        <s v="CUST021336"/>
        <s v="CUST045167"/>
        <s v="CUST014193"/>
        <s v="CUST047223"/>
        <s v="CUST008043"/>
        <s v="CUST033015"/>
        <s v="CUST002879"/>
        <s v="CUST006132"/>
        <s v="CUST037263"/>
        <s v="CUST020361"/>
        <s v="CUST000326"/>
        <s v="CUST013504"/>
        <s v="CUST045408"/>
        <s v="CUST000811"/>
        <s v="CUST008596"/>
        <s v="CUST006781"/>
        <s v="CUST022371"/>
        <s v="CUST021931"/>
        <s v="CUST006846"/>
        <s v="CUST014659"/>
        <s v="CUST021074"/>
        <s v="CUST018612"/>
        <s v="CUST032612"/>
        <s v="CUST030174"/>
        <s v="CUST040858"/>
        <s v="CUST007134"/>
        <s v="CUST001439"/>
        <s v="CUST029623"/>
        <s v="CUST011076"/>
        <s v="CUST036153"/>
        <s v="CUST033432"/>
        <s v="CUST010177"/>
        <s v="CUST024730"/>
        <s v="CUST033501"/>
        <s v="CUST000806"/>
        <s v="CUST040841"/>
        <s v="CUST013738"/>
        <s v="CUST020064"/>
        <s v="CUST036837"/>
        <s v="CUST024914"/>
        <s v="CUST044296"/>
        <s v="CUST012519"/>
        <s v="CUST038070"/>
        <s v="CUST039787"/>
        <s v="CUST003299"/>
        <s v="CUST017112"/>
        <s v="CUST011764"/>
        <s v="CUST043981"/>
        <s v="CUST004959"/>
        <s v="CUST019322"/>
        <s v="CUST036792"/>
        <s v="CUST030207"/>
        <s v="CUST044957"/>
        <s v="CUST001834"/>
        <s v="CUST048902"/>
        <s v="CUST045059"/>
        <s v="CUST011594"/>
        <s v="CUST038436"/>
        <s v="CUST013496"/>
        <s v="CUST043188"/>
        <s v="CUST022392"/>
        <s v="CUST013752"/>
        <s v="CUST015755"/>
        <s v="CUST047489"/>
        <s v="CUST010237"/>
        <s v="CUST048240"/>
        <s v="CUST043654"/>
        <s v="CUST002011"/>
        <s v="CUST028495"/>
        <s v="CUST008856"/>
        <s v="CUST041288"/>
        <s v="CUST025425"/>
        <s v="CUST047512"/>
        <s v="CUST012877"/>
        <s v="CUST008457"/>
        <s v="CUST017851"/>
        <s v="CUST041214"/>
        <s v="CUST009286"/>
        <s v="CUST005655"/>
        <s v="CUST027990"/>
        <s v="CUST001237"/>
        <s v="CUST016994"/>
        <s v="CUST023065"/>
        <s v="CUST025126"/>
        <s v="CUST033987"/>
        <s v="CUST026894"/>
        <s v="CUST045834"/>
        <s v="CUST031810"/>
        <s v="CUST004295"/>
        <s v="CUST025841"/>
        <s v="CUST025866"/>
        <s v="CUST019249"/>
        <s v="CUST002224"/>
        <s v="CUST047676"/>
        <s v="CUST002841"/>
        <s v="CUST020103"/>
        <s v="CUST010061"/>
        <s v="CUST045689"/>
        <s v="CUST036395"/>
        <s v="CUST006702"/>
        <s v="CUST048345"/>
        <s v="CUST005419"/>
        <s v="CUST029469"/>
        <s v="CUST016470"/>
        <s v="CUST003778"/>
        <s v="CUST028374"/>
        <s v="CUST046947"/>
        <s v="CUST048354"/>
        <s v="CUST003573"/>
        <s v="CUST035483"/>
        <s v="CUST005970"/>
        <s v="CUST030064"/>
        <s v="CUST019256"/>
        <s v="CUST002927"/>
        <s v="CUST015680"/>
        <s v="CUST017432"/>
        <s v="CUST005594"/>
        <s v="CUST024212"/>
        <s v="CUST042804"/>
        <s v="CUST009434"/>
        <s v="CUST045552"/>
        <s v="CUST027486"/>
        <s v="CUST025166"/>
        <s v="CUST022261"/>
        <s v="CUST035942"/>
        <s v="CUST036623"/>
        <s v="CUST006347"/>
        <s v="CUST049876"/>
        <s v="CUST045209"/>
        <s v="CUST018475"/>
        <s v="CUST014750"/>
        <s v="CUST035259"/>
        <s v="CUST038481"/>
        <s v="CUST017511"/>
        <s v="CUST026153"/>
        <s v="CUST046780"/>
        <s v="CUST044240"/>
        <s v="CUST036972"/>
        <s v="CUST003406"/>
        <s v="CUST026108"/>
        <s v="CUST031426"/>
        <s v="CUST007737"/>
        <s v="CUST037497"/>
        <s v="CUST048054"/>
        <s v="CUST004693"/>
        <s v="CUST004522"/>
        <s v="CUST011842"/>
        <s v="CUST044614"/>
        <s v="CUST047337"/>
        <s v="CUST031171"/>
        <s v="CUST000755"/>
        <s v="CUST013579"/>
        <s v="CUST039428"/>
        <s v="CUST047695"/>
        <s v="CUST036570"/>
        <s v="CUST046828"/>
        <s v="CUST002532"/>
        <s v="CUST015025"/>
        <s v="CUST001266"/>
        <s v="CUST014742"/>
        <s v="CUST007845"/>
        <s v="CUST028489"/>
        <s v="CUST008863"/>
        <s v="CUST033580"/>
        <s v="CUST044008"/>
        <s v="CUST026143"/>
        <s v="CUST003556"/>
        <s v="CUST039465"/>
        <s v="CUST044548"/>
        <s v="CUST010098"/>
        <s v="CUST007438"/>
        <s v="CUST032942"/>
        <s v="CUST023005"/>
        <s v="CUST041052"/>
        <s v="CUST007040"/>
        <s v="CUST049751"/>
        <s v="CUST038433"/>
        <s v="CUST029086"/>
        <s v="CUST035494"/>
        <s v="CUST020569"/>
        <s v="CUST038482"/>
        <s v="CUST025643"/>
        <s v="CUST022151"/>
        <s v="CUST026920"/>
        <s v="CUST029013"/>
        <s v="CUST019063"/>
        <s v="CUST017726"/>
        <s v="CUST024611"/>
        <s v="CUST028843"/>
        <s v="CUST012674"/>
        <s v="CUST020815"/>
        <s v="CUST007301"/>
        <s v="CUST005288"/>
        <s v="CUST014288"/>
        <s v="CUST030956"/>
        <s v="CUST038702"/>
        <s v="CUST022037"/>
        <s v="CUST037357"/>
        <s v="CUST021831"/>
        <s v="CUST020635"/>
        <s v="CUST044817"/>
        <s v="CUST001768"/>
        <s v="CUST009581"/>
        <s v="CUST016584"/>
        <s v="CUST041472"/>
        <s v="CUST031232"/>
        <s v="CUST006642"/>
        <s v="CUST002733"/>
        <s v="CUST043703"/>
        <s v="CUST017448"/>
        <s v="CUST022800"/>
        <s v="CUST031968"/>
        <s v="CUST039072"/>
        <s v="CUST038947"/>
        <s v="CUST043840"/>
        <s v="CUST044431"/>
        <s v="CUST043129"/>
        <s v="CUST013746"/>
        <s v="CUST043424"/>
        <s v="CUST013267"/>
        <s v="CUST023960"/>
        <s v="CUST035778"/>
        <s v="CUST024981"/>
        <s v="CUST048636"/>
        <s v="CUST020968"/>
        <s v="CUST025700"/>
        <s v="CUST014266"/>
        <s v="CUST019177"/>
        <s v="CUST009218"/>
        <s v="CUST000528"/>
        <s v="CUST044295"/>
        <s v="CUST023223"/>
        <s v="CUST007191"/>
        <s v="CUST024823"/>
        <s v="CUST026565"/>
        <s v="CUST015617"/>
        <s v="CUST033396"/>
        <s v="CUST034885"/>
        <s v="CUST048781"/>
        <s v="CUST039476"/>
        <s v="CUST045453"/>
        <s v="CUST008800"/>
        <s v="CUST015927"/>
        <s v="CUST022813"/>
        <s v="CUST021787"/>
        <s v="CUST015922"/>
        <s v="CUST033066"/>
        <s v="CUST022211"/>
        <s v="CUST011765"/>
        <s v="CUST019678"/>
        <s v="CUST015498"/>
        <s v="CUST042505"/>
        <s v="CUST014851"/>
        <s v="CUST032086"/>
        <s v="CUST037958"/>
        <s v="CUST012958"/>
        <s v="CUST018434"/>
        <s v="CUST027784"/>
        <s v="CUST028542"/>
        <s v="CUST016467"/>
        <s v="CUST020835"/>
        <s v="CUST026386"/>
        <s v="CUST014279"/>
        <s v="CUST008333"/>
        <s v="CUST048114"/>
        <s v="CUST011916"/>
        <s v="CUST034600"/>
        <s v="CUST023128"/>
        <s v="CUST038866"/>
        <s v="CUST026534"/>
        <s v="CUST005516"/>
        <s v="CUST023321"/>
        <s v="CUST000931"/>
        <s v="CUST002289"/>
        <s v="CUST035440"/>
        <s v="CUST005421"/>
        <s v="CUST015501"/>
        <s v="CUST044802"/>
        <s v="CUST046958"/>
        <s v="CUST035722"/>
        <s v="CUST004883"/>
        <s v="CUST010454"/>
        <s v="CUST006936"/>
        <s v="CUST015834"/>
        <s v="CUST021693"/>
        <s v="CUST039045"/>
        <s v="CUST030800"/>
        <s v="CUST040866"/>
        <s v="CUST021862"/>
        <s v="CUST022492"/>
        <s v="CUST048192"/>
        <s v="CUST009740"/>
        <s v="CUST045691"/>
        <s v="CUST005485"/>
        <s v="CUST035949"/>
        <s v="CUST038240"/>
        <s v="CUST014542"/>
        <s v="CUST027507"/>
        <s v="CUST032815"/>
        <s v="CUST019253"/>
        <s v="CUST047203"/>
        <s v="CUST020297"/>
        <s v="CUST014841"/>
        <s v="CUST003038"/>
        <s v="CUST003306"/>
        <s v="CUST029095"/>
        <s v="CUST048031"/>
        <s v="CUST013265"/>
        <s v="CUST039129"/>
        <s v="CUST022702"/>
        <s v="CUST009893"/>
        <s v="CUST008146"/>
        <s v="CUST009629"/>
        <s v="CUST032881"/>
        <s v="CUST037010"/>
        <s v="CUST048212"/>
        <s v="CUST012029"/>
        <s v="CUST010776"/>
        <s v="CUST018730"/>
        <s v="CUST014524"/>
        <s v="CUST010351"/>
        <s v="CUST032824"/>
        <s v="CUST000581"/>
        <s v="CUST036314"/>
        <s v="CUST012818"/>
        <s v="CUST012004"/>
        <s v="CUST012737"/>
        <s v="CUST040330"/>
        <s v="CUST010129"/>
        <s v="CUST024122"/>
        <s v="CUST046243"/>
        <s v="CUST001668"/>
        <s v="CUST028588"/>
        <s v="CUST008411"/>
        <s v="CUST041852"/>
        <s v="CUST004427"/>
        <s v="CUST032195"/>
        <s v="CUST032028"/>
        <s v="CUST038027"/>
        <s v="CUST044547"/>
        <s v="CUST039416"/>
        <s v="CUST013668"/>
        <s v="CUST024323"/>
        <s v="CUST033612"/>
        <s v="CUST012300"/>
        <s v="CUST026545"/>
        <s v="CUST039477"/>
        <s v="CUST001120"/>
        <s v="CUST038803"/>
        <s v="CUST013359"/>
        <s v="CUST036534"/>
        <s v="CUST024299"/>
        <s v="CUST006398"/>
        <s v="CUST013831"/>
        <s v="CUST010072"/>
        <s v="CUST030119"/>
        <s v="CUST022816"/>
        <s v="CUST046386"/>
        <s v="CUST018323"/>
        <s v="CUST014710"/>
        <s v="CUST033798"/>
        <s v="CUST001505"/>
        <s v="CUST033633"/>
        <s v="CUST047807"/>
        <s v="CUST043179"/>
        <s v="CUST016874"/>
        <s v="CUST030816"/>
        <s v="CUST007128"/>
        <s v="CUST021699"/>
        <s v="CUST026884"/>
        <s v="CUST009734"/>
        <s v="CUST031803"/>
        <s v="CUST022265"/>
        <s v="CUST028724"/>
        <s v="CUST005936"/>
        <s v="CUST036057"/>
        <s v="CUST015031"/>
        <s v="CUST030809"/>
        <s v="CUST046523"/>
        <s v="CUST024614"/>
        <s v="CUST028756"/>
        <s v="CUST042885"/>
        <s v="CUST015468"/>
        <s v="CUST021490"/>
        <s v="CUST048803"/>
        <s v="CUST031429"/>
        <s v="CUST003837"/>
        <s v="CUST021219"/>
        <s v="CUST022313"/>
        <s v="CUST025248"/>
        <s v="CUST020510"/>
        <s v="CUST000628"/>
        <s v="CUST045052"/>
        <s v="CUST038055"/>
        <s v="CUST028765"/>
        <s v="CUST010458"/>
        <s v="CUST019545"/>
        <s v="CUST020152"/>
        <s v="CUST038610"/>
        <s v="CUST025462"/>
        <s v="CUST006426"/>
        <s v="CUST024965"/>
        <s v="CUST016056"/>
        <s v="CUST021409"/>
        <s v="CUST031593"/>
        <s v="CUST043145"/>
        <s v="CUST005453"/>
        <s v="CUST037483"/>
        <s v="CUST024988"/>
        <s v="CUST024983"/>
        <s v="CUST012888"/>
        <s v="CUST009341"/>
        <s v="CUST019054"/>
        <s v="CUST035888"/>
        <s v="CUST036030"/>
        <s v="CUST007791"/>
        <s v="CUST016384"/>
        <s v="CUST013809"/>
        <s v="CUST022597"/>
        <s v="CUST043704"/>
        <s v="CUST045940"/>
        <s v="CUST009892"/>
        <s v="CUST031741"/>
        <s v="CUST031453"/>
        <s v="CUST046299"/>
        <s v="CUST007670"/>
        <s v="CUST019732"/>
        <s v="CUST008610"/>
        <s v="CUST005540"/>
        <s v="CUST043735"/>
        <s v="CUST001185"/>
        <s v="CUST005187"/>
        <s v="CUST033083"/>
        <s v="CUST029005"/>
        <s v="CUST040214"/>
        <s v="CUST047160"/>
        <s v="CUST016977"/>
        <s v="CUST039851"/>
        <s v="CUST018122"/>
        <s v="CUST031671"/>
        <s v="CUST033499"/>
        <s v="CUST045583"/>
        <s v="CUST003693"/>
        <s v="CUST028041"/>
        <s v="CUST004220"/>
        <s v="CUST003143"/>
        <s v="CUST042681"/>
        <s v="CUST019881"/>
        <s v="CUST002960"/>
        <s v="CUST006711"/>
        <s v="CUST005084"/>
        <s v="CUST008647"/>
        <s v="CUST023202"/>
        <s v="CUST009348"/>
        <s v="CUST041062"/>
        <s v="CUST026458"/>
        <s v="CUST038762"/>
        <s v="CUST006715"/>
        <s v="CUST049961"/>
        <s v="CUST012226"/>
        <s v="CUST034010"/>
        <s v="CUST039855"/>
        <s v="CUST020117"/>
        <s v="CUST043376"/>
        <s v="CUST009954"/>
        <s v="CUST034161"/>
        <s v="CUST019799"/>
        <s v="CUST026738"/>
        <s v="CUST026646"/>
        <s v="CUST005143"/>
        <s v="CUST042049"/>
        <s v="CUST024123"/>
      </sharedItems>
    </cacheField>
    <cacheField name="CustomerName" numFmtId="0">
      <sharedItems/>
    </cacheField>
    <cacheField name="ProductID" numFmtId="0">
      <sharedItems count="50">
        <s v="P00014"/>
        <s v="P00040"/>
        <s v="P00044"/>
        <s v="P00041"/>
        <s v="P00029"/>
        <s v="P00023"/>
        <s v="P00030"/>
        <s v="P00028"/>
        <s v="P00031"/>
        <s v="P00001"/>
        <s v="P00046"/>
        <s v="P00042"/>
        <s v="P00018"/>
        <s v="P00035"/>
        <s v="P00025"/>
        <s v="P00039"/>
        <s v="P00033"/>
        <s v="P00010"/>
        <s v="P00003"/>
        <s v="P00021"/>
        <s v="P00008"/>
        <s v="P00036"/>
        <s v="P00019"/>
        <s v="P00045"/>
        <s v="P00006"/>
        <s v="P00047"/>
        <s v="P00032"/>
        <s v="P00015"/>
        <s v="P00022"/>
        <s v="P00009"/>
        <s v="P00012"/>
        <s v="P00050"/>
        <s v="P00049"/>
        <s v="P00005"/>
        <s v="P00016"/>
        <s v="P00027"/>
        <s v="P00037"/>
        <s v="P00004"/>
        <s v="P00011"/>
        <s v="P00026"/>
        <s v="P00007"/>
        <s v="P00017"/>
        <s v="P00048"/>
        <s v="P00043"/>
        <s v="P00034"/>
        <s v="P00024"/>
        <s v="P00013"/>
        <s v="P00038"/>
        <s v="P00020"/>
        <s v="P00002"/>
      </sharedItems>
    </cacheField>
    <cacheField name="ProductName" numFmtId="0">
      <sharedItems/>
    </cacheField>
    <cacheField name="Category" numFmtId="0">
      <sharedItems count="6">
        <s v="Books"/>
        <s v="Home &amp; Kitchen"/>
        <s v="Clothing"/>
        <s v="Toys &amp; Games"/>
        <s v="Sports &amp; Outdoors"/>
        <s v="Electronics"/>
      </sharedItems>
    </cacheField>
    <cacheField name="Brand" numFmtId="0">
      <sharedItems count="10">
        <s v="BrightLux"/>
        <s v="UrbanStyle"/>
        <s v="Zenith"/>
        <s v="KiddoFun"/>
        <s v="ReadMore"/>
        <s v="Apex"/>
        <s v="HomeEase"/>
        <s v="FitLife"/>
        <s v="CoreTech"/>
        <s v="NexPro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5.3" maxValue="598.75"/>
    </cacheField>
    <cacheField name="Discount" numFmtId="9">
      <sharedItems containsSemiMixedTypes="0" containsString="0" containsNumber="1" minValue="0" maxValue="0.3"/>
    </cacheField>
    <cacheField name="Tax" numFmtId="164">
      <sharedItems containsSemiMixedTypes="0" containsString="0" containsNumber="1" minValue="0" maxValue="535.36"/>
    </cacheField>
    <cacheField name="ShippingCost" numFmtId="164">
      <sharedItems containsSemiMixedTypes="0" containsString="0" containsNumber="1" minValue="0.01" maxValue="15"/>
    </cacheField>
    <cacheField name="TotalAmount" numFmtId="164">
      <sharedItems containsSemiMixedTypes="0" containsString="0" containsNumber="1" minValue="9.74" maxValue="3513.65"/>
    </cacheField>
    <cacheField name="PaymentMethod" numFmtId="0">
      <sharedItems/>
    </cacheField>
    <cacheField name="OrderStatus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Seller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niya Rani" refreshedDate="46180.258788310188" backgroundQuery="1" createdVersion="8" refreshedVersion="8" minRefreshableVersion="3" recordCount="0" supportSubquery="1" supportAdvancedDrill="1" xr:uid="{646129C8-C1F2-4A96-930D-1C2D9BCB78EC}">
  <cacheSource type="external" connectionId="1"/>
  <cacheFields count="3">
    <cacheField name="[Table2].[year].[year]" caption="year" numFmtId="0" hierarchy="2" level="1">
      <sharedItems containsSemiMixedTypes="0" containsNonDate="0" containsString="0"/>
    </cacheField>
    <cacheField name="[Table2].[Country].[Country]" caption="Country" numFmtId="0" hierarchy="19" level="1">
      <sharedItems count="5">
        <s v="Australia"/>
        <s v="Canada"/>
        <s v="India"/>
        <s v="United Kingdom"/>
        <s v="United States"/>
      </sharedItems>
    </cacheField>
    <cacheField name="[Measures].[Sum of TotalAmount]" caption="Sum of TotalAmount" numFmtId="0" hierarchy="23" level="32767"/>
  </cacheFields>
  <cacheHierarchies count="30"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OrderDate]" caption="OrderDate" attribute="1" time="1" defaultMemberUniqueName="[Table2].[OrderDate].[All]" allUniqueName="[Table2].[OrderDate].[All]" dimensionUniqueName="[Table2]" displayFolder="" count="0" memberValueDatatype="7" unbalanced="0"/>
    <cacheHierarchy uniqueName="[Table2].[year]" caption="year" attribute="1" defaultMemberUniqueName="[Table2].[year].[All]" allUniqueName="[Table2].[year].[All]" dimensionUniqueName="[Table2]" displayFolder="" count="2" memberValueDatatype="20" unbalanced="0">
      <fieldsUsage count="2">
        <fieldUsage x="-1"/>
        <fieldUsage x="0"/>
      </fieldsUsage>
    </cacheHierarchy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ustomerName]" caption="CustomerName" attribute="1" defaultMemberUniqueName="[Table2].[CustomerName].[All]" allUniqueName="[Table2].[CustomerName].[All]" dimensionUniqueName="[Table2]" displayFolder="" count="0" memberValueDatatype="130" unbalanced="0"/>
    <cacheHierarchy uniqueName="[Table2].[ProductID]" caption="ProductID" attribute="1" defaultMemberUniqueName="[Table2].[ProductID].[All]" allUniqueName="[Table2].[ProductID].[All]" dimensionUniqueName="[Table2]" displayFolder="" count="0" memberValueDatatype="130" unbalanced="0"/>
    <cacheHierarchy uniqueName="[Table2].[ProductName]" caption="ProductName" attribute="1" defaultMemberUniqueName="[Table2].[ProductName].[All]" allUniqueName="[Table2].[Product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Discount]" caption="Discount" attribute="1" defaultMemberUniqueName="[Table2].[Discount].[All]" allUniqueName="[Table2].[Discount].[All]" dimensionUniqueName="[Table2]" displayFolder="" count="0" memberValueDatatype="5" unbalanced="0"/>
    <cacheHierarchy uniqueName="[Table2].[Tax]" caption="Tax" attribute="1" defaultMemberUniqueName="[Table2].[Tax].[All]" allUniqueName="[Table2].[Tax].[All]" dimensionUniqueName="[Table2]" displayFolder="" count="0" memberValueDatatype="5" unbalanced="0"/>
    <cacheHierarchy uniqueName="[Table2].[ShippingCost]" caption="ShippingCost" attribute="1" defaultMemberUniqueName="[Table2].[ShippingCost].[All]" allUniqueName="[Table2].[ShippingCost].[All]" dimensionUniqueName="[Table2]" displayFolder="" count="0" memberValueDatatype="5" unbalanced="0"/>
    <cacheHierarchy uniqueName="[Table2].[TotalAmount]" caption="TotalAmount" attribute="1" defaultMemberUniqueName="[Table2].[TotalAmount].[All]" allUniqueName="[Table2].[TotalAmount].[All]" dimensionUniqueName="[Table2]" displayFolder="" count="0" memberValueDatatype="5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SellerID]" caption="SellerID" attribute="1" defaultMemberUniqueName="[Table2].[SellerID].[All]" allUniqueName="[Table2].[SellerID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ountry]" caption="Count of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year]" caption="Sum of year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ax]" caption="Sum of Tax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hippingCost]" caption="Sum of ShippingCost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niya Rani" refreshedDate="46180.352496180552" backgroundQuery="1" createdVersion="8" refreshedVersion="8" minRefreshableVersion="3" recordCount="0" supportSubquery="1" supportAdvancedDrill="1" xr:uid="{8A743EF7-3CDE-4201-96A7-15DED9364F8F}">
  <cacheSource type="external" connectionId="1"/>
  <cacheFields count="2">
    <cacheField name="[Table2].[ProductName].[ProductName]" caption="ProductName" numFmtId="0" hierarchy="6" level="1">
      <sharedItems count="50">
        <s v="4K Monitor"/>
        <s v="Action Camera"/>
        <s v="Air Fryer"/>
        <s v="Backpack"/>
        <s v="Bluetooth Speaker"/>
        <s v="Board Game"/>
        <s v="Car Charger"/>
        <s v="Children's Book"/>
        <s v="Cookware Set"/>
        <s v="Desk Organizer"/>
        <s v="Desk Plant"/>
        <s v="Dress Shirt"/>
        <s v="Drone Mini"/>
        <s v="Electric Kettle"/>
        <s v="External HDD 2TB"/>
        <s v="Fitness Band"/>
        <s v="Gaming Mouse"/>
        <s v="Graphic Tablet"/>
        <s v="HDMI Cable 2m"/>
        <s v="Instant Pot"/>
        <s v="Jeans"/>
        <s v="Kids Toy Car"/>
        <s v="Laptop Sleeve"/>
        <s v="LED Desk Lamp"/>
        <s v="Mechanical Keyboard"/>
        <s v="Memory Card 128GB"/>
        <s v="Microphone"/>
        <s v="Noise Cancelling Headphones"/>
        <s v="Novel Bestseller"/>
        <s v="Office Chair"/>
        <s v="Phone Tripod"/>
        <s v="Portable SSD 1TB"/>
        <s v="Power Bank 20000mAh"/>
        <s v="Projector Mini"/>
        <s v="Puzzle 1000pc"/>
        <s v="Router"/>
        <s v="Running Shoes"/>
        <s v="Smart Light Bulb"/>
        <s v="Smartphone Case"/>
        <s v="Smartwatch"/>
        <s v="Sunglasses"/>
        <s v="T-Shirt"/>
        <s v="USB-C Charger"/>
        <s v="Vacuum Cleaner"/>
        <s v="Water Bottle"/>
        <s v="Webcam Full HD"/>
        <s v="Winter Jacket"/>
        <s v="Wireless Charger"/>
        <s v="Wireless Earbuds"/>
        <s v="Yoga Mat"/>
      </sharedItems>
    </cacheField>
    <cacheField name="[Measures].[Sum of Quantity]" caption="Sum of Quantity" numFmtId="0" hierarchy="25" level="32767"/>
  </cacheFields>
  <cacheHierarchies count="30"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OrderDate]" caption="OrderDate" attribute="1" time="1" defaultMemberUniqueName="[Table2].[OrderDate].[All]" allUniqueName="[Table2].[OrderDate].[All]" dimensionUniqueName="[Table2]" displayFolder="" count="0" memberValueDatatype="7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CustomerName]" caption="CustomerName" attribute="1" defaultMemberUniqueName="[Table2].[CustomerName].[All]" allUniqueName="[Table2].[CustomerName].[All]" dimensionUniqueName="[Table2]" displayFolder="" count="0" memberValueDatatype="130" unbalanced="0"/>
    <cacheHierarchy uniqueName="[Table2].[ProductID]" caption="ProductID" attribute="1" defaultMemberUniqueName="[Table2].[ProductID].[All]" allUniqueName="[Table2].[ProductID].[All]" dimensionUniqueName="[Table2]" displayFolder="" count="0" memberValueDatatype="130" unbalanced="0"/>
    <cacheHierarchy uniqueName="[Table2].[ProductName]" caption="ProductName" attribute="1" defaultMemberUniqueName="[Table2].[ProductName].[All]" allUniqueName="[Table2].[Product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Discount]" caption="Discount" attribute="1" defaultMemberUniqueName="[Table2].[Discount].[All]" allUniqueName="[Table2].[Discount].[All]" dimensionUniqueName="[Table2]" displayFolder="" count="0" memberValueDatatype="5" unbalanced="0"/>
    <cacheHierarchy uniqueName="[Table2].[Tax]" caption="Tax" attribute="1" defaultMemberUniqueName="[Table2].[Tax].[All]" allUniqueName="[Table2].[Tax].[All]" dimensionUniqueName="[Table2]" displayFolder="" count="0" memberValueDatatype="5" unbalanced="0"/>
    <cacheHierarchy uniqueName="[Table2].[ShippingCost]" caption="ShippingCost" attribute="1" defaultMemberUniqueName="[Table2].[ShippingCost].[All]" allUniqueName="[Table2].[ShippingCost].[All]" dimensionUniqueName="[Table2]" displayFolder="" count="0" memberValueDatatype="5" unbalanced="0"/>
    <cacheHierarchy uniqueName="[Table2].[TotalAmount]" caption="TotalAmount" attribute="1" defaultMemberUniqueName="[Table2].[TotalAmount].[All]" allUniqueName="[Table2].[TotalAmount].[All]" dimensionUniqueName="[Table2]" displayFolder="" count="0" memberValueDatatype="5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SellerID]" caption="SellerID" attribute="1" defaultMemberUniqueName="[Table2].[SellerID].[All]" allUniqueName="[Table2].[SellerID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Table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ountry]" caption="Count of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year]" caption="Sum of year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ax]" caption="Sum of Tax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hippingCost]" caption="Sum of ShippingCost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niya Rani" refreshedDate="46180.387082060188" backgroundQuery="1" createdVersion="8" refreshedVersion="8" minRefreshableVersion="3" recordCount="0" supportSubquery="1" supportAdvancedDrill="1" xr:uid="{2284E93E-92AA-4F40-A5F6-70C3317E6978}">
  <cacheSource type="external" connectionId="1"/>
  <cacheFields count="3">
    <cacheField name="[Measures].[Sum of TotalAmount]" caption="Sum of TotalAmount" numFmtId="0" hierarchy="23" level="32767"/>
    <cacheField name="[Table2].[year].[year]" caption="year" numFmtId="0" hierarchy="2" level="1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Table2].[year].&amp;[2020]"/>
            <x15:cachedUniqueName index="1" name="[Table2].[year].&amp;[2021]"/>
            <x15:cachedUniqueName index="2" name="[Table2].[year].&amp;[2022]"/>
            <x15:cachedUniqueName index="3" name="[Table2].[year].&amp;[2023]"/>
            <x15:cachedUniqueName index="4" name="[Table2].[year].&amp;[2024]"/>
          </x15:cachedUniqueNames>
        </ext>
      </extLst>
    </cacheField>
    <cacheField name="[Table2].[TotalAmount].[TotalAmount]" caption="TotalAmount" numFmtId="0" hierarchy="14" level="1">
      <sharedItems containsSemiMixedTypes="0" containsNonDate="0" containsString="0"/>
    </cacheField>
  </cacheFields>
  <cacheHierarchies count="30">
    <cacheHierarchy uniqueName="[Table2].[OrderID]" caption="OrderID" attribute="1" defaultMemberUniqueName="[Table2].[OrderID].[All]" allUniqueName="[Table2].[OrderID].[All]" dimensionUniqueName="[Table2]" displayFolder="" count="2" memberValueDatatype="130" unbalanced="0"/>
    <cacheHierarchy uniqueName="[Table2].[OrderDate]" caption="OrderDate" attribute="1" time="1" defaultMemberUniqueName="[Table2].[OrderDate].[All]" allUniqueName="[Table2].[OrderDate].[All]" dimensionUniqueName="[Table2]" displayFolder="" count="2" memberValueDatatype="7" unbalanced="0"/>
    <cacheHierarchy uniqueName="[Table2].[year]" caption="year" attribute="1" defaultMemberUniqueName="[Table2].[year].[All]" allUniqueName="[Table2].[year].[All]" dimensionUniqueName="[Table2]" displayFolder="" count="2" memberValueDatatype="20" unbalanced="0">
      <fieldsUsage count="2">
        <fieldUsage x="-1"/>
        <fieldUsage x="1"/>
      </fieldsUsage>
    </cacheHierarchy>
    <cacheHierarchy uniqueName="[Table2].[CustomerID]" caption="CustomerID" attribute="1" defaultMemberUniqueName="[Table2].[CustomerID].[All]" allUniqueName="[Table2].[CustomerID].[All]" dimensionUniqueName="[Table2]" displayFolder="" count="2" memberValueDatatype="130" unbalanced="0"/>
    <cacheHierarchy uniqueName="[Table2].[CustomerName]" caption="CustomerName" attribute="1" defaultMemberUniqueName="[Table2].[CustomerName].[All]" allUniqueName="[Table2].[CustomerName].[All]" dimensionUniqueName="[Table2]" displayFolder="" count="2" memberValueDatatype="130" unbalanced="0"/>
    <cacheHierarchy uniqueName="[Table2].[ProductID]" caption="ProductID" attribute="1" defaultMemberUniqueName="[Table2].[ProductID].[All]" allUniqueName="[Table2].[ProductID].[All]" dimensionUniqueName="[Table2]" displayFolder="" count="2" memberValueDatatype="130" unbalanced="0"/>
    <cacheHierarchy uniqueName="[Table2].[ProductName]" caption="ProductName" attribute="1" defaultMemberUniqueName="[Table2].[ProductName].[All]" allUniqueName="[Table2].[ProductName].[All]" dimensionUniqueName="[Table2]" displayFolder="" count="2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2" memberValueDatatype="130" unbalanced="0"/>
    <cacheHierarchy uniqueName="[Table2].[Brand]" caption="Brand" attribute="1" defaultMemberUniqueName="[Table2].[Brand].[All]" allUniqueName="[Table2].[Brand].[All]" dimensionUniqueName="[Table2]" displayFolder="" count="2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2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2" memberValueDatatype="5" unbalanced="0"/>
    <cacheHierarchy uniqueName="[Table2].[Discount]" caption="Discount" attribute="1" defaultMemberUniqueName="[Table2].[Discount].[All]" allUniqueName="[Table2].[Discount].[All]" dimensionUniqueName="[Table2]" displayFolder="" count="2" memberValueDatatype="5" unbalanced="0"/>
    <cacheHierarchy uniqueName="[Table2].[Tax]" caption="Tax" attribute="1" defaultMemberUniqueName="[Table2].[Tax].[All]" allUniqueName="[Table2].[Tax].[All]" dimensionUniqueName="[Table2]" displayFolder="" count="2" memberValueDatatype="5" unbalanced="0"/>
    <cacheHierarchy uniqueName="[Table2].[ShippingCost]" caption="ShippingCost" attribute="1" defaultMemberUniqueName="[Table2].[ShippingCost].[All]" allUniqueName="[Table2].[ShippingCost].[All]" dimensionUniqueName="[Table2]" displayFolder="" count="2" memberValueDatatype="5" unbalanced="0"/>
    <cacheHierarchy uniqueName="[Table2].[TotalAmount]" caption="TotalAmount" attribute="1" defaultMemberUniqueName="[Table2].[TotalAmount].[All]" allUniqueName="[Table2].[TotalAmount].[All]" dimensionUniqueName="[Table2]" displayFolder="" count="2" memberValueDatatype="5" unbalanced="0">
      <fieldsUsage count="2">
        <fieldUsage x="-1"/>
        <fieldUsage x="2"/>
      </fieldsUsage>
    </cacheHierarchy>
    <cacheHierarchy uniqueName="[Table2].[PaymentMethod]" caption="PaymentMethod" attribute="1" defaultMemberUniqueName="[Table2].[PaymentMethod].[All]" allUniqueName="[Table2].[PaymentMethod].[All]" dimensionUniqueName="[Table2]" displayFolder="" count="2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2" memberValueDatatype="130" unbalanced="0"/>
    <cacheHierarchy uniqueName="[Table2].[City]" caption="City" attribute="1" defaultMemberUniqueName="[Table2].[City].[All]" allUniqueName="[Table2].[City].[All]" dimensionUniqueName="[Table2]" displayFolder="" count="2" memberValueDatatype="130" unbalanced="0"/>
    <cacheHierarchy uniqueName="[Table2].[State]" caption="State" attribute="1" defaultMemberUniqueName="[Table2].[State].[All]" allUniqueName="[Table2].[State].[All]" dimensionUniqueName="[Table2]" displayFolder="" count="2" memberValueDatatype="130" unbalanced="0"/>
    <cacheHierarchy uniqueName="[Table2].[Country]" caption="Country" attribute="1" defaultMemberUniqueName="[Table2].[Country].[All]" allUniqueName="[Table2].[Country].[All]" dimensionUniqueName="[Table2]" displayFolder="" count="2" memberValueDatatype="130" unbalanced="0"/>
    <cacheHierarchy uniqueName="[Table2].[SellerID]" caption="SellerID" attribute="1" defaultMemberUniqueName="[Table2].[SellerID].[All]" allUniqueName="[Table2].[SellerID].[All]" dimensionUniqueName="[Table2]" displayFolder="" count="2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ountry]" caption="Count of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year]" caption="Sum of year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ax]" caption="Sum of Tax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hippingCost]" caption="Sum of ShippingCost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8">
  <r>
    <x v="0"/>
    <d v="2023-01-31T00:00:00"/>
    <x v="0"/>
    <x v="0"/>
    <s v="Vihaan Sharma"/>
    <x v="0"/>
    <s v="Drone Mini"/>
    <x v="0"/>
    <x v="0"/>
    <n v="3"/>
    <n v="106.59"/>
    <n v="0"/>
    <n v="0"/>
    <n v="0.09"/>
    <n v="319.86"/>
    <s v="Debit Card"/>
    <s v="Delivered"/>
    <s v="Washington"/>
    <s v="DC"/>
    <s v="India"/>
    <s v="SELL01967"/>
  </r>
  <r>
    <x v="1"/>
    <d v="2023-12-30T00:00:00"/>
    <x v="0"/>
    <x v="1"/>
    <s v="Pooja Kumar"/>
    <x v="1"/>
    <s v="Microphone"/>
    <x v="1"/>
    <x v="1"/>
    <n v="1"/>
    <n v="251.37"/>
    <n v="0.05"/>
    <n v="19.100000000000001"/>
    <n v="1.74"/>
    <n v="259.64"/>
    <s v="Amazon Pay"/>
    <s v="Delivered"/>
    <s v="Fort Worth"/>
    <s v="TX"/>
    <s v="United States"/>
    <s v="SELL01298"/>
  </r>
  <r>
    <x v="2"/>
    <d v="2022-05-10T00:00:00"/>
    <x v="1"/>
    <x v="2"/>
    <s v="Sneha Singh"/>
    <x v="2"/>
    <s v="Power Bank 20000mAh"/>
    <x v="2"/>
    <x v="1"/>
    <n v="3"/>
    <n v="35.03"/>
    <n v="0.1"/>
    <n v="7.57"/>
    <n v="5.91"/>
    <n v="108.06"/>
    <s v="Debit Card"/>
    <s v="Delivered"/>
    <s v="Austin"/>
    <s v="TX"/>
    <s v="United States"/>
    <s v="SELL00908"/>
  </r>
  <r>
    <x v="3"/>
    <d v="2023-07-18T00:00:00"/>
    <x v="0"/>
    <x v="3"/>
    <s v="Vihaan Reddy"/>
    <x v="3"/>
    <s v="Webcam Full HD"/>
    <x v="1"/>
    <x v="2"/>
    <n v="5"/>
    <n v="33.58"/>
    <n v="0.15"/>
    <n v="11.42"/>
    <n v="5.53"/>
    <n v="159.66"/>
    <s v="Cash on Delivery"/>
    <s v="Delivered"/>
    <s v="Charlotte"/>
    <s v="NC"/>
    <s v="India"/>
    <s v="SELL01164"/>
  </r>
  <r>
    <x v="4"/>
    <d v="2023-02-04T00:00:00"/>
    <x v="0"/>
    <x v="4"/>
    <s v="Aditya Kapoor"/>
    <x v="4"/>
    <s v="T-Shirt"/>
    <x v="2"/>
    <x v="3"/>
    <n v="2"/>
    <n v="515.64"/>
    <n v="0.25"/>
    <n v="38.67"/>
    <n v="9.23"/>
    <n v="821.36"/>
    <s v="Credit Card"/>
    <s v="Cancelled"/>
    <s v="San Antonio"/>
    <s v="TX"/>
    <s v="Canada"/>
    <s v="SELL01411"/>
  </r>
  <r>
    <x v="5"/>
    <d v="2022-12-31T00:00:00"/>
    <x v="1"/>
    <x v="5"/>
    <s v="Karan Sharma"/>
    <x v="5"/>
    <s v="Cookware Set"/>
    <x v="0"/>
    <x v="4"/>
    <n v="4"/>
    <n v="449.73"/>
    <n v="0"/>
    <n v="215.87"/>
    <n v="2.74"/>
    <n v="2017.53"/>
    <s v="UPI"/>
    <s v="Delivered"/>
    <s v="Los Angeles"/>
    <s v="CA"/>
    <s v="United States"/>
    <s v="SELL01494"/>
  </r>
  <r>
    <x v="6"/>
    <d v="2024-09-20T00:00:00"/>
    <x v="2"/>
    <x v="6"/>
    <s v="Aarav Verma"/>
    <x v="6"/>
    <s v="Dress Shirt"/>
    <x v="2"/>
    <x v="1"/>
    <n v="2"/>
    <n v="219.81"/>
    <n v="0.2"/>
    <n v="28.14"/>
    <n v="14.97"/>
    <n v="394.81"/>
    <s v="UPI"/>
    <s v="Delivered"/>
    <s v="Chicago"/>
    <s v="IL"/>
    <s v="Australia"/>
    <s v="SELL01676"/>
  </r>
  <r>
    <x v="7"/>
    <d v="2022-11-10T00:00:00"/>
    <x v="1"/>
    <x v="7"/>
    <s v="Rohit Kumar"/>
    <x v="7"/>
    <s v="Jeans"/>
    <x v="3"/>
    <x v="3"/>
    <n v="2"/>
    <n v="306.51"/>
    <n v="0.05"/>
    <n v="29.12"/>
    <n v="6.24"/>
    <n v="617.73"/>
    <s v="Debit Card"/>
    <s v="Pending"/>
    <s v="Denver"/>
    <s v="CO"/>
    <s v="India"/>
    <s v="SELL00510"/>
  </r>
  <r>
    <x v="8"/>
    <d v="2024-06-26T00:00:00"/>
    <x v="2"/>
    <x v="8"/>
    <s v="Aman Kapoor"/>
    <x v="8"/>
    <s v="Kids Toy Car"/>
    <x v="4"/>
    <x v="5"/>
    <n v="4"/>
    <n v="146.09"/>
    <n v="0"/>
    <n v="46.75"/>
    <n v="7.03"/>
    <n v="638.14"/>
    <s v="Debit Card"/>
    <s v="Delivered"/>
    <s v="Washington"/>
    <s v="DC"/>
    <s v="United States"/>
    <s v="SELL01895"/>
  </r>
  <r>
    <x v="9"/>
    <d v="2020-05-01T00:00:00"/>
    <x v="3"/>
    <x v="9"/>
    <s v="Aarav Reddy"/>
    <x v="9"/>
    <s v="Wireless Earbuds"/>
    <x v="2"/>
    <x v="5"/>
    <n v="2"/>
    <n v="278.20999999999998"/>
    <n v="0.1"/>
    <n v="60.09"/>
    <n v="4.88"/>
    <n v="565.75"/>
    <s v="Credit Card"/>
    <s v="Delivered"/>
    <s v="Houston"/>
    <s v="TX"/>
    <s v="United States"/>
    <s v="SELL01584"/>
  </r>
  <r>
    <x v="10"/>
    <d v="2021-04-11T00:00:00"/>
    <x v="4"/>
    <x v="10"/>
    <s v="Rohit Reddy"/>
    <x v="10"/>
    <s v="Car Charger"/>
    <x v="0"/>
    <x v="6"/>
    <n v="1"/>
    <n v="141.41999999999999"/>
    <n v="0.05"/>
    <n v="6.72"/>
    <n v="9.6999999999999993"/>
    <n v="150.77000000000001"/>
    <s v="Amazon Pay"/>
    <s v="Delivered"/>
    <s v="Jacksonville"/>
    <s v="FL"/>
    <s v="Australia"/>
    <s v="SELL01217"/>
  </r>
  <r>
    <x v="11"/>
    <d v="2023-05-23T00:00:00"/>
    <x v="0"/>
    <x v="11"/>
    <s v="Karan Kumar"/>
    <x v="11"/>
    <s v="Projector Mini"/>
    <x v="1"/>
    <x v="3"/>
    <n v="5"/>
    <n v="346.56"/>
    <n v="0.05"/>
    <n v="131.69"/>
    <n v="13.38"/>
    <n v="1791.23"/>
    <s v="Credit Card"/>
    <s v="Shipped"/>
    <s v="Charlotte"/>
    <s v="NC"/>
    <s v="Australia"/>
    <s v="SELL01160"/>
  </r>
  <r>
    <x v="12"/>
    <d v="2020-11-26T00:00:00"/>
    <x v="3"/>
    <x v="12"/>
    <s v="Simran Kapoor"/>
    <x v="12"/>
    <s v="Vacuum Cleaner"/>
    <x v="1"/>
    <x v="2"/>
    <n v="4"/>
    <n v="496.76"/>
    <n v="0.05"/>
    <n v="94.38"/>
    <n v="4.43"/>
    <n v="1986.5"/>
    <s v="UPI"/>
    <s v="Delivered"/>
    <s v="New York"/>
    <s v="NY"/>
    <s v="United States"/>
    <s v="SELL00719"/>
  </r>
  <r>
    <x v="13"/>
    <d v="2024-01-22T00:00:00"/>
    <x v="2"/>
    <x v="13"/>
    <s v="Pooja Sharma"/>
    <x v="1"/>
    <s v="Microphone"/>
    <x v="1"/>
    <x v="5"/>
    <n v="3"/>
    <n v="523.27"/>
    <n v="0"/>
    <n v="188.38"/>
    <n v="8.0399999999999991"/>
    <n v="1766.23"/>
    <s v="Debit Card"/>
    <s v="Shipped"/>
    <s v="Seattle"/>
    <s v="WA"/>
    <s v="United States"/>
    <s v="SELL00672"/>
  </r>
  <r>
    <x v="14"/>
    <d v="2020-03-28T00:00:00"/>
    <x v="3"/>
    <x v="14"/>
    <s v="Mohit Mehta"/>
    <x v="13"/>
    <s v="Desk Plant"/>
    <x v="0"/>
    <x v="6"/>
    <n v="4"/>
    <n v="291.37"/>
    <n v="0.1"/>
    <n v="52.45"/>
    <n v="1.76"/>
    <n v="1103.1400000000001"/>
    <s v="Net Banking"/>
    <s v="Delivered"/>
    <s v="Indianapolis"/>
    <s v="IN"/>
    <s v="United States"/>
    <s v="SELL01541"/>
  </r>
  <r>
    <x v="15"/>
    <d v="2023-10-28T00:00:00"/>
    <x v="0"/>
    <x v="15"/>
    <s v="Anjali Gupta"/>
    <x v="7"/>
    <s v="Jeans"/>
    <x v="4"/>
    <x v="6"/>
    <n v="4"/>
    <n v="533.12"/>
    <n v="0.25"/>
    <n v="79.97"/>
    <n v="2.58"/>
    <n v="1681.91"/>
    <s v="Amazon Pay"/>
    <s v="Delivered"/>
    <s v="Jacksonville"/>
    <s v="FL"/>
    <s v="United States"/>
    <s v="SELL00437"/>
  </r>
  <r>
    <x v="16"/>
    <d v="2023-01-28T00:00:00"/>
    <x v="0"/>
    <x v="16"/>
    <s v="Arjun Kumar"/>
    <x v="14"/>
    <s v="Running Shoes"/>
    <x v="1"/>
    <x v="2"/>
    <n v="4"/>
    <n v="453.47"/>
    <n v="0.1"/>
    <n v="0"/>
    <n v="4.3899999999999997"/>
    <n v="1636.88"/>
    <s v="Amazon Pay"/>
    <s v="Delivered"/>
    <s v="Philadelphia"/>
    <s v="PA"/>
    <s v="United States"/>
    <s v="SELL01971"/>
  </r>
  <r>
    <x v="17"/>
    <d v="2022-05-21T00:00:00"/>
    <x v="1"/>
    <x v="17"/>
    <s v="Anjali Verma"/>
    <x v="15"/>
    <s v="Graphic Tablet"/>
    <x v="3"/>
    <x v="3"/>
    <n v="5"/>
    <n v="547.58000000000004"/>
    <n v="0"/>
    <n v="0"/>
    <n v="10.06"/>
    <n v="2747.96"/>
    <s v="Amazon Pay"/>
    <s v="Delivered"/>
    <s v="Seattle"/>
    <s v="WA"/>
    <s v="United States"/>
    <s v="SELL00132"/>
  </r>
  <r>
    <x v="18"/>
    <d v="2024-08-14T00:00:00"/>
    <x v="2"/>
    <x v="18"/>
    <s v="Aditya Mehta"/>
    <x v="16"/>
    <s v="Puzzle 1000pc"/>
    <x v="5"/>
    <x v="4"/>
    <n v="5"/>
    <n v="529.19000000000005"/>
    <n v="0"/>
    <n v="317.51"/>
    <n v="4.57"/>
    <n v="2968.03"/>
    <s v="Amazon Pay"/>
    <s v="Returned"/>
    <s v="Phoenix"/>
    <s v="AZ"/>
    <s v="United States"/>
    <s v="SELL01907"/>
  </r>
  <r>
    <x v="19"/>
    <d v="2020-05-10T00:00:00"/>
    <x v="3"/>
    <x v="19"/>
    <s v="Vihaan Patel"/>
    <x v="1"/>
    <s v="Microphone"/>
    <x v="4"/>
    <x v="6"/>
    <n v="3"/>
    <n v="303.52999999999997"/>
    <n v="0"/>
    <n v="72.849999999999994"/>
    <n v="4.18"/>
    <n v="987.62"/>
    <s v="UPI"/>
    <s v="Delivered"/>
    <s v="San Diego"/>
    <s v="CA"/>
    <s v="United States"/>
    <s v="SELL00881"/>
  </r>
  <r>
    <x v="20"/>
    <d v="2024-08-12T00:00:00"/>
    <x v="2"/>
    <x v="20"/>
    <s v="Vikas Kapoor"/>
    <x v="7"/>
    <s v="Jeans"/>
    <x v="3"/>
    <x v="5"/>
    <n v="1"/>
    <n v="226.26"/>
    <n v="0"/>
    <n v="11.31"/>
    <n v="9.5500000000000007"/>
    <n v="247.12"/>
    <s v="Credit Card"/>
    <s v="Delivered"/>
    <s v="Fort Worth"/>
    <s v="TX"/>
    <s v="United States"/>
    <s v="SELL01947"/>
  </r>
  <r>
    <x v="21"/>
    <d v="2023-08-25T00:00:00"/>
    <x v="0"/>
    <x v="21"/>
    <s v="Pooja Sharma"/>
    <x v="17"/>
    <s v="Smartwatch"/>
    <x v="0"/>
    <x v="4"/>
    <n v="4"/>
    <n v="493.47"/>
    <n v="0"/>
    <n v="98.69"/>
    <n v="11.8"/>
    <n v="2084.37"/>
    <s v="Credit Card"/>
    <s v="Delivered"/>
    <s v="Chicago"/>
    <s v="IL"/>
    <s v="Australia"/>
    <s v="SELL01672"/>
  </r>
  <r>
    <x v="22"/>
    <d v="2022-02-08T00:00:00"/>
    <x v="1"/>
    <x v="22"/>
    <s v="Simran Reddy"/>
    <x v="18"/>
    <s v="Smartphone Case"/>
    <x v="3"/>
    <x v="5"/>
    <n v="5"/>
    <n v="452.12"/>
    <n v="0"/>
    <n v="113.03"/>
    <n v="9.6199999999999992"/>
    <n v="2383.25"/>
    <s v="Debit Card"/>
    <s v="Delivered"/>
    <s v="Phoenix"/>
    <s v="AZ"/>
    <s v="Canada"/>
    <s v="SELL01102"/>
  </r>
  <r>
    <x v="23"/>
    <d v="2020-12-09T00:00:00"/>
    <x v="3"/>
    <x v="23"/>
    <s v="Vihaan Mehta"/>
    <x v="19"/>
    <s v="Backpack"/>
    <x v="5"/>
    <x v="4"/>
    <n v="3"/>
    <n v="107.95"/>
    <n v="0.1"/>
    <n v="0"/>
    <n v="8.2899999999999991"/>
    <n v="299.76"/>
    <s v="Net Banking"/>
    <s v="Delivered"/>
    <s v="Dallas"/>
    <s v="TX"/>
    <s v="United States"/>
    <s v="SELL01507"/>
  </r>
  <r>
    <x v="24"/>
    <d v="2024-02-24T00:00:00"/>
    <x v="2"/>
    <x v="24"/>
    <s v="Aditya Reddy"/>
    <x v="20"/>
    <s v="4K Monitor"/>
    <x v="3"/>
    <x v="3"/>
    <n v="1"/>
    <n v="16.68"/>
    <n v="0.15"/>
    <n v="1.1299999999999999"/>
    <n v="2.39"/>
    <n v="17.7"/>
    <s v="Credit Card"/>
    <s v="Delivered"/>
    <s v="Jacksonville"/>
    <s v="FL"/>
    <s v="United States"/>
    <s v="SELL01553"/>
  </r>
  <r>
    <x v="25"/>
    <d v="2023-12-08T00:00:00"/>
    <x v="0"/>
    <x v="25"/>
    <s v="Priya Kapoor"/>
    <x v="6"/>
    <s v="Dress Shirt"/>
    <x v="2"/>
    <x v="5"/>
    <n v="4"/>
    <n v="380.23"/>
    <n v="0.2"/>
    <n v="60.84"/>
    <n v="9.2799999999999994"/>
    <n v="1286.8599999999999"/>
    <s v="Amazon Pay"/>
    <s v="Pending"/>
    <s v="Columbus"/>
    <s v="OH"/>
    <s v="Canada"/>
    <s v="SELL00342"/>
  </r>
  <r>
    <x v="26"/>
    <d v="2022-03-16T00:00:00"/>
    <x v="1"/>
    <x v="26"/>
    <s v="Vikas Kapoor"/>
    <x v="21"/>
    <s v="Smart Light Bulb"/>
    <x v="3"/>
    <x v="1"/>
    <n v="3"/>
    <n v="569.69000000000005"/>
    <n v="0.25"/>
    <n v="153.82"/>
    <n v="14.27"/>
    <n v="1449.89"/>
    <s v="Credit Card"/>
    <s v="Delivered"/>
    <s v="San Francisco"/>
    <s v="CA"/>
    <s v="United States"/>
    <s v="SELL01129"/>
  </r>
  <r>
    <x v="27"/>
    <d v="2021-01-20T00:00:00"/>
    <x v="4"/>
    <x v="27"/>
    <s v="Rohit Verma"/>
    <x v="22"/>
    <s v="LED Desk Lamp"/>
    <x v="0"/>
    <x v="6"/>
    <n v="3"/>
    <n v="138.33000000000001"/>
    <n v="0"/>
    <n v="49.8"/>
    <n v="3.37"/>
    <n v="468.16"/>
    <s v="Debit Card"/>
    <s v="Delivered"/>
    <s v="San Antonio"/>
    <s v="TX"/>
    <s v="United Kingdom"/>
    <s v="SELL01796"/>
  </r>
  <r>
    <x v="28"/>
    <d v="2023-04-30T00:00:00"/>
    <x v="0"/>
    <x v="28"/>
    <s v="Vivaan Kumar"/>
    <x v="21"/>
    <s v="Smart Light Bulb"/>
    <x v="5"/>
    <x v="2"/>
    <n v="3"/>
    <n v="381.45"/>
    <n v="0"/>
    <n v="205.98"/>
    <n v="8.99"/>
    <n v="1359.32"/>
    <s v="Credit Card"/>
    <s v="Delivered"/>
    <s v="Denver"/>
    <s v="CO"/>
    <s v="United States"/>
    <s v="SELL01715"/>
  </r>
  <r>
    <x v="29"/>
    <d v="2022-08-13T00:00:00"/>
    <x v="1"/>
    <x v="29"/>
    <s v="Priya Verma"/>
    <x v="23"/>
    <s v="Phone Tripod"/>
    <x v="3"/>
    <x v="4"/>
    <n v="5"/>
    <n v="199.99"/>
    <n v="0"/>
    <n v="179.99"/>
    <n v="5.19"/>
    <n v="1185.1300000000001"/>
    <s v="UPI"/>
    <s v="Delivered"/>
    <s v="Phoenix"/>
    <s v="AZ"/>
    <s v="United States"/>
    <s v="SELL00874"/>
  </r>
  <r>
    <x v="30"/>
    <d v="2020-10-03T00:00:00"/>
    <x v="3"/>
    <x v="30"/>
    <s v="Sneha Verma"/>
    <x v="10"/>
    <s v="Car Charger"/>
    <x v="0"/>
    <x v="5"/>
    <n v="2"/>
    <n v="269.8"/>
    <n v="0"/>
    <n v="97.13"/>
    <n v="1.49"/>
    <n v="638.22"/>
    <s v="Debit Card"/>
    <s v="Delivered"/>
    <s v="Charlotte"/>
    <s v="NC"/>
    <s v="United Kingdom"/>
    <s v="SELL01318"/>
  </r>
  <r>
    <x v="31"/>
    <d v="2023-03-30T00:00:00"/>
    <x v="0"/>
    <x v="31"/>
    <s v="Sunita Gupta"/>
    <x v="24"/>
    <s v="Gaming Mouse"/>
    <x v="4"/>
    <x v="7"/>
    <n v="4"/>
    <n v="126.5"/>
    <n v="0.1"/>
    <n v="22.77"/>
    <n v="7.01"/>
    <n v="485.18"/>
    <s v="Credit Card"/>
    <s v="Shipped"/>
    <s v="Houston"/>
    <s v="TX"/>
    <s v="India"/>
    <s v="SELL00384"/>
  </r>
  <r>
    <x v="32"/>
    <d v="2021-04-04T00:00:00"/>
    <x v="4"/>
    <x v="32"/>
    <s v="Simran Patel"/>
    <x v="25"/>
    <s v="Memory Card 128GB"/>
    <x v="5"/>
    <x v="8"/>
    <n v="2"/>
    <n v="151.94999999999999"/>
    <n v="0.05"/>
    <n v="14.44"/>
    <n v="3.5"/>
    <n v="306.64"/>
    <s v="Credit Card"/>
    <s v="Delivered"/>
    <s v="Washington"/>
    <s v="DC"/>
    <s v="United States"/>
    <s v="SELL01798"/>
  </r>
  <r>
    <x v="33"/>
    <d v="2023-08-30T00:00:00"/>
    <x v="0"/>
    <x v="33"/>
    <s v="Mohit Patel"/>
    <x v="10"/>
    <s v="Car Charger"/>
    <x v="2"/>
    <x v="6"/>
    <n v="1"/>
    <n v="218.74"/>
    <n v="0"/>
    <n v="10.94"/>
    <n v="12.22"/>
    <n v="241.9"/>
    <s v="Credit Card"/>
    <s v="Delivered"/>
    <s v="Austin"/>
    <s v="TX"/>
    <s v="United States"/>
    <s v="SELL00219"/>
  </r>
  <r>
    <x v="34"/>
    <d v="2020-01-22T00:00:00"/>
    <x v="3"/>
    <x v="34"/>
    <s v="Vikas Kumar"/>
    <x v="19"/>
    <s v="Backpack"/>
    <x v="4"/>
    <x v="0"/>
    <n v="5"/>
    <n v="294.8"/>
    <n v="0.1"/>
    <n v="159.19"/>
    <n v="4.08"/>
    <n v="1489.87"/>
    <s v="Credit Card"/>
    <s v="Shipped"/>
    <s v="Fort Worth"/>
    <s v="TX"/>
    <s v="United States"/>
    <s v="SELL01619"/>
  </r>
  <r>
    <x v="35"/>
    <d v="2020-09-09T00:00:00"/>
    <x v="3"/>
    <x v="35"/>
    <s v="Pooja Verma"/>
    <x v="16"/>
    <s v="Puzzle 1000pc"/>
    <x v="0"/>
    <x v="0"/>
    <n v="1"/>
    <n v="357.76"/>
    <n v="0.25"/>
    <n v="0"/>
    <n v="6.76"/>
    <n v="275.08"/>
    <s v="Amazon Pay"/>
    <s v="Delivered"/>
    <s v="Columbus"/>
    <s v="OH"/>
    <s v="United Kingdom"/>
    <s v="SELL01592"/>
  </r>
  <r>
    <x v="36"/>
    <d v="2022-01-17T00:00:00"/>
    <x v="1"/>
    <x v="36"/>
    <s v="Kabir Singh"/>
    <x v="26"/>
    <s v="Board Game"/>
    <x v="5"/>
    <x v="8"/>
    <n v="5"/>
    <n v="448.89"/>
    <n v="0"/>
    <n v="179.56"/>
    <n v="3.3"/>
    <n v="2427.31"/>
    <s v="Credit Card"/>
    <s v="Delivered"/>
    <s v="Phoenix"/>
    <s v="AZ"/>
    <s v="United States"/>
    <s v="SELL00755"/>
  </r>
  <r>
    <x v="37"/>
    <d v="2022-05-06T00:00:00"/>
    <x v="1"/>
    <x v="37"/>
    <s v="Sahil Kumar"/>
    <x v="27"/>
    <s v="Instant Pot"/>
    <x v="5"/>
    <x v="4"/>
    <n v="4"/>
    <n v="300.89"/>
    <n v="0"/>
    <n v="144.43"/>
    <n v="0.43"/>
    <n v="1348.42"/>
    <s v="Credit Card"/>
    <s v="Delivered"/>
    <s v="Fort Worth"/>
    <s v="TX"/>
    <s v="United States"/>
    <s v="SELL01262"/>
  </r>
  <r>
    <x v="38"/>
    <d v="2024-05-03T00:00:00"/>
    <x v="2"/>
    <x v="38"/>
    <s v="Mohit Joshi"/>
    <x v="1"/>
    <s v="Microphone"/>
    <x v="1"/>
    <x v="7"/>
    <n v="5"/>
    <n v="512.88"/>
    <n v="0.25"/>
    <n v="96.17"/>
    <n v="11.33"/>
    <n v="2030.8"/>
    <s v="Amazon Pay"/>
    <s v="Delivered"/>
    <s v="San Antonio"/>
    <s v="TX"/>
    <s v="United Kingdom"/>
    <s v="SELL00566"/>
  </r>
  <r>
    <x v="39"/>
    <d v="2021-04-19T00:00:00"/>
    <x v="4"/>
    <x v="39"/>
    <s v="Sunita Gupta"/>
    <x v="17"/>
    <s v="Smartwatch"/>
    <x v="0"/>
    <x v="6"/>
    <n v="2"/>
    <n v="81.819999999999993"/>
    <n v="0.1"/>
    <n v="7.36"/>
    <n v="4.47"/>
    <n v="159.11000000000001"/>
    <s v="Credit Card"/>
    <s v="Delivered"/>
    <s v="Jacksonville"/>
    <s v="FL"/>
    <s v="United States"/>
    <s v="SELL01049"/>
  </r>
  <r>
    <x v="40"/>
    <d v="2022-12-18T00:00:00"/>
    <x v="1"/>
    <x v="40"/>
    <s v="Sahil Kumar"/>
    <x v="13"/>
    <s v="Desk Plant"/>
    <x v="4"/>
    <x v="2"/>
    <n v="3"/>
    <n v="215.9"/>
    <n v="0"/>
    <n v="77.72"/>
    <n v="8.4499999999999993"/>
    <n v="733.87"/>
    <s v="UPI"/>
    <s v="Delivered"/>
    <s v="Chicago"/>
    <s v="IL"/>
    <s v="United States"/>
    <s v="SELL00369"/>
  </r>
  <r>
    <x v="41"/>
    <d v="2021-05-25T00:00:00"/>
    <x v="4"/>
    <x v="41"/>
    <s v="Anjali Sharma"/>
    <x v="28"/>
    <s v="Water Bottle"/>
    <x v="0"/>
    <x v="6"/>
    <n v="5"/>
    <n v="574.28"/>
    <n v="0.1"/>
    <n v="129.21"/>
    <n v="2.23"/>
    <n v="2715.7"/>
    <s v="Debit Card"/>
    <s v="Delivered"/>
    <s v="San Antonio"/>
    <s v="TX"/>
    <s v="United States"/>
    <s v="SELL01983"/>
  </r>
  <r>
    <x v="42"/>
    <d v="2024-09-01T00:00:00"/>
    <x v="2"/>
    <x v="42"/>
    <s v="Sneha Sharma"/>
    <x v="8"/>
    <s v="Kids Toy Car"/>
    <x v="1"/>
    <x v="7"/>
    <n v="4"/>
    <n v="109.59"/>
    <n v="0"/>
    <n v="35.07"/>
    <n v="7.59"/>
    <n v="481.02"/>
    <s v="Amazon Pay"/>
    <s v="Delivered"/>
    <s v="San Diego"/>
    <s v="CA"/>
    <s v="India"/>
    <s v="SELL00959"/>
  </r>
  <r>
    <x v="43"/>
    <d v="2024-02-08T00:00:00"/>
    <x v="2"/>
    <x v="43"/>
    <s v="Anjali Mehta"/>
    <x v="14"/>
    <s v="Running Shoes"/>
    <x v="3"/>
    <x v="6"/>
    <n v="3"/>
    <n v="88.46"/>
    <n v="0.15"/>
    <n v="40.6"/>
    <n v="2.73"/>
    <n v="268.89999999999998"/>
    <s v="Credit Card"/>
    <s v="Cancelled"/>
    <s v="San Antonio"/>
    <s v="TX"/>
    <s v="United States"/>
    <s v="SELL00076"/>
  </r>
  <r>
    <x v="44"/>
    <d v="2021-11-30T00:00:00"/>
    <x v="4"/>
    <x v="44"/>
    <s v="Pooja Verma"/>
    <x v="13"/>
    <s v="Desk Plant"/>
    <x v="5"/>
    <x v="5"/>
    <n v="4"/>
    <n v="395.64"/>
    <n v="0.05"/>
    <n v="120.27"/>
    <n v="3.89"/>
    <n v="1627.59"/>
    <s v="Debit Card"/>
    <s v="Delivered"/>
    <s v="Houston"/>
    <s v="TX"/>
    <s v="United States"/>
    <s v="SELL00898"/>
  </r>
  <r>
    <x v="45"/>
    <d v="2022-09-02T00:00:00"/>
    <x v="1"/>
    <x v="45"/>
    <s v="Rohit Kapoor"/>
    <x v="29"/>
    <s v="Portable SSD 1TB"/>
    <x v="3"/>
    <x v="6"/>
    <n v="2"/>
    <n v="449.14"/>
    <n v="0.05"/>
    <n v="0"/>
    <n v="5.62"/>
    <n v="858.99"/>
    <s v="Debit Card"/>
    <s v="Delivered"/>
    <s v="New York"/>
    <s v="NY"/>
    <s v="United States"/>
    <s v="SELL00181"/>
  </r>
  <r>
    <x v="46"/>
    <d v="2024-12-11T00:00:00"/>
    <x v="2"/>
    <x v="46"/>
    <s v="Anjali Kumar"/>
    <x v="15"/>
    <s v="Graphic Tablet"/>
    <x v="5"/>
    <x v="8"/>
    <n v="4"/>
    <n v="121.45"/>
    <n v="0"/>
    <n v="0"/>
    <n v="3.75"/>
    <n v="489.55"/>
    <s v="UPI"/>
    <s v="Delivered"/>
    <s v="Austin"/>
    <s v="TX"/>
    <s v="United States"/>
    <s v="SELL01805"/>
  </r>
  <r>
    <x v="47"/>
    <d v="2020-07-08T00:00:00"/>
    <x v="3"/>
    <x v="47"/>
    <s v="Neha Mehta"/>
    <x v="6"/>
    <s v="Dress Shirt"/>
    <x v="3"/>
    <x v="7"/>
    <n v="2"/>
    <n v="140.88999999999999"/>
    <n v="0.05"/>
    <n v="21.42"/>
    <n v="0.48"/>
    <n v="289.58999999999997"/>
    <s v="Debit Card"/>
    <s v="Delivered"/>
    <s v="San Diego"/>
    <s v="CA"/>
    <s v="Australia"/>
    <s v="SELL00438"/>
  </r>
  <r>
    <x v="48"/>
    <d v="2022-08-15T00:00:00"/>
    <x v="1"/>
    <x v="48"/>
    <s v="Simran Singh"/>
    <x v="0"/>
    <s v="Drone Mini"/>
    <x v="0"/>
    <x v="4"/>
    <n v="3"/>
    <n v="249.84"/>
    <n v="0.2"/>
    <n v="47.97"/>
    <n v="3.26"/>
    <n v="650.85"/>
    <s v="Debit Card"/>
    <s v="Delivered"/>
    <s v="San Antonio"/>
    <s v="TX"/>
    <s v="Australia"/>
    <s v="SELL01660"/>
  </r>
  <r>
    <x v="49"/>
    <d v="2021-11-17T00:00:00"/>
    <x v="4"/>
    <x v="49"/>
    <s v="Pooja Singh"/>
    <x v="30"/>
    <s v="Noise Cancelling Headphones"/>
    <x v="0"/>
    <x v="3"/>
    <n v="3"/>
    <n v="482.37"/>
    <n v="0.15"/>
    <n v="61.5"/>
    <n v="8.73"/>
    <n v="1300.27"/>
    <s v="Net Banking"/>
    <s v="Delivered"/>
    <s v="San Jose"/>
    <s v="CA"/>
    <s v="India"/>
    <s v="SELL01908"/>
  </r>
  <r>
    <x v="50"/>
    <d v="2022-08-15T00:00:00"/>
    <x v="1"/>
    <x v="50"/>
    <s v="Sneha Reddy"/>
    <x v="25"/>
    <s v="Memory Card 128GB"/>
    <x v="0"/>
    <x v="7"/>
    <n v="3"/>
    <n v="244.83"/>
    <n v="0.25"/>
    <n v="0"/>
    <n v="8.07"/>
    <n v="558.94000000000005"/>
    <s v="Cash on Delivery"/>
    <s v="Delivered"/>
    <s v="San Jose"/>
    <s v="CA"/>
    <s v="Australia"/>
    <s v="SELL00078"/>
  </r>
  <r>
    <x v="51"/>
    <d v="2021-07-16T00:00:00"/>
    <x v="4"/>
    <x v="51"/>
    <s v="Sahil Gupta"/>
    <x v="15"/>
    <s v="Graphic Tablet"/>
    <x v="5"/>
    <x v="1"/>
    <n v="4"/>
    <n v="353.85"/>
    <n v="0.05"/>
    <n v="67.23"/>
    <n v="6.09"/>
    <n v="1417.95"/>
    <s v="Debit Card"/>
    <s v="Delivered"/>
    <s v="Columbus"/>
    <s v="OH"/>
    <s v="United States"/>
    <s v="SELL00659"/>
  </r>
  <r>
    <x v="52"/>
    <d v="2024-05-09T00:00:00"/>
    <x v="2"/>
    <x v="52"/>
    <s v="Ritika Mehta"/>
    <x v="31"/>
    <s v="Novel Bestseller"/>
    <x v="5"/>
    <x v="9"/>
    <n v="3"/>
    <n v="324.76"/>
    <n v="0.3"/>
    <n v="34.1"/>
    <n v="0.75"/>
    <n v="716.85"/>
    <s v="Debit Card"/>
    <s v="Shipped"/>
    <s v="Seattle"/>
    <s v="WA"/>
    <s v="United States"/>
    <s v="SELL00962"/>
  </r>
  <r>
    <x v="53"/>
    <d v="2023-06-21T00:00:00"/>
    <x v="0"/>
    <x v="53"/>
    <s v="Ritika Mehta"/>
    <x v="32"/>
    <s v="Children's Book"/>
    <x v="4"/>
    <x v="7"/>
    <n v="1"/>
    <n v="491.78"/>
    <n v="0.1"/>
    <n v="53.11"/>
    <n v="5.14"/>
    <n v="500.85"/>
    <s v="Amazon Pay"/>
    <s v="Delivered"/>
    <s v="Charlotte"/>
    <s v="NC"/>
    <s v="India"/>
    <s v="SELL01002"/>
  </r>
  <r>
    <x v="54"/>
    <d v="2022-04-11T00:00:00"/>
    <x v="1"/>
    <x v="54"/>
    <s v="Vikas Kumar"/>
    <x v="2"/>
    <s v="Power Bank 20000mAh"/>
    <x v="5"/>
    <x v="9"/>
    <n v="4"/>
    <n v="549.22"/>
    <n v="0.05"/>
    <n v="104.35"/>
    <n v="8.2200000000000006"/>
    <n v="2199.61"/>
    <s v="UPI"/>
    <s v="Delivered"/>
    <s v="Chicago"/>
    <s v="IL"/>
    <s v="United States"/>
    <s v="SELL01805"/>
  </r>
  <r>
    <x v="55"/>
    <d v="2024-03-08T00:00:00"/>
    <x v="2"/>
    <x v="55"/>
    <s v="Arjun Reddy"/>
    <x v="2"/>
    <s v="Power Bank 20000mAh"/>
    <x v="1"/>
    <x v="5"/>
    <n v="4"/>
    <n v="364.08"/>
    <n v="0.25"/>
    <n v="131.07"/>
    <n v="12.95"/>
    <n v="1236.26"/>
    <s v="Credit Card"/>
    <s v="Pending"/>
    <s v="Chicago"/>
    <s v="IL"/>
    <s v="United States"/>
    <s v="SELL01113"/>
  </r>
  <r>
    <x v="56"/>
    <d v="2023-02-28T00:00:00"/>
    <x v="0"/>
    <x v="56"/>
    <s v="Neha Verma"/>
    <x v="28"/>
    <s v="Water Bottle"/>
    <x v="4"/>
    <x v="6"/>
    <n v="2"/>
    <n v="509.59"/>
    <n v="0"/>
    <n v="183.45"/>
    <n v="3.79"/>
    <n v="1206.42"/>
    <s v="Credit Card"/>
    <s v="Shipped"/>
    <s v="San Jose"/>
    <s v="CA"/>
    <s v="United States"/>
    <s v="SELL00723"/>
  </r>
  <r>
    <x v="57"/>
    <d v="2024-02-17T00:00:00"/>
    <x v="2"/>
    <x v="57"/>
    <s v="Vivaan Verma"/>
    <x v="33"/>
    <s v="Laptop Sleeve"/>
    <x v="2"/>
    <x v="1"/>
    <n v="5"/>
    <n v="182.55"/>
    <n v="0"/>
    <n v="45.64"/>
    <n v="12.08"/>
    <n v="970.47"/>
    <s v="UPI"/>
    <s v="Delivered"/>
    <s v="San Diego"/>
    <s v="CA"/>
    <s v="Canada"/>
    <s v="SELL01920"/>
  </r>
  <r>
    <x v="58"/>
    <d v="2021-10-08T00:00:00"/>
    <x v="4"/>
    <x v="58"/>
    <s v="Arjun Singh"/>
    <x v="34"/>
    <s v="Air Fryer"/>
    <x v="3"/>
    <x v="5"/>
    <n v="3"/>
    <n v="184.7"/>
    <n v="0.3"/>
    <n v="46.54"/>
    <n v="7.98"/>
    <n v="442.39"/>
    <s v="Debit Card"/>
    <s v="Delivered"/>
    <s v="Dallas"/>
    <s v="TX"/>
    <s v="United States"/>
    <s v="SELL00280"/>
  </r>
  <r>
    <x v="59"/>
    <d v="2020-01-21T00:00:00"/>
    <x v="3"/>
    <x v="59"/>
    <s v="Karan Kapoor"/>
    <x v="35"/>
    <s v="Winter Jacket"/>
    <x v="5"/>
    <x v="9"/>
    <n v="2"/>
    <n v="439.8"/>
    <n v="0"/>
    <n v="43.98"/>
    <n v="7.55"/>
    <n v="931.13"/>
    <s v="Amazon Pay"/>
    <s v="Delivered"/>
    <s v="Jacksonville"/>
    <s v="FL"/>
    <s v="India"/>
    <s v="SELL00446"/>
  </r>
  <r>
    <x v="60"/>
    <d v="2022-04-20T00:00:00"/>
    <x v="1"/>
    <x v="60"/>
    <s v="Aditya Mehta"/>
    <x v="36"/>
    <s v="Router"/>
    <x v="0"/>
    <x v="0"/>
    <n v="4"/>
    <n v="593.02"/>
    <n v="0.05"/>
    <n v="405.63"/>
    <n v="9.18"/>
    <n v="2668.29"/>
    <s v="UPI"/>
    <s v="Shipped"/>
    <s v="Austin"/>
    <s v="TX"/>
    <s v="India"/>
    <s v="SELL00106"/>
  </r>
  <r>
    <x v="61"/>
    <d v="2020-06-15T00:00:00"/>
    <x v="3"/>
    <x v="61"/>
    <s v="Sunita Kapoor"/>
    <x v="14"/>
    <s v="Running Shoes"/>
    <x v="1"/>
    <x v="4"/>
    <n v="3"/>
    <n v="131.36000000000001"/>
    <n v="0"/>
    <n v="70.930000000000007"/>
    <n v="7.25"/>
    <n v="472.26"/>
    <s v="UPI"/>
    <s v="Delivered"/>
    <s v="Charlotte"/>
    <s v="NC"/>
    <s v="Canada"/>
    <s v="SELL00247"/>
  </r>
  <r>
    <x v="62"/>
    <d v="2023-07-21T00:00:00"/>
    <x v="0"/>
    <x v="62"/>
    <s v="Simran Reddy"/>
    <x v="37"/>
    <s v="USB-C Charger"/>
    <x v="3"/>
    <x v="6"/>
    <n v="3"/>
    <n v="71.260000000000005"/>
    <n v="0.1"/>
    <n v="23.09"/>
    <n v="11.28"/>
    <n v="226.77"/>
    <s v="Credit Card"/>
    <s v="Returned"/>
    <s v="Fort Worth"/>
    <s v="TX"/>
    <s v="United States"/>
    <s v="SELL00011"/>
  </r>
  <r>
    <x v="63"/>
    <d v="2021-01-22T00:00:00"/>
    <x v="4"/>
    <x v="63"/>
    <s v="Pooja Reddy"/>
    <x v="36"/>
    <s v="Router"/>
    <x v="0"/>
    <x v="8"/>
    <n v="5"/>
    <n v="107.11"/>
    <n v="0.05"/>
    <n v="25.44"/>
    <n v="12.92"/>
    <n v="547.13"/>
    <s v="UPI"/>
    <s v="Delivered"/>
    <s v="Chicago"/>
    <s v="IL"/>
    <s v="United States"/>
    <s v="SELL01006"/>
  </r>
  <r>
    <x v="64"/>
    <d v="2021-08-23T00:00:00"/>
    <x v="4"/>
    <x v="64"/>
    <s v="Aarav Verma"/>
    <x v="15"/>
    <s v="Graphic Tablet"/>
    <x v="3"/>
    <x v="2"/>
    <n v="5"/>
    <n v="417.28"/>
    <n v="0.15"/>
    <n v="88.67"/>
    <n v="9.65"/>
    <n v="1871.76"/>
    <s v="Amazon Pay"/>
    <s v="Returned"/>
    <s v="Los Angeles"/>
    <s v="CA"/>
    <s v="India"/>
    <s v="SELL01242"/>
  </r>
  <r>
    <x v="65"/>
    <d v="2020-11-11T00:00:00"/>
    <x v="3"/>
    <x v="65"/>
    <s v="Sahil Gupta"/>
    <x v="36"/>
    <s v="Router"/>
    <x v="0"/>
    <x v="7"/>
    <n v="2"/>
    <n v="559.03"/>
    <n v="0.1"/>
    <n v="50.31"/>
    <n v="11.62"/>
    <n v="1068.18"/>
    <s v="Amazon Pay"/>
    <s v="Delivered"/>
    <s v="Indianapolis"/>
    <s v="IN"/>
    <s v="United States"/>
    <s v="SELL01704"/>
  </r>
  <r>
    <x v="66"/>
    <d v="2020-01-14T00:00:00"/>
    <x v="3"/>
    <x v="66"/>
    <s v="Anjali Verma"/>
    <x v="10"/>
    <s v="Car Charger"/>
    <x v="1"/>
    <x v="0"/>
    <n v="4"/>
    <n v="203.84"/>
    <n v="0.1"/>
    <n v="36.69"/>
    <n v="13.68"/>
    <n v="784.19"/>
    <s v="Net Banking"/>
    <s v="Delivered"/>
    <s v="Charlotte"/>
    <s v="NC"/>
    <s v="India"/>
    <s v="SELL01548"/>
  </r>
  <r>
    <x v="67"/>
    <d v="2020-08-29T00:00:00"/>
    <x v="3"/>
    <x v="67"/>
    <s v="Priya Mehta"/>
    <x v="20"/>
    <s v="4K Monitor"/>
    <x v="2"/>
    <x v="2"/>
    <n v="4"/>
    <n v="129.9"/>
    <n v="0.05"/>
    <n v="59.23"/>
    <n v="9.1300000000000008"/>
    <n v="561.98"/>
    <s v="Net Banking"/>
    <s v="Delivered"/>
    <s v="Indianapolis"/>
    <s v="IN"/>
    <s v="United States"/>
    <s v="SELL00532"/>
  </r>
  <r>
    <x v="68"/>
    <d v="2022-02-15T00:00:00"/>
    <x v="1"/>
    <x v="68"/>
    <s v="Mohit Joshi"/>
    <x v="31"/>
    <s v="Novel Bestseller"/>
    <x v="0"/>
    <x v="9"/>
    <n v="5"/>
    <n v="105.16"/>
    <n v="0"/>
    <n v="26.29"/>
    <n v="13.29"/>
    <n v="565.38"/>
    <s v="UPI"/>
    <s v="Delivered"/>
    <s v="Columbus"/>
    <s v="OH"/>
    <s v="United States"/>
    <s v="SELL01811"/>
  </r>
  <r>
    <x v="69"/>
    <d v="2023-10-01T00:00:00"/>
    <x v="0"/>
    <x v="69"/>
    <s v="Aarav Gupta"/>
    <x v="3"/>
    <s v="Webcam Full HD"/>
    <x v="5"/>
    <x v="0"/>
    <n v="1"/>
    <n v="82.79"/>
    <n v="0"/>
    <n v="6.62"/>
    <n v="8.76"/>
    <n v="98.17"/>
    <s v="Debit Card"/>
    <s v="Delivered"/>
    <s v="Denver"/>
    <s v="CO"/>
    <s v="United States"/>
    <s v="SELL01501"/>
  </r>
  <r>
    <x v="70"/>
    <d v="2021-07-18T00:00:00"/>
    <x v="4"/>
    <x v="70"/>
    <s v="Aman Singh"/>
    <x v="28"/>
    <s v="Water Bottle"/>
    <x v="4"/>
    <x v="2"/>
    <n v="4"/>
    <n v="433.7"/>
    <n v="0.15"/>
    <n v="176.95"/>
    <n v="10.58"/>
    <n v="1662.11"/>
    <s v="Debit Card"/>
    <s v="Delivered"/>
    <s v="San Jose"/>
    <s v="CA"/>
    <s v="United States"/>
    <s v="SELL01168"/>
  </r>
  <r>
    <x v="71"/>
    <d v="2022-06-16T00:00:00"/>
    <x v="1"/>
    <x v="71"/>
    <s v="Aman Verma"/>
    <x v="38"/>
    <s v="Fitness Band"/>
    <x v="1"/>
    <x v="2"/>
    <n v="3"/>
    <n v="137.1"/>
    <n v="0"/>
    <n v="32.9"/>
    <n v="12.88"/>
    <n v="457.08"/>
    <s v="Amazon Pay"/>
    <s v="Shipped"/>
    <s v="Jacksonville"/>
    <s v="FL"/>
    <s v="United States"/>
    <s v="SELL01780"/>
  </r>
  <r>
    <x v="72"/>
    <d v="2023-09-25T00:00:00"/>
    <x v="0"/>
    <x v="72"/>
    <s v="Priya Reddy"/>
    <x v="35"/>
    <s v="Winter Jacket"/>
    <x v="3"/>
    <x v="8"/>
    <n v="5"/>
    <n v="582.66"/>
    <n v="0"/>
    <n v="233.06"/>
    <n v="14.07"/>
    <n v="3160.43"/>
    <s v="UPI"/>
    <s v="Shipped"/>
    <s v="Dallas"/>
    <s v="TX"/>
    <s v="United States"/>
    <s v="SELL00749"/>
  </r>
  <r>
    <x v="73"/>
    <d v="2020-04-01T00:00:00"/>
    <x v="3"/>
    <x v="73"/>
    <s v="Kabir Kumar"/>
    <x v="15"/>
    <s v="Graphic Tablet"/>
    <x v="1"/>
    <x v="8"/>
    <n v="2"/>
    <n v="522.55999999999995"/>
    <n v="0"/>
    <n v="83.61"/>
    <n v="0.43"/>
    <n v="1129.1600000000001"/>
    <s v="Credit Card"/>
    <s v="Shipped"/>
    <s v="Indianapolis"/>
    <s v="IN"/>
    <s v="United States"/>
    <s v="SELL00221"/>
  </r>
  <r>
    <x v="74"/>
    <d v="2023-10-22T00:00:00"/>
    <x v="0"/>
    <x v="74"/>
    <s v="Arjun Patel"/>
    <x v="17"/>
    <s v="Smartwatch"/>
    <x v="4"/>
    <x v="9"/>
    <n v="2"/>
    <n v="354.18"/>
    <n v="0.05"/>
    <n v="80.75"/>
    <n v="2.4900000000000002"/>
    <n v="756.18"/>
    <s v="Credit Card"/>
    <s v="Shipped"/>
    <s v="Houston"/>
    <s v="TX"/>
    <s v="United States"/>
    <s v="SELL01964"/>
  </r>
  <r>
    <x v="75"/>
    <d v="2022-08-13T00:00:00"/>
    <x v="1"/>
    <x v="75"/>
    <s v="Mohit Reddy"/>
    <x v="17"/>
    <s v="Smartwatch"/>
    <x v="2"/>
    <x v="8"/>
    <n v="4"/>
    <n v="437.47"/>
    <n v="0"/>
    <n v="314.98"/>
    <n v="8.82"/>
    <n v="2073.6799999999998"/>
    <s v="Credit Card"/>
    <s v="Shipped"/>
    <s v="Philadelphia"/>
    <s v="PA"/>
    <s v="Canada"/>
    <s v="SELL01119"/>
  </r>
  <r>
    <x v="76"/>
    <d v="2024-01-18T00:00:00"/>
    <x v="2"/>
    <x v="76"/>
    <s v="Aman Sharma"/>
    <x v="39"/>
    <s v="Sunglasses"/>
    <x v="3"/>
    <x v="9"/>
    <n v="1"/>
    <n v="392.71"/>
    <n v="0.1"/>
    <n v="42.41"/>
    <n v="7.82"/>
    <n v="403.67"/>
    <s v="Debit Card"/>
    <s v="Delivered"/>
    <s v="San Jose"/>
    <s v="CA"/>
    <s v="United States"/>
    <s v="SELL00376"/>
  </r>
  <r>
    <x v="77"/>
    <d v="2023-12-22T00:00:00"/>
    <x v="0"/>
    <x v="77"/>
    <s v="Kabir Patel"/>
    <x v="38"/>
    <s v="Fitness Band"/>
    <x v="5"/>
    <x v="4"/>
    <n v="1"/>
    <n v="592.91"/>
    <n v="0.05"/>
    <n v="28.16"/>
    <n v="6.83"/>
    <n v="598.25"/>
    <s v="Cash on Delivery"/>
    <s v="Delivered"/>
    <s v="Dallas"/>
    <s v="TX"/>
    <s v="United States"/>
    <s v="SELL00112"/>
  </r>
  <r>
    <x v="78"/>
    <d v="2021-05-23T00:00:00"/>
    <x v="4"/>
    <x v="78"/>
    <s v="Neha Sharma"/>
    <x v="29"/>
    <s v="Portable SSD 1TB"/>
    <x v="1"/>
    <x v="8"/>
    <n v="2"/>
    <n v="76.97"/>
    <n v="0"/>
    <n v="7.7"/>
    <n v="4.91"/>
    <n v="166.55"/>
    <s v="Debit Card"/>
    <s v="Delivered"/>
    <s v="Chicago"/>
    <s v="IL"/>
    <s v="Australia"/>
    <s v="SELL00917"/>
  </r>
  <r>
    <x v="79"/>
    <d v="2022-02-14T00:00:00"/>
    <x v="1"/>
    <x v="79"/>
    <s v="Vihaan Patel"/>
    <x v="40"/>
    <s v="Mechanical Keyboard"/>
    <x v="5"/>
    <x v="8"/>
    <n v="1"/>
    <n v="534.30999999999995"/>
    <n v="0.1"/>
    <n v="57.71"/>
    <n v="14.47"/>
    <n v="553.05999999999995"/>
    <s v="Amazon Pay"/>
    <s v="Shipped"/>
    <s v="San Francisco"/>
    <s v="CA"/>
    <s v="India"/>
    <s v="SELL01174"/>
  </r>
  <r>
    <x v="80"/>
    <d v="2020-02-04T00:00:00"/>
    <x v="3"/>
    <x v="80"/>
    <s v="Priya Kumar"/>
    <x v="17"/>
    <s v="Smartwatch"/>
    <x v="3"/>
    <x v="0"/>
    <n v="2"/>
    <n v="402.77"/>
    <n v="0.05"/>
    <n v="38.26"/>
    <n v="13.08"/>
    <n v="816.6"/>
    <s v="UPI"/>
    <s v="Delivered"/>
    <s v="Austin"/>
    <s v="TX"/>
    <s v="India"/>
    <s v="SELL00371"/>
  </r>
  <r>
    <x v="81"/>
    <d v="2020-07-24T00:00:00"/>
    <x v="3"/>
    <x v="81"/>
    <s v="Vivaan Kumar"/>
    <x v="6"/>
    <s v="Dress Shirt"/>
    <x v="1"/>
    <x v="4"/>
    <n v="3"/>
    <n v="335.1"/>
    <n v="0.1"/>
    <n v="72.38"/>
    <n v="4.24"/>
    <n v="981.39"/>
    <s v="Amazon Pay"/>
    <s v="Shipped"/>
    <s v="Chicago"/>
    <s v="IL"/>
    <s v="United States"/>
    <s v="SELL00077"/>
  </r>
  <r>
    <x v="82"/>
    <d v="2023-01-09T00:00:00"/>
    <x v="0"/>
    <x v="82"/>
    <s v="Ritika Verma"/>
    <x v="34"/>
    <s v="Air Fryer"/>
    <x v="0"/>
    <x v="1"/>
    <n v="3"/>
    <n v="258.13"/>
    <n v="0.05"/>
    <n v="132.41999999999999"/>
    <n v="7.69"/>
    <n v="875.78"/>
    <s v="UPI"/>
    <s v="Delivered"/>
    <s v="Austin"/>
    <s v="TX"/>
    <s v="United States"/>
    <s v="SELL01872"/>
  </r>
  <r>
    <x v="83"/>
    <d v="2024-05-04T00:00:00"/>
    <x v="2"/>
    <x v="83"/>
    <s v="Aditya Joshi"/>
    <x v="1"/>
    <s v="Microphone"/>
    <x v="4"/>
    <x v="3"/>
    <n v="1"/>
    <n v="594.66999999999996"/>
    <n v="0.15"/>
    <n v="40.44"/>
    <n v="7.22"/>
    <n v="553.13"/>
    <s v="Debit Card"/>
    <s v="Delivered"/>
    <s v="Fort Worth"/>
    <s v="TX"/>
    <s v="United States"/>
    <s v="SELL00198"/>
  </r>
  <r>
    <x v="84"/>
    <d v="2023-11-12T00:00:00"/>
    <x v="0"/>
    <x v="84"/>
    <s v="Aditya Reddy"/>
    <x v="21"/>
    <s v="Smart Light Bulb"/>
    <x v="5"/>
    <x v="6"/>
    <n v="4"/>
    <n v="494.13"/>
    <n v="0.05"/>
    <n v="225.32"/>
    <n v="7.18"/>
    <n v="2110.19"/>
    <s v="Credit Card"/>
    <s v="Delivered"/>
    <s v="Austin"/>
    <s v="TX"/>
    <s v="United States"/>
    <s v="SELL00087"/>
  </r>
  <r>
    <x v="85"/>
    <d v="2022-10-22T00:00:00"/>
    <x v="1"/>
    <x v="85"/>
    <s v="Arjun Singh"/>
    <x v="41"/>
    <s v="Electric Kettle"/>
    <x v="4"/>
    <x v="3"/>
    <n v="4"/>
    <n v="15.47"/>
    <n v="0.05"/>
    <n v="10.58"/>
    <n v="3.91"/>
    <n v="73.28"/>
    <s v="Credit Card"/>
    <s v="Shipped"/>
    <s v="Houston"/>
    <s v="TX"/>
    <s v="United States"/>
    <s v="SELL01618"/>
  </r>
  <r>
    <x v="86"/>
    <d v="2022-10-18T00:00:00"/>
    <x v="1"/>
    <x v="86"/>
    <s v="Neha Reddy"/>
    <x v="41"/>
    <s v="Electric Kettle"/>
    <x v="4"/>
    <x v="1"/>
    <n v="4"/>
    <n v="28.59"/>
    <n v="0"/>
    <n v="20.58"/>
    <n v="13.02"/>
    <n v="147.96"/>
    <s v="Credit Card"/>
    <s v="Delivered"/>
    <s v="Los Angeles"/>
    <s v="CA"/>
    <s v="United States"/>
    <s v="SELL01735"/>
  </r>
  <r>
    <x v="87"/>
    <d v="2023-11-14T00:00:00"/>
    <x v="0"/>
    <x v="87"/>
    <s v="Mohit Gupta"/>
    <x v="5"/>
    <s v="Cookware Set"/>
    <x v="5"/>
    <x v="6"/>
    <n v="5"/>
    <n v="456.58"/>
    <n v="0.15"/>
    <n v="155.24"/>
    <n v="7.48"/>
    <n v="2103.1799999999998"/>
    <s v="Amazon Pay"/>
    <s v="Delivered"/>
    <s v="Philadelphia"/>
    <s v="PA"/>
    <s v="Canada"/>
    <s v="SELL01951"/>
  </r>
  <r>
    <x v="88"/>
    <d v="2021-07-19T00:00:00"/>
    <x v="4"/>
    <x v="88"/>
    <s v="Aman Kapoor"/>
    <x v="4"/>
    <s v="T-Shirt"/>
    <x v="0"/>
    <x v="2"/>
    <n v="3"/>
    <n v="324.31"/>
    <n v="0.2"/>
    <n v="62.27"/>
    <n v="4.63"/>
    <n v="845.24"/>
    <s v="Debit Card"/>
    <s v="Delivered"/>
    <s v="Denver"/>
    <s v="CO"/>
    <s v="United States"/>
    <s v="SELL00041"/>
  </r>
  <r>
    <x v="89"/>
    <d v="2023-02-03T00:00:00"/>
    <x v="0"/>
    <x v="89"/>
    <s v="Karan Kumar"/>
    <x v="27"/>
    <s v="Instant Pot"/>
    <x v="0"/>
    <x v="4"/>
    <n v="5"/>
    <n v="342.26"/>
    <n v="0.2"/>
    <n v="109.52"/>
    <n v="7.29"/>
    <n v="1485.85"/>
    <s v="Credit Card"/>
    <s v="Pending"/>
    <s v="Fort Worth"/>
    <s v="TX"/>
    <s v="United States"/>
    <s v="SELL00271"/>
  </r>
  <r>
    <x v="90"/>
    <d v="2024-11-30T00:00:00"/>
    <x v="2"/>
    <x v="90"/>
    <s v="Sahil Kumar"/>
    <x v="34"/>
    <s v="Air Fryer"/>
    <x v="2"/>
    <x v="9"/>
    <n v="5"/>
    <n v="201.16"/>
    <n v="0.2"/>
    <n v="64.37"/>
    <n v="9.3800000000000008"/>
    <n v="878.39"/>
    <s v="UPI"/>
    <s v="Delivered"/>
    <s v="Denver"/>
    <s v="CO"/>
    <s v="United States"/>
    <s v="SELL00155"/>
  </r>
  <r>
    <x v="91"/>
    <d v="2024-02-09T00:00:00"/>
    <x v="2"/>
    <x v="91"/>
    <s v="Priya Mehta"/>
    <x v="23"/>
    <s v="Phone Tripod"/>
    <x v="4"/>
    <x v="4"/>
    <n v="4"/>
    <n v="555.99"/>
    <n v="0.05"/>
    <n v="253.53"/>
    <n v="1.26"/>
    <n v="2367.5500000000002"/>
    <s v="Net Banking"/>
    <s v="Cancelled"/>
    <s v="Dallas"/>
    <s v="TX"/>
    <s v="United States"/>
    <s v="SELL01704"/>
  </r>
  <r>
    <x v="92"/>
    <d v="2021-12-03T00:00:00"/>
    <x v="4"/>
    <x v="92"/>
    <s v="Vikas Joshi"/>
    <x v="28"/>
    <s v="Water Bottle"/>
    <x v="1"/>
    <x v="1"/>
    <n v="5"/>
    <n v="138.56"/>
    <n v="0.2"/>
    <n v="27.71"/>
    <n v="7.71"/>
    <n v="589.66"/>
    <s v="UPI"/>
    <s v="Shipped"/>
    <s v="San Francisco"/>
    <s v="CA"/>
    <s v="United States"/>
    <s v="SELL00861"/>
  </r>
  <r>
    <x v="93"/>
    <d v="2021-02-05T00:00:00"/>
    <x v="4"/>
    <x v="93"/>
    <s v="Aman Joshi"/>
    <x v="42"/>
    <s v="Wireless Charger"/>
    <x v="2"/>
    <x v="6"/>
    <n v="4"/>
    <n v="409.78"/>
    <n v="0"/>
    <n v="295.04000000000002"/>
    <n v="14.29"/>
    <n v="1948.45"/>
    <s v="UPI"/>
    <s v="Shipped"/>
    <s v="Dallas"/>
    <s v="TX"/>
    <s v="United States"/>
    <s v="SELL00572"/>
  </r>
  <r>
    <x v="94"/>
    <d v="2021-12-30T00:00:00"/>
    <x v="4"/>
    <x v="94"/>
    <s v="Vihaan Kumar"/>
    <x v="23"/>
    <s v="Phone Tripod"/>
    <x v="5"/>
    <x v="3"/>
    <n v="4"/>
    <n v="42.31"/>
    <n v="0.1"/>
    <n v="12.19"/>
    <n v="1.28"/>
    <n v="165.79"/>
    <s v="Amazon Pay"/>
    <s v="Delivered"/>
    <s v="Chicago"/>
    <s v="IL"/>
    <s v="United States"/>
    <s v="SELL01732"/>
  </r>
  <r>
    <x v="95"/>
    <d v="2024-04-28T00:00:00"/>
    <x v="2"/>
    <x v="95"/>
    <s v="Sneha Verma"/>
    <x v="43"/>
    <s v="HDMI Cable 2m"/>
    <x v="5"/>
    <x v="9"/>
    <n v="1"/>
    <n v="170.88"/>
    <n v="0.2"/>
    <n v="16.399999999999999"/>
    <n v="7.6"/>
    <n v="160.69999999999999"/>
    <s v="Credit Card"/>
    <s v="Delivered"/>
    <s v="Charlotte"/>
    <s v="NC"/>
    <s v="United States"/>
    <s v="SELL01461"/>
  </r>
  <r>
    <x v="96"/>
    <d v="2020-06-10T00:00:00"/>
    <x v="3"/>
    <x v="96"/>
    <s v="Anjali Sharma"/>
    <x v="42"/>
    <s v="Wireless Charger"/>
    <x v="0"/>
    <x v="9"/>
    <n v="3"/>
    <n v="548.16999999999996"/>
    <n v="0.05"/>
    <n v="0"/>
    <n v="2.63"/>
    <n v="1564.91"/>
    <s v="UPI"/>
    <s v="Delivered"/>
    <s v="Fort Worth"/>
    <s v="TX"/>
    <s v="United States"/>
    <s v="SELL00108"/>
  </r>
  <r>
    <x v="97"/>
    <d v="2020-07-20T00:00:00"/>
    <x v="3"/>
    <x v="97"/>
    <s v="Ritika Reddy"/>
    <x v="21"/>
    <s v="Smart Light Bulb"/>
    <x v="5"/>
    <x v="8"/>
    <n v="4"/>
    <n v="260.91000000000003"/>
    <n v="0"/>
    <n v="83.49"/>
    <n v="2.86"/>
    <n v="1129.99"/>
    <s v="UPI"/>
    <s v="Returned"/>
    <s v="San Francisco"/>
    <s v="CA"/>
    <s v="United States"/>
    <s v="SELL01544"/>
  </r>
  <r>
    <x v="98"/>
    <d v="2022-09-22T00:00:00"/>
    <x v="1"/>
    <x v="98"/>
    <s v="Sneha Kapoor"/>
    <x v="7"/>
    <s v="Jeans"/>
    <x v="0"/>
    <x v="8"/>
    <n v="5"/>
    <n v="384.56"/>
    <n v="0.15"/>
    <n v="130.75"/>
    <n v="12.62"/>
    <n v="1777.75"/>
    <s v="UPI"/>
    <s v="Delivered"/>
    <s v="Chicago"/>
    <s v="IL"/>
    <s v="United States"/>
    <s v="SELL00992"/>
  </r>
  <r>
    <x v="99"/>
    <d v="2020-09-26T00:00:00"/>
    <x v="3"/>
    <x v="99"/>
    <s v="Sneha Sharma"/>
    <x v="5"/>
    <s v="Cookware Set"/>
    <x v="5"/>
    <x v="5"/>
    <n v="1"/>
    <n v="206.2"/>
    <n v="0"/>
    <n v="16.5"/>
    <n v="9.08"/>
    <n v="231.78"/>
    <s v="Credit Card"/>
    <s v="Delivered"/>
    <s v="Phoenix"/>
    <s v="AZ"/>
    <s v="India"/>
    <s v="SELL00337"/>
  </r>
  <r>
    <x v="100"/>
    <d v="2022-03-26T00:00:00"/>
    <x v="1"/>
    <x v="100"/>
    <s v="Aditya Sharma"/>
    <x v="12"/>
    <s v="Vacuum Cleaner"/>
    <x v="4"/>
    <x v="4"/>
    <n v="4"/>
    <n v="369.47"/>
    <n v="0.25"/>
    <n v="199.51"/>
    <n v="4.5599999999999996"/>
    <n v="1312.48"/>
    <s v="Credit Card"/>
    <s v="Delivered"/>
    <s v="Philadelphia"/>
    <s v="PA"/>
    <s v="United States"/>
    <s v="SELL01672"/>
  </r>
  <r>
    <x v="101"/>
    <d v="2023-07-18T00:00:00"/>
    <x v="0"/>
    <x v="101"/>
    <s v="Sneha Verma"/>
    <x v="0"/>
    <s v="Drone Mini"/>
    <x v="0"/>
    <x v="7"/>
    <n v="1"/>
    <n v="29.37"/>
    <n v="0"/>
    <n v="1.47"/>
    <n v="5.45"/>
    <n v="36.29"/>
    <s v="Credit Card"/>
    <s v="Delivered"/>
    <s v="New York"/>
    <s v="NY"/>
    <s v="United States"/>
    <s v="SELL00848"/>
  </r>
  <r>
    <x v="102"/>
    <d v="2021-03-31T00:00:00"/>
    <x v="4"/>
    <x v="102"/>
    <s v="Vivaan Patel"/>
    <x v="23"/>
    <s v="Phone Tripod"/>
    <x v="1"/>
    <x v="5"/>
    <n v="2"/>
    <n v="159.82"/>
    <n v="0.05"/>
    <n v="15.18"/>
    <n v="2.5499999999999998"/>
    <n v="321.39"/>
    <s v="Debit Card"/>
    <s v="Delivered"/>
    <s v="San Diego"/>
    <s v="CA"/>
    <s v="United States"/>
    <s v="SELL00127"/>
  </r>
  <r>
    <x v="103"/>
    <d v="2024-01-25T00:00:00"/>
    <x v="2"/>
    <x v="103"/>
    <s v="Aditya Reddy"/>
    <x v="8"/>
    <s v="Kids Toy Car"/>
    <x v="3"/>
    <x v="8"/>
    <n v="4"/>
    <n v="548.39"/>
    <n v="0"/>
    <n v="109.68"/>
    <n v="12.26"/>
    <n v="2315.5"/>
    <s v="UPI"/>
    <s v="Delivered"/>
    <s v="Indianapolis"/>
    <s v="IN"/>
    <s v="United States"/>
    <s v="SELL00607"/>
  </r>
  <r>
    <x v="104"/>
    <d v="2024-10-16T00:00:00"/>
    <x v="2"/>
    <x v="104"/>
    <s v="Sneha Gupta"/>
    <x v="16"/>
    <s v="Puzzle 1000pc"/>
    <x v="5"/>
    <x v="6"/>
    <n v="3"/>
    <n v="99.05"/>
    <n v="0.05"/>
    <n v="33.880000000000003"/>
    <n v="0.71"/>
    <n v="316.88"/>
    <s v="Credit Card"/>
    <s v="Delivered"/>
    <s v="Austin"/>
    <s v="TX"/>
    <s v="United States"/>
    <s v="SELL01742"/>
  </r>
  <r>
    <x v="105"/>
    <d v="2023-06-29T00:00:00"/>
    <x v="0"/>
    <x v="105"/>
    <s v="Neha Kumar"/>
    <x v="41"/>
    <s v="Electric Kettle"/>
    <x v="3"/>
    <x v="0"/>
    <n v="1"/>
    <n v="113.27"/>
    <n v="0.05"/>
    <n v="5.38"/>
    <n v="0.22"/>
    <n v="113.21"/>
    <s v="UPI"/>
    <s v="Delivered"/>
    <s v="Austin"/>
    <s v="TX"/>
    <s v="United States"/>
    <s v="SELL00553"/>
  </r>
  <r>
    <x v="106"/>
    <d v="2022-10-13T00:00:00"/>
    <x v="1"/>
    <x v="106"/>
    <s v="Sahil Singh"/>
    <x v="21"/>
    <s v="Smart Light Bulb"/>
    <x v="4"/>
    <x v="1"/>
    <n v="3"/>
    <n v="297.26"/>
    <n v="0.05"/>
    <n v="101.66"/>
    <n v="5.24"/>
    <n v="954.09"/>
    <s v="Credit Card"/>
    <s v="Pending"/>
    <s v="Indianapolis"/>
    <s v="IN"/>
    <s v="United States"/>
    <s v="SELL00371"/>
  </r>
  <r>
    <x v="107"/>
    <d v="2024-09-21T00:00:00"/>
    <x v="2"/>
    <x v="107"/>
    <s v="Ritika Kapoor"/>
    <x v="44"/>
    <s v="Desk Organizer"/>
    <x v="2"/>
    <x v="6"/>
    <n v="1"/>
    <n v="483.5"/>
    <n v="0"/>
    <n v="38.68"/>
    <n v="4.62"/>
    <n v="526.79999999999995"/>
    <s v="Debit Card"/>
    <s v="Delivered"/>
    <s v="Los Angeles"/>
    <s v="CA"/>
    <s v="United States"/>
    <s v="SELL01189"/>
  </r>
  <r>
    <x v="108"/>
    <d v="2020-10-22T00:00:00"/>
    <x v="3"/>
    <x v="108"/>
    <s v="Neha Kumar"/>
    <x v="33"/>
    <s v="Laptop Sleeve"/>
    <x v="4"/>
    <x v="6"/>
    <n v="3"/>
    <n v="127.42"/>
    <n v="0.15"/>
    <n v="16.25"/>
    <n v="1.88"/>
    <n v="343.05"/>
    <s v="Debit Card"/>
    <s v="Delivered"/>
    <s v="Dallas"/>
    <s v="TX"/>
    <s v="United States"/>
    <s v="SELL01545"/>
  </r>
  <r>
    <x v="109"/>
    <d v="2024-10-14T00:00:00"/>
    <x v="2"/>
    <x v="109"/>
    <s v="Neha Mehta"/>
    <x v="5"/>
    <s v="Cookware Set"/>
    <x v="4"/>
    <x v="6"/>
    <n v="5"/>
    <n v="520.69000000000005"/>
    <n v="0"/>
    <n v="130.16999999999999"/>
    <n v="9.98"/>
    <n v="2743.6"/>
    <s v="Net Banking"/>
    <s v="Delivered"/>
    <s v="Phoenix"/>
    <s v="AZ"/>
    <s v="India"/>
    <s v="SELL00617"/>
  </r>
  <r>
    <x v="110"/>
    <d v="2021-12-20T00:00:00"/>
    <x v="4"/>
    <x v="110"/>
    <s v="Rohit Verma"/>
    <x v="4"/>
    <s v="T-Shirt"/>
    <x v="2"/>
    <x v="0"/>
    <n v="5"/>
    <n v="61.48"/>
    <n v="0"/>
    <n v="55.33"/>
    <n v="2.64"/>
    <n v="365.37"/>
    <s v="Amazon Pay"/>
    <s v="Delivered"/>
    <s v="San Antonio"/>
    <s v="TX"/>
    <s v="United States"/>
    <s v="SELL01848"/>
  </r>
  <r>
    <x v="111"/>
    <d v="2024-11-07T00:00:00"/>
    <x v="2"/>
    <x v="111"/>
    <s v="Vihaan Mehta"/>
    <x v="28"/>
    <s v="Water Bottle"/>
    <x v="0"/>
    <x v="3"/>
    <n v="5"/>
    <n v="314"/>
    <n v="0"/>
    <n v="282.60000000000002"/>
    <n v="8.14"/>
    <n v="1860.74"/>
    <s v="Debit Card"/>
    <s v="Delivered"/>
    <s v="San Francisco"/>
    <s v="CA"/>
    <s v="United States"/>
    <s v="SELL01322"/>
  </r>
  <r>
    <x v="112"/>
    <d v="2020-12-03T00:00:00"/>
    <x v="3"/>
    <x v="112"/>
    <s v="Vikas Mehta"/>
    <x v="45"/>
    <s v="Yoga Mat"/>
    <x v="4"/>
    <x v="1"/>
    <n v="4"/>
    <n v="189.7"/>
    <n v="0.25"/>
    <n v="28.46"/>
    <n v="13.2"/>
    <n v="610.76"/>
    <s v="Amazon Pay"/>
    <s v="Cancelled"/>
    <s v="Austin"/>
    <s v="TX"/>
    <s v="United States"/>
    <s v="SELL00915"/>
  </r>
  <r>
    <x v="113"/>
    <d v="2022-05-28T00:00:00"/>
    <x v="1"/>
    <x v="113"/>
    <s v="Karan Joshi"/>
    <x v="21"/>
    <s v="Smart Light Bulb"/>
    <x v="2"/>
    <x v="6"/>
    <n v="2"/>
    <n v="103.29"/>
    <n v="0.2"/>
    <n v="0"/>
    <n v="0.55000000000000004"/>
    <n v="165.81"/>
    <s v="Amazon Pay"/>
    <s v="Shipped"/>
    <s v="San Antonio"/>
    <s v="TX"/>
    <s v="United States"/>
    <s v="SELL01203"/>
  </r>
  <r>
    <x v="114"/>
    <d v="2022-12-12T00:00:00"/>
    <x v="1"/>
    <x v="114"/>
    <s v="Vivaan Verma"/>
    <x v="30"/>
    <s v="Noise Cancelling Headphones"/>
    <x v="1"/>
    <x v="1"/>
    <n v="3"/>
    <n v="167.08"/>
    <n v="0"/>
    <n v="40.1"/>
    <n v="7.29"/>
    <n v="548.63"/>
    <s v="Amazon Pay"/>
    <s v="Delivered"/>
    <s v="Los Angeles"/>
    <s v="CA"/>
    <s v="United States"/>
    <s v="SELL01649"/>
  </r>
  <r>
    <x v="115"/>
    <d v="2022-03-02T00:00:00"/>
    <x v="1"/>
    <x v="115"/>
    <s v="Vivaan Mehta"/>
    <x v="19"/>
    <s v="Backpack"/>
    <x v="4"/>
    <x v="3"/>
    <n v="4"/>
    <n v="468.57"/>
    <n v="0.25"/>
    <n v="70.290000000000006"/>
    <n v="14.63"/>
    <n v="1490.63"/>
    <s v="Debit Card"/>
    <s v="Shipped"/>
    <s v="Los Angeles"/>
    <s v="CA"/>
    <s v="United States"/>
    <s v="SELL01188"/>
  </r>
  <r>
    <x v="116"/>
    <d v="2020-08-04T00:00:00"/>
    <x v="3"/>
    <x v="116"/>
    <s v="Anjali Verma"/>
    <x v="11"/>
    <s v="Projector Mini"/>
    <x v="2"/>
    <x v="6"/>
    <n v="2"/>
    <n v="25.31"/>
    <n v="0"/>
    <n v="0"/>
    <n v="14.69"/>
    <n v="65.31"/>
    <s v="Debit Card"/>
    <s v="Shipped"/>
    <s v="Fort Worth"/>
    <s v="TX"/>
    <s v="United States"/>
    <s v="SELL01963"/>
  </r>
  <r>
    <x v="117"/>
    <d v="2022-02-02T00:00:00"/>
    <x v="1"/>
    <x v="117"/>
    <s v="Sneha Kumar"/>
    <x v="24"/>
    <s v="Gaming Mouse"/>
    <x v="4"/>
    <x v="3"/>
    <n v="2"/>
    <n v="590.96"/>
    <n v="0.05"/>
    <n v="134.74"/>
    <n v="5.5"/>
    <n v="1263.06"/>
    <s v="Credit Card"/>
    <s v="Delivered"/>
    <s v="Denver"/>
    <s v="CO"/>
    <s v="United States"/>
    <s v="SELL00011"/>
  </r>
  <r>
    <x v="118"/>
    <d v="2020-07-06T00:00:00"/>
    <x v="3"/>
    <x v="118"/>
    <s v="Rohit Reddy"/>
    <x v="29"/>
    <s v="Portable SSD 1TB"/>
    <x v="1"/>
    <x v="7"/>
    <n v="2"/>
    <n v="433.24"/>
    <n v="0.05"/>
    <n v="98.78"/>
    <n v="10.23"/>
    <n v="932.17"/>
    <s v="Cash on Delivery"/>
    <s v="Shipped"/>
    <s v="Philadelphia"/>
    <s v="PA"/>
    <s v="United States"/>
    <s v="SELL01044"/>
  </r>
  <r>
    <x v="119"/>
    <d v="2021-01-14T00:00:00"/>
    <x v="4"/>
    <x v="119"/>
    <s v="Simran Singh"/>
    <x v="31"/>
    <s v="Novel Bestseller"/>
    <x v="0"/>
    <x v="8"/>
    <n v="4"/>
    <n v="187.75"/>
    <n v="0.05"/>
    <n v="128.41999999999999"/>
    <n v="9.52"/>
    <n v="851.39"/>
    <s v="Credit Card"/>
    <s v="Delivered"/>
    <s v="San Francisco"/>
    <s v="CA"/>
    <s v="United States"/>
    <s v="SELL01527"/>
  </r>
  <r>
    <x v="120"/>
    <d v="2021-05-07T00:00:00"/>
    <x v="4"/>
    <x v="120"/>
    <s v="Karan Singh"/>
    <x v="41"/>
    <s v="Electric Kettle"/>
    <x v="3"/>
    <x v="2"/>
    <n v="5"/>
    <n v="230.99"/>
    <n v="0.15"/>
    <n v="117.8"/>
    <n v="10.69"/>
    <n v="1110.2"/>
    <s v="UPI"/>
    <s v="Delivered"/>
    <s v="Columbus"/>
    <s v="OH"/>
    <s v="United States"/>
    <s v="SELL01639"/>
  </r>
  <r>
    <x v="121"/>
    <d v="2022-11-30T00:00:00"/>
    <x v="1"/>
    <x v="121"/>
    <s v="Pooja Joshi"/>
    <x v="20"/>
    <s v="4K Monitor"/>
    <x v="4"/>
    <x v="2"/>
    <n v="5"/>
    <n v="246.13"/>
    <n v="0.1"/>
    <n v="0"/>
    <n v="9.69"/>
    <n v="1117.28"/>
    <s v="Amazon Pay"/>
    <s v="Shipped"/>
    <s v="Austin"/>
    <s v="TX"/>
    <s v="Canada"/>
    <s v="SELL00632"/>
  </r>
  <r>
    <x v="122"/>
    <d v="2023-03-26T00:00:00"/>
    <x v="0"/>
    <x v="122"/>
    <s v="Sneha Verma"/>
    <x v="31"/>
    <s v="Novel Bestseller"/>
    <x v="1"/>
    <x v="4"/>
    <n v="1"/>
    <n v="18.66"/>
    <n v="0"/>
    <n v="0.93"/>
    <n v="5.03"/>
    <n v="24.62"/>
    <s v="Amazon Pay"/>
    <s v="Delivered"/>
    <s v="San Francisco"/>
    <s v="CA"/>
    <s v="United States"/>
    <s v="SELL00745"/>
  </r>
  <r>
    <x v="123"/>
    <d v="2020-01-15T00:00:00"/>
    <x v="3"/>
    <x v="123"/>
    <s v="Simran Reddy"/>
    <x v="43"/>
    <s v="HDMI Cable 2m"/>
    <x v="2"/>
    <x v="6"/>
    <n v="2"/>
    <n v="48.99"/>
    <n v="0.25"/>
    <n v="3.67"/>
    <n v="1.59"/>
    <n v="78.739999999999995"/>
    <s v="Amazon Pay"/>
    <s v="Delivered"/>
    <s v="San Jose"/>
    <s v="CA"/>
    <s v="United States"/>
    <s v="SELL00146"/>
  </r>
  <r>
    <x v="124"/>
    <d v="2020-03-05T00:00:00"/>
    <x v="3"/>
    <x v="124"/>
    <s v="Vihaan Sharma"/>
    <x v="19"/>
    <s v="Backpack"/>
    <x v="4"/>
    <x v="6"/>
    <n v="5"/>
    <n v="200.05"/>
    <n v="0.05"/>
    <n v="114.03"/>
    <n v="2.34"/>
    <n v="1066.6099999999999"/>
    <s v="Credit Card"/>
    <s v="Delivered"/>
    <s v="Houston"/>
    <s v="TX"/>
    <s v="United Kingdom"/>
    <s v="SELL00770"/>
  </r>
  <r>
    <x v="125"/>
    <d v="2021-06-04T00:00:00"/>
    <x v="4"/>
    <x v="125"/>
    <s v="Sahil Sharma"/>
    <x v="20"/>
    <s v="4K Monitor"/>
    <x v="5"/>
    <x v="5"/>
    <n v="4"/>
    <n v="149.47"/>
    <n v="0"/>
    <n v="71.75"/>
    <n v="10.48"/>
    <n v="680.11"/>
    <s v="UPI"/>
    <s v="Delivered"/>
    <s v="Houston"/>
    <s v="TX"/>
    <s v="United States"/>
    <s v="SELL01530"/>
  </r>
  <r>
    <x v="126"/>
    <d v="2023-09-29T00:00:00"/>
    <x v="0"/>
    <x v="126"/>
    <s v="Aditya Kumar"/>
    <x v="35"/>
    <s v="Winter Jacket"/>
    <x v="4"/>
    <x v="8"/>
    <n v="3"/>
    <n v="460.51"/>
    <n v="0.05"/>
    <n v="157.49"/>
    <n v="3.17"/>
    <n v="1473.11"/>
    <s v="Credit Card"/>
    <s v="Delivered"/>
    <s v="Charlotte"/>
    <s v="NC"/>
    <s v="United States"/>
    <s v="SELL01372"/>
  </r>
  <r>
    <x v="127"/>
    <d v="2023-02-26T00:00:00"/>
    <x v="0"/>
    <x v="127"/>
    <s v="Mohit Mehta"/>
    <x v="31"/>
    <s v="Novel Bestseller"/>
    <x v="1"/>
    <x v="2"/>
    <n v="5"/>
    <n v="141.31"/>
    <n v="0.15"/>
    <n v="72.069999999999993"/>
    <n v="14.56"/>
    <n v="687.2"/>
    <s v="Debit Card"/>
    <s v="Delivered"/>
    <s v="Denver"/>
    <s v="CO"/>
    <s v="United States"/>
    <s v="SELL01574"/>
  </r>
  <r>
    <x v="128"/>
    <d v="2021-10-09T00:00:00"/>
    <x v="4"/>
    <x v="128"/>
    <s v="Neha Joshi"/>
    <x v="17"/>
    <s v="Smartwatch"/>
    <x v="0"/>
    <x v="5"/>
    <n v="3"/>
    <n v="204.15"/>
    <n v="0.1"/>
    <n v="66.14"/>
    <n v="10.09"/>
    <n v="627.44000000000005"/>
    <s v="Credit Card"/>
    <s v="Delivered"/>
    <s v="Dallas"/>
    <s v="TX"/>
    <s v="United States"/>
    <s v="SELL00583"/>
  </r>
  <r>
    <x v="129"/>
    <d v="2024-02-04T00:00:00"/>
    <x v="2"/>
    <x v="129"/>
    <s v="Rohit Mehta"/>
    <x v="27"/>
    <s v="Instant Pot"/>
    <x v="0"/>
    <x v="0"/>
    <n v="4"/>
    <n v="577.36"/>
    <n v="0.2"/>
    <n v="92.38"/>
    <n v="4.08"/>
    <n v="1944.01"/>
    <s v="Debit Card"/>
    <s v="Delivered"/>
    <s v="Houston"/>
    <s v="TX"/>
    <s v="United States"/>
    <s v="SELL00736"/>
  </r>
  <r>
    <x v="130"/>
    <d v="2022-12-22T00:00:00"/>
    <x v="1"/>
    <x v="130"/>
    <s v="Vivaan Singh"/>
    <x v="31"/>
    <s v="Novel Bestseller"/>
    <x v="5"/>
    <x v="4"/>
    <n v="2"/>
    <n v="509.27"/>
    <n v="0"/>
    <n v="0"/>
    <n v="6.71"/>
    <n v="1025.25"/>
    <s v="Net Banking"/>
    <s v="Shipped"/>
    <s v="Los Angeles"/>
    <s v="CA"/>
    <s v="United States"/>
    <s v="SELL01332"/>
  </r>
  <r>
    <x v="131"/>
    <d v="2023-03-08T00:00:00"/>
    <x v="0"/>
    <x v="131"/>
    <s v="Sunita Sharma"/>
    <x v="7"/>
    <s v="Jeans"/>
    <x v="2"/>
    <x v="2"/>
    <n v="3"/>
    <n v="496.12"/>
    <n v="0"/>
    <n v="74.42"/>
    <n v="5.91"/>
    <n v="1568.69"/>
    <s v="Net Banking"/>
    <s v="Returned"/>
    <s v="Charlotte"/>
    <s v="NC"/>
    <s v="Australia"/>
    <s v="SELL00248"/>
  </r>
  <r>
    <x v="132"/>
    <d v="2024-03-02T00:00:00"/>
    <x v="2"/>
    <x v="132"/>
    <s v="Sunita Gupta"/>
    <x v="39"/>
    <s v="Sunglasses"/>
    <x v="2"/>
    <x v="3"/>
    <n v="3"/>
    <n v="497.74"/>
    <n v="0"/>
    <n v="179.19"/>
    <n v="7.58"/>
    <n v="1679.99"/>
    <s v="Credit Card"/>
    <s v="Delivered"/>
    <s v="Seattle"/>
    <s v="WA"/>
    <s v="United States"/>
    <s v="SELL01907"/>
  </r>
  <r>
    <x v="133"/>
    <d v="2021-08-15T00:00:00"/>
    <x v="4"/>
    <x v="133"/>
    <s v="Simran Gupta"/>
    <x v="43"/>
    <s v="HDMI Cable 2m"/>
    <x v="0"/>
    <x v="1"/>
    <n v="4"/>
    <n v="384.81"/>
    <n v="0"/>
    <n v="184.71"/>
    <n v="13.11"/>
    <n v="1737.06"/>
    <s v="Credit Card"/>
    <s v="Cancelled"/>
    <s v="San Diego"/>
    <s v="CA"/>
    <s v="United States"/>
    <s v="SELL01180"/>
  </r>
  <r>
    <x v="134"/>
    <d v="2021-01-26T00:00:00"/>
    <x v="4"/>
    <x v="134"/>
    <s v="Karan Reddy"/>
    <x v="18"/>
    <s v="Smartphone Case"/>
    <x v="3"/>
    <x v="6"/>
    <n v="2"/>
    <n v="321.45999999999998"/>
    <n v="0.1"/>
    <n v="69.44"/>
    <n v="5.41"/>
    <n v="653.48"/>
    <s v="Cash on Delivery"/>
    <s v="Delivered"/>
    <s v="Los Angeles"/>
    <s v="CA"/>
    <s v="India"/>
    <s v="SELL00715"/>
  </r>
  <r>
    <x v="135"/>
    <d v="2024-08-25T00:00:00"/>
    <x v="2"/>
    <x v="135"/>
    <s v="Neha Singh"/>
    <x v="46"/>
    <s v="Action Camera"/>
    <x v="3"/>
    <x v="4"/>
    <n v="5"/>
    <n v="498.26"/>
    <n v="0.05"/>
    <n v="189.34"/>
    <n v="3.64"/>
    <n v="2559.7199999999998"/>
    <s v="UPI"/>
    <s v="Shipped"/>
    <s v="Washington"/>
    <s v="DC"/>
    <s v="United Kingdom"/>
    <s v="SELL00709"/>
  </r>
  <r>
    <x v="136"/>
    <d v="2021-02-22T00:00:00"/>
    <x v="4"/>
    <x v="136"/>
    <s v="Rohit Gupta"/>
    <x v="32"/>
    <s v="Children's Book"/>
    <x v="0"/>
    <x v="7"/>
    <n v="5"/>
    <n v="211.88"/>
    <n v="0.1"/>
    <n v="76.28"/>
    <n v="9.75"/>
    <n v="1039.49"/>
    <s v="UPI"/>
    <s v="Delivered"/>
    <s v="Philadelphia"/>
    <s v="PA"/>
    <s v="United States"/>
    <s v="SELL00278"/>
  </r>
  <r>
    <x v="137"/>
    <d v="2020-10-15T00:00:00"/>
    <x v="3"/>
    <x v="137"/>
    <s v="Rohit Sharma"/>
    <x v="6"/>
    <s v="Dress Shirt"/>
    <x v="2"/>
    <x v="4"/>
    <n v="2"/>
    <n v="333.88"/>
    <n v="0.05"/>
    <n v="0"/>
    <n v="10.61"/>
    <n v="644.98"/>
    <s v="Credit Card"/>
    <s v="Shipped"/>
    <s v="Jacksonville"/>
    <s v="FL"/>
    <s v="India"/>
    <s v="SELL01341"/>
  </r>
  <r>
    <x v="138"/>
    <d v="2021-01-13T00:00:00"/>
    <x v="4"/>
    <x v="138"/>
    <s v="Ritika Reddy"/>
    <x v="27"/>
    <s v="Instant Pot"/>
    <x v="5"/>
    <x v="6"/>
    <n v="2"/>
    <n v="522.65"/>
    <n v="0.05"/>
    <n v="79.44"/>
    <n v="13.86"/>
    <n v="1086.33"/>
    <s v="Credit Card"/>
    <s v="Delivered"/>
    <s v="Fort Worth"/>
    <s v="TX"/>
    <s v="United States"/>
    <s v="SELL00699"/>
  </r>
  <r>
    <x v="139"/>
    <d v="2024-12-01T00:00:00"/>
    <x v="2"/>
    <x v="139"/>
    <s v="Vivaan Patel"/>
    <x v="33"/>
    <s v="Laptop Sleeve"/>
    <x v="3"/>
    <x v="1"/>
    <n v="4"/>
    <n v="67.78"/>
    <n v="0.05"/>
    <n v="20.61"/>
    <n v="11.17"/>
    <n v="289.33999999999997"/>
    <s v="Cash on Delivery"/>
    <s v="Delivered"/>
    <s v="Columbus"/>
    <s v="OH"/>
    <s v="United States"/>
    <s v="SELL01558"/>
  </r>
  <r>
    <x v="140"/>
    <d v="2024-02-22T00:00:00"/>
    <x v="2"/>
    <x v="140"/>
    <s v="Vivaan Sharma"/>
    <x v="26"/>
    <s v="Board Game"/>
    <x v="0"/>
    <x v="2"/>
    <n v="5"/>
    <n v="22.67"/>
    <n v="0"/>
    <n v="0"/>
    <n v="13.16"/>
    <n v="126.51"/>
    <s v="Debit Card"/>
    <s v="Delivered"/>
    <s v="Seattle"/>
    <s v="WA"/>
    <s v="United States"/>
    <s v="SELL00940"/>
  </r>
  <r>
    <x v="141"/>
    <d v="2020-08-18T00:00:00"/>
    <x v="3"/>
    <x v="141"/>
    <s v="Ritika Joshi"/>
    <x v="41"/>
    <s v="Electric Kettle"/>
    <x v="1"/>
    <x v="1"/>
    <n v="5"/>
    <n v="544.52"/>
    <n v="0.25"/>
    <n v="245.03"/>
    <n v="2.79"/>
    <n v="2289.77"/>
    <s v="Cash on Delivery"/>
    <s v="Pending"/>
    <s v="San Antonio"/>
    <s v="TX"/>
    <s v="United States"/>
    <s v="SELL00796"/>
  </r>
  <r>
    <x v="142"/>
    <d v="2022-10-14T00:00:00"/>
    <x v="1"/>
    <x v="142"/>
    <s v="Aman Reddy"/>
    <x v="10"/>
    <s v="Car Charger"/>
    <x v="5"/>
    <x v="8"/>
    <n v="1"/>
    <n v="431.01"/>
    <n v="0"/>
    <n v="0"/>
    <n v="2.23"/>
    <n v="433.24"/>
    <s v="Amazon Pay"/>
    <s v="Shipped"/>
    <s v="Houston"/>
    <s v="TX"/>
    <s v="United States"/>
    <s v="SELL00143"/>
  </r>
  <r>
    <x v="143"/>
    <d v="2020-02-10T00:00:00"/>
    <x v="3"/>
    <x v="143"/>
    <s v="Mohit Sharma"/>
    <x v="32"/>
    <s v="Children's Book"/>
    <x v="0"/>
    <x v="9"/>
    <n v="3"/>
    <n v="346.56"/>
    <n v="0.15"/>
    <n v="44.19"/>
    <n v="1.85"/>
    <n v="929.77"/>
    <s v="Credit Card"/>
    <s v="Delivered"/>
    <s v="Philadelphia"/>
    <s v="PA"/>
    <s v="United States"/>
    <s v="SELL01971"/>
  </r>
  <r>
    <x v="144"/>
    <d v="2022-11-17T00:00:00"/>
    <x v="1"/>
    <x v="144"/>
    <s v="Aman Verma"/>
    <x v="15"/>
    <s v="Graphic Tablet"/>
    <x v="0"/>
    <x v="0"/>
    <n v="1"/>
    <n v="87.79"/>
    <n v="0"/>
    <n v="15.8"/>
    <n v="10.92"/>
    <n v="114.51"/>
    <s v="Credit Card"/>
    <s v="Delivered"/>
    <s v="New York"/>
    <s v="NY"/>
    <s v="United Kingdom"/>
    <s v="SELL00338"/>
  </r>
  <r>
    <x v="145"/>
    <d v="2020-05-14T00:00:00"/>
    <x v="3"/>
    <x v="145"/>
    <s v="Mohit Verma"/>
    <x v="27"/>
    <s v="Instant Pot"/>
    <x v="1"/>
    <x v="6"/>
    <n v="4"/>
    <n v="596.79999999999995"/>
    <n v="0.05"/>
    <n v="272.14"/>
    <n v="2.1"/>
    <n v="2542.08"/>
    <s v="Credit Card"/>
    <s v="Delivered"/>
    <s v="Washington"/>
    <s v="DC"/>
    <s v="India"/>
    <s v="SELL00864"/>
  </r>
  <r>
    <x v="146"/>
    <d v="2020-07-19T00:00:00"/>
    <x v="3"/>
    <x v="146"/>
    <s v="Kabir Verma"/>
    <x v="27"/>
    <s v="Instant Pot"/>
    <x v="5"/>
    <x v="3"/>
    <n v="1"/>
    <n v="194.17"/>
    <n v="0"/>
    <n v="9.7100000000000009"/>
    <n v="5.33"/>
    <n v="209.21"/>
    <s v="Credit Card"/>
    <s v="Delivered"/>
    <s v="San Francisco"/>
    <s v="CA"/>
    <s v="India"/>
    <s v="SELL01097"/>
  </r>
  <r>
    <x v="147"/>
    <d v="2022-02-18T00:00:00"/>
    <x v="1"/>
    <x v="147"/>
    <s v="Sneha Mehta"/>
    <x v="35"/>
    <s v="Winter Jacket"/>
    <x v="2"/>
    <x v="8"/>
    <n v="2"/>
    <n v="42.52"/>
    <n v="0.05"/>
    <n v="4.04"/>
    <n v="11.11"/>
    <n v="95.94"/>
    <s v="Credit Card"/>
    <s v="Delivered"/>
    <s v="Chicago"/>
    <s v="IL"/>
    <s v="United States"/>
    <s v="SELL00776"/>
  </r>
  <r>
    <x v="148"/>
    <d v="2022-07-18T00:00:00"/>
    <x v="1"/>
    <x v="148"/>
    <s v="Vihaan Kapoor"/>
    <x v="26"/>
    <s v="Board Game"/>
    <x v="3"/>
    <x v="5"/>
    <n v="3"/>
    <n v="262.02"/>
    <n v="0.15"/>
    <n v="120.27"/>
    <n v="7.09"/>
    <n v="795.51"/>
    <s v="Credit Card"/>
    <s v="Returned"/>
    <s v="Chicago"/>
    <s v="IL"/>
    <s v="United States"/>
    <s v="SELL00433"/>
  </r>
  <r>
    <x v="149"/>
    <d v="2022-11-22T00:00:00"/>
    <x v="1"/>
    <x v="149"/>
    <s v="Sneha Kapoor"/>
    <x v="29"/>
    <s v="Portable SSD 1TB"/>
    <x v="3"/>
    <x v="9"/>
    <n v="3"/>
    <n v="43.8"/>
    <n v="0"/>
    <n v="10.51"/>
    <n v="6.23"/>
    <n v="148.13999999999999"/>
    <s v="Cash on Delivery"/>
    <s v="Shipped"/>
    <s v="Columbus"/>
    <s v="OH"/>
    <s v="United States"/>
    <s v="SELL00027"/>
  </r>
  <r>
    <x v="150"/>
    <d v="2022-12-07T00:00:00"/>
    <x v="1"/>
    <x v="150"/>
    <s v="Kabir Sharma"/>
    <x v="27"/>
    <s v="Instant Pot"/>
    <x v="2"/>
    <x v="4"/>
    <n v="4"/>
    <n v="306.01"/>
    <n v="0.3"/>
    <n v="42.84"/>
    <n v="9.24"/>
    <n v="908.91"/>
    <s v="Debit Card"/>
    <s v="Delivered"/>
    <s v="Austin"/>
    <s v="TX"/>
    <s v="United Kingdom"/>
    <s v="SELL00672"/>
  </r>
  <r>
    <x v="151"/>
    <d v="2021-05-17T00:00:00"/>
    <x v="4"/>
    <x v="151"/>
    <s v="Kabir Verma"/>
    <x v="4"/>
    <s v="T-Shirt"/>
    <x v="4"/>
    <x v="2"/>
    <n v="4"/>
    <n v="251.6"/>
    <n v="0.1"/>
    <n v="108.69"/>
    <n v="13.75"/>
    <n v="1028.2"/>
    <s v="Net Banking"/>
    <s v="Delivered"/>
    <s v="New York"/>
    <s v="NY"/>
    <s v="United Kingdom"/>
    <s v="SELL00229"/>
  </r>
  <r>
    <x v="152"/>
    <d v="2021-02-10T00:00:00"/>
    <x v="4"/>
    <x v="152"/>
    <s v="Karan Kapoor"/>
    <x v="18"/>
    <s v="Smartphone Case"/>
    <x v="5"/>
    <x v="4"/>
    <n v="3"/>
    <n v="431.79"/>
    <n v="0"/>
    <n v="64.77"/>
    <n v="11.24"/>
    <n v="1371.38"/>
    <s v="Credit Card"/>
    <s v="Delivered"/>
    <s v="Columbus"/>
    <s v="OH"/>
    <s v="United States"/>
    <s v="SELL01889"/>
  </r>
  <r>
    <x v="153"/>
    <d v="2024-05-16T00:00:00"/>
    <x v="2"/>
    <x v="153"/>
    <s v="Ritika Reddy"/>
    <x v="5"/>
    <s v="Cookware Set"/>
    <x v="0"/>
    <x v="5"/>
    <n v="4"/>
    <n v="291.13"/>
    <n v="0.15"/>
    <n v="49.49"/>
    <n v="2.52"/>
    <n v="1041.8499999999999"/>
    <s v="Debit Card"/>
    <s v="Delivered"/>
    <s v="Phoenix"/>
    <s v="AZ"/>
    <s v="United Kingdom"/>
    <s v="SELL01455"/>
  </r>
  <r>
    <x v="154"/>
    <d v="2024-10-17T00:00:00"/>
    <x v="2"/>
    <x v="154"/>
    <s v="Anjali Gupta"/>
    <x v="14"/>
    <s v="Running Shoes"/>
    <x v="2"/>
    <x v="5"/>
    <n v="3"/>
    <n v="414.46"/>
    <n v="0.25"/>
    <n v="111.9"/>
    <n v="4.6900000000000004"/>
    <n v="1049.1199999999999"/>
    <s v="Amazon Pay"/>
    <s v="Delivered"/>
    <s v="Philadelphia"/>
    <s v="PA"/>
    <s v="United States"/>
    <s v="SELL00945"/>
  </r>
  <r>
    <x v="155"/>
    <d v="2022-03-15T00:00:00"/>
    <x v="1"/>
    <x v="155"/>
    <s v="Rohit Patel"/>
    <x v="39"/>
    <s v="Sunglasses"/>
    <x v="5"/>
    <x v="0"/>
    <n v="3"/>
    <n v="180.87"/>
    <n v="0"/>
    <n v="27.13"/>
    <n v="2.04"/>
    <n v="571.78"/>
    <s v="Debit Card"/>
    <s v="Delivered"/>
    <s v="Seattle"/>
    <s v="WA"/>
    <s v="United States"/>
    <s v="SELL00850"/>
  </r>
  <r>
    <x v="156"/>
    <d v="2020-04-08T00:00:00"/>
    <x v="3"/>
    <x v="156"/>
    <s v="Sneha Gupta"/>
    <x v="25"/>
    <s v="Memory Card 128GB"/>
    <x v="4"/>
    <x v="9"/>
    <n v="5"/>
    <n v="104.18"/>
    <n v="0.1"/>
    <n v="0"/>
    <n v="8.69"/>
    <n v="477.5"/>
    <s v="Credit Card"/>
    <s v="Shipped"/>
    <s v="Phoenix"/>
    <s v="AZ"/>
    <s v="United Kingdom"/>
    <s v="SELL01363"/>
  </r>
  <r>
    <x v="157"/>
    <d v="2021-11-14T00:00:00"/>
    <x v="4"/>
    <x v="157"/>
    <s v="Sunita Singh"/>
    <x v="23"/>
    <s v="Phone Tripod"/>
    <x v="0"/>
    <x v="9"/>
    <n v="2"/>
    <n v="400.69"/>
    <n v="0.1"/>
    <n v="57.7"/>
    <n v="10.68"/>
    <n v="789.62"/>
    <s v="Credit Card"/>
    <s v="Pending"/>
    <s v="Houston"/>
    <s v="TX"/>
    <s v="Canada"/>
    <s v="SELL01573"/>
  </r>
  <r>
    <x v="158"/>
    <d v="2021-12-26T00:00:00"/>
    <x v="4"/>
    <x v="158"/>
    <s v="Priya Joshi"/>
    <x v="40"/>
    <s v="Mechanical Keyboard"/>
    <x v="1"/>
    <x v="7"/>
    <n v="3"/>
    <n v="479.99"/>
    <n v="0.25"/>
    <n v="129.6"/>
    <n v="8.69"/>
    <n v="1218.27"/>
    <s v="UPI"/>
    <s v="Delivered"/>
    <s v="Austin"/>
    <s v="TX"/>
    <s v="United States"/>
    <s v="SELL01598"/>
  </r>
  <r>
    <x v="159"/>
    <d v="2024-04-19T00:00:00"/>
    <x v="2"/>
    <x v="159"/>
    <s v="Anjali Verma"/>
    <x v="20"/>
    <s v="4K Monitor"/>
    <x v="4"/>
    <x v="8"/>
    <n v="1"/>
    <n v="247.54"/>
    <n v="0.05"/>
    <n v="28.22"/>
    <n v="2.0699999999999998"/>
    <n v="265.45"/>
    <s v="Amazon Pay"/>
    <s v="Delivered"/>
    <s v="Chicago"/>
    <s v="IL"/>
    <s v="United States"/>
    <s v="SELL00412"/>
  </r>
  <r>
    <x v="160"/>
    <d v="2022-08-18T00:00:00"/>
    <x v="1"/>
    <x v="160"/>
    <s v="Aarav Joshi"/>
    <x v="39"/>
    <s v="Sunglasses"/>
    <x v="3"/>
    <x v="7"/>
    <n v="3"/>
    <n v="14.51"/>
    <n v="0.05"/>
    <n v="4.96"/>
    <n v="0.82"/>
    <n v="47.13"/>
    <s v="Credit Card"/>
    <s v="Delivered"/>
    <s v="Seattle"/>
    <s v="WA"/>
    <s v="United States"/>
    <s v="SELL00708"/>
  </r>
  <r>
    <x v="161"/>
    <d v="2024-10-28T00:00:00"/>
    <x v="2"/>
    <x v="161"/>
    <s v="Kabir Kapoor"/>
    <x v="12"/>
    <s v="Vacuum Cleaner"/>
    <x v="5"/>
    <x v="9"/>
    <n v="5"/>
    <n v="216.33"/>
    <n v="0.2"/>
    <n v="0"/>
    <n v="9.73"/>
    <n v="875.05"/>
    <s v="Credit Card"/>
    <s v="Delivered"/>
    <s v="San Antonio"/>
    <s v="TX"/>
    <s v="United States"/>
    <s v="SELL01169"/>
  </r>
  <r>
    <x v="162"/>
    <d v="2021-09-04T00:00:00"/>
    <x v="4"/>
    <x v="162"/>
    <s v="Vihaan Verma"/>
    <x v="15"/>
    <s v="Graphic Tablet"/>
    <x v="1"/>
    <x v="4"/>
    <n v="3"/>
    <n v="38.53"/>
    <n v="0"/>
    <n v="5.78"/>
    <n v="8.4"/>
    <n v="129.77000000000001"/>
    <s v="Debit Card"/>
    <s v="Delivered"/>
    <s v="San Antonio"/>
    <s v="TX"/>
    <s v="United States"/>
    <s v="SELL00551"/>
  </r>
  <r>
    <x v="163"/>
    <d v="2024-01-25T00:00:00"/>
    <x v="2"/>
    <x v="163"/>
    <s v="Sahil Kumar"/>
    <x v="34"/>
    <s v="Air Fryer"/>
    <x v="5"/>
    <x v="9"/>
    <n v="3"/>
    <n v="465.66"/>
    <n v="0.1"/>
    <n v="62.86"/>
    <n v="0.89"/>
    <n v="1321.03"/>
    <s v="Amazon Pay"/>
    <s v="Returned"/>
    <s v="Dallas"/>
    <s v="TX"/>
    <s v="United States"/>
    <s v="SELL00141"/>
  </r>
  <r>
    <x v="164"/>
    <d v="2021-10-04T00:00:00"/>
    <x v="4"/>
    <x v="164"/>
    <s v="Aman Gupta"/>
    <x v="27"/>
    <s v="Instant Pot"/>
    <x v="5"/>
    <x v="0"/>
    <n v="5"/>
    <n v="35.270000000000003"/>
    <n v="0"/>
    <n v="21.16"/>
    <n v="12.99"/>
    <n v="210.5"/>
    <s v="Debit Card"/>
    <s v="Delivered"/>
    <s v="Philadelphia"/>
    <s v="PA"/>
    <s v="United States"/>
    <s v="SELL01482"/>
  </r>
  <r>
    <x v="165"/>
    <d v="2024-11-27T00:00:00"/>
    <x v="2"/>
    <x v="165"/>
    <s v="Arjun Patel"/>
    <x v="47"/>
    <s v="External HDD 2TB"/>
    <x v="1"/>
    <x v="1"/>
    <n v="2"/>
    <n v="82.5"/>
    <n v="0.05"/>
    <n v="18.809999999999999"/>
    <n v="13.79"/>
    <n v="189.35"/>
    <s v="Credit Card"/>
    <s v="Delivered"/>
    <s v="San Francisco"/>
    <s v="CA"/>
    <s v="United States"/>
    <s v="SELL00910"/>
  </r>
  <r>
    <x v="166"/>
    <d v="2022-10-25T00:00:00"/>
    <x v="1"/>
    <x v="166"/>
    <s v="Aditya Kumar"/>
    <x v="13"/>
    <s v="Desk Plant"/>
    <x v="1"/>
    <x v="3"/>
    <n v="4"/>
    <n v="298.95999999999998"/>
    <n v="0.1"/>
    <n v="86.1"/>
    <n v="3.63"/>
    <n v="1165.99"/>
    <s v="Amazon Pay"/>
    <s v="Delivered"/>
    <s v="Jacksonville"/>
    <s v="FL"/>
    <s v="United States"/>
    <s v="SELL00243"/>
  </r>
  <r>
    <x v="167"/>
    <d v="2023-05-26T00:00:00"/>
    <x v="0"/>
    <x v="167"/>
    <s v="Vikas Gupta"/>
    <x v="27"/>
    <s v="Instant Pot"/>
    <x v="3"/>
    <x v="9"/>
    <n v="5"/>
    <n v="232.62"/>
    <n v="0.05"/>
    <n v="88.4"/>
    <n v="9.35"/>
    <n v="1202.7"/>
    <s v="Credit Card"/>
    <s v="Shipped"/>
    <s v="Austin"/>
    <s v="TX"/>
    <s v="United States"/>
    <s v="SELL01837"/>
  </r>
  <r>
    <x v="168"/>
    <d v="2021-05-17T00:00:00"/>
    <x v="4"/>
    <x v="168"/>
    <s v="Mohit Joshi"/>
    <x v="38"/>
    <s v="Fitness Band"/>
    <x v="0"/>
    <x v="5"/>
    <n v="4"/>
    <n v="493.2"/>
    <n v="0.2"/>
    <n v="189.39"/>
    <n v="3.74"/>
    <n v="1771.37"/>
    <s v="Net Banking"/>
    <s v="Delivered"/>
    <s v="Dallas"/>
    <s v="TX"/>
    <s v="Canada"/>
    <s v="SELL00878"/>
  </r>
  <r>
    <x v="169"/>
    <d v="2022-02-05T00:00:00"/>
    <x v="1"/>
    <x v="169"/>
    <s v="Sahil Gupta"/>
    <x v="43"/>
    <s v="HDMI Cable 2m"/>
    <x v="2"/>
    <x v="0"/>
    <n v="4"/>
    <n v="497.42"/>
    <n v="0.05"/>
    <n v="226.82"/>
    <n v="12.34"/>
    <n v="2129.36"/>
    <s v="Debit Card"/>
    <s v="Delivered"/>
    <s v="Jacksonville"/>
    <s v="FL"/>
    <s v="Canada"/>
    <s v="SELL01838"/>
  </r>
  <r>
    <x v="170"/>
    <d v="2021-02-01T00:00:00"/>
    <x v="4"/>
    <x v="170"/>
    <s v="Kabir Reddy"/>
    <x v="31"/>
    <s v="Novel Bestseller"/>
    <x v="2"/>
    <x v="3"/>
    <n v="1"/>
    <n v="154.24"/>
    <n v="0.05"/>
    <n v="17.579999999999998"/>
    <n v="9.86"/>
    <n v="173.97"/>
    <s v="UPI"/>
    <s v="Delivered"/>
    <s v="Denver"/>
    <s v="CO"/>
    <s v="United States"/>
    <s v="SELL01005"/>
  </r>
  <r>
    <x v="171"/>
    <d v="2022-05-20T00:00:00"/>
    <x v="1"/>
    <x v="171"/>
    <s v="Aarav Reddy"/>
    <x v="45"/>
    <s v="Yoga Mat"/>
    <x v="4"/>
    <x v="1"/>
    <n v="3"/>
    <n v="497.52"/>
    <n v="0.15"/>
    <n v="228.36"/>
    <n v="0.91"/>
    <n v="1497.95"/>
    <s v="Credit Card"/>
    <s v="Delivered"/>
    <s v="Austin"/>
    <s v="TX"/>
    <s v="United States"/>
    <s v="SELL00319"/>
  </r>
  <r>
    <x v="172"/>
    <d v="2022-03-05T00:00:00"/>
    <x v="1"/>
    <x v="172"/>
    <s v="Priya Verma"/>
    <x v="14"/>
    <s v="Running Shoes"/>
    <x v="0"/>
    <x v="1"/>
    <n v="4"/>
    <n v="64.53"/>
    <n v="0"/>
    <n v="0"/>
    <n v="13.67"/>
    <n v="271.79000000000002"/>
    <s v="Amazon Pay"/>
    <s v="Delivered"/>
    <s v="New York"/>
    <s v="NY"/>
    <s v="United States"/>
    <s v="SELL00210"/>
  </r>
  <r>
    <x v="173"/>
    <d v="2021-01-27T00:00:00"/>
    <x v="4"/>
    <x v="173"/>
    <s v="Arjun Gupta"/>
    <x v="48"/>
    <s v="Office Chair"/>
    <x v="5"/>
    <x v="7"/>
    <n v="4"/>
    <n v="331.21"/>
    <n v="0"/>
    <n v="66.239999999999995"/>
    <n v="5.9"/>
    <n v="1396.98"/>
    <s v="Net Banking"/>
    <s v="Delivered"/>
    <s v="San Jose"/>
    <s v="CA"/>
    <s v="United States"/>
    <s v="SELL00101"/>
  </r>
  <r>
    <x v="174"/>
    <d v="2020-07-25T00:00:00"/>
    <x v="3"/>
    <x v="174"/>
    <s v="Vihaan Verma"/>
    <x v="27"/>
    <s v="Instant Pot"/>
    <x v="2"/>
    <x v="9"/>
    <n v="4"/>
    <n v="155.87"/>
    <n v="0.1"/>
    <n v="28.06"/>
    <n v="7.79"/>
    <n v="596.98"/>
    <s v="Credit Card"/>
    <s v="Delivered"/>
    <s v="Los Angeles"/>
    <s v="CA"/>
    <s v="United States"/>
    <s v="SELL01555"/>
  </r>
  <r>
    <x v="175"/>
    <d v="2022-11-04T00:00:00"/>
    <x v="1"/>
    <x v="175"/>
    <s v="Sahil Singh"/>
    <x v="37"/>
    <s v="USB-C Charger"/>
    <x v="2"/>
    <x v="8"/>
    <n v="1"/>
    <n v="598.75"/>
    <n v="0.1"/>
    <n v="26.94"/>
    <n v="3.35"/>
    <n v="569.16999999999996"/>
    <s v="Credit Card"/>
    <s v="Returned"/>
    <s v="Denver"/>
    <s v="CO"/>
    <s v="United Kingdom"/>
    <s v="SELL00727"/>
  </r>
  <r>
    <x v="176"/>
    <d v="2024-04-26T00:00:00"/>
    <x v="2"/>
    <x v="176"/>
    <s v="Pooja Gupta"/>
    <x v="21"/>
    <s v="Smart Light Bulb"/>
    <x v="5"/>
    <x v="6"/>
    <n v="5"/>
    <n v="489.41"/>
    <n v="0.05"/>
    <n v="278.95999999999998"/>
    <n v="7.24"/>
    <n v="2610.9"/>
    <s v="Amazon Pay"/>
    <s v="Delivered"/>
    <s v="Chicago"/>
    <s v="IL"/>
    <s v="United States"/>
    <s v="SELL00062"/>
  </r>
  <r>
    <x v="177"/>
    <d v="2022-06-10T00:00:00"/>
    <x v="1"/>
    <x v="177"/>
    <s v="Kabir Kumar"/>
    <x v="24"/>
    <s v="Gaming Mouse"/>
    <x v="3"/>
    <x v="2"/>
    <n v="4"/>
    <n v="131.22"/>
    <n v="0.1"/>
    <n v="0"/>
    <n v="14.12"/>
    <n v="486.51"/>
    <s v="Debit Card"/>
    <s v="Delivered"/>
    <s v="Charlotte"/>
    <s v="NC"/>
    <s v="India"/>
    <s v="SELL00530"/>
  </r>
  <r>
    <x v="178"/>
    <d v="2024-01-24T00:00:00"/>
    <x v="2"/>
    <x v="178"/>
    <s v="Anjali Kumar"/>
    <x v="0"/>
    <s v="Drone Mini"/>
    <x v="3"/>
    <x v="6"/>
    <n v="2"/>
    <n v="176.38"/>
    <n v="0.05"/>
    <n v="26.81"/>
    <n v="11.05"/>
    <n v="372.98"/>
    <s v="Net Banking"/>
    <s v="Delivered"/>
    <s v="Los Angeles"/>
    <s v="CA"/>
    <s v="United States"/>
    <s v="SELL00395"/>
  </r>
  <r>
    <x v="179"/>
    <d v="2024-09-10T00:00:00"/>
    <x v="2"/>
    <x v="179"/>
    <s v="Pooja Reddy"/>
    <x v="9"/>
    <s v="Wireless Earbuds"/>
    <x v="4"/>
    <x v="8"/>
    <n v="1"/>
    <n v="418.7"/>
    <n v="0.3"/>
    <n v="23.45"/>
    <n v="4.4800000000000004"/>
    <n v="321.02"/>
    <s v="UPI"/>
    <s v="Delivered"/>
    <s v="Jacksonville"/>
    <s v="FL"/>
    <s v="United States"/>
    <s v="SELL00811"/>
  </r>
  <r>
    <x v="180"/>
    <d v="2024-05-17T00:00:00"/>
    <x v="2"/>
    <x v="180"/>
    <s v="Neha Gupta"/>
    <x v="17"/>
    <s v="Smartwatch"/>
    <x v="1"/>
    <x v="4"/>
    <n v="2"/>
    <n v="531.4"/>
    <n v="0"/>
    <n v="127.54"/>
    <n v="4.49"/>
    <n v="1194.83"/>
    <s v="Cash on Delivery"/>
    <s v="Delivered"/>
    <s v="Dallas"/>
    <s v="TX"/>
    <s v="United States"/>
    <s v="SELL00296"/>
  </r>
  <r>
    <x v="181"/>
    <d v="2022-05-13T00:00:00"/>
    <x v="1"/>
    <x v="181"/>
    <s v="Vivaan Verma"/>
    <x v="31"/>
    <s v="Novel Bestseller"/>
    <x v="0"/>
    <x v="8"/>
    <n v="5"/>
    <n v="341.7"/>
    <n v="0.1"/>
    <n v="276.77999999999997"/>
    <n v="1.7"/>
    <n v="1816.13"/>
    <s v="Amazon Pay"/>
    <s v="Delivered"/>
    <s v="New York"/>
    <s v="NY"/>
    <s v="United States"/>
    <s v="SELL01602"/>
  </r>
  <r>
    <x v="182"/>
    <d v="2022-01-12T00:00:00"/>
    <x v="1"/>
    <x v="182"/>
    <s v="Karan Gupta"/>
    <x v="34"/>
    <s v="Air Fryer"/>
    <x v="5"/>
    <x v="4"/>
    <n v="2"/>
    <n v="375.82"/>
    <n v="0.05"/>
    <n v="35.700000000000003"/>
    <n v="13.55"/>
    <n v="763.31"/>
    <s v="Amazon Pay"/>
    <s v="Returned"/>
    <s v="Houston"/>
    <s v="TX"/>
    <s v="Australia"/>
    <s v="SELL00166"/>
  </r>
  <r>
    <x v="183"/>
    <d v="2023-06-18T00:00:00"/>
    <x v="0"/>
    <x v="183"/>
    <s v="Vivaan Sharma"/>
    <x v="14"/>
    <s v="Running Shoes"/>
    <x v="1"/>
    <x v="7"/>
    <n v="3"/>
    <n v="99.26"/>
    <n v="0"/>
    <n v="23.82"/>
    <n v="5.19"/>
    <n v="326.79000000000002"/>
    <s v="UPI"/>
    <s v="Shipped"/>
    <s v="Fort Worth"/>
    <s v="TX"/>
    <s v="United States"/>
    <s v="SELL00041"/>
  </r>
  <r>
    <x v="184"/>
    <d v="2021-07-17T00:00:00"/>
    <x v="4"/>
    <x v="184"/>
    <s v="Anjali Singh"/>
    <x v="39"/>
    <s v="Sunglasses"/>
    <x v="1"/>
    <x v="2"/>
    <n v="2"/>
    <n v="572.09"/>
    <n v="0"/>
    <n v="91.53"/>
    <n v="2.64"/>
    <n v="1238.3499999999999"/>
    <s v="Credit Card"/>
    <s v="Shipped"/>
    <s v="Chicago"/>
    <s v="IL"/>
    <s v="United States"/>
    <s v="SELL00773"/>
  </r>
  <r>
    <x v="185"/>
    <d v="2022-10-17T00:00:00"/>
    <x v="1"/>
    <x v="185"/>
    <s v="Pooja Singh"/>
    <x v="11"/>
    <s v="Projector Mini"/>
    <x v="3"/>
    <x v="1"/>
    <n v="2"/>
    <n v="495.32"/>
    <n v="0"/>
    <n v="49.53"/>
    <n v="10.01"/>
    <n v="1050.18"/>
    <s v="Credit Card"/>
    <s v="Pending"/>
    <s v="Phoenix"/>
    <s v="AZ"/>
    <s v="United States"/>
    <s v="SELL01469"/>
  </r>
  <r>
    <x v="186"/>
    <d v="2020-04-05T00:00:00"/>
    <x v="3"/>
    <x v="186"/>
    <s v="Simran Reddy"/>
    <x v="32"/>
    <s v="Children's Book"/>
    <x v="4"/>
    <x v="2"/>
    <n v="2"/>
    <n v="190.82"/>
    <n v="0.2"/>
    <n v="15.27"/>
    <n v="7.58"/>
    <n v="328.16"/>
    <s v="Debit Card"/>
    <s v="Delivered"/>
    <s v="San Diego"/>
    <s v="CA"/>
    <s v="Canada"/>
    <s v="SELL00701"/>
  </r>
  <r>
    <x v="187"/>
    <d v="2024-10-23T00:00:00"/>
    <x v="2"/>
    <x v="187"/>
    <s v="Karan Reddy"/>
    <x v="37"/>
    <s v="USB-C Charger"/>
    <x v="1"/>
    <x v="0"/>
    <n v="1"/>
    <n v="50.92"/>
    <n v="0.2"/>
    <n v="3.26"/>
    <n v="1.3"/>
    <n v="45.3"/>
    <s v="Net Banking"/>
    <s v="Delivered"/>
    <s v="Philadelphia"/>
    <s v="PA"/>
    <s v="United States"/>
    <s v="SELL01658"/>
  </r>
  <r>
    <x v="188"/>
    <d v="2021-04-29T00:00:00"/>
    <x v="4"/>
    <x v="188"/>
    <s v="Aarav Verma"/>
    <x v="16"/>
    <s v="Puzzle 1000pc"/>
    <x v="3"/>
    <x v="7"/>
    <n v="5"/>
    <n v="129.25"/>
    <n v="0.15"/>
    <n v="43.94"/>
    <n v="6.24"/>
    <n v="599.49"/>
    <s v="Credit Card"/>
    <s v="Shipped"/>
    <s v="Charlotte"/>
    <s v="NC"/>
    <s v="United States"/>
    <s v="SELL00429"/>
  </r>
  <r>
    <x v="189"/>
    <d v="2023-12-01T00:00:00"/>
    <x v="0"/>
    <x v="189"/>
    <s v="Aditya Singh"/>
    <x v="10"/>
    <s v="Car Charger"/>
    <x v="4"/>
    <x v="2"/>
    <n v="3"/>
    <n v="416.84"/>
    <n v="0.15"/>
    <n v="85.04"/>
    <n v="14.4"/>
    <n v="1162.3800000000001"/>
    <s v="Debit Card"/>
    <s v="Delivered"/>
    <s v="Phoenix"/>
    <s v="AZ"/>
    <s v="United States"/>
    <s v="SELL01532"/>
  </r>
  <r>
    <x v="190"/>
    <d v="2020-08-18T00:00:00"/>
    <x v="3"/>
    <x v="190"/>
    <s v="Sahil Sharma"/>
    <x v="6"/>
    <s v="Dress Shirt"/>
    <x v="4"/>
    <x v="3"/>
    <n v="5"/>
    <n v="319.27999999999997"/>
    <n v="0.05"/>
    <n v="75.83"/>
    <n v="12.39"/>
    <n v="1604.8"/>
    <s v="Amazon Pay"/>
    <s v="Delivered"/>
    <s v="San Diego"/>
    <s v="CA"/>
    <s v="United States"/>
    <s v="SELL00430"/>
  </r>
  <r>
    <x v="191"/>
    <d v="2022-01-18T00:00:00"/>
    <x v="1"/>
    <x v="191"/>
    <s v="Vikas Kapoor"/>
    <x v="1"/>
    <s v="Microphone"/>
    <x v="0"/>
    <x v="2"/>
    <n v="2"/>
    <n v="67.540000000000006"/>
    <n v="0.05"/>
    <n v="10.27"/>
    <n v="1.64"/>
    <n v="140.24"/>
    <s v="Amazon Pay"/>
    <s v="Delivered"/>
    <s v="San Antonio"/>
    <s v="TX"/>
    <s v="Canada"/>
    <s v="SELL00302"/>
  </r>
  <r>
    <x v="192"/>
    <d v="2024-08-05T00:00:00"/>
    <x v="2"/>
    <x v="192"/>
    <s v="Sahil Singh"/>
    <x v="30"/>
    <s v="Noise Cancelling Headphones"/>
    <x v="3"/>
    <x v="4"/>
    <n v="2"/>
    <n v="289.23"/>
    <n v="0.1"/>
    <n v="0"/>
    <n v="13.08"/>
    <n v="533.69000000000005"/>
    <s v="Amazon Pay"/>
    <s v="Delivered"/>
    <s v="Indianapolis"/>
    <s v="IN"/>
    <s v="United States"/>
    <s v="SELL00733"/>
  </r>
  <r>
    <x v="193"/>
    <d v="2023-04-09T00:00:00"/>
    <x v="0"/>
    <x v="193"/>
    <s v="Karan Singh"/>
    <x v="22"/>
    <s v="LED Desk Lamp"/>
    <x v="1"/>
    <x v="4"/>
    <n v="2"/>
    <n v="373.58"/>
    <n v="0.2"/>
    <n v="47.82"/>
    <n v="8.74"/>
    <n v="654.29"/>
    <s v="Credit Card"/>
    <s v="Delivered"/>
    <s v="San Jose"/>
    <s v="CA"/>
    <s v="United States"/>
    <s v="SELL00785"/>
  </r>
  <r>
    <x v="194"/>
    <d v="2021-06-24T00:00:00"/>
    <x v="4"/>
    <x v="194"/>
    <s v="Vivaan Gupta"/>
    <x v="29"/>
    <s v="Portable SSD 1TB"/>
    <x v="4"/>
    <x v="2"/>
    <n v="4"/>
    <n v="359.89"/>
    <n v="0.05"/>
    <n v="68.38"/>
    <n v="13.15"/>
    <n v="1449.11"/>
    <s v="Credit Card"/>
    <s v="Delivered"/>
    <s v="Washington"/>
    <s v="DC"/>
    <s v="United States"/>
    <s v="SELL00999"/>
  </r>
  <r>
    <x v="195"/>
    <d v="2022-11-25T00:00:00"/>
    <x v="1"/>
    <x v="195"/>
    <s v="Vikas Sharma"/>
    <x v="39"/>
    <s v="Sunglasses"/>
    <x v="3"/>
    <x v="9"/>
    <n v="5"/>
    <n v="449.1"/>
    <n v="0.1"/>
    <n v="101.05"/>
    <n v="7.48"/>
    <n v="2129.48"/>
    <s v="Net Banking"/>
    <s v="Delivered"/>
    <s v="San Diego"/>
    <s v="CA"/>
    <s v="United States"/>
    <s v="SELL01298"/>
  </r>
  <r>
    <x v="196"/>
    <d v="2021-06-08T00:00:00"/>
    <x v="4"/>
    <x v="196"/>
    <s v="Vikas Kumar"/>
    <x v="27"/>
    <s v="Instant Pot"/>
    <x v="5"/>
    <x v="4"/>
    <n v="3"/>
    <n v="270.41000000000003"/>
    <n v="0.1"/>
    <n v="36.51"/>
    <n v="3.91"/>
    <n v="770.53"/>
    <s v="Amazon Pay"/>
    <s v="Delivered"/>
    <s v="Houston"/>
    <s v="TX"/>
    <s v="United States"/>
    <s v="SELL00557"/>
  </r>
  <r>
    <x v="197"/>
    <d v="2023-03-29T00:00:00"/>
    <x v="0"/>
    <x v="197"/>
    <s v="Sneha Verma"/>
    <x v="22"/>
    <s v="LED Desk Lamp"/>
    <x v="1"/>
    <x v="8"/>
    <n v="2"/>
    <n v="387.31"/>
    <n v="0"/>
    <n v="92.95"/>
    <n v="7.12"/>
    <n v="874.69"/>
    <s v="Debit Card"/>
    <s v="Delivered"/>
    <s v="San Francisco"/>
    <s v="CA"/>
    <s v="United States"/>
    <s v="SELL01488"/>
  </r>
  <r>
    <x v="198"/>
    <d v="2024-09-18T00:00:00"/>
    <x v="2"/>
    <x v="198"/>
    <s v="Vikas Reddy"/>
    <x v="42"/>
    <s v="Wireless Charger"/>
    <x v="0"/>
    <x v="5"/>
    <n v="3"/>
    <n v="272.14"/>
    <n v="0"/>
    <n v="97.97"/>
    <n v="11.16"/>
    <n v="925.55"/>
    <s v="UPI"/>
    <s v="Delivered"/>
    <s v="San Jose"/>
    <s v="CA"/>
    <s v="Canada"/>
    <s v="SELL00096"/>
  </r>
  <r>
    <x v="199"/>
    <d v="2023-06-20T00:00:00"/>
    <x v="0"/>
    <x v="199"/>
    <s v="Karan Kapoor"/>
    <x v="44"/>
    <s v="Desk Organizer"/>
    <x v="1"/>
    <x v="7"/>
    <n v="1"/>
    <n v="420.62"/>
    <n v="0"/>
    <n v="21.03"/>
    <n v="5.69"/>
    <n v="447.34"/>
    <s v="Amazon Pay"/>
    <s v="Shipped"/>
    <s v="Dallas"/>
    <s v="TX"/>
    <s v="United States"/>
    <s v="SELL01489"/>
  </r>
  <r>
    <x v="200"/>
    <d v="2023-01-14T00:00:00"/>
    <x v="0"/>
    <x v="200"/>
    <s v="Arjun Kumar"/>
    <x v="8"/>
    <s v="Kids Toy Car"/>
    <x v="2"/>
    <x v="6"/>
    <n v="4"/>
    <n v="575.92999999999995"/>
    <n v="0"/>
    <n v="0"/>
    <n v="14.5"/>
    <n v="2318.2199999999998"/>
    <s v="Credit Card"/>
    <s v="Delivered"/>
    <s v="Dallas"/>
    <s v="TX"/>
    <s v="India"/>
    <s v="SELL00230"/>
  </r>
  <r>
    <x v="201"/>
    <d v="2024-12-24T00:00:00"/>
    <x v="2"/>
    <x v="201"/>
    <s v="Mohit Singh"/>
    <x v="22"/>
    <s v="LED Desk Lamp"/>
    <x v="3"/>
    <x v="0"/>
    <n v="5"/>
    <n v="167.97"/>
    <n v="0"/>
    <n v="0"/>
    <n v="8.35"/>
    <n v="848.2"/>
    <s v="UPI"/>
    <s v="Delivered"/>
    <s v="Dallas"/>
    <s v="TX"/>
    <s v="United States"/>
    <s v="SELL00039"/>
  </r>
  <r>
    <x v="202"/>
    <d v="2021-07-31T00:00:00"/>
    <x v="4"/>
    <x v="202"/>
    <s v="Karan Sharma"/>
    <x v="20"/>
    <s v="4K Monitor"/>
    <x v="3"/>
    <x v="1"/>
    <n v="5"/>
    <n v="471.14"/>
    <n v="0"/>
    <n v="188.46"/>
    <n v="4.18"/>
    <n v="2548.34"/>
    <s v="Amazon Pay"/>
    <s v="Delivered"/>
    <s v="Denver"/>
    <s v="CO"/>
    <s v="Canada"/>
    <s v="SELL00154"/>
  </r>
  <r>
    <x v="203"/>
    <d v="2021-11-12T00:00:00"/>
    <x v="4"/>
    <x v="203"/>
    <s v="Mohit Patel"/>
    <x v="3"/>
    <s v="Webcam Full HD"/>
    <x v="3"/>
    <x v="1"/>
    <n v="3"/>
    <n v="461.7"/>
    <n v="0.05"/>
    <n v="65.790000000000006"/>
    <n v="13.58"/>
    <n v="1395.21"/>
    <s v="Credit Card"/>
    <s v="Returned"/>
    <s v="Fort Worth"/>
    <s v="TX"/>
    <s v="India"/>
    <s v="SELL01177"/>
  </r>
  <r>
    <x v="204"/>
    <d v="2021-07-10T00:00:00"/>
    <x v="4"/>
    <x v="204"/>
    <s v="Karan Kumar"/>
    <x v="21"/>
    <s v="Smart Light Bulb"/>
    <x v="4"/>
    <x v="7"/>
    <n v="2"/>
    <n v="303.77"/>
    <n v="0.25"/>
    <n v="22.78"/>
    <n v="11.47"/>
    <n v="489.9"/>
    <s v="UPI"/>
    <s v="Delivered"/>
    <s v="Columbus"/>
    <s v="OH"/>
    <s v="Australia"/>
    <s v="SELL00122"/>
  </r>
  <r>
    <x v="205"/>
    <d v="2024-05-16T00:00:00"/>
    <x v="2"/>
    <x v="205"/>
    <s v="Pooja Singh"/>
    <x v="41"/>
    <s v="Electric Kettle"/>
    <x v="5"/>
    <x v="9"/>
    <n v="4"/>
    <n v="312.36"/>
    <n v="0.1"/>
    <n v="0"/>
    <n v="2.52"/>
    <n v="1127.02"/>
    <s v="Credit Card"/>
    <s v="Delivered"/>
    <s v="Columbus"/>
    <s v="OH"/>
    <s v="United States"/>
    <s v="SELL01958"/>
  </r>
  <r>
    <x v="206"/>
    <d v="2022-10-09T00:00:00"/>
    <x v="1"/>
    <x v="206"/>
    <s v="Vihaan Mehta"/>
    <x v="10"/>
    <s v="Car Charger"/>
    <x v="0"/>
    <x v="2"/>
    <n v="3"/>
    <n v="59.09"/>
    <n v="0.15"/>
    <n v="0"/>
    <n v="14.12"/>
    <n v="164.8"/>
    <s v="Net Banking"/>
    <s v="Delivered"/>
    <s v="Chicago"/>
    <s v="IL"/>
    <s v="India"/>
    <s v="SELL00705"/>
  </r>
  <r>
    <x v="207"/>
    <d v="2021-10-07T00:00:00"/>
    <x v="4"/>
    <x v="207"/>
    <s v="Vivaan Joshi"/>
    <x v="28"/>
    <s v="Water Bottle"/>
    <x v="0"/>
    <x v="4"/>
    <n v="1"/>
    <n v="266.91000000000003"/>
    <n v="0.05"/>
    <n v="20.29"/>
    <n v="7.33"/>
    <n v="281.18"/>
    <s v="Amazon Pay"/>
    <s v="Delivered"/>
    <s v="Phoenix"/>
    <s v="AZ"/>
    <s v="India"/>
    <s v="SELL01609"/>
  </r>
  <r>
    <x v="208"/>
    <d v="2022-03-06T00:00:00"/>
    <x v="1"/>
    <x v="208"/>
    <s v="Sneha Kumar"/>
    <x v="8"/>
    <s v="Kids Toy Car"/>
    <x v="5"/>
    <x v="3"/>
    <n v="3"/>
    <n v="568.01"/>
    <n v="0"/>
    <n v="0"/>
    <n v="12.94"/>
    <n v="1716.97"/>
    <s v="Credit Card"/>
    <s v="Delivered"/>
    <s v="San Jose"/>
    <s v="CA"/>
    <s v="United Kingdom"/>
    <s v="SELL01838"/>
  </r>
  <r>
    <x v="209"/>
    <d v="2022-11-17T00:00:00"/>
    <x v="1"/>
    <x v="209"/>
    <s v="Simran Patel"/>
    <x v="32"/>
    <s v="Children's Book"/>
    <x v="0"/>
    <x v="1"/>
    <n v="2"/>
    <n v="454.72"/>
    <n v="0.05"/>
    <n v="69.12"/>
    <n v="0.31"/>
    <n v="933.4"/>
    <s v="Net Banking"/>
    <s v="Shipped"/>
    <s v="Los Angeles"/>
    <s v="CA"/>
    <s v="India"/>
    <s v="SELL01140"/>
  </r>
  <r>
    <x v="210"/>
    <d v="2024-07-01T00:00:00"/>
    <x v="2"/>
    <x v="210"/>
    <s v="Priya Kumar"/>
    <x v="13"/>
    <s v="Desk Plant"/>
    <x v="0"/>
    <x v="0"/>
    <n v="3"/>
    <n v="189.12"/>
    <n v="0.2"/>
    <n v="36.31"/>
    <n v="3.6"/>
    <n v="493.8"/>
    <s v="Debit Card"/>
    <s v="Delivered"/>
    <s v="New York"/>
    <s v="NY"/>
    <s v="United Kingdom"/>
    <s v="SELL00479"/>
  </r>
  <r>
    <x v="211"/>
    <d v="2024-04-28T00:00:00"/>
    <x v="2"/>
    <x v="211"/>
    <s v="Sneha Sharma"/>
    <x v="26"/>
    <s v="Board Game"/>
    <x v="1"/>
    <x v="0"/>
    <n v="5"/>
    <n v="104.68"/>
    <n v="0.15"/>
    <n v="35.590000000000003"/>
    <n v="2.38"/>
    <n v="482.86"/>
    <s v="UPI"/>
    <s v="Delivered"/>
    <s v="Washington"/>
    <s v="DC"/>
    <s v="United States"/>
    <s v="SELL00157"/>
  </r>
  <r>
    <x v="212"/>
    <d v="2023-09-25T00:00:00"/>
    <x v="0"/>
    <x v="212"/>
    <s v="Rohit Mehta"/>
    <x v="32"/>
    <s v="Children's Book"/>
    <x v="4"/>
    <x v="0"/>
    <n v="2"/>
    <n v="116.03"/>
    <n v="0.2"/>
    <n v="14.85"/>
    <n v="5.54"/>
    <n v="206.04"/>
    <s v="Cash on Delivery"/>
    <s v="Delivered"/>
    <s v="Columbus"/>
    <s v="OH"/>
    <s v="India"/>
    <s v="SELL01375"/>
  </r>
  <r>
    <x v="213"/>
    <d v="2024-12-26T00:00:00"/>
    <x v="2"/>
    <x v="213"/>
    <s v="Anjali Gupta"/>
    <x v="41"/>
    <s v="Electric Kettle"/>
    <x v="2"/>
    <x v="5"/>
    <n v="3"/>
    <n v="83.31"/>
    <n v="0"/>
    <n v="19.989999999999998"/>
    <n v="3.48"/>
    <n v="273.39999999999998"/>
    <s v="UPI"/>
    <s v="Delivered"/>
    <s v="Fort Worth"/>
    <s v="TX"/>
    <s v="United States"/>
    <s v="SELL00159"/>
  </r>
  <r>
    <x v="214"/>
    <d v="2023-09-16T00:00:00"/>
    <x v="0"/>
    <x v="214"/>
    <s v="Aditya Gupta"/>
    <x v="49"/>
    <s v="Bluetooth Speaker"/>
    <x v="5"/>
    <x v="3"/>
    <n v="3"/>
    <n v="556.67999999999995"/>
    <n v="0"/>
    <n v="83.5"/>
    <n v="1.06"/>
    <n v="1754.6"/>
    <s v="Debit Card"/>
    <s v="Delivered"/>
    <s v="Fort Worth"/>
    <s v="TX"/>
    <s v="Canada"/>
    <s v="SELL01801"/>
  </r>
  <r>
    <x v="215"/>
    <d v="2024-07-21T00:00:00"/>
    <x v="2"/>
    <x v="215"/>
    <s v="Vikas Reddy"/>
    <x v="34"/>
    <s v="Air Fryer"/>
    <x v="1"/>
    <x v="6"/>
    <n v="3"/>
    <n v="404.76"/>
    <n v="0"/>
    <n v="218.57"/>
    <n v="10.5"/>
    <n v="1443.35"/>
    <s v="Debit Card"/>
    <s v="Delivered"/>
    <s v="Jacksonville"/>
    <s v="FL"/>
    <s v="United States"/>
    <s v="SELL00813"/>
  </r>
  <r>
    <x v="216"/>
    <d v="2024-03-09T00:00:00"/>
    <x v="2"/>
    <x v="216"/>
    <s v="Sunita Reddy"/>
    <x v="33"/>
    <s v="Laptop Sleeve"/>
    <x v="3"/>
    <x v="7"/>
    <n v="5"/>
    <n v="470.82"/>
    <n v="0.1"/>
    <n v="169.5"/>
    <n v="12.39"/>
    <n v="2300.58"/>
    <s v="Debit Card"/>
    <s v="Delivered"/>
    <s v="Denver"/>
    <s v="CO"/>
    <s v="United States"/>
    <s v="SELL01565"/>
  </r>
  <r>
    <x v="217"/>
    <d v="2023-10-03T00:00:00"/>
    <x v="0"/>
    <x v="217"/>
    <s v="Anjali Sharma"/>
    <x v="18"/>
    <s v="Smartphone Case"/>
    <x v="1"/>
    <x v="2"/>
    <n v="5"/>
    <n v="88.24"/>
    <n v="0"/>
    <n v="35.299999999999997"/>
    <n v="13.44"/>
    <n v="489.94"/>
    <s v="Debit Card"/>
    <s v="Delivered"/>
    <s v="Houston"/>
    <s v="TX"/>
    <s v="India"/>
    <s v="SELL01516"/>
  </r>
  <r>
    <x v="218"/>
    <d v="2024-02-05T00:00:00"/>
    <x v="2"/>
    <x v="218"/>
    <s v="Vihaan Gupta"/>
    <x v="19"/>
    <s v="Backpack"/>
    <x v="1"/>
    <x v="5"/>
    <n v="3"/>
    <n v="410.9"/>
    <n v="0"/>
    <n v="98.62"/>
    <n v="0.56999999999999995"/>
    <n v="1331.89"/>
    <s v="Credit Card"/>
    <s v="Delivered"/>
    <s v="San Diego"/>
    <s v="CA"/>
    <s v="India"/>
    <s v="SELL01863"/>
  </r>
  <r>
    <x v="219"/>
    <d v="2023-06-08T00:00:00"/>
    <x v="0"/>
    <x v="219"/>
    <s v="Mohit Kapoor"/>
    <x v="14"/>
    <s v="Running Shoes"/>
    <x v="2"/>
    <x v="9"/>
    <n v="4"/>
    <n v="485.32"/>
    <n v="0.15"/>
    <n v="132.01"/>
    <n v="8.34"/>
    <n v="1790.44"/>
    <s v="Amazon Pay"/>
    <s v="Delivered"/>
    <s v="Dallas"/>
    <s v="TX"/>
    <s v="United States"/>
    <s v="SELL01791"/>
  </r>
  <r>
    <x v="220"/>
    <d v="2020-07-08T00:00:00"/>
    <x v="3"/>
    <x v="220"/>
    <s v="Pooja Sharma"/>
    <x v="7"/>
    <s v="Jeans"/>
    <x v="2"/>
    <x v="5"/>
    <n v="1"/>
    <n v="49.31"/>
    <n v="0"/>
    <n v="2.4700000000000002"/>
    <n v="0.69"/>
    <n v="52.47"/>
    <s v="Debit Card"/>
    <s v="Delivered"/>
    <s v="Charlotte"/>
    <s v="NC"/>
    <s v="United States"/>
    <s v="SELL00297"/>
  </r>
  <r>
    <x v="221"/>
    <d v="2023-06-02T00:00:00"/>
    <x v="0"/>
    <x v="221"/>
    <s v="Vihaan Kapoor"/>
    <x v="41"/>
    <s v="Electric Kettle"/>
    <x v="4"/>
    <x v="8"/>
    <n v="4"/>
    <n v="389.67"/>
    <n v="0.05"/>
    <n v="118.46"/>
    <n v="3.29"/>
    <n v="1602.5"/>
    <s v="Credit Card"/>
    <s v="Delivered"/>
    <s v="San Diego"/>
    <s v="CA"/>
    <s v="United States"/>
    <s v="SELL00328"/>
  </r>
  <r>
    <x v="222"/>
    <d v="2023-11-09T00:00:00"/>
    <x v="0"/>
    <x v="222"/>
    <s v="Karan Patel"/>
    <x v="36"/>
    <s v="Router"/>
    <x v="1"/>
    <x v="7"/>
    <n v="1"/>
    <n v="450.05"/>
    <n v="0"/>
    <n v="22.5"/>
    <n v="1.2"/>
    <n v="473.75"/>
    <s v="Net Banking"/>
    <s v="Shipped"/>
    <s v="Austin"/>
    <s v="TX"/>
    <s v="United States"/>
    <s v="SELL00753"/>
  </r>
  <r>
    <x v="223"/>
    <d v="2023-11-01T00:00:00"/>
    <x v="0"/>
    <x v="223"/>
    <s v="Anjali Mehta"/>
    <x v="12"/>
    <s v="Vacuum Cleaner"/>
    <x v="1"/>
    <x v="4"/>
    <n v="3"/>
    <n v="137.33000000000001"/>
    <n v="0.1"/>
    <n v="29.66"/>
    <n v="13.56"/>
    <n v="414.01"/>
    <s v="Credit Card"/>
    <s v="Delivered"/>
    <s v="San Antonio"/>
    <s v="TX"/>
    <s v="India"/>
    <s v="SELL00080"/>
  </r>
  <r>
    <x v="224"/>
    <d v="2023-07-30T00:00:00"/>
    <x v="0"/>
    <x v="224"/>
    <s v="Kabir Reddy"/>
    <x v="42"/>
    <s v="Wireless Charger"/>
    <x v="1"/>
    <x v="0"/>
    <n v="2"/>
    <n v="114.61"/>
    <n v="0"/>
    <n v="18.34"/>
    <n v="0.91"/>
    <n v="248.47"/>
    <s v="Net Banking"/>
    <s v="Delivered"/>
    <s v="Phoenix"/>
    <s v="AZ"/>
    <s v="United States"/>
    <s v="SELL01913"/>
  </r>
  <r>
    <x v="225"/>
    <d v="2021-09-24T00:00:00"/>
    <x v="4"/>
    <x v="225"/>
    <s v="Vihaan Mehta"/>
    <x v="39"/>
    <s v="Sunglasses"/>
    <x v="5"/>
    <x v="8"/>
    <n v="5"/>
    <n v="303.23"/>
    <n v="0"/>
    <n v="181.94"/>
    <n v="9.58"/>
    <n v="1707.67"/>
    <s v="Credit Card"/>
    <s v="Delivered"/>
    <s v="San Francisco"/>
    <s v="CA"/>
    <s v="United States"/>
    <s v="SELL00376"/>
  </r>
  <r>
    <x v="226"/>
    <d v="2021-09-19T00:00:00"/>
    <x v="4"/>
    <x v="226"/>
    <s v="Ritika Kumar"/>
    <x v="5"/>
    <s v="Cookware Set"/>
    <x v="3"/>
    <x v="6"/>
    <n v="4"/>
    <n v="377.77"/>
    <n v="0.1"/>
    <n v="163.19999999999999"/>
    <n v="11.35"/>
    <n v="1534.52"/>
    <s v="Amazon Pay"/>
    <s v="Delivered"/>
    <s v="Washington"/>
    <s v="DC"/>
    <s v="United States"/>
    <s v="SELL00628"/>
  </r>
  <r>
    <x v="227"/>
    <d v="2022-08-30T00:00:00"/>
    <x v="1"/>
    <x v="227"/>
    <s v="Pooja Sharma"/>
    <x v="48"/>
    <s v="Office Chair"/>
    <x v="5"/>
    <x v="0"/>
    <n v="5"/>
    <n v="165.72"/>
    <n v="0.05"/>
    <n v="62.97"/>
    <n v="4.46"/>
    <n v="854.6"/>
    <s v="Credit Card"/>
    <s v="Delivered"/>
    <s v="Chicago"/>
    <s v="IL"/>
    <s v="India"/>
    <s v="SELL01713"/>
  </r>
  <r>
    <x v="228"/>
    <d v="2024-11-03T00:00:00"/>
    <x v="2"/>
    <x v="228"/>
    <s v="Karan Sharma"/>
    <x v="42"/>
    <s v="Wireless Charger"/>
    <x v="5"/>
    <x v="5"/>
    <n v="5"/>
    <n v="404.33"/>
    <n v="0"/>
    <n v="161.72999999999999"/>
    <n v="4.75"/>
    <n v="2188.13"/>
    <s v="Credit Card"/>
    <s v="Shipped"/>
    <s v="Denver"/>
    <s v="CO"/>
    <s v="United Kingdom"/>
    <s v="SELL00704"/>
  </r>
  <r>
    <x v="229"/>
    <d v="2023-07-06T00:00:00"/>
    <x v="0"/>
    <x v="229"/>
    <s v="Aman Reddy"/>
    <x v="16"/>
    <s v="Puzzle 1000pc"/>
    <x v="3"/>
    <x v="1"/>
    <n v="5"/>
    <n v="493.81"/>
    <n v="0.3"/>
    <n v="138.27000000000001"/>
    <n v="14.7"/>
    <n v="1881.3"/>
    <s v="Amazon Pay"/>
    <s v="Pending"/>
    <s v="Denver"/>
    <s v="CO"/>
    <s v="United States"/>
    <s v="SELL00905"/>
  </r>
  <r>
    <x v="230"/>
    <d v="2023-10-14T00:00:00"/>
    <x v="0"/>
    <x v="230"/>
    <s v="Rohit Patel"/>
    <x v="17"/>
    <s v="Smartwatch"/>
    <x v="1"/>
    <x v="8"/>
    <n v="1"/>
    <n v="590.16999999999996"/>
    <n v="0.15"/>
    <n v="25.08"/>
    <n v="3.79"/>
    <n v="530.51"/>
    <s v="Credit Card"/>
    <s v="Shipped"/>
    <s v="Denver"/>
    <s v="CO"/>
    <s v="United States"/>
    <s v="SELL01023"/>
  </r>
  <r>
    <x v="231"/>
    <d v="2021-12-10T00:00:00"/>
    <x v="4"/>
    <x v="231"/>
    <s v="Karan Verma"/>
    <x v="39"/>
    <s v="Sunglasses"/>
    <x v="3"/>
    <x v="7"/>
    <n v="2"/>
    <n v="426.66"/>
    <n v="0.15"/>
    <n v="87.04"/>
    <n v="11.68"/>
    <n v="824.04"/>
    <s v="Amazon Pay"/>
    <s v="Delivered"/>
    <s v="Jacksonville"/>
    <s v="FL"/>
    <s v="United States"/>
    <s v="SELL00212"/>
  </r>
  <r>
    <x v="232"/>
    <d v="2024-01-19T00:00:00"/>
    <x v="2"/>
    <x v="232"/>
    <s v="Anjali Kapoor"/>
    <x v="33"/>
    <s v="Laptop Sleeve"/>
    <x v="1"/>
    <x v="1"/>
    <n v="3"/>
    <n v="512.13"/>
    <n v="0"/>
    <n v="122.91"/>
    <n v="14.93"/>
    <n v="1674.23"/>
    <s v="Net Banking"/>
    <s v="Delivered"/>
    <s v="Chicago"/>
    <s v="IL"/>
    <s v="United States"/>
    <s v="SELL00809"/>
  </r>
  <r>
    <x v="233"/>
    <d v="2023-12-05T00:00:00"/>
    <x v="0"/>
    <x v="233"/>
    <s v="Anjali Verma"/>
    <x v="30"/>
    <s v="Noise Cancelling Headphones"/>
    <x v="3"/>
    <x v="7"/>
    <n v="4"/>
    <n v="139.59"/>
    <n v="0.05"/>
    <n v="26.52"/>
    <n v="0.4"/>
    <n v="557.36"/>
    <s v="Debit Card"/>
    <s v="Shipped"/>
    <s v="Fort Worth"/>
    <s v="TX"/>
    <s v="United States"/>
    <s v="SELL00871"/>
  </r>
  <r>
    <x v="234"/>
    <d v="2021-10-10T00:00:00"/>
    <x v="4"/>
    <x v="234"/>
    <s v="Priya Reddy"/>
    <x v="44"/>
    <s v="Desk Organizer"/>
    <x v="2"/>
    <x v="2"/>
    <n v="2"/>
    <n v="130.46"/>
    <n v="0.1"/>
    <n v="18.79"/>
    <n v="0.38"/>
    <n v="254"/>
    <s v="Debit Card"/>
    <s v="Delivered"/>
    <s v="Denver"/>
    <s v="CO"/>
    <s v="United States"/>
    <s v="SELL00685"/>
  </r>
  <r>
    <x v="235"/>
    <d v="2020-11-13T00:00:00"/>
    <x v="3"/>
    <x v="235"/>
    <s v="Priya Mehta"/>
    <x v="6"/>
    <s v="Dress Shirt"/>
    <x v="5"/>
    <x v="5"/>
    <n v="5"/>
    <n v="574.24"/>
    <n v="0"/>
    <n v="143.56"/>
    <n v="13.09"/>
    <n v="3027.85"/>
    <s v="Credit Card"/>
    <s v="Shipped"/>
    <s v="Chicago"/>
    <s v="IL"/>
    <s v="United States"/>
    <s v="SELL00618"/>
  </r>
  <r>
    <x v="236"/>
    <d v="2024-08-27T00:00:00"/>
    <x v="2"/>
    <x v="236"/>
    <s v="Anjali Mehta"/>
    <x v="25"/>
    <s v="Memory Card 128GB"/>
    <x v="2"/>
    <x v="3"/>
    <n v="1"/>
    <n v="432.72"/>
    <n v="0.2"/>
    <n v="62.31"/>
    <n v="14.85"/>
    <n v="423.34"/>
    <s v="Cash on Delivery"/>
    <s v="Delivered"/>
    <s v="Los Angeles"/>
    <s v="CA"/>
    <s v="India"/>
    <s v="SELL00273"/>
  </r>
  <r>
    <x v="237"/>
    <d v="2023-06-02T00:00:00"/>
    <x v="0"/>
    <x v="237"/>
    <s v="Priya Reddy"/>
    <x v="19"/>
    <s v="Backpack"/>
    <x v="5"/>
    <x v="8"/>
    <n v="5"/>
    <n v="73.55"/>
    <n v="0.15"/>
    <n v="0"/>
    <n v="9.0299999999999994"/>
    <n v="321.62"/>
    <s v="Debit Card"/>
    <s v="Delivered"/>
    <s v="Indianapolis"/>
    <s v="IN"/>
    <s v="United States"/>
    <s v="SELL00238"/>
  </r>
  <r>
    <x v="238"/>
    <d v="2023-06-11T00:00:00"/>
    <x v="0"/>
    <x v="238"/>
    <s v="Arjun Kumar"/>
    <x v="28"/>
    <s v="Water Bottle"/>
    <x v="5"/>
    <x v="3"/>
    <n v="1"/>
    <n v="257.51"/>
    <n v="0.1"/>
    <n v="41.72"/>
    <n v="5.25"/>
    <n v="278.73"/>
    <s v="Credit Card"/>
    <s v="Delivered"/>
    <s v="Los Angeles"/>
    <s v="CA"/>
    <s v="United States"/>
    <s v="SELL01434"/>
  </r>
  <r>
    <x v="239"/>
    <d v="2021-11-14T00:00:00"/>
    <x v="4"/>
    <x v="239"/>
    <s v="Karan Mehta"/>
    <x v="31"/>
    <s v="Novel Bestseller"/>
    <x v="2"/>
    <x v="7"/>
    <n v="5"/>
    <n v="338.76"/>
    <n v="0.05"/>
    <n v="193.09"/>
    <n v="12.46"/>
    <n v="1814.66"/>
    <s v="UPI"/>
    <s v="Delivered"/>
    <s v="Fort Worth"/>
    <s v="TX"/>
    <s v="India"/>
    <s v="SELL00311"/>
  </r>
  <r>
    <x v="240"/>
    <d v="2021-10-25T00:00:00"/>
    <x v="4"/>
    <x v="240"/>
    <s v="Mohit Kapoor"/>
    <x v="13"/>
    <s v="Desk Plant"/>
    <x v="5"/>
    <x v="8"/>
    <n v="2"/>
    <n v="139.97"/>
    <n v="0"/>
    <n v="22.4"/>
    <n v="14.9"/>
    <n v="317.24"/>
    <s v="UPI"/>
    <s v="Delivered"/>
    <s v="New York"/>
    <s v="NY"/>
    <s v="Australia"/>
    <s v="SELL00709"/>
  </r>
  <r>
    <x v="241"/>
    <d v="2023-10-29T00:00:00"/>
    <x v="0"/>
    <x v="241"/>
    <s v="Ritika Gupta"/>
    <x v="7"/>
    <s v="Jeans"/>
    <x v="5"/>
    <x v="3"/>
    <n v="4"/>
    <n v="202.98"/>
    <n v="0.1"/>
    <n v="58.46"/>
    <n v="0.09"/>
    <n v="789.28"/>
    <s v="Cash on Delivery"/>
    <s v="Delivered"/>
    <s v="Seattle"/>
    <s v="WA"/>
    <s v="Canada"/>
    <s v="SELL01881"/>
  </r>
  <r>
    <x v="242"/>
    <d v="2024-08-22T00:00:00"/>
    <x v="2"/>
    <x v="242"/>
    <s v="Sunita Reddy"/>
    <x v="1"/>
    <s v="Microphone"/>
    <x v="1"/>
    <x v="3"/>
    <n v="4"/>
    <n v="319.11"/>
    <n v="0"/>
    <n v="63.82"/>
    <n v="4.1500000000000004"/>
    <n v="1344.41"/>
    <s v="Cash on Delivery"/>
    <s v="Delivered"/>
    <s v="San Antonio"/>
    <s v="TX"/>
    <s v="United States"/>
    <s v="SELL01539"/>
  </r>
  <r>
    <x v="243"/>
    <d v="2024-06-19T00:00:00"/>
    <x v="2"/>
    <x v="243"/>
    <s v="Aarav Gupta"/>
    <x v="0"/>
    <s v="Drone Mini"/>
    <x v="1"/>
    <x v="2"/>
    <n v="1"/>
    <n v="370.47"/>
    <n v="0.15"/>
    <n v="37.79"/>
    <n v="0.89"/>
    <n v="353.58"/>
    <s v="Amazon Pay"/>
    <s v="Delivered"/>
    <s v="Columbus"/>
    <s v="OH"/>
    <s v="United States"/>
    <s v="SELL01937"/>
  </r>
  <r>
    <x v="244"/>
    <d v="2024-02-04T00:00:00"/>
    <x v="2"/>
    <x v="244"/>
    <s v="Priya Kumar"/>
    <x v="37"/>
    <s v="USB-C Charger"/>
    <x v="2"/>
    <x v="0"/>
    <n v="5"/>
    <n v="45.49"/>
    <n v="0.2"/>
    <n v="32.75"/>
    <n v="0.02"/>
    <n v="214.73"/>
    <s v="Debit Card"/>
    <s v="Delivered"/>
    <s v="Seattle"/>
    <s v="WA"/>
    <s v="India"/>
    <s v="SELL00878"/>
  </r>
  <r>
    <x v="245"/>
    <d v="2023-06-10T00:00:00"/>
    <x v="0"/>
    <x v="245"/>
    <s v="Karan Kapoor"/>
    <x v="0"/>
    <s v="Drone Mini"/>
    <x v="2"/>
    <x v="5"/>
    <n v="3"/>
    <n v="116.12"/>
    <n v="0"/>
    <n v="62.7"/>
    <n v="5.45"/>
    <n v="416.51"/>
    <s v="Credit Card"/>
    <s v="Delivered"/>
    <s v="Seattle"/>
    <s v="WA"/>
    <s v="India"/>
    <s v="SELL01817"/>
  </r>
  <r>
    <x v="246"/>
    <d v="2024-09-11T00:00:00"/>
    <x v="2"/>
    <x v="246"/>
    <s v="Kabir Patel"/>
    <x v="46"/>
    <s v="Action Camera"/>
    <x v="5"/>
    <x v="0"/>
    <n v="3"/>
    <n v="297.86"/>
    <n v="0.2"/>
    <n v="85.78"/>
    <n v="7.14"/>
    <n v="807.78"/>
    <s v="Credit Card"/>
    <s v="Shipped"/>
    <s v="Phoenix"/>
    <s v="AZ"/>
    <s v="United States"/>
    <s v="SELL01554"/>
  </r>
  <r>
    <x v="247"/>
    <d v="2023-02-10T00:00:00"/>
    <x v="0"/>
    <x v="247"/>
    <s v="Simran Joshi"/>
    <x v="0"/>
    <s v="Drone Mini"/>
    <x v="3"/>
    <x v="7"/>
    <n v="5"/>
    <n v="89.26"/>
    <n v="0"/>
    <n v="35.700000000000003"/>
    <n v="2.92"/>
    <n v="484.92"/>
    <s v="Debit Card"/>
    <s v="Delivered"/>
    <s v="San Francisco"/>
    <s v="CA"/>
    <s v="United States"/>
    <s v="SELL01901"/>
  </r>
  <r>
    <x v="248"/>
    <d v="2024-02-29T00:00:00"/>
    <x v="2"/>
    <x v="248"/>
    <s v="Simran Kumar"/>
    <x v="38"/>
    <s v="Fitness Band"/>
    <x v="5"/>
    <x v="7"/>
    <n v="4"/>
    <n v="73.540000000000006"/>
    <n v="0.2"/>
    <n v="18.829999999999998"/>
    <n v="11.23"/>
    <n v="265.39"/>
    <s v="Debit Card"/>
    <s v="Delivered"/>
    <s v="Charlotte"/>
    <s v="NC"/>
    <s v="United States"/>
    <s v="SELL01387"/>
  </r>
  <r>
    <x v="249"/>
    <d v="2021-03-17T00:00:00"/>
    <x v="4"/>
    <x v="249"/>
    <s v="Aman Joshi"/>
    <x v="21"/>
    <s v="Smart Light Bulb"/>
    <x v="1"/>
    <x v="8"/>
    <n v="4"/>
    <n v="214.42"/>
    <n v="0"/>
    <n v="102.92"/>
    <n v="9.31"/>
    <n v="969.91"/>
    <s v="Credit Card"/>
    <s v="Delivered"/>
    <s v="Philadelphia"/>
    <s v="PA"/>
    <s v="United States"/>
    <s v="SELL00871"/>
  </r>
  <r>
    <x v="250"/>
    <d v="2021-07-17T00:00:00"/>
    <x v="4"/>
    <x v="250"/>
    <s v="Mohit Verma"/>
    <x v="15"/>
    <s v="Graphic Tablet"/>
    <x v="1"/>
    <x v="8"/>
    <n v="4"/>
    <n v="234.78"/>
    <n v="0.1"/>
    <n v="101.42"/>
    <n v="0.79"/>
    <n v="947.42"/>
    <s v="Credit Card"/>
    <s v="Delivered"/>
    <s v="Chicago"/>
    <s v="IL"/>
    <s v="United States"/>
    <s v="SELL00536"/>
  </r>
  <r>
    <x v="251"/>
    <d v="2023-07-15T00:00:00"/>
    <x v="0"/>
    <x v="251"/>
    <s v="Priya Reddy"/>
    <x v="0"/>
    <s v="Drone Mini"/>
    <x v="2"/>
    <x v="5"/>
    <n v="5"/>
    <n v="274.55"/>
    <n v="0.3"/>
    <n v="48.05"/>
    <n v="5.27"/>
    <n v="1014.24"/>
    <s v="Debit Card"/>
    <s v="Pending"/>
    <s v="Washington"/>
    <s v="DC"/>
    <s v="United States"/>
    <s v="SELL00946"/>
  </r>
  <r>
    <x v="252"/>
    <d v="2024-03-13T00:00:00"/>
    <x v="2"/>
    <x v="252"/>
    <s v="Kabir Patel"/>
    <x v="49"/>
    <s v="Bluetooth Speaker"/>
    <x v="5"/>
    <x v="5"/>
    <n v="5"/>
    <n v="187.41"/>
    <n v="0.25"/>
    <n v="35.14"/>
    <n v="13.38"/>
    <n v="751.31"/>
    <s v="Net Banking"/>
    <s v="Shipped"/>
    <s v="Austin"/>
    <s v="TX"/>
    <s v="Canada"/>
    <s v="SELL00810"/>
  </r>
  <r>
    <x v="253"/>
    <d v="2023-11-10T00:00:00"/>
    <x v="0"/>
    <x v="253"/>
    <s v="Aditya Kumar"/>
    <x v="8"/>
    <s v="Kids Toy Car"/>
    <x v="0"/>
    <x v="0"/>
    <n v="4"/>
    <n v="230.36"/>
    <n v="0.15"/>
    <n v="39.159999999999997"/>
    <n v="2"/>
    <n v="824.38"/>
    <s v="Amazon Pay"/>
    <s v="Delivered"/>
    <s v="Chicago"/>
    <s v="IL"/>
    <s v="India"/>
    <s v="SELL01760"/>
  </r>
  <r>
    <x v="254"/>
    <d v="2023-11-11T00:00:00"/>
    <x v="0"/>
    <x v="254"/>
    <s v="Priya Kumar"/>
    <x v="7"/>
    <s v="Jeans"/>
    <x v="5"/>
    <x v="4"/>
    <n v="5"/>
    <n v="259.57"/>
    <n v="0.05"/>
    <n v="0"/>
    <n v="7.79"/>
    <n v="1240.75"/>
    <s v="UPI"/>
    <s v="Pending"/>
    <s v="Dallas"/>
    <s v="TX"/>
    <s v="United States"/>
    <s v="SELL00205"/>
  </r>
  <r>
    <x v="255"/>
    <d v="2023-02-10T00:00:00"/>
    <x v="0"/>
    <x v="255"/>
    <s v="Rohit Singh"/>
    <x v="14"/>
    <s v="Running Shoes"/>
    <x v="5"/>
    <x v="2"/>
    <n v="4"/>
    <n v="428.27"/>
    <n v="0.25"/>
    <n v="154.18"/>
    <n v="12.7"/>
    <n v="1451.69"/>
    <s v="Cash on Delivery"/>
    <s v="Delivered"/>
    <s v="Washington"/>
    <s v="DC"/>
    <s v="India"/>
    <s v="SELL00035"/>
  </r>
  <r>
    <x v="256"/>
    <d v="2024-06-24T00:00:00"/>
    <x v="2"/>
    <x v="256"/>
    <s v="Aarav Sharma"/>
    <x v="38"/>
    <s v="Fitness Band"/>
    <x v="0"/>
    <x v="8"/>
    <n v="5"/>
    <n v="428.5"/>
    <n v="0"/>
    <n v="171.4"/>
    <n v="0.81"/>
    <n v="2314.71"/>
    <s v="Amazon Pay"/>
    <s v="Delivered"/>
    <s v="Charlotte"/>
    <s v="NC"/>
    <s v="United States"/>
    <s v="SELL00561"/>
  </r>
  <r>
    <x v="257"/>
    <d v="2024-07-06T00:00:00"/>
    <x v="2"/>
    <x v="257"/>
    <s v="Sneha Joshi"/>
    <x v="5"/>
    <s v="Cookware Set"/>
    <x v="2"/>
    <x v="2"/>
    <n v="5"/>
    <n v="101.42"/>
    <n v="0"/>
    <n v="60.85"/>
    <n v="0.03"/>
    <n v="567.98"/>
    <s v="Debit Card"/>
    <s v="Delivered"/>
    <s v="San Jose"/>
    <s v="CA"/>
    <s v="India"/>
    <s v="SELL00073"/>
  </r>
  <r>
    <x v="258"/>
    <d v="2022-08-09T00:00:00"/>
    <x v="1"/>
    <x v="258"/>
    <s v="Kabir Verma"/>
    <x v="10"/>
    <s v="Car Charger"/>
    <x v="4"/>
    <x v="1"/>
    <n v="2"/>
    <n v="177.35"/>
    <n v="0.05"/>
    <n v="26.96"/>
    <n v="14.57"/>
    <n v="378.49"/>
    <s v="Debit Card"/>
    <s v="Delivered"/>
    <s v="San Francisco"/>
    <s v="CA"/>
    <s v="United States"/>
    <s v="SELL01449"/>
  </r>
  <r>
    <x v="259"/>
    <d v="2023-01-09T00:00:00"/>
    <x v="0"/>
    <x v="259"/>
    <s v="Simran Mehta"/>
    <x v="49"/>
    <s v="Bluetooth Speaker"/>
    <x v="4"/>
    <x v="5"/>
    <n v="5"/>
    <n v="276.27"/>
    <n v="0"/>
    <n v="110.51"/>
    <n v="9.92"/>
    <n v="1501.78"/>
    <s v="Net Banking"/>
    <s v="Delivered"/>
    <s v="Phoenix"/>
    <s v="AZ"/>
    <s v="United States"/>
    <s v="SELL00800"/>
  </r>
  <r>
    <x v="260"/>
    <d v="2021-11-29T00:00:00"/>
    <x v="4"/>
    <x v="260"/>
    <s v="Ritika Kumar"/>
    <x v="24"/>
    <s v="Gaming Mouse"/>
    <x v="5"/>
    <x v="8"/>
    <n v="2"/>
    <n v="220.49"/>
    <n v="0.25"/>
    <n v="39.69"/>
    <n v="11.42"/>
    <n v="381.84"/>
    <s v="Debit Card"/>
    <s v="Delivered"/>
    <s v="Houston"/>
    <s v="TX"/>
    <s v="United States"/>
    <s v="SELL00589"/>
  </r>
  <r>
    <x v="261"/>
    <d v="2020-04-22T00:00:00"/>
    <x v="3"/>
    <x v="261"/>
    <s v="Sunita Joshi"/>
    <x v="27"/>
    <s v="Instant Pot"/>
    <x v="0"/>
    <x v="9"/>
    <n v="5"/>
    <n v="55.8"/>
    <n v="0.15"/>
    <n v="11.86"/>
    <n v="1.6"/>
    <n v="250.61"/>
    <s v="Credit Card"/>
    <s v="Delivered"/>
    <s v="Philadelphia"/>
    <s v="PA"/>
    <s v="United States"/>
    <s v="SELL00414"/>
  </r>
  <r>
    <x v="262"/>
    <d v="2020-01-02T00:00:00"/>
    <x v="3"/>
    <x v="262"/>
    <s v="Sunita Kumar"/>
    <x v="29"/>
    <s v="Portable SSD 1TB"/>
    <x v="1"/>
    <x v="2"/>
    <n v="3"/>
    <n v="520.47"/>
    <n v="0.05"/>
    <n v="267"/>
    <n v="0.93"/>
    <n v="1751.27"/>
    <s v="Debit Card"/>
    <s v="Delivered"/>
    <s v="Phoenix"/>
    <s v="AZ"/>
    <s v="India"/>
    <s v="SELL01206"/>
  </r>
  <r>
    <x v="263"/>
    <d v="2021-10-03T00:00:00"/>
    <x v="4"/>
    <x v="263"/>
    <s v="Arjun Sharma"/>
    <x v="31"/>
    <s v="Novel Bestseller"/>
    <x v="1"/>
    <x v="2"/>
    <n v="5"/>
    <n v="567.72"/>
    <n v="0.05"/>
    <n v="323.60000000000002"/>
    <n v="10.53"/>
    <n v="3030.8"/>
    <s v="Credit Card"/>
    <s v="Delivered"/>
    <s v="Fort Worth"/>
    <s v="TX"/>
    <s v="United States"/>
    <s v="SELL00789"/>
  </r>
  <r>
    <x v="264"/>
    <d v="2020-08-07T00:00:00"/>
    <x v="3"/>
    <x v="264"/>
    <s v="Vihaan Mehta"/>
    <x v="3"/>
    <s v="Webcam Full HD"/>
    <x v="3"/>
    <x v="2"/>
    <n v="3"/>
    <n v="451.53"/>
    <n v="0.1"/>
    <n v="146.30000000000001"/>
    <n v="14.32"/>
    <n v="1379.75"/>
    <s v="Amazon Pay"/>
    <s v="Delivered"/>
    <s v="Columbus"/>
    <s v="OH"/>
    <s v="United States"/>
    <s v="SELL01729"/>
  </r>
  <r>
    <x v="265"/>
    <d v="2024-05-08T00:00:00"/>
    <x v="2"/>
    <x v="265"/>
    <s v="Sneha Singh"/>
    <x v="21"/>
    <s v="Smart Light Bulb"/>
    <x v="5"/>
    <x v="0"/>
    <n v="5"/>
    <n v="594.86"/>
    <n v="0"/>
    <n v="237.94"/>
    <n v="2.37"/>
    <n v="3214.61"/>
    <s v="Debit Card"/>
    <s v="Delivered"/>
    <s v="Seattle"/>
    <s v="WA"/>
    <s v="United States"/>
    <s v="SELL00669"/>
  </r>
  <r>
    <x v="266"/>
    <d v="2022-05-04T00:00:00"/>
    <x v="1"/>
    <x v="266"/>
    <s v="Aman Joshi"/>
    <x v="17"/>
    <s v="Smartwatch"/>
    <x v="3"/>
    <x v="5"/>
    <n v="2"/>
    <n v="349.96"/>
    <n v="0"/>
    <n v="35"/>
    <n v="6.25"/>
    <n v="741.17"/>
    <s v="Cash on Delivery"/>
    <s v="Delivered"/>
    <s v="Jacksonville"/>
    <s v="FL"/>
    <s v="United States"/>
    <s v="SELL01843"/>
  </r>
  <r>
    <x v="267"/>
    <d v="2024-10-25T00:00:00"/>
    <x v="2"/>
    <x v="267"/>
    <s v="Vivaan Reddy"/>
    <x v="12"/>
    <s v="Vacuum Cleaner"/>
    <x v="1"/>
    <x v="2"/>
    <n v="5"/>
    <n v="492.27"/>
    <n v="0.1"/>
    <n v="110.76"/>
    <n v="7.62"/>
    <n v="2333.6"/>
    <s v="UPI"/>
    <s v="Delivered"/>
    <s v="San Antonio"/>
    <s v="TX"/>
    <s v="Australia"/>
    <s v="SELL01396"/>
  </r>
  <r>
    <x v="268"/>
    <d v="2023-06-02T00:00:00"/>
    <x v="0"/>
    <x v="268"/>
    <s v="Sneha Verma"/>
    <x v="15"/>
    <s v="Graphic Tablet"/>
    <x v="4"/>
    <x v="5"/>
    <n v="1"/>
    <n v="94.16"/>
    <n v="0.05"/>
    <n v="7.16"/>
    <n v="0.9"/>
    <n v="97.51"/>
    <s v="Credit Card"/>
    <s v="Delivered"/>
    <s v="Jacksonville"/>
    <s v="FL"/>
    <s v="United States"/>
    <s v="SELL01933"/>
  </r>
  <r>
    <x v="269"/>
    <d v="2021-01-19T00:00:00"/>
    <x v="4"/>
    <x v="269"/>
    <s v="Simran Singh"/>
    <x v="13"/>
    <s v="Desk Plant"/>
    <x v="0"/>
    <x v="7"/>
    <n v="1"/>
    <n v="348.88"/>
    <n v="0.1"/>
    <n v="37.68"/>
    <n v="5.52"/>
    <n v="357.19"/>
    <s v="Credit Card"/>
    <s v="Delivered"/>
    <s v="Houston"/>
    <s v="TX"/>
    <s v="United States"/>
    <s v="SELL01560"/>
  </r>
  <r>
    <x v="270"/>
    <d v="2023-11-27T00:00:00"/>
    <x v="0"/>
    <x v="270"/>
    <s v="Simran Reddy"/>
    <x v="26"/>
    <s v="Board Game"/>
    <x v="4"/>
    <x v="1"/>
    <n v="1"/>
    <n v="85.61"/>
    <n v="0"/>
    <n v="6.85"/>
    <n v="10.64"/>
    <n v="103.1"/>
    <s v="UPI"/>
    <s v="Delivered"/>
    <s v="Seattle"/>
    <s v="WA"/>
    <s v="United States"/>
    <s v="SELL01202"/>
  </r>
  <r>
    <x v="271"/>
    <d v="2024-07-19T00:00:00"/>
    <x v="2"/>
    <x v="271"/>
    <s v="Sahil Kapoor"/>
    <x v="17"/>
    <s v="Smartwatch"/>
    <x v="1"/>
    <x v="8"/>
    <n v="3"/>
    <n v="476.94"/>
    <n v="0.15"/>
    <n v="60.81"/>
    <n v="5.78"/>
    <n v="1282.79"/>
    <s v="UPI"/>
    <s v="Shipped"/>
    <s v="Columbus"/>
    <s v="OH"/>
    <s v="India"/>
    <s v="SELL01156"/>
  </r>
  <r>
    <x v="272"/>
    <d v="2023-02-27T00:00:00"/>
    <x v="0"/>
    <x v="272"/>
    <s v="Anjali Joshi"/>
    <x v="40"/>
    <s v="Mechanical Keyboard"/>
    <x v="2"/>
    <x v="8"/>
    <n v="3"/>
    <n v="85.54"/>
    <n v="0"/>
    <n v="12.83"/>
    <n v="13.79"/>
    <n v="283.24"/>
    <s v="Cash on Delivery"/>
    <s v="Delivered"/>
    <s v="Philadelphia"/>
    <s v="PA"/>
    <s v="United States"/>
    <s v="SELL00976"/>
  </r>
  <r>
    <x v="273"/>
    <d v="2022-12-12T00:00:00"/>
    <x v="1"/>
    <x v="273"/>
    <s v="Kabir Reddy"/>
    <x v="40"/>
    <s v="Mechanical Keyboard"/>
    <x v="1"/>
    <x v="1"/>
    <n v="4"/>
    <n v="312.92"/>
    <n v="0.15"/>
    <n v="127.67"/>
    <n v="6.21"/>
    <n v="1197.81"/>
    <s v="Credit Card"/>
    <s v="Delivered"/>
    <s v="Washington"/>
    <s v="DC"/>
    <s v="India"/>
    <s v="SELL00910"/>
  </r>
  <r>
    <x v="274"/>
    <d v="2024-09-03T00:00:00"/>
    <x v="2"/>
    <x v="274"/>
    <s v="Karan Reddy"/>
    <x v="32"/>
    <s v="Children's Book"/>
    <x v="5"/>
    <x v="7"/>
    <n v="2"/>
    <n v="493.21"/>
    <n v="0.1"/>
    <n v="44.39"/>
    <n v="14.27"/>
    <n v="946.44"/>
    <s v="Net Banking"/>
    <s v="Delivered"/>
    <s v="Los Angeles"/>
    <s v="CA"/>
    <s v="United States"/>
    <s v="SELL00331"/>
  </r>
  <r>
    <x v="275"/>
    <d v="2021-12-30T00:00:00"/>
    <x v="4"/>
    <x v="275"/>
    <s v="Simran Singh"/>
    <x v="6"/>
    <s v="Dress Shirt"/>
    <x v="3"/>
    <x v="0"/>
    <n v="5"/>
    <n v="486.32"/>
    <n v="0"/>
    <n v="121.58"/>
    <n v="10.96"/>
    <n v="2564.14"/>
    <s v="Debit Card"/>
    <s v="Delivered"/>
    <s v="Phoenix"/>
    <s v="AZ"/>
    <s v="United States"/>
    <s v="SELL00032"/>
  </r>
  <r>
    <x v="276"/>
    <d v="2024-08-22T00:00:00"/>
    <x v="2"/>
    <x v="276"/>
    <s v="Neha Joshi"/>
    <x v="39"/>
    <s v="Sunglasses"/>
    <x v="5"/>
    <x v="0"/>
    <n v="1"/>
    <n v="232.43"/>
    <n v="0.15"/>
    <n v="9.8800000000000008"/>
    <n v="10.44"/>
    <n v="217.89"/>
    <s v="Credit Card"/>
    <s v="Delivered"/>
    <s v="Columbus"/>
    <s v="OH"/>
    <s v="United States"/>
    <s v="SELL01776"/>
  </r>
  <r>
    <x v="277"/>
    <d v="2024-09-29T00:00:00"/>
    <x v="2"/>
    <x v="277"/>
    <s v="Pooja Kumar"/>
    <x v="36"/>
    <s v="Router"/>
    <x v="4"/>
    <x v="6"/>
    <n v="3"/>
    <n v="171.64"/>
    <n v="0"/>
    <n v="41.19"/>
    <n v="1.74"/>
    <n v="557.85"/>
    <s v="Debit Card"/>
    <s v="Delivered"/>
    <s v="Philadelphia"/>
    <s v="PA"/>
    <s v="United States"/>
    <s v="SELL00284"/>
  </r>
  <r>
    <x v="278"/>
    <d v="2023-12-10T00:00:00"/>
    <x v="0"/>
    <x v="278"/>
    <s v="Pooja Reddy"/>
    <x v="7"/>
    <s v="Jeans"/>
    <x v="5"/>
    <x v="4"/>
    <n v="5"/>
    <n v="436.76"/>
    <n v="0"/>
    <n v="174.7"/>
    <n v="4.1100000000000003"/>
    <n v="2362.61"/>
    <s v="Cash on Delivery"/>
    <s v="Delivered"/>
    <s v="Dallas"/>
    <s v="TX"/>
    <s v="India"/>
    <s v="SELL01659"/>
  </r>
  <r>
    <x v="279"/>
    <d v="2020-09-03T00:00:00"/>
    <x v="3"/>
    <x v="279"/>
    <s v="Neha Kumar"/>
    <x v="2"/>
    <s v="Power Bank 20000mAh"/>
    <x v="0"/>
    <x v="6"/>
    <n v="5"/>
    <n v="152.56"/>
    <n v="0"/>
    <n v="61.02"/>
    <n v="10.29"/>
    <n v="834.11"/>
    <s v="Credit Card"/>
    <s v="Shipped"/>
    <s v="Fort Worth"/>
    <s v="TX"/>
    <s v="Canada"/>
    <s v="SELL01792"/>
  </r>
  <r>
    <x v="280"/>
    <d v="2022-04-15T00:00:00"/>
    <x v="1"/>
    <x v="280"/>
    <s v="Pooja Joshi"/>
    <x v="29"/>
    <s v="Portable SSD 1TB"/>
    <x v="0"/>
    <x v="9"/>
    <n v="2"/>
    <n v="217.88"/>
    <n v="0.25"/>
    <n v="26.15"/>
    <n v="3.94"/>
    <n v="356.91"/>
    <s v="Net Banking"/>
    <s v="Delivered"/>
    <s v="San Francisco"/>
    <s v="CA"/>
    <s v="India"/>
    <s v="SELL00187"/>
  </r>
  <r>
    <x v="281"/>
    <d v="2024-01-02T00:00:00"/>
    <x v="2"/>
    <x v="281"/>
    <s v="Aditya Gupta"/>
    <x v="27"/>
    <s v="Instant Pot"/>
    <x v="4"/>
    <x v="3"/>
    <n v="3"/>
    <n v="349.83"/>
    <n v="0"/>
    <n v="52.47"/>
    <n v="9.06"/>
    <n v="1111.02"/>
    <s v="Amazon Pay"/>
    <s v="Delivered"/>
    <s v="Indianapolis"/>
    <s v="IN"/>
    <s v="India"/>
    <s v="SELL01522"/>
  </r>
  <r>
    <x v="282"/>
    <d v="2020-07-21T00:00:00"/>
    <x v="3"/>
    <x v="282"/>
    <s v="Sneha Gupta"/>
    <x v="39"/>
    <s v="Sunglasses"/>
    <x v="4"/>
    <x v="6"/>
    <n v="1"/>
    <n v="25.8"/>
    <n v="0.15"/>
    <n v="1.75"/>
    <n v="2.16"/>
    <n v="25.84"/>
    <s v="UPI"/>
    <s v="Shipped"/>
    <s v="Chicago"/>
    <s v="IL"/>
    <s v="United Kingdom"/>
    <s v="SELL00883"/>
  </r>
  <r>
    <x v="283"/>
    <d v="2023-04-22T00:00:00"/>
    <x v="0"/>
    <x v="283"/>
    <s v="Anjali Patel"/>
    <x v="7"/>
    <s v="Jeans"/>
    <x v="3"/>
    <x v="7"/>
    <n v="4"/>
    <n v="235.08"/>
    <n v="0.05"/>
    <n v="71.459999999999994"/>
    <n v="13.48"/>
    <n v="978.24"/>
    <s v="Amazon Pay"/>
    <s v="Delivered"/>
    <s v="San Jose"/>
    <s v="CA"/>
    <s v="United States"/>
    <s v="SELL00294"/>
  </r>
  <r>
    <x v="284"/>
    <d v="2020-05-02T00:00:00"/>
    <x v="3"/>
    <x v="284"/>
    <s v="Sahil Verma"/>
    <x v="32"/>
    <s v="Children's Book"/>
    <x v="3"/>
    <x v="4"/>
    <n v="1"/>
    <n v="485.49"/>
    <n v="0"/>
    <n v="58.26"/>
    <n v="13.38"/>
    <n v="557.13"/>
    <s v="Credit Card"/>
    <s v="Delivered"/>
    <s v="San Diego"/>
    <s v="CA"/>
    <s v="Canada"/>
    <s v="SELL01442"/>
  </r>
  <r>
    <x v="285"/>
    <d v="2021-02-04T00:00:00"/>
    <x v="4"/>
    <x v="285"/>
    <s v="Arjun Singh"/>
    <x v="47"/>
    <s v="External HDD 2TB"/>
    <x v="0"/>
    <x v="2"/>
    <n v="5"/>
    <n v="126.21"/>
    <n v="0.2"/>
    <n v="40.39"/>
    <n v="11.32"/>
    <n v="556.54999999999995"/>
    <s v="Credit Card"/>
    <s v="Delivered"/>
    <s v="Chicago"/>
    <s v="IL"/>
    <s v="United States"/>
    <s v="SELL00054"/>
  </r>
  <r>
    <x v="286"/>
    <d v="2022-02-05T00:00:00"/>
    <x v="1"/>
    <x v="286"/>
    <s v="Sneha Mehta"/>
    <x v="9"/>
    <s v="Wireless Earbuds"/>
    <x v="3"/>
    <x v="1"/>
    <n v="3"/>
    <n v="436.44"/>
    <n v="0.1"/>
    <n v="94.27"/>
    <n v="14.18"/>
    <n v="1286.8399999999999"/>
    <s v="Cash on Delivery"/>
    <s v="Delivered"/>
    <s v="Washington"/>
    <s v="DC"/>
    <s v="United States"/>
    <s v="SELL00326"/>
  </r>
  <r>
    <x v="287"/>
    <d v="2020-10-20T00:00:00"/>
    <x v="3"/>
    <x v="287"/>
    <s v="Arjun Kumar"/>
    <x v="40"/>
    <s v="Mechanical Keyboard"/>
    <x v="3"/>
    <x v="3"/>
    <n v="1"/>
    <n v="465.84"/>
    <n v="0.05"/>
    <n v="22.13"/>
    <n v="2.2599999999999998"/>
    <n v="466.94"/>
    <s v="Debit Card"/>
    <s v="Delivered"/>
    <s v="Dallas"/>
    <s v="TX"/>
    <s v="United States"/>
    <s v="SELL01435"/>
  </r>
  <r>
    <x v="288"/>
    <d v="2020-10-06T00:00:00"/>
    <x v="3"/>
    <x v="288"/>
    <s v="Aditya Mehta"/>
    <x v="13"/>
    <s v="Desk Plant"/>
    <x v="0"/>
    <x v="5"/>
    <n v="4"/>
    <n v="41.51"/>
    <n v="0"/>
    <n v="19.920000000000002"/>
    <n v="5.9"/>
    <n v="191.86"/>
    <s v="UPI"/>
    <s v="Shipped"/>
    <s v="Jacksonville"/>
    <s v="FL"/>
    <s v="United States"/>
    <s v="SELL00977"/>
  </r>
  <r>
    <x v="289"/>
    <d v="2022-06-02T00:00:00"/>
    <x v="1"/>
    <x v="289"/>
    <s v="Karan Patel"/>
    <x v="45"/>
    <s v="Yoga Mat"/>
    <x v="4"/>
    <x v="2"/>
    <n v="2"/>
    <n v="57.26"/>
    <n v="0.2"/>
    <n v="10.99"/>
    <n v="1.1100000000000001"/>
    <n v="103.72"/>
    <s v="Credit Card"/>
    <s v="Delivered"/>
    <s v="Washington"/>
    <s v="DC"/>
    <s v="United States"/>
    <s v="SELL00039"/>
  </r>
  <r>
    <x v="290"/>
    <d v="2024-06-21T00:00:00"/>
    <x v="2"/>
    <x v="290"/>
    <s v="Sahil Joshi"/>
    <x v="42"/>
    <s v="Wireless Charger"/>
    <x v="1"/>
    <x v="9"/>
    <n v="3"/>
    <n v="432.19"/>
    <n v="0.05"/>
    <n v="98.54"/>
    <n v="1.1399999999999999"/>
    <n v="1331.42"/>
    <s v="Net Banking"/>
    <s v="Returned"/>
    <s v="Columbus"/>
    <s v="OH"/>
    <s v="United States"/>
    <s v="SELL01802"/>
  </r>
  <r>
    <x v="291"/>
    <d v="2020-07-16T00:00:00"/>
    <x v="3"/>
    <x v="291"/>
    <s v="Karan Sharma"/>
    <x v="17"/>
    <s v="Smartwatch"/>
    <x v="5"/>
    <x v="7"/>
    <n v="1"/>
    <n v="402.92"/>
    <n v="0.15"/>
    <n v="27.4"/>
    <n v="11.53"/>
    <n v="381.41"/>
    <s v="Net Banking"/>
    <s v="Pending"/>
    <s v="Columbus"/>
    <s v="OH"/>
    <s v="United States"/>
    <s v="SELL00782"/>
  </r>
  <r>
    <x v="292"/>
    <d v="2022-09-08T00:00:00"/>
    <x v="1"/>
    <x v="292"/>
    <s v="Rohit Mehta"/>
    <x v="0"/>
    <s v="Drone Mini"/>
    <x v="1"/>
    <x v="3"/>
    <n v="5"/>
    <n v="541.67999999999995"/>
    <n v="0"/>
    <n v="135.41999999999999"/>
    <n v="13.07"/>
    <n v="2856.89"/>
    <s v="UPI"/>
    <s v="Delivered"/>
    <s v="New York"/>
    <s v="NY"/>
    <s v="India"/>
    <s v="SELL01904"/>
  </r>
  <r>
    <x v="293"/>
    <d v="2024-03-14T00:00:00"/>
    <x v="2"/>
    <x v="293"/>
    <s v="Sunita Kapoor"/>
    <x v="4"/>
    <s v="T-Shirt"/>
    <x v="5"/>
    <x v="5"/>
    <n v="5"/>
    <n v="276.60000000000002"/>
    <n v="0.15"/>
    <n v="94.04"/>
    <n v="10.28"/>
    <n v="1279.8699999999999"/>
    <s v="Amazon Pay"/>
    <s v="Delivered"/>
    <s v="Denver"/>
    <s v="CO"/>
    <s v="India"/>
    <s v="SELL01356"/>
  </r>
  <r>
    <x v="294"/>
    <d v="2022-01-21T00:00:00"/>
    <x v="1"/>
    <x v="294"/>
    <s v="Aarav Kapoor"/>
    <x v="22"/>
    <s v="LED Desk Lamp"/>
    <x v="0"/>
    <x v="5"/>
    <n v="3"/>
    <n v="466.02"/>
    <n v="0"/>
    <n v="69.900000000000006"/>
    <n v="12.53"/>
    <n v="1480.49"/>
    <s v="Debit Card"/>
    <s v="Delivered"/>
    <s v="Philadelphia"/>
    <s v="PA"/>
    <s v="Canada"/>
    <s v="SELL01890"/>
  </r>
  <r>
    <x v="295"/>
    <d v="2020-05-23T00:00:00"/>
    <x v="3"/>
    <x v="295"/>
    <s v="Sunita Joshi"/>
    <x v="26"/>
    <s v="Board Game"/>
    <x v="3"/>
    <x v="5"/>
    <n v="2"/>
    <n v="464.46"/>
    <n v="0.05"/>
    <n v="105.9"/>
    <n v="13.46"/>
    <n v="1001.83"/>
    <s v="UPI"/>
    <s v="Delivered"/>
    <s v="San Diego"/>
    <s v="CA"/>
    <s v="United States"/>
    <s v="SELL00338"/>
  </r>
  <r>
    <x v="296"/>
    <d v="2021-08-31T00:00:00"/>
    <x v="4"/>
    <x v="296"/>
    <s v="Aarav Patel"/>
    <x v="49"/>
    <s v="Bluetooth Speaker"/>
    <x v="5"/>
    <x v="8"/>
    <n v="3"/>
    <n v="331.2"/>
    <n v="0.05"/>
    <n v="47.2"/>
    <n v="0.11"/>
    <n v="991.23"/>
    <s v="Debit Card"/>
    <s v="Delivered"/>
    <s v="San Diego"/>
    <s v="CA"/>
    <s v="United States"/>
    <s v="SELL00199"/>
  </r>
  <r>
    <x v="297"/>
    <d v="2023-05-09T00:00:00"/>
    <x v="0"/>
    <x v="297"/>
    <s v="Priya Mehta"/>
    <x v="49"/>
    <s v="Bluetooth Speaker"/>
    <x v="2"/>
    <x v="2"/>
    <n v="4"/>
    <n v="97.45"/>
    <n v="0.1"/>
    <n v="17.54"/>
    <n v="0.02"/>
    <n v="368.38"/>
    <s v="Amazon Pay"/>
    <s v="Delivered"/>
    <s v="Columbus"/>
    <s v="OH"/>
    <s v="United States"/>
    <s v="SELL01301"/>
  </r>
  <r>
    <x v="298"/>
    <d v="2023-02-21T00:00:00"/>
    <x v="0"/>
    <x v="298"/>
    <s v="Karan Reddy"/>
    <x v="13"/>
    <s v="Desk Plant"/>
    <x v="5"/>
    <x v="1"/>
    <n v="1"/>
    <n v="540.72"/>
    <n v="0.05"/>
    <n v="25.68"/>
    <n v="7.52"/>
    <n v="546.88"/>
    <s v="Amazon Pay"/>
    <s v="Delivered"/>
    <s v="New York"/>
    <s v="NY"/>
    <s v="India"/>
    <s v="SELL01985"/>
  </r>
  <r>
    <x v="299"/>
    <d v="2020-07-05T00:00:00"/>
    <x v="3"/>
    <x v="299"/>
    <s v="Sahil Kapoor"/>
    <x v="9"/>
    <s v="Wireless Earbuds"/>
    <x v="0"/>
    <x v="4"/>
    <n v="2"/>
    <n v="308.26"/>
    <n v="0.15"/>
    <n v="94.33"/>
    <n v="9.57"/>
    <n v="627.94000000000005"/>
    <s v="Amazon Pay"/>
    <s v="Delivered"/>
    <s v="Charlotte"/>
    <s v="NC"/>
    <s v="United States"/>
    <s v="SELL01005"/>
  </r>
  <r>
    <x v="300"/>
    <d v="2023-09-11T00:00:00"/>
    <x v="0"/>
    <x v="300"/>
    <s v="Sneha Joshi"/>
    <x v="3"/>
    <s v="Webcam Full HD"/>
    <x v="4"/>
    <x v="5"/>
    <n v="2"/>
    <n v="41.57"/>
    <n v="0.25"/>
    <n v="7.48"/>
    <n v="12.91"/>
    <n v="82.74"/>
    <s v="Amazon Pay"/>
    <s v="Delivered"/>
    <s v="New York"/>
    <s v="NY"/>
    <s v="United States"/>
    <s v="SELL01248"/>
  </r>
  <r>
    <x v="301"/>
    <d v="2021-04-08T00:00:00"/>
    <x v="4"/>
    <x v="301"/>
    <s v="Sneha Gupta"/>
    <x v="18"/>
    <s v="Smartphone Case"/>
    <x v="5"/>
    <x v="8"/>
    <n v="3"/>
    <n v="213.75"/>
    <n v="0.05"/>
    <n v="48.74"/>
    <n v="2.76"/>
    <n v="660.69"/>
    <s v="UPI"/>
    <s v="Delivered"/>
    <s v="Washington"/>
    <s v="DC"/>
    <s v="United States"/>
    <s v="SELL01222"/>
  </r>
  <r>
    <x v="302"/>
    <d v="2023-10-04T00:00:00"/>
    <x v="0"/>
    <x v="302"/>
    <s v="Karan Joshi"/>
    <x v="6"/>
    <s v="Dress Shirt"/>
    <x v="5"/>
    <x v="0"/>
    <n v="5"/>
    <n v="113.48"/>
    <n v="0"/>
    <n v="28.37"/>
    <n v="0.78"/>
    <n v="596.54999999999995"/>
    <s v="Debit Card"/>
    <s v="Cancelled"/>
    <s v="Chicago"/>
    <s v="IL"/>
    <s v="United States"/>
    <s v="SELL00138"/>
  </r>
  <r>
    <x v="303"/>
    <d v="2024-11-29T00:00:00"/>
    <x v="2"/>
    <x v="303"/>
    <s v="Aarav Mehta"/>
    <x v="31"/>
    <s v="Novel Bestseller"/>
    <x v="3"/>
    <x v="0"/>
    <n v="2"/>
    <n v="518.09"/>
    <n v="0"/>
    <n v="0"/>
    <n v="4.03"/>
    <n v="1040.21"/>
    <s v="Amazon Pay"/>
    <s v="Shipped"/>
    <s v="Chicago"/>
    <s v="IL"/>
    <s v="United States"/>
    <s v="SELL00084"/>
  </r>
  <r>
    <x v="304"/>
    <d v="2021-10-21T00:00:00"/>
    <x v="4"/>
    <x v="304"/>
    <s v="Anjali Mehta"/>
    <x v="28"/>
    <s v="Water Bottle"/>
    <x v="5"/>
    <x v="3"/>
    <n v="1"/>
    <n v="169.12"/>
    <n v="0"/>
    <n v="8.4600000000000009"/>
    <n v="13.27"/>
    <n v="190.85"/>
    <s v="Credit Card"/>
    <s v="Shipped"/>
    <s v="Charlotte"/>
    <s v="NC"/>
    <s v="United Kingdom"/>
    <s v="SELL01336"/>
  </r>
  <r>
    <x v="305"/>
    <d v="2022-02-02T00:00:00"/>
    <x v="1"/>
    <x v="305"/>
    <s v="Mohit Joshi"/>
    <x v="17"/>
    <s v="Smartwatch"/>
    <x v="1"/>
    <x v="5"/>
    <n v="4"/>
    <n v="476.83"/>
    <n v="0.1"/>
    <n v="85.83"/>
    <n v="8.41"/>
    <n v="1810.83"/>
    <s v="Cash on Delivery"/>
    <s v="Delivered"/>
    <s v="New York"/>
    <s v="NY"/>
    <s v="Australia"/>
    <s v="SELL01798"/>
  </r>
  <r>
    <x v="306"/>
    <d v="2022-08-12T00:00:00"/>
    <x v="1"/>
    <x v="306"/>
    <s v="Arjun Kapoor"/>
    <x v="6"/>
    <s v="Dress Shirt"/>
    <x v="2"/>
    <x v="5"/>
    <n v="1"/>
    <n v="560.82000000000005"/>
    <n v="0.05"/>
    <n v="63.93"/>
    <n v="1.48"/>
    <n v="598.19000000000005"/>
    <s v="Net Banking"/>
    <s v="Delivered"/>
    <s v="New York"/>
    <s v="NY"/>
    <s v="United States"/>
    <s v="SELL01401"/>
  </r>
  <r>
    <x v="307"/>
    <d v="2021-02-06T00:00:00"/>
    <x v="4"/>
    <x v="307"/>
    <s v="Sahil Sharma"/>
    <x v="8"/>
    <s v="Kids Toy Car"/>
    <x v="3"/>
    <x v="1"/>
    <n v="2"/>
    <n v="573.92999999999995"/>
    <n v="0.1"/>
    <n v="185.95"/>
    <n v="2.97"/>
    <n v="1221.99"/>
    <s v="Amazon Pay"/>
    <s v="Cancelled"/>
    <s v="Denver"/>
    <s v="CO"/>
    <s v="United States"/>
    <s v="SELL01501"/>
  </r>
  <r>
    <x v="308"/>
    <d v="2023-10-01T00:00:00"/>
    <x v="0"/>
    <x v="308"/>
    <s v="Sunita Kapoor"/>
    <x v="32"/>
    <s v="Children's Book"/>
    <x v="3"/>
    <x v="5"/>
    <n v="4"/>
    <n v="179.25"/>
    <n v="0.1"/>
    <n v="32.270000000000003"/>
    <n v="0.94"/>
    <n v="678.51"/>
    <s v="UPI"/>
    <s v="Returned"/>
    <s v="Houston"/>
    <s v="TX"/>
    <s v="United States"/>
    <s v="SELL01467"/>
  </r>
  <r>
    <x v="309"/>
    <d v="2024-03-14T00:00:00"/>
    <x v="2"/>
    <x v="309"/>
    <s v="Ritika Sharma"/>
    <x v="37"/>
    <s v="USB-C Charger"/>
    <x v="5"/>
    <x v="2"/>
    <n v="5"/>
    <n v="400.83"/>
    <n v="0"/>
    <n v="100.21"/>
    <n v="0.32"/>
    <n v="2104.6799999999998"/>
    <s v="UPI"/>
    <s v="Shipped"/>
    <s v="San Jose"/>
    <s v="CA"/>
    <s v="United States"/>
    <s v="SELL01253"/>
  </r>
  <r>
    <x v="310"/>
    <d v="2020-05-26T00:00:00"/>
    <x v="3"/>
    <x v="310"/>
    <s v="Aditya Mehta"/>
    <x v="49"/>
    <s v="Bluetooth Speaker"/>
    <x v="3"/>
    <x v="4"/>
    <n v="3"/>
    <n v="319.07"/>
    <n v="0.25"/>
    <n v="57.43"/>
    <n v="2.13"/>
    <n v="777.47"/>
    <s v="Credit Card"/>
    <s v="Delivered"/>
    <s v="Denver"/>
    <s v="CO"/>
    <s v="United States"/>
    <s v="SELL00458"/>
  </r>
  <r>
    <x v="311"/>
    <d v="2023-03-17T00:00:00"/>
    <x v="0"/>
    <x v="311"/>
    <s v="Arjun Joshi"/>
    <x v="11"/>
    <s v="Projector Mini"/>
    <x v="0"/>
    <x v="0"/>
    <n v="3"/>
    <n v="582.15"/>
    <n v="0"/>
    <n v="87.32"/>
    <n v="6.71"/>
    <n v="1840.48"/>
    <s v="Debit Card"/>
    <s v="Pending"/>
    <s v="Washington"/>
    <s v="DC"/>
    <s v="India"/>
    <s v="SELL01738"/>
  </r>
  <r>
    <x v="312"/>
    <d v="2022-05-13T00:00:00"/>
    <x v="1"/>
    <x v="312"/>
    <s v="Mohit Sharma"/>
    <x v="39"/>
    <s v="Sunglasses"/>
    <x v="0"/>
    <x v="0"/>
    <n v="4"/>
    <n v="458.05"/>
    <n v="0.1"/>
    <n v="82.45"/>
    <n v="10.199999999999999"/>
    <n v="1741.63"/>
    <s v="UPI"/>
    <s v="Shipped"/>
    <s v="Indianapolis"/>
    <s v="IN"/>
    <s v="India"/>
    <s v="SELL01590"/>
  </r>
  <r>
    <x v="313"/>
    <d v="2024-09-30T00:00:00"/>
    <x v="2"/>
    <x v="313"/>
    <s v="Pooja Mehta"/>
    <x v="32"/>
    <s v="Children's Book"/>
    <x v="3"/>
    <x v="9"/>
    <n v="3"/>
    <n v="33.869999999999997"/>
    <n v="0.1"/>
    <n v="10.97"/>
    <n v="1.29"/>
    <n v="103.71"/>
    <s v="Amazon Pay"/>
    <s v="Cancelled"/>
    <s v="Los Angeles"/>
    <s v="CA"/>
    <s v="India"/>
    <s v="SELL01318"/>
  </r>
  <r>
    <x v="314"/>
    <d v="2021-05-03T00:00:00"/>
    <x v="4"/>
    <x v="314"/>
    <s v="Anjali Kumar"/>
    <x v="13"/>
    <s v="Desk Plant"/>
    <x v="4"/>
    <x v="9"/>
    <n v="1"/>
    <n v="528.48"/>
    <n v="0"/>
    <n v="0"/>
    <n v="8.7899999999999991"/>
    <n v="537.27"/>
    <s v="Credit Card"/>
    <s v="Delivered"/>
    <s v="Indianapolis"/>
    <s v="IN"/>
    <s v="United States"/>
    <s v="SELL00205"/>
  </r>
  <r>
    <x v="315"/>
    <d v="2022-07-17T00:00:00"/>
    <x v="1"/>
    <x v="315"/>
    <s v="Simran Patel"/>
    <x v="33"/>
    <s v="Laptop Sleeve"/>
    <x v="5"/>
    <x v="8"/>
    <n v="4"/>
    <n v="539.52"/>
    <n v="0"/>
    <n v="172.65"/>
    <n v="6.53"/>
    <n v="2337.2600000000002"/>
    <s v="Amazon Pay"/>
    <s v="Delivered"/>
    <s v="Fort Worth"/>
    <s v="TX"/>
    <s v="United States"/>
    <s v="SELL00156"/>
  </r>
  <r>
    <x v="316"/>
    <d v="2024-07-21T00:00:00"/>
    <x v="2"/>
    <x v="316"/>
    <s v="Anjali Mehta"/>
    <x v="5"/>
    <s v="Cookware Set"/>
    <x v="2"/>
    <x v="4"/>
    <n v="4"/>
    <n v="155.41"/>
    <n v="0"/>
    <n v="31.08"/>
    <n v="6.79"/>
    <n v="659.51"/>
    <s v="Debit Card"/>
    <s v="Shipped"/>
    <s v="Phoenix"/>
    <s v="AZ"/>
    <s v="United States"/>
    <s v="SELL00695"/>
  </r>
  <r>
    <x v="317"/>
    <d v="2021-07-04T00:00:00"/>
    <x v="4"/>
    <x v="317"/>
    <s v="Pooja Mehta"/>
    <x v="49"/>
    <s v="Bluetooth Speaker"/>
    <x v="3"/>
    <x v="8"/>
    <n v="2"/>
    <n v="487.41"/>
    <n v="0"/>
    <n v="48.74"/>
    <n v="7.26"/>
    <n v="1030.82"/>
    <s v="Amazon Pay"/>
    <s v="Delivered"/>
    <s v="Austin"/>
    <s v="TX"/>
    <s v="United States"/>
    <s v="SELL01588"/>
  </r>
  <r>
    <x v="318"/>
    <d v="2020-12-03T00:00:00"/>
    <x v="3"/>
    <x v="318"/>
    <s v="Pooja Verma"/>
    <x v="41"/>
    <s v="Electric Kettle"/>
    <x v="0"/>
    <x v="5"/>
    <n v="1"/>
    <n v="595.34"/>
    <n v="0"/>
    <n v="47.63"/>
    <n v="12.41"/>
    <n v="655.38"/>
    <s v="Amazon Pay"/>
    <s v="Delivered"/>
    <s v="Dallas"/>
    <s v="TX"/>
    <s v="United States"/>
    <s v="SELL00807"/>
  </r>
  <r>
    <x v="319"/>
    <d v="2022-05-21T00:00:00"/>
    <x v="1"/>
    <x v="319"/>
    <s v="Neha Sharma"/>
    <x v="30"/>
    <s v="Noise Cancelling Headphones"/>
    <x v="1"/>
    <x v="4"/>
    <n v="2"/>
    <n v="274.82"/>
    <n v="0.05"/>
    <n v="26.11"/>
    <n v="11.71"/>
    <n v="559.98"/>
    <s v="UPI"/>
    <s v="Delivered"/>
    <s v="San Francisco"/>
    <s v="CA"/>
    <s v="United States"/>
    <s v="SELL00400"/>
  </r>
  <r>
    <x v="320"/>
    <d v="2021-10-02T00:00:00"/>
    <x v="4"/>
    <x v="320"/>
    <s v="Sahil Sharma"/>
    <x v="8"/>
    <s v="Kids Toy Car"/>
    <x v="3"/>
    <x v="5"/>
    <n v="4"/>
    <n v="426.38"/>
    <n v="0.05"/>
    <n v="81.010000000000005"/>
    <n v="9.49"/>
    <n v="1710.74"/>
    <s v="Cash on Delivery"/>
    <s v="Delivered"/>
    <s v="Columbus"/>
    <s v="OH"/>
    <s v="United States"/>
    <s v="SELL00463"/>
  </r>
  <r>
    <x v="321"/>
    <d v="2024-12-07T00:00:00"/>
    <x v="2"/>
    <x v="321"/>
    <s v="Vikas Kumar"/>
    <x v="48"/>
    <s v="Office Chair"/>
    <x v="1"/>
    <x v="2"/>
    <n v="1"/>
    <n v="412.78"/>
    <n v="0"/>
    <n v="0"/>
    <n v="13.23"/>
    <n v="426.01"/>
    <s v="Net Banking"/>
    <s v="Delivered"/>
    <s v="Seattle"/>
    <s v="WA"/>
    <s v="United States"/>
    <s v="SELL01391"/>
  </r>
  <r>
    <x v="322"/>
    <d v="2021-04-17T00:00:00"/>
    <x v="4"/>
    <x v="322"/>
    <s v="Aditya Sharma"/>
    <x v="48"/>
    <s v="Office Chair"/>
    <x v="3"/>
    <x v="0"/>
    <n v="4"/>
    <n v="153.06"/>
    <n v="0"/>
    <n v="48.98"/>
    <n v="4.38"/>
    <n v="665.6"/>
    <s v="Net Banking"/>
    <s v="Shipped"/>
    <s v="Charlotte"/>
    <s v="NC"/>
    <s v="United States"/>
    <s v="SELL01411"/>
  </r>
  <r>
    <x v="323"/>
    <d v="2020-05-30T00:00:00"/>
    <x v="3"/>
    <x v="323"/>
    <s v="Aarav Kumar"/>
    <x v="25"/>
    <s v="Memory Card 128GB"/>
    <x v="1"/>
    <x v="7"/>
    <n v="5"/>
    <n v="234.78"/>
    <n v="0.1"/>
    <n v="126.78"/>
    <n v="13.1"/>
    <n v="1196.3900000000001"/>
    <s v="Debit Card"/>
    <s v="Delivered"/>
    <s v="Columbus"/>
    <s v="OH"/>
    <s v="United States"/>
    <s v="SELL01480"/>
  </r>
  <r>
    <x v="324"/>
    <d v="2023-12-09T00:00:00"/>
    <x v="0"/>
    <x v="324"/>
    <s v="Rohit Sharma"/>
    <x v="22"/>
    <s v="LED Desk Lamp"/>
    <x v="4"/>
    <x v="9"/>
    <n v="3"/>
    <n v="120.94"/>
    <n v="0.2"/>
    <n v="14.51"/>
    <n v="5.34"/>
    <n v="310.11"/>
    <s v="Amazon Pay"/>
    <s v="Delivered"/>
    <s v="San Jose"/>
    <s v="CA"/>
    <s v="United States"/>
    <s v="SELL00844"/>
  </r>
  <r>
    <x v="325"/>
    <d v="2023-08-14T00:00:00"/>
    <x v="0"/>
    <x v="325"/>
    <s v="Kabir Singh"/>
    <x v="32"/>
    <s v="Children's Book"/>
    <x v="3"/>
    <x v="1"/>
    <n v="2"/>
    <n v="161.85"/>
    <n v="0.1"/>
    <n v="52.44"/>
    <n v="14.19"/>
    <n v="357.96"/>
    <s v="UPI"/>
    <s v="Delivered"/>
    <s v="Indianapolis"/>
    <s v="IN"/>
    <s v="United States"/>
    <s v="SELL01839"/>
  </r>
  <r>
    <x v="326"/>
    <d v="2024-06-22T00:00:00"/>
    <x v="2"/>
    <x v="326"/>
    <s v="Sneha Singh"/>
    <x v="43"/>
    <s v="HDMI Cable 2m"/>
    <x v="4"/>
    <x v="5"/>
    <n v="5"/>
    <n v="246.53"/>
    <n v="0"/>
    <n v="61.63"/>
    <n v="14.46"/>
    <n v="1308.74"/>
    <s v="UPI"/>
    <s v="Delivered"/>
    <s v="San Antonio"/>
    <s v="TX"/>
    <s v="United States"/>
    <s v="SELL01954"/>
  </r>
  <r>
    <x v="327"/>
    <d v="2020-09-19T00:00:00"/>
    <x v="3"/>
    <x v="327"/>
    <s v="Neha Verma"/>
    <x v="47"/>
    <s v="External HDD 2TB"/>
    <x v="3"/>
    <x v="8"/>
    <n v="1"/>
    <n v="152.22"/>
    <n v="0.05"/>
    <n v="11.57"/>
    <n v="13.19"/>
    <n v="169.37"/>
    <s v="Credit Card"/>
    <s v="Delivered"/>
    <s v="Dallas"/>
    <s v="TX"/>
    <s v="India"/>
    <s v="SELL01021"/>
  </r>
  <r>
    <x v="328"/>
    <d v="2024-11-22T00:00:00"/>
    <x v="2"/>
    <x v="328"/>
    <s v="Ritika Kumar"/>
    <x v="16"/>
    <s v="Puzzle 1000pc"/>
    <x v="0"/>
    <x v="6"/>
    <n v="4"/>
    <n v="489.79"/>
    <n v="0.2"/>
    <n v="282.12"/>
    <n v="9.8800000000000008"/>
    <n v="1859.33"/>
    <s v="Debit Card"/>
    <s v="Delivered"/>
    <s v="Chicago"/>
    <s v="IL"/>
    <s v="India"/>
    <s v="SELL01122"/>
  </r>
  <r>
    <x v="329"/>
    <d v="2020-05-23T00:00:00"/>
    <x v="3"/>
    <x v="329"/>
    <s v="Simran Gupta"/>
    <x v="12"/>
    <s v="Vacuum Cleaner"/>
    <x v="1"/>
    <x v="7"/>
    <n v="3"/>
    <n v="94.03"/>
    <n v="0.05"/>
    <n v="13.4"/>
    <n v="8.6199999999999992"/>
    <n v="290.01"/>
    <s v="Credit Card"/>
    <s v="Delivered"/>
    <s v="Columbus"/>
    <s v="OH"/>
    <s v="United States"/>
    <s v="SELL01015"/>
  </r>
  <r>
    <x v="330"/>
    <d v="2020-12-11T00:00:00"/>
    <x v="3"/>
    <x v="330"/>
    <s v="Vikas Singh"/>
    <x v="39"/>
    <s v="Sunglasses"/>
    <x v="3"/>
    <x v="2"/>
    <n v="1"/>
    <n v="295.94"/>
    <n v="0.05"/>
    <n v="33.74"/>
    <n v="5.01"/>
    <n v="319.89"/>
    <s v="Amazon Pay"/>
    <s v="Delivered"/>
    <s v="Chicago"/>
    <s v="IL"/>
    <s v="United States"/>
    <s v="SELL00422"/>
  </r>
  <r>
    <x v="331"/>
    <d v="2021-09-15T00:00:00"/>
    <x v="4"/>
    <x v="331"/>
    <s v="Kabir Kapoor"/>
    <x v="34"/>
    <s v="Air Fryer"/>
    <x v="4"/>
    <x v="6"/>
    <n v="1"/>
    <n v="352.82"/>
    <n v="0"/>
    <n v="28.23"/>
    <n v="6.11"/>
    <n v="387.16"/>
    <s v="Amazon Pay"/>
    <s v="Delivered"/>
    <s v="Philadelphia"/>
    <s v="PA"/>
    <s v="United States"/>
    <s v="SELL00066"/>
  </r>
  <r>
    <x v="332"/>
    <d v="2022-10-13T00:00:00"/>
    <x v="1"/>
    <x v="332"/>
    <s v="Vihaan Singh"/>
    <x v="48"/>
    <s v="Office Chair"/>
    <x v="3"/>
    <x v="6"/>
    <n v="1"/>
    <n v="240.55"/>
    <n v="0.1"/>
    <n v="10.82"/>
    <n v="14.14"/>
    <n v="241.46"/>
    <s v="Credit Card"/>
    <s v="Cancelled"/>
    <s v="Indianapolis"/>
    <s v="IN"/>
    <s v="United States"/>
    <s v="SELL01126"/>
  </r>
  <r>
    <x v="333"/>
    <d v="2024-05-14T00:00:00"/>
    <x v="2"/>
    <x v="333"/>
    <s v="Priya Verma"/>
    <x v="39"/>
    <s v="Sunglasses"/>
    <x v="3"/>
    <x v="8"/>
    <n v="3"/>
    <n v="389.23"/>
    <n v="0"/>
    <n v="140.12"/>
    <n v="7.57"/>
    <n v="1315.38"/>
    <s v="Credit Card"/>
    <s v="Delivered"/>
    <s v="Indianapolis"/>
    <s v="IN"/>
    <s v="United States"/>
    <s v="SELL01273"/>
  </r>
  <r>
    <x v="334"/>
    <d v="2022-05-30T00:00:00"/>
    <x v="1"/>
    <x v="334"/>
    <s v="Ritika Sharma"/>
    <x v="9"/>
    <s v="Wireless Earbuds"/>
    <x v="1"/>
    <x v="3"/>
    <n v="3"/>
    <n v="400.38"/>
    <n v="0"/>
    <n v="216.21"/>
    <n v="8.35"/>
    <n v="1425.7"/>
    <s v="UPI"/>
    <s v="Delivered"/>
    <s v="Indianapolis"/>
    <s v="IN"/>
    <s v="India"/>
    <s v="SELL00834"/>
  </r>
  <r>
    <x v="335"/>
    <d v="2020-01-02T00:00:00"/>
    <x v="3"/>
    <x v="335"/>
    <s v="Priya Kapoor"/>
    <x v="46"/>
    <s v="Action Camera"/>
    <x v="5"/>
    <x v="4"/>
    <n v="1"/>
    <n v="501.07"/>
    <n v="0"/>
    <n v="25.05"/>
    <n v="1.54"/>
    <n v="527.66"/>
    <s v="Amazon Pay"/>
    <s v="Delivered"/>
    <s v="San Francisco"/>
    <s v="CA"/>
    <s v="United States"/>
    <s v="SELL01958"/>
  </r>
  <r>
    <x v="336"/>
    <d v="2022-06-15T00:00:00"/>
    <x v="1"/>
    <x v="336"/>
    <s v="Sunita Mehta"/>
    <x v="14"/>
    <s v="Running Shoes"/>
    <x v="2"/>
    <x v="1"/>
    <n v="1"/>
    <n v="296.93"/>
    <n v="0.05"/>
    <n v="33.85"/>
    <n v="5.35"/>
    <n v="321.27999999999997"/>
    <s v="Amazon Pay"/>
    <s v="Delivered"/>
    <s v="Houston"/>
    <s v="TX"/>
    <s v="United States"/>
    <s v="SELL01382"/>
  </r>
  <r>
    <x v="337"/>
    <d v="2023-08-20T00:00:00"/>
    <x v="0"/>
    <x v="337"/>
    <s v="Rohit Verma"/>
    <x v="40"/>
    <s v="Mechanical Keyboard"/>
    <x v="1"/>
    <x v="8"/>
    <n v="2"/>
    <n v="30.67"/>
    <n v="0.05"/>
    <n v="2.91"/>
    <n v="6.88"/>
    <n v="68.06"/>
    <s v="Credit Card"/>
    <s v="Shipped"/>
    <s v="Fort Worth"/>
    <s v="TX"/>
    <s v="United States"/>
    <s v="SELL01384"/>
  </r>
  <r>
    <x v="338"/>
    <d v="2020-09-10T00:00:00"/>
    <x v="3"/>
    <x v="338"/>
    <s v="Ritika Kumar"/>
    <x v="40"/>
    <s v="Mechanical Keyboard"/>
    <x v="0"/>
    <x v="1"/>
    <n v="2"/>
    <n v="559.24"/>
    <n v="0"/>
    <n v="134.22"/>
    <n v="11.03"/>
    <n v="1263.73"/>
    <s v="Debit Card"/>
    <s v="Delivered"/>
    <s v="Denver"/>
    <s v="CO"/>
    <s v="United States"/>
    <s v="SELL01472"/>
  </r>
  <r>
    <x v="339"/>
    <d v="2024-08-02T00:00:00"/>
    <x v="2"/>
    <x v="339"/>
    <s v="Vihaan Gupta"/>
    <x v="18"/>
    <s v="Smartphone Case"/>
    <x v="3"/>
    <x v="3"/>
    <n v="3"/>
    <n v="72.83"/>
    <n v="0.1"/>
    <n v="15.73"/>
    <n v="0.49"/>
    <n v="212.86"/>
    <s v="Credit Card"/>
    <s v="Delivered"/>
    <s v="New York"/>
    <s v="NY"/>
    <s v="United States"/>
    <s v="SELL00011"/>
  </r>
  <r>
    <x v="340"/>
    <d v="2021-03-28T00:00:00"/>
    <x v="4"/>
    <x v="340"/>
    <s v="Kabir Verma"/>
    <x v="13"/>
    <s v="Desk Plant"/>
    <x v="3"/>
    <x v="3"/>
    <n v="3"/>
    <n v="94.51"/>
    <n v="0.2"/>
    <n v="11.34"/>
    <n v="5.78"/>
    <n v="243.94"/>
    <s v="Debit Card"/>
    <s v="Delivered"/>
    <s v="Phoenix"/>
    <s v="AZ"/>
    <s v="United States"/>
    <s v="SELL00335"/>
  </r>
  <r>
    <x v="341"/>
    <d v="2022-11-26T00:00:00"/>
    <x v="1"/>
    <x v="341"/>
    <s v="Ritika Sharma"/>
    <x v="0"/>
    <s v="Drone Mini"/>
    <x v="0"/>
    <x v="6"/>
    <n v="2"/>
    <n v="487.8"/>
    <n v="0.05"/>
    <n v="74.150000000000006"/>
    <n v="14.57"/>
    <n v="1015.54"/>
    <s v="Amazon Pay"/>
    <s v="Delivered"/>
    <s v="Chicago"/>
    <s v="IL"/>
    <s v="United States"/>
    <s v="SELL01794"/>
  </r>
  <r>
    <x v="342"/>
    <d v="2023-03-29T00:00:00"/>
    <x v="0"/>
    <x v="342"/>
    <s v="Vikas Reddy"/>
    <x v="1"/>
    <s v="Microphone"/>
    <x v="3"/>
    <x v="3"/>
    <n v="3"/>
    <n v="203.88"/>
    <n v="0"/>
    <n v="48.93"/>
    <n v="1.71"/>
    <n v="662.28"/>
    <s v="UPI"/>
    <s v="Delivered"/>
    <s v="Indianapolis"/>
    <s v="IN"/>
    <s v="United States"/>
    <s v="SELL00906"/>
  </r>
  <r>
    <x v="343"/>
    <d v="2022-10-11T00:00:00"/>
    <x v="1"/>
    <x v="343"/>
    <s v="Karan Patel"/>
    <x v="14"/>
    <s v="Running Shoes"/>
    <x v="0"/>
    <x v="2"/>
    <n v="5"/>
    <n v="39.9"/>
    <n v="0.1"/>
    <n v="8.98"/>
    <n v="9.41"/>
    <n v="197.94"/>
    <s v="Amazon Pay"/>
    <s v="Pending"/>
    <s v="Seattle"/>
    <s v="WA"/>
    <s v="United States"/>
    <s v="SELL01014"/>
  </r>
  <r>
    <x v="344"/>
    <d v="2020-01-09T00:00:00"/>
    <x v="3"/>
    <x v="344"/>
    <s v="Aditya Reddy"/>
    <x v="0"/>
    <s v="Drone Mini"/>
    <x v="0"/>
    <x v="6"/>
    <n v="1"/>
    <n v="56.87"/>
    <n v="0.1"/>
    <n v="4.09"/>
    <n v="3.54"/>
    <n v="58.81"/>
    <s v="Net Banking"/>
    <s v="Delivered"/>
    <s v="Philadelphia"/>
    <s v="PA"/>
    <s v="Australia"/>
    <s v="SELL00220"/>
  </r>
  <r>
    <x v="345"/>
    <d v="2023-06-10T00:00:00"/>
    <x v="0"/>
    <x v="345"/>
    <s v="Anjali Sharma"/>
    <x v="36"/>
    <s v="Router"/>
    <x v="4"/>
    <x v="5"/>
    <n v="1"/>
    <n v="369.08"/>
    <n v="0"/>
    <n v="18.45"/>
    <n v="1.59"/>
    <n v="389.12"/>
    <s v="UPI"/>
    <s v="Delivered"/>
    <s v="San Jose"/>
    <s v="CA"/>
    <s v="United States"/>
    <s v="SELL00751"/>
  </r>
  <r>
    <x v="346"/>
    <d v="2023-01-27T00:00:00"/>
    <x v="0"/>
    <x v="346"/>
    <s v="Karan Joshi"/>
    <x v="9"/>
    <s v="Wireless Earbuds"/>
    <x v="1"/>
    <x v="9"/>
    <n v="5"/>
    <n v="410.33"/>
    <n v="0"/>
    <n v="164.13"/>
    <n v="4.18"/>
    <n v="2219.96"/>
    <s v="Debit Card"/>
    <s v="Delivered"/>
    <s v="Philadelphia"/>
    <s v="PA"/>
    <s v="United States"/>
    <s v="SELL00465"/>
  </r>
  <r>
    <x v="347"/>
    <d v="2024-08-09T00:00:00"/>
    <x v="2"/>
    <x v="347"/>
    <s v="Vihaan Mehta"/>
    <x v="48"/>
    <s v="Office Chair"/>
    <x v="1"/>
    <x v="5"/>
    <n v="2"/>
    <n v="29.1"/>
    <n v="0.2"/>
    <n v="2.33"/>
    <n v="3.83"/>
    <n v="52.72"/>
    <s v="Amazon Pay"/>
    <s v="Delivered"/>
    <s v="San Francisco"/>
    <s v="CA"/>
    <s v="United States"/>
    <s v="SELL00357"/>
  </r>
  <r>
    <x v="348"/>
    <d v="2022-03-26T00:00:00"/>
    <x v="1"/>
    <x v="348"/>
    <s v="Vikas Joshi"/>
    <x v="36"/>
    <s v="Router"/>
    <x v="0"/>
    <x v="7"/>
    <n v="2"/>
    <n v="116.97"/>
    <n v="0"/>
    <n v="18.72"/>
    <n v="8.01"/>
    <n v="260.67"/>
    <s v="UPI"/>
    <s v="Delivered"/>
    <s v="Denver"/>
    <s v="CO"/>
    <s v="India"/>
    <s v="SELL00183"/>
  </r>
  <r>
    <x v="349"/>
    <d v="2020-07-26T00:00:00"/>
    <x v="3"/>
    <x v="349"/>
    <s v="Arjun Mehta"/>
    <x v="29"/>
    <s v="Portable SSD 1TB"/>
    <x v="4"/>
    <x v="5"/>
    <n v="5"/>
    <n v="548.98"/>
    <n v="0"/>
    <n v="219.59"/>
    <n v="11.56"/>
    <n v="2976.05"/>
    <s v="Amazon Pay"/>
    <s v="Delivered"/>
    <s v="Fort Worth"/>
    <s v="TX"/>
    <s v="United States"/>
    <s v="SELL00578"/>
  </r>
  <r>
    <x v="350"/>
    <d v="2023-02-28T00:00:00"/>
    <x v="0"/>
    <x v="350"/>
    <s v="Mohit Reddy"/>
    <x v="23"/>
    <s v="Phone Tripod"/>
    <x v="0"/>
    <x v="0"/>
    <n v="5"/>
    <n v="578.85"/>
    <n v="0"/>
    <n v="144.71"/>
    <n v="12.07"/>
    <n v="3051.03"/>
    <s v="Credit Card"/>
    <s v="Delivered"/>
    <s v="Chicago"/>
    <s v="IL"/>
    <s v="United States"/>
    <s v="SELL00605"/>
  </r>
  <r>
    <x v="351"/>
    <d v="2021-02-07T00:00:00"/>
    <x v="4"/>
    <x v="351"/>
    <s v="Pooja Kapoor"/>
    <x v="1"/>
    <s v="Microphone"/>
    <x v="3"/>
    <x v="4"/>
    <n v="3"/>
    <n v="366.04"/>
    <n v="0"/>
    <n v="87.85"/>
    <n v="4.55"/>
    <n v="1190.52"/>
    <s v="Debit Card"/>
    <s v="Shipped"/>
    <s v="San Jose"/>
    <s v="CA"/>
    <s v="United Kingdom"/>
    <s v="SELL01785"/>
  </r>
  <r>
    <x v="352"/>
    <d v="2020-05-31T00:00:00"/>
    <x v="3"/>
    <x v="352"/>
    <s v="Sahil Joshi"/>
    <x v="12"/>
    <s v="Vacuum Cleaner"/>
    <x v="5"/>
    <x v="6"/>
    <n v="4"/>
    <n v="400.22"/>
    <n v="0"/>
    <n v="0"/>
    <n v="5.53"/>
    <n v="1606.41"/>
    <s v="UPI"/>
    <s v="Shipped"/>
    <s v="Dallas"/>
    <s v="TX"/>
    <s v="United States"/>
    <s v="SELL01168"/>
  </r>
  <r>
    <x v="353"/>
    <d v="2020-02-23T00:00:00"/>
    <x v="3"/>
    <x v="353"/>
    <s v="Simran Mehta"/>
    <x v="1"/>
    <s v="Microphone"/>
    <x v="3"/>
    <x v="5"/>
    <n v="2"/>
    <n v="597.49"/>
    <n v="0.25"/>
    <n v="0"/>
    <n v="3.29"/>
    <n v="899.52"/>
    <s v="UPI"/>
    <s v="Delivered"/>
    <s v="San Francisco"/>
    <s v="CA"/>
    <s v="India"/>
    <s v="SELL01630"/>
  </r>
  <r>
    <x v="354"/>
    <d v="2023-02-17T00:00:00"/>
    <x v="0"/>
    <x v="354"/>
    <s v="Ritika Gupta"/>
    <x v="9"/>
    <s v="Wireless Earbuds"/>
    <x v="4"/>
    <x v="6"/>
    <n v="2"/>
    <n v="57.37"/>
    <n v="0"/>
    <n v="5.74"/>
    <n v="0.48"/>
    <n v="120.96"/>
    <s v="Cash on Delivery"/>
    <s v="Shipped"/>
    <s v="Indianapolis"/>
    <s v="IN"/>
    <s v="United States"/>
    <s v="SELL01227"/>
  </r>
  <r>
    <x v="355"/>
    <d v="2024-08-23T00:00:00"/>
    <x v="2"/>
    <x v="355"/>
    <s v="Anjali Kumar"/>
    <x v="40"/>
    <s v="Mechanical Keyboard"/>
    <x v="1"/>
    <x v="0"/>
    <n v="2"/>
    <n v="327.8"/>
    <n v="0.1"/>
    <n v="70.8"/>
    <n v="13.68"/>
    <n v="674.52"/>
    <s v="UPI"/>
    <s v="Delivered"/>
    <s v="New York"/>
    <s v="NY"/>
    <s v="United Kingdom"/>
    <s v="SELL00898"/>
  </r>
  <r>
    <x v="356"/>
    <d v="2021-09-19T00:00:00"/>
    <x v="4"/>
    <x v="356"/>
    <s v="Aditya Gupta"/>
    <x v="42"/>
    <s v="Wireless Charger"/>
    <x v="2"/>
    <x v="1"/>
    <n v="5"/>
    <n v="453.11"/>
    <n v="0.15"/>
    <n v="96.29"/>
    <n v="14.15"/>
    <n v="2036.16"/>
    <s v="Debit Card"/>
    <s v="Delivered"/>
    <s v="New York"/>
    <s v="NY"/>
    <s v="United States"/>
    <s v="SELL01918"/>
  </r>
  <r>
    <x v="357"/>
    <d v="2021-08-09T00:00:00"/>
    <x v="4"/>
    <x v="357"/>
    <s v="Simran Kumar"/>
    <x v="30"/>
    <s v="Noise Cancelling Headphones"/>
    <x v="5"/>
    <x v="0"/>
    <n v="2"/>
    <n v="138.19"/>
    <n v="0.1"/>
    <n v="29.85"/>
    <n v="3.32"/>
    <n v="281.91000000000003"/>
    <s v="Amazon Pay"/>
    <s v="Delivered"/>
    <s v="San Diego"/>
    <s v="CA"/>
    <s v="United States"/>
    <s v="SELL01633"/>
  </r>
  <r>
    <x v="358"/>
    <d v="2024-07-06T00:00:00"/>
    <x v="2"/>
    <x v="358"/>
    <s v="Simran Kapoor"/>
    <x v="47"/>
    <s v="External HDD 2TB"/>
    <x v="0"/>
    <x v="7"/>
    <n v="2"/>
    <n v="569.77"/>
    <n v="0.05"/>
    <n v="86.61"/>
    <n v="9.56"/>
    <n v="1178.73"/>
    <s v="Debit Card"/>
    <s v="Pending"/>
    <s v="Washington"/>
    <s v="DC"/>
    <s v="United States"/>
    <s v="SELL00010"/>
  </r>
  <r>
    <x v="359"/>
    <d v="2023-12-14T00:00:00"/>
    <x v="0"/>
    <x v="359"/>
    <s v="Kabir Mehta"/>
    <x v="8"/>
    <s v="Kids Toy Car"/>
    <x v="1"/>
    <x v="7"/>
    <n v="3"/>
    <n v="392.25"/>
    <n v="0.15"/>
    <n v="80.02"/>
    <n v="5.31"/>
    <n v="1085.57"/>
    <s v="Credit Card"/>
    <s v="Delivered"/>
    <s v="Phoenix"/>
    <s v="AZ"/>
    <s v="United States"/>
    <s v="SELL01248"/>
  </r>
  <r>
    <x v="360"/>
    <d v="2023-12-16T00:00:00"/>
    <x v="0"/>
    <x v="360"/>
    <s v="Anjali Sharma"/>
    <x v="42"/>
    <s v="Wireless Charger"/>
    <x v="3"/>
    <x v="4"/>
    <n v="5"/>
    <n v="131.34"/>
    <n v="0.05"/>
    <n v="49.91"/>
    <n v="1.64"/>
    <n v="675.42"/>
    <s v="Amazon Pay"/>
    <s v="Pending"/>
    <s v="Fort Worth"/>
    <s v="TX"/>
    <s v="United States"/>
    <s v="SELL01019"/>
  </r>
  <r>
    <x v="361"/>
    <d v="2020-04-13T00:00:00"/>
    <x v="3"/>
    <x v="361"/>
    <s v="Neha Patel"/>
    <x v="30"/>
    <s v="Noise Cancelling Headphones"/>
    <x v="2"/>
    <x v="0"/>
    <n v="5"/>
    <n v="530.30999999999995"/>
    <n v="0"/>
    <n v="212.12"/>
    <n v="14.86"/>
    <n v="2878.53"/>
    <s v="Credit Card"/>
    <s v="Cancelled"/>
    <s v="San Francisco"/>
    <s v="CA"/>
    <s v="Australia"/>
    <s v="SELL01330"/>
  </r>
  <r>
    <x v="362"/>
    <d v="2020-09-10T00:00:00"/>
    <x v="3"/>
    <x v="362"/>
    <s v="Mohit Joshi"/>
    <x v="44"/>
    <s v="Desk Organizer"/>
    <x v="1"/>
    <x v="3"/>
    <n v="3"/>
    <n v="62.04"/>
    <n v="0"/>
    <n v="22.33"/>
    <n v="4.3600000000000003"/>
    <n v="212.81"/>
    <s v="UPI"/>
    <s v="Cancelled"/>
    <s v="San Jose"/>
    <s v="CA"/>
    <s v="Canada"/>
    <s v="SELL00059"/>
  </r>
  <r>
    <x v="363"/>
    <d v="2023-06-04T00:00:00"/>
    <x v="0"/>
    <x v="363"/>
    <s v="Rohit Patel"/>
    <x v="25"/>
    <s v="Memory Card 128GB"/>
    <x v="0"/>
    <x v="6"/>
    <n v="4"/>
    <n v="591.4"/>
    <n v="0"/>
    <n v="283.87"/>
    <n v="6.44"/>
    <n v="2655.91"/>
    <s v="Credit Card"/>
    <s v="Delivered"/>
    <s v="Phoenix"/>
    <s v="AZ"/>
    <s v="United States"/>
    <s v="SELL00599"/>
  </r>
  <r>
    <x v="364"/>
    <d v="2023-02-09T00:00:00"/>
    <x v="0"/>
    <x v="364"/>
    <s v="Pooja Patel"/>
    <x v="22"/>
    <s v="LED Desk Lamp"/>
    <x v="4"/>
    <x v="8"/>
    <n v="5"/>
    <n v="104.87"/>
    <n v="0.05"/>
    <n v="39.85"/>
    <n v="10.01"/>
    <n v="547.99"/>
    <s v="Debit Card"/>
    <s v="Cancelled"/>
    <s v="Fort Worth"/>
    <s v="TX"/>
    <s v="India"/>
    <s v="SELL00617"/>
  </r>
  <r>
    <x v="365"/>
    <d v="2021-05-24T00:00:00"/>
    <x v="4"/>
    <x v="365"/>
    <s v="Pooja Kapoor"/>
    <x v="42"/>
    <s v="Wireless Charger"/>
    <x v="0"/>
    <x v="6"/>
    <n v="3"/>
    <n v="436.37"/>
    <n v="0.05"/>
    <n v="99.49"/>
    <n v="0.63"/>
    <n v="1343.77"/>
    <s v="Debit Card"/>
    <s v="Shipped"/>
    <s v="Los Angeles"/>
    <s v="CA"/>
    <s v="United Kingdom"/>
    <s v="SELL01655"/>
  </r>
  <r>
    <x v="366"/>
    <d v="2024-02-05T00:00:00"/>
    <x v="2"/>
    <x v="366"/>
    <s v="Pooja Reddy"/>
    <x v="46"/>
    <s v="Action Camera"/>
    <x v="5"/>
    <x v="1"/>
    <n v="1"/>
    <n v="172.84"/>
    <n v="0"/>
    <n v="13.83"/>
    <n v="1.67"/>
    <n v="188.34"/>
    <s v="Credit Card"/>
    <s v="Shipped"/>
    <s v="Phoenix"/>
    <s v="AZ"/>
    <s v="United States"/>
    <s v="SELL01044"/>
  </r>
  <r>
    <x v="367"/>
    <d v="2020-04-08T00:00:00"/>
    <x v="3"/>
    <x v="367"/>
    <s v="Aarav Reddy"/>
    <x v="34"/>
    <s v="Air Fryer"/>
    <x v="4"/>
    <x v="2"/>
    <n v="3"/>
    <n v="43.51"/>
    <n v="0"/>
    <n v="15.66"/>
    <n v="12.06"/>
    <n v="158.25"/>
    <s v="Credit Card"/>
    <s v="Delivered"/>
    <s v="Columbus"/>
    <s v="OH"/>
    <s v="United States"/>
    <s v="SELL00448"/>
  </r>
  <r>
    <x v="368"/>
    <d v="2020-06-01T00:00:00"/>
    <x v="3"/>
    <x v="368"/>
    <s v="Rohit Verma"/>
    <x v="14"/>
    <s v="Running Shoes"/>
    <x v="5"/>
    <x v="9"/>
    <n v="1"/>
    <n v="275.24"/>
    <n v="0.25"/>
    <n v="10.32"/>
    <n v="11.03"/>
    <n v="227.78"/>
    <s v="Credit Card"/>
    <s v="Shipped"/>
    <s v="Washington"/>
    <s v="DC"/>
    <s v="United States"/>
    <s v="SELL01856"/>
  </r>
  <r>
    <x v="369"/>
    <d v="2022-07-02T00:00:00"/>
    <x v="1"/>
    <x v="369"/>
    <s v="Sneha Mehta"/>
    <x v="44"/>
    <s v="Desk Organizer"/>
    <x v="4"/>
    <x v="4"/>
    <n v="4"/>
    <n v="575.92999999999995"/>
    <n v="0.15"/>
    <n v="97.91"/>
    <n v="14.12"/>
    <n v="2070.19"/>
    <s v="Cash on Delivery"/>
    <s v="Returned"/>
    <s v="Dallas"/>
    <s v="TX"/>
    <s v="United States"/>
    <s v="SELL01711"/>
  </r>
  <r>
    <x v="370"/>
    <d v="2022-05-27T00:00:00"/>
    <x v="1"/>
    <x v="370"/>
    <s v="Neha Reddy"/>
    <x v="41"/>
    <s v="Electric Kettle"/>
    <x v="2"/>
    <x v="1"/>
    <n v="3"/>
    <n v="156.91999999999999"/>
    <n v="0.15"/>
    <n v="20.010000000000002"/>
    <n v="10.53"/>
    <n v="430.69"/>
    <s v="Debit Card"/>
    <s v="Delivered"/>
    <s v="Jacksonville"/>
    <s v="FL"/>
    <s v="United States"/>
    <s v="SELL01563"/>
  </r>
  <r>
    <x v="371"/>
    <d v="2020-12-03T00:00:00"/>
    <x v="3"/>
    <x v="371"/>
    <s v="Sneha Joshi"/>
    <x v="1"/>
    <s v="Microphone"/>
    <x v="5"/>
    <x v="2"/>
    <n v="5"/>
    <n v="210.04"/>
    <n v="0"/>
    <n v="126.02"/>
    <n v="0.49"/>
    <n v="1176.71"/>
    <s v="Amazon Pay"/>
    <s v="Shipped"/>
    <s v="Austin"/>
    <s v="TX"/>
    <s v="United States"/>
    <s v="SELL00818"/>
  </r>
  <r>
    <x v="372"/>
    <d v="2024-09-25T00:00:00"/>
    <x v="2"/>
    <x v="372"/>
    <s v="Neha Joshi"/>
    <x v="6"/>
    <s v="Dress Shirt"/>
    <x v="3"/>
    <x v="1"/>
    <n v="5"/>
    <n v="591.47"/>
    <n v="0"/>
    <n v="0"/>
    <n v="9.52"/>
    <n v="2966.87"/>
    <s v="Debit Card"/>
    <s v="Delivered"/>
    <s v="Los Angeles"/>
    <s v="CA"/>
    <s v="United States"/>
    <s v="SELL00883"/>
  </r>
  <r>
    <x v="373"/>
    <d v="2022-04-01T00:00:00"/>
    <x v="1"/>
    <x v="373"/>
    <s v="Aarav Verma"/>
    <x v="35"/>
    <s v="Winter Jacket"/>
    <x v="3"/>
    <x v="0"/>
    <n v="1"/>
    <n v="345.41"/>
    <n v="0.05"/>
    <n v="16.41"/>
    <n v="2.0299999999999998"/>
    <n v="346.58"/>
    <s v="Net Banking"/>
    <s v="Shipped"/>
    <s v="San Francisco"/>
    <s v="CA"/>
    <s v="India"/>
    <s v="SELL01324"/>
  </r>
  <r>
    <x v="374"/>
    <d v="2023-04-01T00:00:00"/>
    <x v="0"/>
    <x v="374"/>
    <s v="Priya Kumar"/>
    <x v="26"/>
    <s v="Board Game"/>
    <x v="2"/>
    <x v="3"/>
    <n v="3"/>
    <n v="426.35"/>
    <n v="0.25"/>
    <n v="47.96"/>
    <n v="2.41"/>
    <n v="1009.66"/>
    <s v="UPI"/>
    <s v="Delivered"/>
    <s v="Washington"/>
    <s v="DC"/>
    <s v="United States"/>
    <s v="SELL00456"/>
  </r>
  <r>
    <x v="375"/>
    <d v="2024-10-09T00:00:00"/>
    <x v="2"/>
    <x v="375"/>
    <s v="Sunita Kumar"/>
    <x v="32"/>
    <s v="Children's Book"/>
    <x v="1"/>
    <x v="9"/>
    <n v="4"/>
    <n v="100.2"/>
    <n v="0.2"/>
    <n v="38.479999999999997"/>
    <n v="12.41"/>
    <n v="371.53"/>
    <s v="Debit Card"/>
    <s v="Returned"/>
    <s v="San Diego"/>
    <s v="CA"/>
    <s v="United States"/>
    <s v="SELL01651"/>
  </r>
  <r>
    <x v="376"/>
    <d v="2022-08-14T00:00:00"/>
    <x v="1"/>
    <x v="376"/>
    <s v="Priya Kapoor"/>
    <x v="11"/>
    <s v="Projector Mini"/>
    <x v="4"/>
    <x v="6"/>
    <n v="2"/>
    <n v="317.20999999999998"/>
    <n v="0.2"/>
    <n v="25.38"/>
    <n v="2.14"/>
    <n v="535.05999999999995"/>
    <s v="Amazon Pay"/>
    <s v="Delivered"/>
    <s v="San Diego"/>
    <s v="CA"/>
    <s v="United States"/>
    <s v="SELL01183"/>
  </r>
  <r>
    <x v="377"/>
    <d v="2024-08-31T00:00:00"/>
    <x v="2"/>
    <x v="377"/>
    <s v="Vikas Joshi"/>
    <x v="8"/>
    <s v="Kids Toy Car"/>
    <x v="4"/>
    <x v="1"/>
    <n v="3"/>
    <n v="430.49"/>
    <n v="0"/>
    <n v="64.569999999999993"/>
    <n v="7.48"/>
    <n v="1363.52"/>
    <s v="Amazon Pay"/>
    <s v="Delivered"/>
    <s v="Jacksonville"/>
    <s v="FL"/>
    <s v="India"/>
    <s v="SELL01483"/>
  </r>
  <r>
    <x v="378"/>
    <d v="2020-06-09T00:00:00"/>
    <x v="3"/>
    <x v="378"/>
    <s v="Sahil Reddy"/>
    <x v="46"/>
    <s v="Action Camera"/>
    <x v="3"/>
    <x v="2"/>
    <n v="3"/>
    <n v="47.17"/>
    <n v="0.3"/>
    <n v="7.92"/>
    <n v="0.96"/>
    <n v="107.94"/>
    <s v="Debit Card"/>
    <s v="Delivered"/>
    <s v="San Francisco"/>
    <s v="CA"/>
    <s v="United Kingdom"/>
    <s v="SELL01385"/>
  </r>
  <r>
    <x v="379"/>
    <d v="2024-05-22T00:00:00"/>
    <x v="2"/>
    <x v="379"/>
    <s v="Vikas Mehta"/>
    <x v="0"/>
    <s v="Drone Mini"/>
    <x v="5"/>
    <x v="2"/>
    <n v="2"/>
    <n v="427.06"/>
    <n v="0.15"/>
    <n v="0"/>
    <n v="2.99"/>
    <n v="728.99"/>
    <s v="UPI"/>
    <s v="Shipped"/>
    <s v="Houston"/>
    <s v="TX"/>
    <s v="India"/>
    <s v="SELL01500"/>
  </r>
  <r>
    <x v="380"/>
    <d v="2022-03-11T00:00:00"/>
    <x v="1"/>
    <x v="380"/>
    <s v="Sahil Patel"/>
    <x v="46"/>
    <s v="Action Camera"/>
    <x v="1"/>
    <x v="2"/>
    <n v="4"/>
    <n v="40.92"/>
    <n v="0.15"/>
    <n v="11.13"/>
    <n v="3.59"/>
    <n v="153.85"/>
    <s v="Cash on Delivery"/>
    <s v="Delivered"/>
    <s v="Phoenix"/>
    <s v="AZ"/>
    <s v="United States"/>
    <s v="SELL00759"/>
  </r>
  <r>
    <x v="381"/>
    <d v="2021-02-01T00:00:00"/>
    <x v="4"/>
    <x v="381"/>
    <s v="Vikas Joshi"/>
    <x v="22"/>
    <s v="LED Desk Lamp"/>
    <x v="3"/>
    <x v="4"/>
    <n v="3"/>
    <n v="106.51"/>
    <n v="0"/>
    <n v="38.340000000000003"/>
    <n v="12.83"/>
    <n v="370.7"/>
    <s v="Cash on Delivery"/>
    <s v="Delivered"/>
    <s v="Charlotte"/>
    <s v="NC"/>
    <s v="United States"/>
    <s v="SELL01631"/>
  </r>
  <r>
    <x v="382"/>
    <d v="2023-07-24T00:00:00"/>
    <x v="0"/>
    <x v="382"/>
    <s v="Pooja Gupta"/>
    <x v="30"/>
    <s v="Noise Cancelling Headphones"/>
    <x v="2"/>
    <x v="9"/>
    <n v="2"/>
    <n v="281.89"/>
    <n v="0"/>
    <n v="28.19"/>
    <n v="7.13"/>
    <n v="599.1"/>
    <s v="Cash on Delivery"/>
    <s v="Returned"/>
    <s v="Phoenix"/>
    <s v="AZ"/>
    <s v="India"/>
    <s v="SELL01115"/>
  </r>
  <r>
    <x v="383"/>
    <d v="2022-03-26T00:00:00"/>
    <x v="1"/>
    <x v="383"/>
    <s v="Pooja Kumar"/>
    <x v="16"/>
    <s v="Puzzle 1000pc"/>
    <x v="0"/>
    <x v="6"/>
    <n v="2"/>
    <n v="413.76"/>
    <n v="0.05"/>
    <n v="39.31"/>
    <n v="12.8"/>
    <n v="838.25"/>
    <s v="Credit Card"/>
    <s v="Delivered"/>
    <s v="Philadelphia"/>
    <s v="PA"/>
    <s v="India"/>
    <s v="SELL01804"/>
  </r>
  <r>
    <x v="384"/>
    <d v="2024-03-07T00:00:00"/>
    <x v="2"/>
    <x v="384"/>
    <s v="Vihaan Kumar"/>
    <x v="21"/>
    <s v="Smart Light Bulb"/>
    <x v="1"/>
    <x v="1"/>
    <n v="2"/>
    <n v="175.99"/>
    <n v="0.05"/>
    <n v="16.72"/>
    <n v="3.99"/>
    <n v="355.09"/>
    <s v="Credit Card"/>
    <s v="Shipped"/>
    <s v="Washington"/>
    <s v="DC"/>
    <s v="Australia"/>
    <s v="SELL00409"/>
  </r>
  <r>
    <x v="385"/>
    <d v="2023-11-16T00:00:00"/>
    <x v="0"/>
    <x v="385"/>
    <s v="Anjali Verma"/>
    <x v="20"/>
    <s v="4K Monitor"/>
    <x v="3"/>
    <x v="5"/>
    <n v="4"/>
    <n v="13.87"/>
    <n v="0.15"/>
    <n v="3.77"/>
    <n v="0.21"/>
    <n v="51.14"/>
    <s v="Debit Card"/>
    <s v="Delivered"/>
    <s v="Washington"/>
    <s v="DC"/>
    <s v="India"/>
    <s v="SELL00575"/>
  </r>
  <r>
    <x v="386"/>
    <d v="2023-03-04T00:00:00"/>
    <x v="0"/>
    <x v="386"/>
    <s v="Sahil Singh"/>
    <x v="16"/>
    <s v="Puzzle 1000pc"/>
    <x v="1"/>
    <x v="3"/>
    <n v="3"/>
    <n v="555.21"/>
    <n v="0.2"/>
    <n v="106.6"/>
    <n v="5.69"/>
    <n v="1444.79"/>
    <s v="Net Banking"/>
    <s v="Delivered"/>
    <s v="Seattle"/>
    <s v="WA"/>
    <s v="Canada"/>
    <s v="SELL01900"/>
  </r>
  <r>
    <x v="387"/>
    <d v="2023-05-03T00:00:00"/>
    <x v="0"/>
    <x v="387"/>
    <s v="Rohit Kumar"/>
    <x v="11"/>
    <s v="Projector Mini"/>
    <x v="3"/>
    <x v="5"/>
    <n v="4"/>
    <n v="172.46"/>
    <n v="0.25"/>
    <n v="41.39"/>
    <n v="8.42"/>
    <n v="567.19000000000005"/>
    <s v="Amazon Pay"/>
    <s v="Delivered"/>
    <s v="San Diego"/>
    <s v="CA"/>
    <s v="United States"/>
    <s v="SELL01626"/>
  </r>
  <r>
    <x v="388"/>
    <d v="2021-02-04T00:00:00"/>
    <x v="4"/>
    <x v="388"/>
    <s v="Neha Gupta"/>
    <x v="32"/>
    <s v="Children's Book"/>
    <x v="1"/>
    <x v="6"/>
    <n v="4"/>
    <n v="291.26"/>
    <n v="0"/>
    <n v="93.2"/>
    <n v="3.56"/>
    <n v="1261.8"/>
    <s v="Credit Card"/>
    <s v="Delivered"/>
    <s v="Chicago"/>
    <s v="IL"/>
    <s v="United States"/>
    <s v="SELL01240"/>
  </r>
  <r>
    <x v="389"/>
    <d v="2021-10-01T00:00:00"/>
    <x v="4"/>
    <x v="389"/>
    <s v="Ritika Reddy"/>
    <x v="5"/>
    <s v="Cookware Set"/>
    <x v="3"/>
    <x v="8"/>
    <n v="5"/>
    <n v="44.09"/>
    <n v="0"/>
    <n v="26.45"/>
    <n v="5.14"/>
    <n v="252.04"/>
    <s v="Amazon Pay"/>
    <s v="Delivered"/>
    <s v="Charlotte"/>
    <s v="NC"/>
    <s v="India"/>
    <s v="SELL01610"/>
  </r>
  <r>
    <x v="390"/>
    <d v="2022-11-22T00:00:00"/>
    <x v="1"/>
    <x v="390"/>
    <s v="Kabir Gupta"/>
    <x v="15"/>
    <s v="Graphic Tablet"/>
    <x v="0"/>
    <x v="5"/>
    <n v="3"/>
    <n v="412.81"/>
    <n v="0.3"/>
    <n v="69.349999999999994"/>
    <n v="6.62"/>
    <n v="942.87"/>
    <s v="Debit Card"/>
    <s v="Delivered"/>
    <s v="Denver"/>
    <s v="CO"/>
    <s v="United States"/>
    <s v="SELL00120"/>
  </r>
  <r>
    <x v="391"/>
    <d v="2021-11-18T00:00:00"/>
    <x v="4"/>
    <x v="391"/>
    <s v="Vihaan Kumar"/>
    <x v="36"/>
    <s v="Router"/>
    <x v="5"/>
    <x v="3"/>
    <n v="5"/>
    <n v="477.24"/>
    <n v="0"/>
    <n v="286.33999999999997"/>
    <n v="10.06"/>
    <n v="2682.6"/>
    <s v="Amazon Pay"/>
    <s v="Delivered"/>
    <s v="Charlotte"/>
    <s v="NC"/>
    <s v="United Kingdom"/>
    <s v="SELL01083"/>
  </r>
  <r>
    <x v="392"/>
    <d v="2021-04-04T00:00:00"/>
    <x v="4"/>
    <x v="392"/>
    <s v="Priya Kumar"/>
    <x v="34"/>
    <s v="Air Fryer"/>
    <x v="3"/>
    <x v="1"/>
    <n v="3"/>
    <n v="278.87"/>
    <n v="0"/>
    <n v="66.930000000000007"/>
    <n v="9.7899999999999991"/>
    <n v="913.33"/>
    <s v="Net Banking"/>
    <s v="Delivered"/>
    <s v="Indianapolis"/>
    <s v="IN"/>
    <s v="United States"/>
    <s v="SELL00224"/>
  </r>
  <r>
    <x v="393"/>
    <d v="2022-08-12T00:00:00"/>
    <x v="1"/>
    <x v="393"/>
    <s v="Vikas Singh"/>
    <x v="3"/>
    <s v="Webcam Full HD"/>
    <x v="5"/>
    <x v="9"/>
    <n v="1"/>
    <n v="99.56"/>
    <n v="0.05"/>
    <n v="7.57"/>
    <n v="7.42"/>
    <n v="109.57"/>
    <s v="Debit Card"/>
    <s v="Delivered"/>
    <s v="Philadelphia"/>
    <s v="PA"/>
    <s v="India"/>
    <s v="SELL00724"/>
  </r>
  <r>
    <x v="394"/>
    <d v="2021-04-14T00:00:00"/>
    <x v="4"/>
    <x v="394"/>
    <s v="Priya Sharma"/>
    <x v="31"/>
    <s v="Novel Bestseller"/>
    <x v="0"/>
    <x v="0"/>
    <n v="3"/>
    <n v="77.650000000000006"/>
    <n v="0.25"/>
    <n v="8.74"/>
    <n v="9.43"/>
    <n v="192.88"/>
    <s v="Amazon Pay"/>
    <s v="Delivered"/>
    <s v="Chicago"/>
    <s v="IL"/>
    <s v="India"/>
    <s v="SELL00544"/>
  </r>
  <r>
    <x v="395"/>
    <d v="2023-10-30T00:00:00"/>
    <x v="0"/>
    <x v="395"/>
    <s v="Sahil Singh"/>
    <x v="43"/>
    <s v="HDMI Cable 2m"/>
    <x v="1"/>
    <x v="0"/>
    <n v="3"/>
    <n v="567.89"/>
    <n v="0"/>
    <n v="85.18"/>
    <n v="13.57"/>
    <n v="1802.42"/>
    <s v="Debit Card"/>
    <s v="Delivered"/>
    <s v="Fort Worth"/>
    <s v="TX"/>
    <s v="United States"/>
    <s v="SELL00733"/>
  </r>
  <r>
    <x v="396"/>
    <d v="2022-11-11T00:00:00"/>
    <x v="1"/>
    <x v="396"/>
    <s v="Pooja Sharma"/>
    <x v="12"/>
    <s v="Vacuum Cleaner"/>
    <x v="1"/>
    <x v="2"/>
    <n v="2"/>
    <n v="436.96"/>
    <n v="0.25"/>
    <n v="52.44"/>
    <n v="9.2799999999999994"/>
    <n v="717.16"/>
    <s v="Credit Card"/>
    <s v="Delivered"/>
    <s v="Indianapolis"/>
    <s v="IN"/>
    <s v="United States"/>
    <s v="SELL00841"/>
  </r>
  <r>
    <x v="397"/>
    <d v="2022-01-19T00:00:00"/>
    <x v="1"/>
    <x v="397"/>
    <s v="Vivaan Reddy"/>
    <x v="3"/>
    <s v="Webcam Full HD"/>
    <x v="2"/>
    <x v="2"/>
    <n v="3"/>
    <n v="236.65"/>
    <n v="0"/>
    <n v="56.8"/>
    <n v="3.2"/>
    <n v="769.95"/>
    <s v="Net Banking"/>
    <s v="Delivered"/>
    <s v="Houston"/>
    <s v="TX"/>
    <s v="India"/>
    <s v="SELL00871"/>
  </r>
  <r>
    <x v="398"/>
    <d v="2024-08-20T00:00:00"/>
    <x v="2"/>
    <x v="398"/>
    <s v="Priya Singh"/>
    <x v="17"/>
    <s v="Smartwatch"/>
    <x v="5"/>
    <x v="1"/>
    <n v="4"/>
    <n v="124.35"/>
    <n v="0"/>
    <n v="24.87"/>
    <n v="12.79"/>
    <n v="535.05999999999995"/>
    <s v="Debit Card"/>
    <s v="Shipped"/>
    <s v="Los Angeles"/>
    <s v="CA"/>
    <s v="Canada"/>
    <s v="SELL01965"/>
  </r>
  <r>
    <x v="399"/>
    <d v="2020-02-07T00:00:00"/>
    <x v="3"/>
    <x v="399"/>
    <s v="Neha Verma"/>
    <x v="32"/>
    <s v="Children's Book"/>
    <x v="4"/>
    <x v="8"/>
    <n v="4"/>
    <n v="388.55"/>
    <n v="0"/>
    <n v="77.709999999999994"/>
    <n v="1.1499999999999999"/>
    <n v="1633.06"/>
    <s v="Cash on Delivery"/>
    <s v="Shipped"/>
    <s v="Philadelphia"/>
    <s v="PA"/>
    <s v="United States"/>
    <s v="SELL00957"/>
  </r>
  <r>
    <x v="400"/>
    <d v="2020-08-17T00:00:00"/>
    <x v="3"/>
    <x v="400"/>
    <s v="Aarav Kapoor"/>
    <x v="16"/>
    <s v="Puzzle 1000pc"/>
    <x v="0"/>
    <x v="5"/>
    <n v="2"/>
    <n v="409.25"/>
    <n v="0.05"/>
    <n v="0"/>
    <n v="13.68"/>
    <n v="791.25"/>
    <s v="Credit Card"/>
    <s v="Delivered"/>
    <s v="Washington"/>
    <s v="DC"/>
    <s v="United States"/>
    <s v="SELL00494"/>
  </r>
  <r>
    <x v="401"/>
    <d v="2023-10-20T00:00:00"/>
    <x v="0"/>
    <x v="401"/>
    <s v="Priya Joshi"/>
    <x v="41"/>
    <s v="Electric Kettle"/>
    <x v="1"/>
    <x v="6"/>
    <n v="2"/>
    <n v="466.29"/>
    <n v="0.3"/>
    <n v="52.22"/>
    <n v="7.92"/>
    <n v="712.95"/>
    <s v="Debit Card"/>
    <s v="Shipped"/>
    <s v="San Antonio"/>
    <s v="TX"/>
    <s v="United Kingdom"/>
    <s v="SELL01723"/>
  </r>
  <r>
    <x v="402"/>
    <d v="2021-07-16T00:00:00"/>
    <x v="4"/>
    <x v="402"/>
    <s v="Neha Joshi"/>
    <x v="31"/>
    <s v="Novel Bestseller"/>
    <x v="1"/>
    <x v="7"/>
    <n v="3"/>
    <n v="321.01"/>
    <n v="0"/>
    <n v="115.56"/>
    <n v="9.7200000000000006"/>
    <n v="1088.31"/>
    <s v="Amazon Pay"/>
    <s v="Delivered"/>
    <s v="Seattle"/>
    <s v="WA"/>
    <s v="Australia"/>
    <s v="SELL00972"/>
  </r>
  <r>
    <x v="403"/>
    <d v="2021-03-13T00:00:00"/>
    <x v="4"/>
    <x v="403"/>
    <s v="Anjali Singh"/>
    <x v="14"/>
    <s v="Running Shoes"/>
    <x v="3"/>
    <x v="5"/>
    <n v="4"/>
    <n v="145.75"/>
    <n v="0.15"/>
    <n v="59.47"/>
    <n v="9.7799999999999994"/>
    <n v="564.79999999999995"/>
    <s v="Credit Card"/>
    <s v="Delivered"/>
    <s v="Houston"/>
    <s v="TX"/>
    <s v="India"/>
    <s v="SELL01794"/>
  </r>
  <r>
    <x v="404"/>
    <d v="2024-12-04T00:00:00"/>
    <x v="2"/>
    <x v="404"/>
    <s v="Vivaan Gupta"/>
    <x v="48"/>
    <s v="Office Chair"/>
    <x v="0"/>
    <x v="5"/>
    <n v="3"/>
    <n v="557.97"/>
    <n v="0.05"/>
    <n v="190.83"/>
    <n v="13.16"/>
    <n v="1794.2"/>
    <s v="Debit Card"/>
    <s v="Delivered"/>
    <s v="Los Angeles"/>
    <s v="CA"/>
    <s v="India"/>
    <s v="SELL01607"/>
  </r>
  <r>
    <x v="405"/>
    <d v="2023-07-30T00:00:00"/>
    <x v="0"/>
    <x v="405"/>
    <s v="Neha Verma"/>
    <x v="21"/>
    <s v="Smart Light Bulb"/>
    <x v="5"/>
    <x v="6"/>
    <n v="2"/>
    <n v="353.9"/>
    <n v="0"/>
    <n v="56.62"/>
    <n v="6.24"/>
    <n v="770.66"/>
    <s v="Credit Card"/>
    <s v="Delivered"/>
    <s v="Denver"/>
    <s v="CO"/>
    <s v="United States"/>
    <s v="SELL00321"/>
  </r>
  <r>
    <x v="406"/>
    <d v="2020-01-27T00:00:00"/>
    <x v="3"/>
    <x v="406"/>
    <s v="Aditya Mehta"/>
    <x v="39"/>
    <s v="Sunglasses"/>
    <x v="4"/>
    <x v="7"/>
    <n v="5"/>
    <n v="7.14"/>
    <n v="0.1"/>
    <n v="0"/>
    <n v="4.57"/>
    <n v="36.700000000000003"/>
    <s v="Net Banking"/>
    <s v="Delivered"/>
    <s v="San Francisco"/>
    <s v="CA"/>
    <s v="United States"/>
    <s v="SELL00965"/>
  </r>
  <r>
    <x v="407"/>
    <d v="2020-08-13T00:00:00"/>
    <x v="3"/>
    <x v="407"/>
    <s v="Neha Verma"/>
    <x v="15"/>
    <s v="Graphic Tablet"/>
    <x v="0"/>
    <x v="5"/>
    <n v="5"/>
    <n v="237.5"/>
    <n v="0"/>
    <n v="95"/>
    <n v="7.08"/>
    <n v="1289.58"/>
    <s v="Debit Card"/>
    <s v="Delivered"/>
    <s v="Austin"/>
    <s v="TX"/>
    <s v="United States"/>
    <s v="SELL00578"/>
  </r>
  <r>
    <x v="408"/>
    <d v="2023-07-24T00:00:00"/>
    <x v="0"/>
    <x v="408"/>
    <s v="Ritika Sharma"/>
    <x v="39"/>
    <s v="Sunglasses"/>
    <x v="4"/>
    <x v="7"/>
    <n v="4"/>
    <n v="133.38999999999999"/>
    <n v="0"/>
    <n v="96.04"/>
    <n v="5.4"/>
    <n v="635"/>
    <s v="Cash on Delivery"/>
    <s v="Returned"/>
    <s v="San Jose"/>
    <s v="CA"/>
    <s v="United States"/>
    <s v="SELL00469"/>
  </r>
  <r>
    <x v="409"/>
    <d v="2022-03-08T00:00:00"/>
    <x v="1"/>
    <x v="409"/>
    <s v="Arjun Singh"/>
    <x v="18"/>
    <s v="Smartphone Case"/>
    <x v="4"/>
    <x v="3"/>
    <n v="5"/>
    <n v="262.89999999999998"/>
    <n v="0"/>
    <n v="65.73"/>
    <n v="12.41"/>
    <n v="1392.64"/>
    <s v="Credit Card"/>
    <s v="Delivered"/>
    <s v="Charlotte"/>
    <s v="NC"/>
    <s v="India"/>
    <s v="SELL01115"/>
  </r>
  <r>
    <x v="410"/>
    <d v="2024-06-20T00:00:00"/>
    <x v="2"/>
    <x v="410"/>
    <s v="Ritika Gupta"/>
    <x v="22"/>
    <s v="LED Desk Lamp"/>
    <x v="1"/>
    <x v="7"/>
    <n v="3"/>
    <n v="446.18"/>
    <n v="0"/>
    <n v="160.62"/>
    <n v="0.96"/>
    <n v="1500.12"/>
    <s v="Amazon Pay"/>
    <s v="Delivered"/>
    <s v="Houston"/>
    <s v="TX"/>
    <s v="United States"/>
    <s v="SELL00918"/>
  </r>
  <r>
    <x v="411"/>
    <d v="2020-10-10T00:00:00"/>
    <x v="3"/>
    <x v="411"/>
    <s v="Aditya Kumar"/>
    <x v="34"/>
    <s v="Air Fryer"/>
    <x v="2"/>
    <x v="9"/>
    <n v="5"/>
    <n v="187.2"/>
    <n v="0.25"/>
    <n v="35.1"/>
    <n v="9.8699999999999992"/>
    <n v="746.97"/>
    <s v="Credit Card"/>
    <s v="Delivered"/>
    <s v="San Antonio"/>
    <s v="TX"/>
    <s v="United States"/>
    <s v="SELL01411"/>
  </r>
  <r>
    <x v="412"/>
    <d v="2022-05-28T00:00:00"/>
    <x v="1"/>
    <x v="412"/>
    <s v="Vihaan Reddy"/>
    <x v="3"/>
    <s v="Webcam Full HD"/>
    <x v="2"/>
    <x v="8"/>
    <n v="1"/>
    <n v="52.83"/>
    <n v="0"/>
    <n v="2.64"/>
    <n v="5.48"/>
    <n v="60.95"/>
    <s v="Credit Card"/>
    <s v="Delivered"/>
    <s v="Jacksonville"/>
    <s v="FL"/>
    <s v="India"/>
    <s v="SELL01914"/>
  </r>
  <r>
    <x v="413"/>
    <d v="2022-08-17T00:00:00"/>
    <x v="1"/>
    <x v="413"/>
    <s v="Karan Kapoor"/>
    <x v="33"/>
    <s v="Laptop Sleeve"/>
    <x v="5"/>
    <x v="5"/>
    <n v="3"/>
    <n v="451.4"/>
    <n v="0.25"/>
    <n v="121.88"/>
    <n v="3.69"/>
    <n v="1141.22"/>
    <s v="Debit Card"/>
    <s v="Shipped"/>
    <s v="Seattle"/>
    <s v="WA"/>
    <s v="United States"/>
    <s v="SELL00299"/>
  </r>
  <r>
    <x v="414"/>
    <d v="2024-02-13T00:00:00"/>
    <x v="2"/>
    <x v="414"/>
    <s v="Kabir Kapoor"/>
    <x v="45"/>
    <s v="Yoga Mat"/>
    <x v="1"/>
    <x v="1"/>
    <n v="3"/>
    <n v="532.69000000000005"/>
    <n v="0"/>
    <n v="287.64999999999998"/>
    <n v="10.38"/>
    <n v="1896.1"/>
    <s v="Amazon Pay"/>
    <s v="Cancelled"/>
    <s v="Washington"/>
    <s v="DC"/>
    <s v="India"/>
    <s v="SELL00087"/>
  </r>
  <r>
    <x v="415"/>
    <d v="2021-03-28T00:00:00"/>
    <x v="4"/>
    <x v="415"/>
    <s v="Sneha Reddy"/>
    <x v="27"/>
    <s v="Instant Pot"/>
    <x v="2"/>
    <x v="1"/>
    <n v="1"/>
    <n v="52.02"/>
    <n v="0"/>
    <n v="9.36"/>
    <n v="11.07"/>
    <n v="72.45"/>
    <s v="Debit Card"/>
    <s v="Delivered"/>
    <s v="San Francisco"/>
    <s v="CA"/>
    <s v="United States"/>
    <s v="SELL01252"/>
  </r>
  <r>
    <x v="416"/>
    <d v="2022-10-16T00:00:00"/>
    <x v="1"/>
    <x v="416"/>
    <s v="Sunita Joshi"/>
    <x v="19"/>
    <s v="Backpack"/>
    <x v="0"/>
    <x v="3"/>
    <n v="4"/>
    <n v="514.98"/>
    <n v="0.05"/>
    <n v="0"/>
    <n v="3.55"/>
    <n v="1960.47"/>
    <s v="Credit Card"/>
    <s v="Delivered"/>
    <s v="Philadelphia"/>
    <s v="PA"/>
    <s v="United States"/>
    <s v="SELL01599"/>
  </r>
  <r>
    <x v="417"/>
    <d v="2022-03-26T00:00:00"/>
    <x v="1"/>
    <x v="417"/>
    <s v="Simran Gupta"/>
    <x v="6"/>
    <s v="Dress Shirt"/>
    <x v="5"/>
    <x v="4"/>
    <n v="4"/>
    <n v="557.57000000000005"/>
    <n v="0.15"/>
    <n v="151.66"/>
    <n v="11.32"/>
    <n v="2058.7199999999998"/>
    <s v="Credit Card"/>
    <s v="Delivered"/>
    <s v="Washington"/>
    <s v="DC"/>
    <s v="United States"/>
    <s v="SELL01174"/>
  </r>
  <r>
    <x v="418"/>
    <d v="2021-10-20T00:00:00"/>
    <x v="4"/>
    <x v="418"/>
    <s v="Ritika Mehta"/>
    <x v="46"/>
    <s v="Action Camera"/>
    <x v="1"/>
    <x v="2"/>
    <n v="3"/>
    <n v="495.51"/>
    <n v="0.3"/>
    <n v="124.87"/>
    <n v="4.78"/>
    <n v="1170.22"/>
    <s v="Net Banking"/>
    <s v="Pending"/>
    <s v="San Diego"/>
    <s v="CA"/>
    <s v="United States"/>
    <s v="SELL01193"/>
  </r>
  <r>
    <x v="419"/>
    <d v="2024-03-19T00:00:00"/>
    <x v="2"/>
    <x v="419"/>
    <s v="Priya Kapoor"/>
    <x v="21"/>
    <s v="Smart Light Bulb"/>
    <x v="1"/>
    <x v="2"/>
    <n v="4"/>
    <n v="26.26"/>
    <n v="0.1"/>
    <n v="4.7300000000000004"/>
    <n v="4.1399999999999997"/>
    <n v="103.41"/>
    <s v="Amazon Pay"/>
    <s v="Shipped"/>
    <s v="Denver"/>
    <s v="CO"/>
    <s v="United States"/>
    <s v="SELL00616"/>
  </r>
  <r>
    <x v="420"/>
    <d v="2021-06-30T00:00:00"/>
    <x v="4"/>
    <x v="420"/>
    <s v="Kabir Sharma"/>
    <x v="24"/>
    <s v="Gaming Mouse"/>
    <x v="5"/>
    <x v="8"/>
    <n v="3"/>
    <n v="177.18"/>
    <n v="0"/>
    <n v="63.78"/>
    <n v="9.18"/>
    <n v="604.5"/>
    <s v="Cash on Delivery"/>
    <s v="Delivered"/>
    <s v="Dallas"/>
    <s v="TX"/>
    <s v="United States"/>
    <s v="SELL01136"/>
  </r>
  <r>
    <x v="421"/>
    <d v="2023-04-30T00:00:00"/>
    <x v="0"/>
    <x v="421"/>
    <s v="Kabir Verma"/>
    <x v="47"/>
    <s v="External HDD 2TB"/>
    <x v="0"/>
    <x v="9"/>
    <n v="3"/>
    <n v="168.62"/>
    <n v="0.05"/>
    <n v="24.03"/>
    <n v="14.43"/>
    <n v="519.03"/>
    <s v="UPI"/>
    <s v="Delivered"/>
    <s v="San Antonio"/>
    <s v="TX"/>
    <s v="United States"/>
    <s v="SELL01523"/>
  </r>
  <r>
    <x v="422"/>
    <d v="2022-12-08T00:00:00"/>
    <x v="1"/>
    <x v="422"/>
    <s v="Rohit Kumar"/>
    <x v="13"/>
    <s v="Desk Plant"/>
    <x v="1"/>
    <x v="3"/>
    <n v="2"/>
    <n v="254.34"/>
    <n v="0"/>
    <n v="40.69"/>
    <n v="2.34"/>
    <n v="551.71"/>
    <s v="Net Banking"/>
    <s v="Shipped"/>
    <s v="Austin"/>
    <s v="TX"/>
    <s v="United States"/>
    <s v="SELL01974"/>
  </r>
  <r>
    <x v="423"/>
    <d v="2024-03-15T00:00:00"/>
    <x v="2"/>
    <x v="423"/>
    <s v="Pooja Verma"/>
    <x v="24"/>
    <s v="Gaming Mouse"/>
    <x v="4"/>
    <x v="5"/>
    <n v="5"/>
    <n v="125.23"/>
    <n v="0.15"/>
    <n v="26.61"/>
    <n v="2.11"/>
    <n v="560.95000000000005"/>
    <s v="UPI"/>
    <s v="Delivered"/>
    <s v="Los Angeles"/>
    <s v="CA"/>
    <s v="United Kingdom"/>
    <s v="SELL00307"/>
  </r>
  <r>
    <x v="424"/>
    <d v="2020-01-17T00:00:00"/>
    <x v="3"/>
    <x v="424"/>
    <s v="Mohit Kumar"/>
    <x v="32"/>
    <s v="Children's Book"/>
    <x v="1"/>
    <x v="8"/>
    <n v="5"/>
    <n v="556.34"/>
    <n v="0"/>
    <n v="333.8"/>
    <n v="5.55"/>
    <n v="3121.05"/>
    <s v="Debit Card"/>
    <s v="Shipped"/>
    <s v="San Francisco"/>
    <s v="CA"/>
    <s v="India"/>
    <s v="SELL01588"/>
  </r>
  <r>
    <x v="425"/>
    <d v="2023-04-10T00:00:00"/>
    <x v="0"/>
    <x v="425"/>
    <s v="Mohit Reddy"/>
    <x v="1"/>
    <s v="Microphone"/>
    <x v="5"/>
    <x v="0"/>
    <n v="1"/>
    <n v="124.17"/>
    <n v="0.25"/>
    <n v="4.66"/>
    <n v="3.04"/>
    <n v="100.83"/>
    <s v="Credit Card"/>
    <s v="Delivered"/>
    <s v="Chicago"/>
    <s v="IL"/>
    <s v="United States"/>
    <s v="SELL00168"/>
  </r>
  <r>
    <x v="426"/>
    <d v="2023-05-28T00:00:00"/>
    <x v="0"/>
    <x v="426"/>
    <s v="Aditya Singh"/>
    <x v="5"/>
    <s v="Cookware Set"/>
    <x v="4"/>
    <x v="0"/>
    <n v="3"/>
    <n v="234.48"/>
    <n v="0"/>
    <n v="35.17"/>
    <n v="4.3099999999999996"/>
    <n v="742.92"/>
    <s v="Net Banking"/>
    <s v="Delivered"/>
    <s v="Denver"/>
    <s v="CO"/>
    <s v="United States"/>
    <s v="SELL00806"/>
  </r>
  <r>
    <x v="427"/>
    <d v="2020-06-06T00:00:00"/>
    <x v="3"/>
    <x v="427"/>
    <s v="Aarav Mehta"/>
    <x v="28"/>
    <s v="Water Bottle"/>
    <x v="4"/>
    <x v="7"/>
    <n v="5"/>
    <n v="326.45999999999998"/>
    <n v="0"/>
    <n v="293.81"/>
    <n v="6.8"/>
    <n v="1932.91"/>
    <s v="Debit Card"/>
    <s v="Delivered"/>
    <s v="Fort Worth"/>
    <s v="TX"/>
    <s v="United States"/>
    <s v="SELL01990"/>
  </r>
  <r>
    <x v="428"/>
    <d v="2021-04-21T00:00:00"/>
    <x v="4"/>
    <x v="428"/>
    <s v="Simran Kapoor"/>
    <x v="0"/>
    <s v="Drone Mini"/>
    <x v="3"/>
    <x v="9"/>
    <n v="4"/>
    <n v="147"/>
    <n v="0.05"/>
    <n v="27.93"/>
    <n v="7.9"/>
    <n v="594.42999999999995"/>
    <s v="Credit Card"/>
    <s v="Delivered"/>
    <s v="San Francisco"/>
    <s v="CA"/>
    <s v="United States"/>
    <s v="SELL01534"/>
  </r>
  <r>
    <x v="429"/>
    <d v="2022-12-05T00:00:00"/>
    <x v="1"/>
    <x v="429"/>
    <s v="Neha Gupta"/>
    <x v="1"/>
    <s v="Microphone"/>
    <x v="3"/>
    <x v="7"/>
    <n v="4"/>
    <n v="238.49"/>
    <n v="0"/>
    <n v="114.48"/>
    <n v="3.1"/>
    <n v="1071.54"/>
    <s v="Amazon Pay"/>
    <s v="Shipped"/>
    <s v="Washington"/>
    <s v="DC"/>
    <s v="United States"/>
    <s v="SELL01343"/>
  </r>
  <r>
    <x v="430"/>
    <d v="2023-10-28T00:00:00"/>
    <x v="0"/>
    <x v="430"/>
    <s v="Vivaan Kumar"/>
    <x v="37"/>
    <s v="USB-C Charger"/>
    <x v="3"/>
    <x v="6"/>
    <n v="5"/>
    <n v="464.26"/>
    <n v="0.25"/>
    <n v="87.05"/>
    <n v="4.41"/>
    <n v="1832.44"/>
    <s v="Credit Card"/>
    <s v="Delivered"/>
    <s v="San Jose"/>
    <s v="CA"/>
    <s v="United States"/>
    <s v="SELL00997"/>
  </r>
  <r>
    <x v="431"/>
    <d v="2021-06-01T00:00:00"/>
    <x v="4"/>
    <x v="431"/>
    <s v="Priya Gupta"/>
    <x v="19"/>
    <s v="Backpack"/>
    <x v="5"/>
    <x v="8"/>
    <n v="3"/>
    <n v="162.19"/>
    <n v="0"/>
    <n v="38.93"/>
    <n v="13.08"/>
    <n v="538.58000000000004"/>
    <s v="Net Banking"/>
    <s v="Delivered"/>
    <s v="Columbus"/>
    <s v="OH"/>
    <s v="Australia"/>
    <s v="SELL00468"/>
  </r>
  <r>
    <x v="432"/>
    <d v="2020-04-08T00:00:00"/>
    <x v="3"/>
    <x v="432"/>
    <s v="Simran Verma"/>
    <x v="37"/>
    <s v="USB-C Charger"/>
    <x v="4"/>
    <x v="2"/>
    <n v="4"/>
    <n v="416.04"/>
    <n v="0"/>
    <n v="0"/>
    <n v="3.76"/>
    <n v="1667.92"/>
    <s v="Credit Card"/>
    <s v="Shipped"/>
    <s v="Los Angeles"/>
    <s v="CA"/>
    <s v="United States"/>
    <s v="SELL01204"/>
  </r>
  <r>
    <x v="433"/>
    <d v="2024-11-03T00:00:00"/>
    <x v="2"/>
    <x v="433"/>
    <s v="Sneha Gupta"/>
    <x v="31"/>
    <s v="Novel Bestseller"/>
    <x v="5"/>
    <x v="3"/>
    <n v="5"/>
    <n v="446.28"/>
    <n v="0"/>
    <n v="178.51"/>
    <n v="14.42"/>
    <n v="2424.33"/>
    <s v="UPI"/>
    <s v="Shipped"/>
    <s v="San Jose"/>
    <s v="CA"/>
    <s v="United States"/>
    <s v="SELL01676"/>
  </r>
  <r>
    <x v="434"/>
    <d v="2022-11-26T00:00:00"/>
    <x v="1"/>
    <x v="434"/>
    <s v="Ritika Kumar"/>
    <x v="31"/>
    <s v="Novel Bestseller"/>
    <x v="1"/>
    <x v="7"/>
    <n v="1"/>
    <n v="34.57"/>
    <n v="0"/>
    <n v="1.73"/>
    <n v="5.7"/>
    <n v="42"/>
    <s v="Cash on Delivery"/>
    <s v="Delivered"/>
    <s v="Denver"/>
    <s v="CO"/>
    <s v="United States"/>
    <s v="SELL01254"/>
  </r>
  <r>
    <x v="435"/>
    <d v="2020-10-06T00:00:00"/>
    <x v="3"/>
    <x v="435"/>
    <s v="Karan Verma"/>
    <x v="36"/>
    <s v="Router"/>
    <x v="3"/>
    <x v="8"/>
    <n v="2"/>
    <n v="281.76"/>
    <n v="0.15"/>
    <n v="57.48"/>
    <n v="6.97"/>
    <n v="543.44000000000005"/>
    <s v="Net Banking"/>
    <s v="Delivered"/>
    <s v="Austin"/>
    <s v="TX"/>
    <s v="United States"/>
    <s v="SELL01934"/>
  </r>
  <r>
    <x v="436"/>
    <d v="2023-10-04T00:00:00"/>
    <x v="0"/>
    <x v="436"/>
    <s v="Sahil Kumar"/>
    <x v="16"/>
    <s v="Puzzle 1000pc"/>
    <x v="1"/>
    <x v="2"/>
    <n v="5"/>
    <n v="36.14"/>
    <n v="0.05"/>
    <n v="8.58"/>
    <n v="11.65"/>
    <n v="191.9"/>
    <s v="Debit Card"/>
    <s v="Shipped"/>
    <s v="Indianapolis"/>
    <s v="IN"/>
    <s v="United Kingdom"/>
    <s v="SELL00556"/>
  </r>
  <r>
    <x v="437"/>
    <d v="2021-05-11T00:00:00"/>
    <x v="4"/>
    <x v="437"/>
    <s v="Arjun Gupta"/>
    <x v="37"/>
    <s v="USB-C Charger"/>
    <x v="2"/>
    <x v="4"/>
    <n v="5"/>
    <n v="589.23"/>
    <n v="0.15"/>
    <n v="0"/>
    <n v="0.03"/>
    <n v="2504.2600000000002"/>
    <s v="UPI"/>
    <s v="Delivered"/>
    <s v="Phoenix"/>
    <s v="AZ"/>
    <s v="United Kingdom"/>
    <s v="SELL01389"/>
  </r>
  <r>
    <x v="438"/>
    <d v="2020-10-28T00:00:00"/>
    <x v="3"/>
    <x v="438"/>
    <s v="Arjun Verma"/>
    <x v="44"/>
    <s v="Desk Organizer"/>
    <x v="4"/>
    <x v="9"/>
    <n v="3"/>
    <n v="108.48"/>
    <n v="0.05"/>
    <n v="37.1"/>
    <n v="14.17"/>
    <n v="360.44"/>
    <s v="Debit Card"/>
    <s v="Delivered"/>
    <s v="Phoenix"/>
    <s v="AZ"/>
    <s v="United States"/>
    <s v="SELL01204"/>
  </r>
  <r>
    <x v="439"/>
    <d v="2020-06-29T00:00:00"/>
    <x v="3"/>
    <x v="439"/>
    <s v="Vivaan Singh"/>
    <x v="8"/>
    <s v="Kids Toy Car"/>
    <x v="3"/>
    <x v="1"/>
    <n v="5"/>
    <n v="446.24"/>
    <n v="0"/>
    <n v="111.56"/>
    <n v="9.36"/>
    <n v="2352.12"/>
    <s v="Credit Card"/>
    <s v="Delivered"/>
    <s v="Phoenix"/>
    <s v="AZ"/>
    <s v="United States"/>
    <s v="SELL00946"/>
  </r>
  <r>
    <x v="440"/>
    <d v="2021-08-29T00:00:00"/>
    <x v="4"/>
    <x v="440"/>
    <s v="Priya Kapoor"/>
    <x v="8"/>
    <s v="Kids Toy Car"/>
    <x v="5"/>
    <x v="9"/>
    <n v="5"/>
    <n v="439.14"/>
    <n v="0.2"/>
    <n v="140.52000000000001"/>
    <n v="3.78"/>
    <n v="1900.86"/>
    <s v="Credit Card"/>
    <s v="Delivered"/>
    <s v="Columbus"/>
    <s v="OH"/>
    <s v="United States"/>
    <s v="SELL01341"/>
  </r>
  <r>
    <x v="441"/>
    <d v="2023-01-27T00:00:00"/>
    <x v="0"/>
    <x v="441"/>
    <s v="Ritika Gupta"/>
    <x v="44"/>
    <s v="Desk Organizer"/>
    <x v="2"/>
    <x v="4"/>
    <n v="4"/>
    <n v="225.16"/>
    <n v="0"/>
    <n v="72.05"/>
    <n v="0.92"/>
    <n v="973.61"/>
    <s v="Credit Card"/>
    <s v="Delivered"/>
    <s v="Columbus"/>
    <s v="OH"/>
    <s v="United States"/>
    <s v="SELL00758"/>
  </r>
  <r>
    <x v="442"/>
    <d v="2021-11-30T00:00:00"/>
    <x v="4"/>
    <x v="442"/>
    <s v="Simran Verma"/>
    <x v="40"/>
    <s v="Mechanical Keyboard"/>
    <x v="1"/>
    <x v="4"/>
    <n v="2"/>
    <n v="430.44"/>
    <n v="0.15"/>
    <n v="87.81"/>
    <n v="0.26"/>
    <n v="819.82"/>
    <s v="Debit Card"/>
    <s v="Delivered"/>
    <s v="Philadelphia"/>
    <s v="PA"/>
    <s v="United States"/>
    <s v="SELL00760"/>
  </r>
  <r>
    <x v="443"/>
    <d v="2022-09-19T00:00:00"/>
    <x v="1"/>
    <x v="443"/>
    <s v="Simran Gupta"/>
    <x v="42"/>
    <s v="Wireless Charger"/>
    <x v="3"/>
    <x v="8"/>
    <n v="4"/>
    <n v="197.15"/>
    <n v="0.05"/>
    <n v="134.85"/>
    <n v="3.07"/>
    <n v="887.09"/>
    <s v="Net Banking"/>
    <s v="Returned"/>
    <s v="San Jose"/>
    <s v="CA"/>
    <s v="United Kingdom"/>
    <s v="SELL01934"/>
  </r>
  <r>
    <x v="444"/>
    <d v="2023-02-13T00:00:00"/>
    <x v="0"/>
    <x v="444"/>
    <s v="Sunita Gupta"/>
    <x v="10"/>
    <s v="Car Charger"/>
    <x v="1"/>
    <x v="9"/>
    <n v="1"/>
    <n v="68.55"/>
    <n v="0"/>
    <n v="3.43"/>
    <n v="1.06"/>
    <n v="73.040000000000006"/>
    <s v="Amazon Pay"/>
    <s v="Delivered"/>
    <s v="San Diego"/>
    <s v="CA"/>
    <s v="United States"/>
    <s v="SELL01192"/>
  </r>
  <r>
    <x v="445"/>
    <d v="2020-07-09T00:00:00"/>
    <x v="3"/>
    <x v="445"/>
    <s v="Aman Reddy"/>
    <x v="41"/>
    <s v="Electric Kettle"/>
    <x v="0"/>
    <x v="2"/>
    <n v="1"/>
    <n v="565.14"/>
    <n v="0.2"/>
    <n v="22.61"/>
    <n v="14.44"/>
    <n v="489.16"/>
    <s v="Net Banking"/>
    <s v="Delivered"/>
    <s v="Chicago"/>
    <s v="IL"/>
    <s v="Canada"/>
    <s v="SELL00183"/>
  </r>
  <r>
    <x v="446"/>
    <d v="2020-09-09T00:00:00"/>
    <x v="3"/>
    <x v="446"/>
    <s v="Neha Joshi"/>
    <x v="8"/>
    <s v="Kids Toy Car"/>
    <x v="1"/>
    <x v="1"/>
    <n v="4"/>
    <n v="380.51"/>
    <n v="0"/>
    <n v="76.099999999999994"/>
    <n v="6.78"/>
    <n v="1604.92"/>
    <s v="Amazon Pay"/>
    <s v="Delivered"/>
    <s v="New York"/>
    <s v="NY"/>
    <s v="United States"/>
    <s v="SELL01066"/>
  </r>
  <r>
    <x v="447"/>
    <d v="2022-09-07T00:00:00"/>
    <x v="1"/>
    <x v="447"/>
    <s v="Aditya Kapoor"/>
    <x v="44"/>
    <s v="Desk Organizer"/>
    <x v="4"/>
    <x v="5"/>
    <n v="5"/>
    <n v="73.63"/>
    <n v="0.2"/>
    <n v="14.73"/>
    <n v="1.28"/>
    <n v="310.52999999999997"/>
    <s v="UPI"/>
    <s v="Delivered"/>
    <s v="Phoenix"/>
    <s v="AZ"/>
    <s v="United States"/>
    <s v="SELL00260"/>
  </r>
  <r>
    <x v="448"/>
    <d v="2022-07-16T00:00:00"/>
    <x v="1"/>
    <x v="448"/>
    <s v="Vivaan Mehta"/>
    <x v="0"/>
    <s v="Drone Mini"/>
    <x v="1"/>
    <x v="7"/>
    <n v="5"/>
    <n v="126.64"/>
    <n v="0.25"/>
    <n v="0"/>
    <n v="7.13"/>
    <n v="482.03"/>
    <s v="Debit Card"/>
    <s v="Delivered"/>
    <s v="Houston"/>
    <s v="TX"/>
    <s v="India"/>
    <s v="SELL00313"/>
  </r>
  <r>
    <x v="449"/>
    <d v="2023-03-30T00:00:00"/>
    <x v="0"/>
    <x v="449"/>
    <s v="Anjali Kapoor"/>
    <x v="30"/>
    <s v="Noise Cancelling Headphones"/>
    <x v="5"/>
    <x v="7"/>
    <n v="1"/>
    <n v="81.66"/>
    <n v="0.1"/>
    <n v="5.88"/>
    <n v="0.62"/>
    <n v="79.989999999999995"/>
    <s v="Credit Card"/>
    <s v="Delivered"/>
    <s v="Fort Worth"/>
    <s v="TX"/>
    <s v="India"/>
    <s v="SELL01112"/>
  </r>
  <r>
    <x v="450"/>
    <d v="2023-07-03T00:00:00"/>
    <x v="0"/>
    <x v="450"/>
    <s v="Pooja Sharma"/>
    <x v="12"/>
    <s v="Vacuum Cleaner"/>
    <x v="1"/>
    <x v="8"/>
    <n v="3"/>
    <n v="32.950000000000003"/>
    <n v="0.1"/>
    <n v="10.68"/>
    <n v="10.47"/>
    <n v="110.12"/>
    <s v="Net Banking"/>
    <s v="Shipped"/>
    <s v="Fort Worth"/>
    <s v="TX"/>
    <s v="United Kingdom"/>
    <s v="SELL01508"/>
  </r>
  <r>
    <x v="451"/>
    <d v="2023-09-08T00:00:00"/>
    <x v="0"/>
    <x v="451"/>
    <s v="Aditya Kumar"/>
    <x v="5"/>
    <s v="Cookware Set"/>
    <x v="3"/>
    <x v="6"/>
    <n v="1"/>
    <n v="481.52"/>
    <n v="0.1"/>
    <n v="0"/>
    <n v="5.9"/>
    <n v="439.27"/>
    <s v="Credit Card"/>
    <s v="Delivered"/>
    <s v="San Antonio"/>
    <s v="TX"/>
    <s v="United States"/>
    <s v="SELL00159"/>
  </r>
  <r>
    <x v="452"/>
    <d v="2020-05-07T00:00:00"/>
    <x v="3"/>
    <x v="452"/>
    <s v="Ritika Kapoor"/>
    <x v="0"/>
    <s v="Drone Mini"/>
    <x v="4"/>
    <x v="4"/>
    <n v="1"/>
    <n v="30.73"/>
    <n v="0.05"/>
    <n v="1.46"/>
    <n v="2.2999999999999998"/>
    <n v="32.950000000000003"/>
    <s v="UPI"/>
    <s v="Delivered"/>
    <s v="Denver"/>
    <s v="CO"/>
    <s v="United States"/>
    <s v="SELL00733"/>
  </r>
  <r>
    <x v="453"/>
    <d v="2020-01-18T00:00:00"/>
    <x v="3"/>
    <x v="453"/>
    <s v="Aarav Gupta"/>
    <x v="2"/>
    <s v="Power Bank 20000mAh"/>
    <x v="0"/>
    <x v="8"/>
    <n v="1"/>
    <n v="425.5"/>
    <n v="0.05"/>
    <n v="20.21"/>
    <n v="9.18"/>
    <n v="433.61"/>
    <s v="Credit Card"/>
    <s v="Shipped"/>
    <s v="Fort Worth"/>
    <s v="TX"/>
    <s v="United States"/>
    <s v="SELL01851"/>
  </r>
  <r>
    <x v="454"/>
    <d v="2024-12-21T00:00:00"/>
    <x v="2"/>
    <x v="454"/>
    <s v="Ritika Sharma"/>
    <x v="15"/>
    <s v="Graphic Tablet"/>
    <x v="4"/>
    <x v="9"/>
    <n v="4"/>
    <n v="456.47"/>
    <n v="0.15"/>
    <n v="77.599999999999994"/>
    <n v="0.88"/>
    <n v="1630.48"/>
    <s v="Credit Card"/>
    <s v="Delivered"/>
    <s v="Charlotte"/>
    <s v="NC"/>
    <s v="United States"/>
    <s v="SELL00729"/>
  </r>
  <r>
    <x v="455"/>
    <d v="2024-10-24T00:00:00"/>
    <x v="2"/>
    <x v="455"/>
    <s v="Mohit Joshi"/>
    <x v="47"/>
    <s v="External HDD 2TB"/>
    <x v="1"/>
    <x v="3"/>
    <n v="3"/>
    <n v="129.68"/>
    <n v="0.05"/>
    <n v="29.57"/>
    <n v="10.42"/>
    <n v="409.58"/>
    <s v="Cash on Delivery"/>
    <s v="Delivered"/>
    <s v="Fort Worth"/>
    <s v="TX"/>
    <s v="India"/>
    <s v="SELL01448"/>
  </r>
  <r>
    <x v="456"/>
    <d v="2021-07-19T00:00:00"/>
    <x v="4"/>
    <x v="456"/>
    <s v="Aman Joshi"/>
    <x v="46"/>
    <s v="Action Camera"/>
    <x v="2"/>
    <x v="0"/>
    <n v="4"/>
    <n v="436.19"/>
    <n v="0.2"/>
    <n v="111.66"/>
    <n v="9.43"/>
    <n v="1516.9"/>
    <s v="Credit Card"/>
    <s v="Delivered"/>
    <s v="Fort Worth"/>
    <s v="TX"/>
    <s v="Australia"/>
    <s v="SELL00636"/>
  </r>
  <r>
    <x v="457"/>
    <d v="2021-07-23T00:00:00"/>
    <x v="4"/>
    <x v="457"/>
    <s v="Pooja Singh"/>
    <x v="39"/>
    <s v="Sunglasses"/>
    <x v="4"/>
    <x v="8"/>
    <n v="4"/>
    <n v="406.52"/>
    <n v="0.2"/>
    <n v="65.040000000000006"/>
    <n v="5.64"/>
    <n v="1371.54"/>
    <s v="Amazon Pay"/>
    <s v="Delivered"/>
    <s v="Indianapolis"/>
    <s v="IN"/>
    <s v="United States"/>
    <s v="SELL00343"/>
  </r>
  <r>
    <x v="458"/>
    <d v="2023-09-08T00:00:00"/>
    <x v="0"/>
    <x v="458"/>
    <s v="Ritika Mehta"/>
    <x v="41"/>
    <s v="Electric Kettle"/>
    <x v="1"/>
    <x v="8"/>
    <n v="4"/>
    <n v="533.72"/>
    <n v="0.05"/>
    <n v="0"/>
    <n v="0.17"/>
    <n v="2028.31"/>
    <s v="UPI"/>
    <s v="Delivered"/>
    <s v="Indianapolis"/>
    <s v="IN"/>
    <s v="United States"/>
    <s v="SELL01522"/>
  </r>
  <r>
    <x v="459"/>
    <d v="2021-11-16T00:00:00"/>
    <x v="4"/>
    <x v="459"/>
    <s v="Neha Verma"/>
    <x v="15"/>
    <s v="Graphic Tablet"/>
    <x v="5"/>
    <x v="7"/>
    <n v="1"/>
    <n v="93.25"/>
    <n v="0"/>
    <n v="7.46"/>
    <n v="3.43"/>
    <n v="104.14"/>
    <s v="Credit Card"/>
    <s v="Delivered"/>
    <s v="San Antonio"/>
    <s v="TX"/>
    <s v="United States"/>
    <s v="SELL01025"/>
  </r>
  <r>
    <x v="460"/>
    <d v="2024-12-20T00:00:00"/>
    <x v="2"/>
    <x v="460"/>
    <s v="Neha Patel"/>
    <x v="48"/>
    <s v="Office Chair"/>
    <x v="0"/>
    <x v="8"/>
    <n v="3"/>
    <n v="445.46"/>
    <n v="0.1"/>
    <n v="96.22"/>
    <n v="12.49"/>
    <n v="1311.45"/>
    <s v="Net Banking"/>
    <s v="Delivered"/>
    <s v="San Diego"/>
    <s v="CA"/>
    <s v="India"/>
    <s v="SELL01247"/>
  </r>
  <r>
    <x v="461"/>
    <d v="2021-09-17T00:00:00"/>
    <x v="4"/>
    <x v="461"/>
    <s v="Karan Patel"/>
    <x v="21"/>
    <s v="Smart Light Bulb"/>
    <x v="0"/>
    <x v="9"/>
    <n v="2"/>
    <n v="197.42"/>
    <n v="0"/>
    <n v="47.38"/>
    <n v="5.37"/>
    <n v="447.59"/>
    <s v="UPI"/>
    <s v="Delivered"/>
    <s v="San Antonio"/>
    <s v="TX"/>
    <s v="Canada"/>
    <s v="SELL01046"/>
  </r>
  <r>
    <x v="462"/>
    <d v="2023-08-04T00:00:00"/>
    <x v="0"/>
    <x v="462"/>
    <s v="Anjali Verma"/>
    <x v="7"/>
    <s v="Jeans"/>
    <x v="1"/>
    <x v="2"/>
    <n v="3"/>
    <n v="15.36"/>
    <n v="0"/>
    <n v="3.69"/>
    <n v="7.65"/>
    <n v="57.42"/>
    <s v="UPI"/>
    <s v="Delivered"/>
    <s v="Columbus"/>
    <s v="OH"/>
    <s v="United States"/>
    <s v="SELL00465"/>
  </r>
  <r>
    <x v="463"/>
    <d v="2022-05-03T00:00:00"/>
    <x v="1"/>
    <x v="463"/>
    <s v="Mohit Patel"/>
    <x v="29"/>
    <s v="Portable SSD 1TB"/>
    <x v="4"/>
    <x v="0"/>
    <n v="3"/>
    <n v="204.5"/>
    <n v="0.05"/>
    <n v="29.14"/>
    <n v="13.05"/>
    <n v="625.01"/>
    <s v="Cash on Delivery"/>
    <s v="Delivered"/>
    <s v="Indianapolis"/>
    <s v="IN"/>
    <s v="United States"/>
    <s v="SELL00265"/>
  </r>
  <r>
    <x v="464"/>
    <d v="2024-08-13T00:00:00"/>
    <x v="2"/>
    <x v="464"/>
    <s v="Karan Joshi"/>
    <x v="1"/>
    <s v="Microphone"/>
    <x v="2"/>
    <x v="5"/>
    <n v="4"/>
    <n v="220.98"/>
    <n v="0"/>
    <n v="44.2"/>
    <n v="9.39"/>
    <n v="937.51"/>
    <s v="Amazon Pay"/>
    <s v="Delivered"/>
    <s v="Seattle"/>
    <s v="WA"/>
    <s v="United States"/>
    <s v="SELL01574"/>
  </r>
  <r>
    <x v="465"/>
    <d v="2022-08-19T00:00:00"/>
    <x v="1"/>
    <x v="465"/>
    <s v="Priya Mehta"/>
    <x v="48"/>
    <s v="Office Chair"/>
    <x v="1"/>
    <x v="7"/>
    <n v="3"/>
    <n v="336"/>
    <n v="0"/>
    <n v="50.4"/>
    <n v="5.81"/>
    <n v="1064.21"/>
    <s v="Net Banking"/>
    <s v="Delivered"/>
    <s v="Washington"/>
    <s v="DC"/>
    <s v="India"/>
    <s v="SELL01951"/>
  </r>
  <r>
    <x v="466"/>
    <d v="2024-07-20T00:00:00"/>
    <x v="2"/>
    <x v="466"/>
    <s v="Sahil Sharma"/>
    <x v="17"/>
    <s v="Smartwatch"/>
    <x v="4"/>
    <x v="0"/>
    <n v="3"/>
    <n v="533.12"/>
    <n v="0"/>
    <n v="79.97"/>
    <n v="6.18"/>
    <n v="1685.51"/>
    <s v="Credit Card"/>
    <s v="Shipped"/>
    <s v="Seattle"/>
    <s v="WA"/>
    <s v="India"/>
    <s v="SELL00105"/>
  </r>
  <r>
    <x v="467"/>
    <d v="2020-06-03T00:00:00"/>
    <x v="3"/>
    <x v="467"/>
    <s v="Simran Verma"/>
    <x v="39"/>
    <s v="Sunglasses"/>
    <x v="1"/>
    <x v="0"/>
    <n v="4"/>
    <n v="346.72"/>
    <n v="0"/>
    <n v="69.34"/>
    <n v="12.25"/>
    <n v="1468.47"/>
    <s v="Net Banking"/>
    <s v="Delivered"/>
    <s v="Fort Worth"/>
    <s v="TX"/>
    <s v="United States"/>
    <s v="SELL01903"/>
  </r>
  <r>
    <x v="468"/>
    <d v="2021-05-04T00:00:00"/>
    <x v="4"/>
    <x v="468"/>
    <s v="Anjali Gupta"/>
    <x v="15"/>
    <s v="Graphic Tablet"/>
    <x v="3"/>
    <x v="0"/>
    <n v="2"/>
    <n v="54.96"/>
    <n v="0"/>
    <n v="19.79"/>
    <n v="5.73"/>
    <n v="135.44"/>
    <s v="Debit Card"/>
    <s v="Delivered"/>
    <s v="Chicago"/>
    <s v="IL"/>
    <s v="United States"/>
    <s v="SELL01195"/>
  </r>
  <r>
    <x v="469"/>
    <d v="2023-11-10T00:00:00"/>
    <x v="0"/>
    <x v="469"/>
    <s v="Anjali Verma"/>
    <x v="39"/>
    <s v="Sunglasses"/>
    <x v="3"/>
    <x v="5"/>
    <n v="3"/>
    <n v="398.54"/>
    <n v="0.05"/>
    <n v="204.45"/>
    <n v="9.0500000000000007"/>
    <n v="1349.34"/>
    <s v="Debit Card"/>
    <s v="Delivered"/>
    <s v="Los Angeles"/>
    <s v="CA"/>
    <s v="United States"/>
    <s v="SELL00539"/>
  </r>
  <r>
    <x v="470"/>
    <d v="2022-02-23T00:00:00"/>
    <x v="1"/>
    <x v="470"/>
    <s v="Sunita Reddy"/>
    <x v="24"/>
    <s v="Gaming Mouse"/>
    <x v="4"/>
    <x v="1"/>
    <n v="4"/>
    <n v="237.92"/>
    <n v="0.15"/>
    <n v="64.709999999999994"/>
    <n v="13.11"/>
    <n v="886.75"/>
    <s v="Debit Card"/>
    <s v="Delivered"/>
    <s v="Austin"/>
    <s v="TX"/>
    <s v="United States"/>
    <s v="SELL00307"/>
  </r>
  <r>
    <x v="471"/>
    <d v="2023-02-01T00:00:00"/>
    <x v="0"/>
    <x v="471"/>
    <s v="Aarav Reddy"/>
    <x v="38"/>
    <s v="Fitness Band"/>
    <x v="5"/>
    <x v="4"/>
    <n v="1"/>
    <n v="197.91"/>
    <n v="0.1"/>
    <n v="32.06"/>
    <n v="13.59"/>
    <n v="223.77"/>
    <s v="UPI"/>
    <s v="Delivered"/>
    <s v="San Francisco"/>
    <s v="CA"/>
    <s v="Australia"/>
    <s v="SELL01725"/>
  </r>
  <r>
    <x v="472"/>
    <d v="2023-11-17T00:00:00"/>
    <x v="0"/>
    <x v="472"/>
    <s v="Simran Mehta"/>
    <x v="30"/>
    <s v="Noise Cancelling Headphones"/>
    <x v="1"/>
    <x v="7"/>
    <n v="5"/>
    <n v="132.25"/>
    <n v="0.1"/>
    <n v="47.61"/>
    <n v="10.62"/>
    <n v="653.36"/>
    <s v="Amazon Pay"/>
    <s v="Shipped"/>
    <s v="Los Angeles"/>
    <s v="CA"/>
    <s v="United Kingdom"/>
    <s v="SELL00322"/>
  </r>
  <r>
    <x v="473"/>
    <d v="2020-09-02T00:00:00"/>
    <x v="3"/>
    <x v="473"/>
    <s v="Vivaan Kumar"/>
    <x v="7"/>
    <s v="Jeans"/>
    <x v="4"/>
    <x v="7"/>
    <n v="5"/>
    <n v="361.27"/>
    <n v="0.1"/>
    <n v="195.09"/>
    <n v="7.04"/>
    <n v="1827.84"/>
    <s v="Credit Card"/>
    <s v="Delivered"/>
    <s v="Seattle"/>
    <s v="WA"/>
    <s v="United States"/>
    <s v="SELL01951"/>
  </r>
  <r>
    <x v="474"/>
    <d v="2023-04-14T00:00:00"/>
    <x v="0"/>
    <x v="474"/>
    <s v="Aman Patel"/>
    <x v="33"/>
    <s v="Laptop Sleeve"/>
    <x v="1"/>
    <x v="7"/>
    <n v="1"/>
    <n v="225.88"/>
    <n v="0"/>
    <n v="18.07"/>
    <n v="8.59"/>
    <n v="252.54"/>
    <s v="UPI"/>
    <s v="Delivered"/>
    <s v="Denver"/>
    <s v="CO"/>
    <s v="India"/>
    <s v="SELL01622"/>
  </r>
  <r>
    <x v="475"/>
    <d v="2022-11-28T00:00:00"/>
    <x v="1"/>
    <x v="475"/>
    <s v="Kabir Joshi"/>
    <x v="46"/>
    <s v="Action Camera"/>
    <x v="2"/>
    <x v="3"/>
    <n v="2"/>
    <n v="595.48"/>
    <n v="0.2"/>
    <n v="47.64"/>
    <n v="5.69"/>
    <n v="1006.1"/>
    <s v="UPI"/>
    <s v="Delivered"/>
    <s v="Denver"/>
    <s v="CO"/>
    <s v="United States"/>
    <s v="SELL01801"/>
  </r>
  <r>
    <x v="476"/>
    <d v="2024-02-09T00:00:00"/>
    <x v="2"/>
    <x v="476"/>
    <s v="Simran Sharma"/>
    <x v="22"/>
    <s v="LED Desk Lamp"/>
    <x v="4"/>
    <x v="9"/>
    <n v="1"/>
    <n v="443.67"/>
    <n v="0.2"/>
    <n v="17.75"/>
    <n v="13.76"/>
    <n v="386.45"/>
    <s v="Net Banking"/>
    <s v="Shipped"/>
    <s v="Fort Worth"/>
    <s v="TX"/>
    <s v="United Kingdom"/>
    <s v="SELL00951"/>
  </r>
  <r>
    <x v="477"/>
    <d v="2024-09-01T00:00:00"/>
    <x v="2"/>
    <x v="477"/>
    <s v="Rohit Gupta"/>
    <x v="36"/>
    <s v="Router"/>
    <x v="3"/>
    <x v="3"/>
    <n v="5"/>
    <n v="71.95"/>
    <n v="0.3"/>
    <n v="20.149999999999999"/>
    <n v="6.15"/>
    <n v="278.12"/>
    <s v="UPI"/>
    <s v="Delivered"/>
    <s v="Chicago"/>
    <s v="IL"/>
    <s v="United States"/>
    <s v="SELL00218"/>
  </r>
  <r>
    <x v="478"/>
    <d v="2022-01-28T00:00:00"/>
    <x v="1"/>
    <x v="478"/>
    <s v="Sahil Singh"/>
    <x v="1"/>
    <s v="Microphone"/>
    <x v="1"/>
    <x v="7"/>
    <n v="3"/>
    <n v="132.25"/>
    <n v="0"/>
    <n v="0"/>
    <n v="12.37"/>
    <n v="409.12"/>
    <s v="Credit Card"/>
    <s v="Delivered"/>
    <s v="San Antonio"/>
    <s v="TX"/>
    <s v="United States"/>
    <s v="SELL00312"/>
  </r>
  <r>
    <x v="479"/>
    <d v="2021-06-21T00:00:00"/>
    <x v="4"/>
    <x v="479"/>
    <s v="Priya Joshi"/>
    <x v="43"/>
    <s v="HDMI Cable 2m"/>
    <x v="1"/>
    <x v="6"/>
    <n v="1"/>
    <n v="196.79"/>
    <n v="0"/>
    <n v="9.84"/>
    <n v="12.51"/>
    <n v="219.14"/>
    <s v="Amazon Pay"/>
    <s v="Delivered"/>
    <s v="Philadelphia"/>
    <s v="PA"/>
    <s v="United States"/>
    <s v="SELL01508"/>
  </r>
  <r>
    <x v="480"/>
    <d v="2022-07-09T00:00:00"/>
    <x v="1"/>
    <x v="480"/>
    <s v="Neha Verma"/>
    <x v="21"/>
    <s v="Smart Light Bulb"/>
    <x v="0"/>
    <x v="0"/>
    <n v="1"/>
    <n v="521.70000000000005"/>
    <n v="0.1"/>
    <n v="0"/>
    <n v="7.95"/>
    <n v="477.48"/>
    <s v="UPI"/>
    <s v="Delivered"/>
    <s v="San Francisco"/>
    <s v="CA"/>
    <s v="India"/>
    <s v="SELL00703"/>
  </r>
  <r>
    <x v="481"/>
    <d v="2021-02-11T00:00:00"/>
    <x v="4"/>
    <x v="481"/>
    <s v="Aarav Kapoor"/>
    <x v="28"/>
    <s v="Water Bottle"/>
    <x v="3"/>
    <x v="1"/>
    <n v="1"/>
    <n v="19.59"/>
    <n v="0.1"/>
    <n v="0.88"/>
    <n v="1.9"/>
    <n v="20.41"/>
    <s v="Credit Card"/>
    <s v="Returned"/>
    <s v="Jacksonville"/>
    <s v="FL"/>
    <s v="Canada"/>
    <s v="SELL01593"/>
  </r>
  <r>
    <x v="482"/>
    <d v="2021-06-08T00:00:00"/>
    <x v="4"/>
    <x v="214"/>
    <s v="Sneha Singh"/>
    <x v="6"/>
    <s v="Dress Shirt"/>
    <x v="1"/>
    <x v="2"/>
    <n v="3"/>
    <n v="570.89"/>
    <n v="0.05"/>
    <n v="81.349999999999994"/>
    <n v="8.56"/>
    <n v="1716.95"/>
    <s v="Net Banking"/>
    <s v="Delivered"/>
    <s v="Charlotte"/>
    <s v="NC"/>
    <s v="United States"/>
    <s v="SELL01227"/>
  </r>
  <r>
    <x v="483"/>
    <d v="2022-04-07T00:00:00"/>
    <x v="1"/>
    <x v="482"/>
    <s v="Priya Reddy"/>
    <x v="35"/>
    <s v="Winter Jacket"/>
    <x v="4"/>
    <x v="5"/>
    <n v="2"/>
    <n v="173.59"/>
    <n v="0"/>
    <n v="27.77"/>
    <n v="5.12"/>
    <n v="380.07"/>
    <s v="Credit Card"/>
    <s v="Delivered"/>
    <s v="San Francisco"/>
    <s v="CA"/>
    <s v="United States"/>
    <s v="SELL01161"/>
  </r>
  <r>
    <x v="484"/>
    <d v="2024-03-09T00:00:00"/>
    <x v="2"/>
    <x v="483"/>
    <s v="Aarav Reddy"/>
    <x v="30"/>
    <s v="Noise Cancelling Headphones"/>
    <x v="0"/>
    <x v="7"/>
    <n v="2"/>
    <n v="421.75"/>
    <n v="0.05"/>
    <n v="64.11"/>
    <n v="12.2"/>
    <n v="877.64"/>
    <s v="Net Banking"/>
    <s v="Delivered"/>
    <s v="San Francisco"/>
    <s v="CA"/>
    <s v="United States"/>
    <s v="SELL01225"/>
  </r>
  <r>
    <x v="485"/>
    <d v="2022-06-21T00:00:00"/>
    <x v="1"/>
    <x v="484"/>
    <s v="Karan Verma"/>
    <x v="48"/>
    <s v="Office Chair"/>
    <x v="0"/>
    <x v="5"/>
    <n v="2"/>
    <n v="167.15"/>
    <n v="0"/>
    <n v="26.74"/>
    <n v="1.77"/>
    <n v="362.81"/>
    <s v="Credit Card"/>
    <s v="Delivered"/>
    <s v="San Antonio"/>
    <s v="TX"/>
    <s v="United Kingdom"/>
    <s v="SELL01987"/>
  </r>
  <r>
    <x v="486"/>
    <d v="2020-02-05T00:00:00"/>
    <x v="3"/>
    <x v="485"/>
    <s v="Sneha Verma"/>
    <x v="12"/>
    <s v="Vacuum Cleaner"/>
    <x v="1"/>
    <x v="8"/>
    <n v="1"/>
    <n v="88.21"/>
    <n v="0.2"/>
    <n v="3.53"/>
    <n v="10.93"/>
    <n v="85.03"/>
    <s v="Debit Card"/>
    <s v="Delivered"/>
    <s v="New York"/>
    <s v="NY"/>
    <s v="United States"/>
    <s v="SELL01458"/>
  </r>
  <r>
    <x v="487"/>
    <d v="2021-11-15T00:00:00"/>
    <x v="4"/>
    <x v="486"/>
    <s v="Simran Verma"/>
    <x v="25"/>
    <s v="Memory Card 128GB"/>
    <x v="4"/>
    <x v="6"/>
    <n v="4"/>
    <n v="178.94"/>
    <n v="0"/>
    <n v="128.84"/>
    <n v="10.83"/>
    <n v="855.43"/>
    <s v="Credit Card"/>
    <s v="Delivered"/>
    <s v="Washington"/>
    <s v="DC"/>
    <s v="United States"/>
    <s v="SELL01238"/>
  </r>
  <r>
    <x v="488"/>
    <d v="2020-01-20T00:00:00"/>
    <x v="3"/>
    <x v="487"/>
    <s v="Arjun Joshi"/>
    <x v="8"/>
    <s v="Kids Toy Car"/>
    <x v="5"/>
    <x v="9"/>
    <n v="3"/>
    <n v="12.33"/>
    <n v="0"/>
    <n v="0"/>
    <n v="4.63"/>
    <n v="41.62"/>
    <s v="Credit Card"/>
    <s v="Delivered"/>
    <s v="Chicago"/>
    <s v="IL"/>
    <s v="United States"/>
    <s v="SELL00043"/>
  </r>
  <r>
    <x v="489"/>
    <d v="2020-11-16T00:00:00"/>
    <x v="3"/>
    <x v="488"/>
    <s v="Priya Reddy"/>
    <x v="47"/>
    <s v="External HDD 2TB"/>
    <x v="0"/>
    <x v="8"/>
    <n v="3"/>
    <n v="381.52"/>
    <n v="0"/>
    <n v="57.23"/>
    <n v="4.1900000000000004"/>
    <n v="1205.98"/>
    <s v="Credit Card"/>
    <s v="Cancelled"/>
    <s v="Columbus"/>
    <s v="OH"/>
    <s v="United States"/>
    <s v="SELL00066"/>
  </r>
  <r>
    <x v="490"/>
    <d v="2024-12-04T00:00:00"/>
    <x v="2"/>
    <x v="489"/>
    <s v="Pooja Mehta"/>
    <x v="22"/>
    <s v="LED Desk Lamp"/>
    <x v="2"/>
    <x v="7"/>
    <n v="5"/>
    <n v="475.22"/>
    <n v="0.1"/>
    <n v="256.62"/>
    <n v="11.58"/>
    <n v="2406.69"/>
    <s v="Credit Card"/>
    <s v="Shipped"/>
    <s v="Philadelphia"/>
    <s v="PA"/>
    <s v="Australia"/>
    <s v="SELL01557"/>
  </r>
  <r>
    <x v="491"/>
    <d v="2021-05-26T00:00:00"/>
    <x v="4"/>
    <x v="490"/>
    <s v="Neha Joshi"/>
    <x v="3"/>
    <s v="Webcam Full HD"/>
    <x v="0"/>
    <x v="9"/>
    <n v="3"/>
    <n v="5.3"/>
    <n v="0.05"/>
    <n v="0.76"/>
    <n v="4.6100000000000003"/>
    <n v="20.47"/>
    <s v="Debit Card"/>
    <s v="Delivered"/>
    <s v="Chicago"/>
    <s v="IL"/>
    <s v="United States"/>
    <s v="SELL00958"/>
  </r>
  <r>
    <x v="492"/>
    <d v="2021-02-03T00:00:00"/>
    <x v="4"/>
    <x v="491"/>
    <s v="Sneha Joshi"/>
    <x v="15"/>
    <s v="Graphic Tablet"/>
    <x v="3"/>
    <x v="9"/>
    <n v="2"/>
    <n v="348.26"/>
    <n v="0.2"/>
    <n v="66.87"/>
    <n v="1.02"/>
    <n v="625.11"/>
    <s v="Debit Card"/>
    <s v="Delivered"/>
    <s v="Washington"/>
    <s v="DC"/>
    <s v="United States"/>
    <s v="SELL01062"/>
  </r>
  <r>
    <x v="493"/>
    <d v="2021-10-15T00:00:00"/>
    <x v="4"/>
    <x v="492"/>
    <s v="Sahil Singh"/>
    <x v="13"/>
    <s v="Desk Plant"/>
    <x v="5"/>
    <x v="8"/>
    <n v="2"/>
    <n v="247.81"/>
    <n v="0.15"/>
    <n v="21.06"/>
    <n v="1.38"/>
    <n v="443.72"/>
    <s v="Debit Card"/>
    <s v="Delivered"/>
    <s v="Seattle"/>
    <s v="WA"/>
    <s v="United States"/>
    <s v="SELL00380"/>
  </r>
  <r>
    <x v="494"/>
    <d v="2022-08-29T00:00:00"/>
    <x v="1"/>
    <x v="493"/>
    <s v="Sunita Kumar"/>
    <x v="11"/>
    <s v="Projector Mini"/>
    <x v="1"/>
    <x v="9"/>
    <n v="2"/>
    <n v="442.68"/>
    <n v="0"/>
    <n v="0"/>
    <n v="8.41"/>
    <n v="893.77"/>
    <s v="Credit Card"/>
    <s v="Delivered"/>
    <s v="Indianapolis"/>
    <s v="IN"/>
    <s v="United States"/>
    <s v="SELL01930"/>
  </r>
  <r>
    <x v="495"/>
    <d v="2021-04-15T00:00:00"/>
    <x v="4"/>
    <x v="494"/>
    <s v="Kabir Reddy"/>
    <x v="38"/>
    <s v="Fitness Band"/>
    <x v="1"/>
    <x v="7"/>
    <n v="4"/>
    <n v="99.57"/>
    <n v="0.1"/>
    <n v="28.68"/>
    <n v="0.28000000000000003"/>
    <n v="387.41"/>
    <s v="Credit Card"/>
    <s v="Delivered"/>
    <s v="Houston"/>
    <s v="TX"/>
    <s v="India"/>
    <s v="SELL01491"/>
  </r>
  <r>
    <x v="496"/>
    <d v="2023-03-12T00:00:00"/>
    <x v="0"/>
    <x v="495"/>
    <s v="Arjun Verma"/>
    <x v="40"/>
    <s v="Mechanical Keyboard"/>
    <x v="0"/>
    <x v="8"/>
    <n v="4"/>
    <n v="231.07"/>
    <n v="0"/>
    <n v="73.94"/>
    <n v="4.72"/>
    <n v="1002.94"/>
    <s v="Debit Card"/>
    <s v="Delivered"/>
    <s v="Denver"/>
    <s v="CO"/>
    <s v="United States"/>
    <s v="SELL00099"/>
  </r>
  <r>
    <x v="497"/>
    <d v="2023-01-20T00:00:00"/>
    <x v="0"/>
    <x v="496"/>
    <s v="Pooja Mehta"/>
    <x v="1"/>
    <s v="Microphone"/>
    <x v="0"/>
    <x v="9"/>
    <n v="3"/>
    <n v="514.01"/>
    <n v="0.05"/>
    <n v="117.19"/>
    <n v="5.0599999999999996"/>
    <n v="1587.18"/>
    <s v="Net Banking"/>
    <s v="Delivered"/>
    <s v="Charlotte"/>
    <s v="NC"/>
    <s v="United States"/>
    <s v="SELL00305"/>
  </r>
  <r>
    <x v="498"/>
    <d v="2023-10-09T00:00:00"/>
    <x v="0"/>
    <x v="497"/>
    <s v="Anjali Reddy"/>
    <x v="32"/>
    <s v="Children's Book"/>
    <x v="5"/>
    <x v="1"/>
    <n v="5"/>
    <n v="181.03"/>
    <n v="0.05"/>
    <n v="68.790000000000006"/>
    <n v="8.75"/>
    <n v="937.43"/>
    <s v="Net Banking"/>
    <s v="Delivered"/>
    <s v="Jacksonville"/>
    <s v="FL"/>
    <s v="United States"/>
    <s v="SELL00071"/>
  </r>
  <r>
    <x v="499"/>
    <d v="2022-04-13T00:00:00"/>
    <x v="1"/>
    <x v="498"/>
    <s v="Pooja Sharma"/>
    <x v="48"/>
    <s v="Office Chair"/>
    <x v="4"/>
    <x v="1"/>
    <n v="5"/>
    <n v="214.2"/>
    <n v="0.2"/>
    <n v="154.22"/>
    <n v="8.69"/>
    <n v="1019.71"/>
    <s v="Credit Card"/>
    <s v="Delivered"/>
    <s v="Washington"/>
    <s v="DC"/>
    <s v="United States"/>
    <s v="SELL00956"/>
  </r>
  <r>
    <x v="500"/>
    <d v="2024-12-28T00:00:00"/>
    <x v="2"/>
    <x v="499"/>
    <s v="Priya Gupta"/>
    <x v="18"/>
    <s v="Smartphone Case"/>
    <x v="4"/>
    <x v="6"/>
    <n v="2"/>
    <n v="512.67999999999995"/>
    <n v="0"/>
    <n v="123.04"/>
    <n v="2.95"/>
    <n v="1151.3499999999999"/>
    <s v="Debit Card"/>
    <s v="Delivered"/>
    <s v="New York"/>
    <s v="NY"/>
    <s v="India"/>
    <s v="SELL00030"/>
  </r>
  <r>
    <x v="501"/>
    <d v="2021-12-27T00:00:00"/>
    <x v="4"/>
    <x v="500"/>
    <s v="Ritika Kapoor"/>
    <x v="20"/>
    <s v="4K Monitor"/>
    <x v="5"/>
    <x v="7"/>
    <n v="5"/>
    <n v="385.04"/>
    <n v="0"/>
    <n v="96.26"/>
    <n v="1.42"/>
    <n v="2022.88"/>
    <s v="Debit Card"/>
    <s v="Shipped"/>
    <s v="New York"/>
    <s v="NY"/>
    <s v="United States"/>
    <s v="SELL00746"/>
  </r>
  <r>
    <x v="502"/>
    <d v="2022-05-03T00:00:00"/>
    <x v="1"/>
    <x v="501"/>
    <s v="Neha Singh"/>
    <x v="16"/>
    <s v="Puzzle 1000pc"/>
    <x v="3"/>
    <x v="3"/>
    <n v="2"/>
    <n v="342.87"/>
    <n v="0.05"/>
    <n v="52.12"/>
    <n v="1.57"/>
    <n v="705.14"/>
    <s v="Net Banking"/>
    <s v="Delivered"/>
    <s v="Dallas"/>
    <s v="TX"/>
    <s v="United States"/>
    <s v="SELL01140"/>
  </r>
  <r>
    <x v="503"/>
    <d v="2020-02-20T00:00:00"/>
    <x v="3"/>
    <x v="502"/>
    <s v="Simran Reddy"/>
    <x v="7"/>
    <s v="Jeans"/>
    <x v="4"/>
    <x v="7"/>
    <n v="2"/>
    <n v="14.71"/>
    <n v="0"/>
    <n v="2.35"/>
    <n v="4.47"/>
    <n v="36.24"/>
    <s v="UPI"/>
    <s v="Delivered"/>
    <s v="Washington"/>
    <s v="DC"/>
    <s v="United States"/>
    <s v="SELL00281"/>
  </r>
  <r>
    <x v="504"/>
    <d v="2024-08-15T00:00:00"/>
    <x v="2"/>
    <x v="503"/>
    <s v="Neha Patel"/>
    <x v="20"/>
    <s v="4K Monitor"/>
    <x v="2"/>
    <x v="6"/>
    <n v="4"/>
    <n v="95.35"/>
    <n v="0"/>
    <n v="19.07"/>
    <n v="9.8000000000000007"/>
    <n v="410.27"/>
    <s v="Debit Card"/>
    <s v="Delivered"/>
    <s v="Seattle"/>
    <s v="WA"/>
    <s v="Australia"/>
    <s v="SELL01910"/>
  </r>
  <r>
    <x v="505"/>
    <d v="2024-09-17T00:00:00"/>
    <x v="2"/>
    <x v="504"/>
    <s v="Anjali Reddy"/>
    <x v="30"/>
    <s v="Noise Cancelling Headphones"/>
    <x v="1"/>
    <x v="4"/>
    <n v="4"/>
    <n v="128.54"/>
    <n v="0"/>
    <n v="25.71"/>
    <n v="7.28"/>
    <n v="547.15"/>
    <s v="Cash on Delivery"/>
    <s v="Delivered"/>
    <s v="Austin"/>
    <s v="TX"/>
    <s v="United States"/>
    <s v="SELL01458"/>
  </r>
  <r>
    <x v="506"/>
    <d v="2021-07-28T00:00:00"/>
    <x v="4"/>
    <x v="505"/>
    <s v="Sahil Mehta"/>
    <x v="15"/>
    <s v="Graphic Tablet"/>
    <x v="3"/>
    <x v="4"/>
    <n v="1"/>
    <n v="345.37"/>
    <n v="0.05"/>
    <n v="26.25"/>
    <n v="7.68"/>
    <n v="362.03"/>
    <s v="Debit Card"/>
    <s v="Pending"/>
    <s v="New York"/>
    <s v="NY"/>
    <s v="India"/>
    <s v="SELL01902"/>
  </r>
  <r>
    <x v="507"/>
    <d v="2023-04-28T00:00:00"/>
    <x v="0"/>
    <x v="115"/>
    <s v="Simran Patel"/>
    <x v="16"/>
    <s v="Puzzle 1000pc"/>
    <x v="2"/>
    <x v="6"/>
    <n v="1"/>
    <n v="478.42"/>
    <n v="0"/>
    <n v="57.41"/>
    <n v="3.92"/>
    <n v="539.75"/>
    <s v="Amazon Pay"/>
    <s v="Delivered"/>
    <s v="Austin"/>
    <s v="TX"/>
    <s v="United States"/>
    <s v="SELL01312"/>
  </r>
  <r>
    <x v="508"/>
    <d v="2023-02-22T00:00:00"/>
    <x v="0"/>
    <x v="506"/>
    <s v="Rohit Kumar"/>
    <x v="45"/>
    <s v="Yoga Mat"/>
    <x v="3"/>
    <x v="9"/>
    <n v="1"/>
    <n v="127.81"/>
    <n v="0"/>
    <n v="10.220000000000001"/>
    <n v="4.1100000000000003"/>
    <n v="142.13999999999999"/>
    <s v="Amazon Pay"/>
    <s v="Delivered"/>
    <s v="Houston"/>
    <s v="TX"/>
    <s v="United States"/>
    <s v="SELL01373"/>
  </r>
  <r>
    <x v="509"/>
    <d v="2020-05-29T00:00:00"/>
    <x v="3"/>
    <x v="507"/>
    <s v="Ritika Mehta"/>
    <x v="14"/>
    <s v="Running Shoes"/>
    <x v="1"/>
    <x v="1"/>
    <n v="3"/>
    <n v="86.48"/>
    <n v="0.05"/>
    <n v="12.32"/>
    <n v="3.55"/>
    <n v="262.33999999999997"/>
    <s v="Net Banking"/>
    <s v="Delivered"/>
    <s v="San Jose"/>
    <s v="CA"/>
    <s v="United States"/>
    <s v="SELL01094"/>
  </r>
  <r>
    <x v="510"/>
    <d v="2020-11-09T00:00:00"/>
    <x v="3"/>
    <x v="508"/>
    <s v="Sneha Mehta"/>
    <x v="17"/>
    <s v="Smartwatch"/>
    <x v="3"/>
    <x v="4"/>
    <n v="5"/>
    <n v="96.58"/>
    <n v="0"/>
    <n v="38.630000000000003"/>
    <n v="6.68"/>
    <n v="528.21"/>
    <s v="Debit Card"/>
    <s v="Delivered"/>
    <s v="San Antonio"/>
    <s v="TX"/>
    <s v="Australia"/>
    <s v="SELL01280"/>
  </r>
  <r>
    <x v="511"/>
    <d v="2021-07-23T00:00:00"/>
    <x v="4"/>
    <x v="509"/>
    <s v="Vivaan Patel"/>
    <x v="14"/>
    <s v="Running Shoes"/>
    <x v="4"/>
    <x v="0"/>
    <n v="1"/>
    <n v="169.23"/>
    <n v="0.05"/>
    <n v="8.0399999999999991"/>
    <n v="2.9"/>
    <n v="171.71"/>
    <s v="Credit Card"/>
    <s v="Shipped"/>
    <s v="Los Angeles"/>
    <s v="CA"/>
    <s v="United States"/>
    <s v="SELL00212"/>
  </r>
  <r>
    <x v="512"/>
    <d v="2023-09-27T00:00:00"/>
    <x v="0"/>
    <x v="510"/>
    <s v="Neha Mehta"/>
    <x v="44"/>
    <s v="Desk Organizer"/>
    <x v="5"/>
    <x v="3"/>
    <n v="2"/>
    <n v="145.09"/>
    <n v="0.3"/>
    <n v="16.25"/>
    <n v="9.67"/>
    <n v="229.05"/>
    <s v="Debit Card"/>
    <s v="Delivered"/>
    <s v="Fort Worth"/>
    <s v="TX"/>
    <s v="United States"/>
    <s v="SELL00895"/>
  </r>
  <r>
    <x v="513"/>
    <d v="2020-10-31T00:00:00"/>
    <x v="3"/>
    <x v="511"/>
    <s v="Sunita Singh"/>
    <x v="14"/>
    <s v="Running Shoes"/>
    <x v="2"/>
    <x v="9"/>
    <n v="3"/>
    <n v="313.08"/>
    <n v="0"/>
    <n v="46.96"/>
    <n v="2.29"/>
    <n v="988.49"/>
    <s v="UPI"/>
    <s v="Shipped"/>
    <s v="Los Angeles"/>
    <s v="CA"/>
    <s v="United States"/>
    <s v="SELL01084"/>
  </r>
  <r>
    <x v="514"/>
    <d v="2024-09-11T00:00:00"/>
    <x v="2"/>
    <x v="512"/>
    <s v="Neha Sharma"/>
    <x v="31"/>
    <s v="Novel Bestseller"/>
    <x v="4"/>
    <x v="0"/>
    <n v="5"/>
    <n v="210.72"/>
    <n v="0.05"/>
    <n v="180.17"/>
    <n v="2.68"/>
    <n v="1183.77"/>
    <s v="Amazon Pay"/>
    <s v="Delivered"/>
    <s v="Columbus"/>
    <s v="OH"/>
    <s v="United States"/>
    <s v="SELL00903"/>
  </r>
  <r>
    <x v="515"/>
    <d v="2021-11-12T00:00:00"/>
    <x v="4"/>
    <x v="513"/>
    <s v="Arjun Reddy"/>
    <x v="32"/>
    <s v="Children's Book"/>
    <x v="5"/>
    <x v="8"/>
    <n v="1"/>
    <n v="147.57"/>
    <n v="0.1"/>
    <n v="6.64"/>
    <n v="1.35"/>
    <n v="140.80000000000001"/>
    <s v="Debit Card"/>
    <s v="Delivered"/>
    <s v="Washington"/>
    <s v="DC"/>
    <s v="United States"/>
    <s v="SELL00855"/>
  </r>
  <r>
    <x v="516"/>
    <d v="2022-04-17T00:00:00"/>
    <x v="1"/>
    <x v="514"/>
    <s v="Ritika Patel"/>
    <x v="35"/>
    <s v="Winter Jacket"/>
    <x v="4"/>
    <x v="9"/>
    <n v="5"/>
    <n v="77.319999999999993"/>
    <n v="0.05"/>
    <n v="18.36"/>
    <n v="14.21"/>
    <n v="399.84"/>
    <s v="Credit Card"/>
    <s v="Delivered"/>
    <s v="Columbus"/>
    <s v="OH"/>
    <s v="India"/>
    <s v="SELL00619"/>
  </r>
  <r>
    <x v="517"/>
    <d v="2024-12-11T00:00:00"/>
    <x v="2"/>
    <x v="515"/>
    <s v="Vihaan Joshi"/>
    <x v="12"/>
    <s v="Vacuum Cleaner"/>
    <x v="1"/>
    <x v="3"/>
    <n v="1"/>
    <n v="379.07"/>
    <n v="0"/>
    <n v="0"/>
    <n v="10.43"/>
    <n v="389.5"/>
    <s v="Debit Card"/>
    <s v="Delivered"/>
    <s v="Philadelphia"/>
    <s v="PA"/>
    <s v="United States"/>
    <s v="SELL00692"/>
  </r>
  <r>
    <x v="518"/>
    <d v="2022-12-13T00:00:00"/>
    <x v="1"/>
    <x v="516"/>
    <s v="Vihaan Reddy"/>
    <x v="31"/>
    <s v="Novel Bestseller"/>
    <x v="0"/>
    <x v="5"/>
    <n v="2"/>
    <n v="232.39"/>
    <n v="0.1"/>
    <n v="75.290000000000006"/>
    <n v="11.76"/>
    <n v="505.35"/>
    <s v="Debit Card"/>
    <s v="Delivered"/>
    <s v="Jacksonville"/>
    <s v="FL"/>
    <s v="India"/>
    <s v="SELL00812"/>
  </r>
  <r>
    <x v="519"/>
    <d v="2022-09-29T00:00:00"/>
    <x v="1"/>
    <x v="517"/>
    <s v="Simran Sharma"/>
    <x v="16"/>
    <s v="Puzzle 1000pc"/>
    <x v="2"/>
    <x v="3"/>
    <n v="4"/>
    <n v="452.96"/>
    <n v="0.3"/>
    <n v="63.41"/>
    <n v="7.04"/>
    <n v="1338.74"/>
    <s v="Debit Card"/>
    <s v="Delivered"/>
    <s v="Columbus"/>
    <s v="OH"/>
    <s v="United States"/>
    <s v="SELL01554"/>
  </r>
  <r>
    <x v="520"/>
    <d v="2021-03-19T00:00:00"/>
    <x v="4"/>
    <x v="518"/>
    <s v="Arjun Mehta"/>
    <x v="34"/>
    <s v="Air Fryer"/>
    <x v="3"/>
    <x v="7"/>
    <n v="5"/>
    <n v="550.04"/>
    <n v="0.25"/>
    <n v="0"/>
    <n v="8.27"/>
    <n v="2070.92"/>
    <s v="Amazon Pay"/>
    <s v="Shipped"/>
    <s v="Jacksonville"/>
    <s v="FL"/>
    <s v="United States"/>
    <s v="SELL01747"/>
  </r>
  <r>
    <x v="521"/>
    <d v="2021-09-04T00:00:00"/>
    <x v="4"/>
    <x v="519"/>
    <s v="Arjun Verma"/>
    <x v="12"/>
    <s v="Vacuum Cleaner"/>
    <x v="1"/>
    <x v="5"/>
    <n v="4"/>
    <n v="222.81"/>
    <n v="0.1"/>
    <n v="64.17"/>
    <n v="7.89"/>
    <n v="874.18"/>
    <s v="Credit Card"/>
    <s v="Delivered"/>
    <s v="Chicago"/>
    <s v="IL"/>
    <s v="Canada"/>
    <s v="SELL00915"/>
  </r>
  <r>
    <x v="522"/>
    <d v="2022-09-19T00:00:00"/>
    <x v="1"/>
    <x v="520"/>
    <s v="Neha Gupta"/>
    <x v="17"/>
    <s v="Smartwatch"/>
    <x v="5"/>
    <x v="0"/>
    <n v="4"/>
    <n v="463.05"/>
    <n v="0"/>
    <n v="0"/>
    <n v="14.83"/>
    <n v="1867.03"/>
    <s v="Amazon Pay"/>
    <s v="Shipped"/>
    <s v="Seattle"/>
    <s v="WA"/>
    <s v="India"/>
    <s v="SELL00904"/>
  </r>
  <r>
    <x v="523"/>
    <d v="2020-09-20T00:00:00"/>
    <x v="3"/>
    <x v="521"/>
    <s v="Anjali Kapoor"/>
    <x v="1"/>
    <s v="Microphone"/>
    <x v="2"/>
    <x v="8"/>
    <n v="2"/>
    <n v="226.3"/>
    <n v="0"/>
    <n v="36.21"/>
    <n v="14.7"/>
    <n v="503.51"/>
    <s v="Amazon Pay"/>
    <s v="Returned"/>
    <s v="San Francisco"/>
    <s v="CA"/>
    <s v="United States"/>
    <s v="SELL00843"/>
  </r>
  <r>
    <x v="524"/>
    <d v="2022-12-12T00:00:00"/>
    <x v="1"/>
    <x v="522"/>
    <s v="Sunita Verma"/>
    <x v="29"/>
    <s v="Portable SSD 1TB"/>
    <x v="4"/>
    <x v="6"/>
    <n v="4"/>
    <n v="562.49"/>
    <n v="0.05"/>
    <n v="106.87"/>
    <n v="10.79"/>
    <n v="2255.12"/>
    <s v="Debit Card"/>
    <s v="Pending"/>
    <s v="Phoenix"/>
    <s v="AZ"/>
    <s v="United States"/>
    <s v="SELL00235"/>
  </r>
  <r>
    <x v="525"/>
    <d v="2024-05-14T00:00:00"/>
    <x v="2"/>
    <x v="523"/>
    <s v="Anjali Reddy"/>
    <x v="16"/>
    <s v="Puzzle 1000pc"/>
    <x v="5"/>
    <x v="8"/>
    <n v="5"/>
    <n v="176.63"/>
    <n v="0.1"/>
    <n v="95.38"/>
    <n v="14.05"/>
    <n v="904.26"/>
    <s v="Credit Card"/>
    <s v="Delivered"/>
    <s v="San Diego"/>
    <s v="CA"/>
    <s v="Australia"/>
    <s v="SELL00649"/>
  </r>
  <r>
    <x v="526"/>
    <d v="2022-09-30T00:00:00"/>
    <x v="1"/>
    <x v="524"/>
    <s v="Sunita Patel"/>
    <x v="43"/>
    <s v="HDMI Cable 2m"/>
    <x v="4"/>
    <x v="5"/>
    <n v="3"/>
    <n v="300.62"/>
    <n v="0"/>
    <n v="72.150000000000006"/>
    <n v="5.26"/>
    <n v="979.27"/>
    <s v="Credit Card"/>
    <s v="Delivered"/>
    <s v="Fort Worth"/>
    <s v="TX"/>
    <s v="United States"/>
    <s v="SELL01125"/>
  </r>
  <r>
    <x v="527"/>
    <d v="2024-07-01T00:00:00"/>
    <x v="2"/>
    <x v="525"/>
    <s v="Neha Reddy"/>
    <x v="13"/>
    <s v="Desk Plant"/>
    <x v="2"/>
    <x v="9"/>
    <n v="5"/>
    <n v="9.07"/>
    <n v="0.1"/>
    <n v="4.9000000000000004"/>
    <n v="2.42"/>
    <n v="48.14"/>
    <s v="Amazon Pay"/>
    <s v="Shipped"/>
    <s v="Fort Worth"/>
    <s v="TX"/>
    <s v="United States"/>
    <s v="SELL01413"/>
  </r>
  <r>
    <x v="528"/>
    <d v="2020-01-05T00:00:00"/>
    <x v="3"/>
    <x v="526"/>
    <s v="Vivaan Kapoor"/>
    <x v="47"/>
    <s v="External HDD 2TB"/>
    <x v="3"/>
    <x v="6"/>
    <n v="1"/>
    <n v="148.63999999999999"/>
    <n v="0.25"/>
    <n v="8.92"/>
    <n v="6.7"/>
    <n v="127.1"/>
    <s v="Credit Card"/>
    <s v="Delivered"/>
    <s v="Indianapolis"/>
    <s v="IN"/>
    <s v="Canada"/>
    <s v="SELL01155"/>
  </r>
  <r>
    <x v="529"/>
    <d v="2023-01-31T00:00:00"/>
    <x v="0"/>
    <x v="527"/>
    <s v="Aditya Kumar"/>
    <x v="49"/>
    <s v="Bluetooth Speaker"/>
    <x v="3"/>
    <x v="2"/>
    <n v="1"/>
    <n v="95.29"/>
    <n v="0"/>
    <n v="4.76"/>
    <n v="10.99"/>
    <n v="111.04"/>
    <s v="Credit Card"/>
    <s v="Delivered"/>
    <s v="Charlotte"/>
    <s v="NC"/>
    <s v="United States"/>
    <s v="SELL00291"/>
  </r>
  <r>
    <x v="530"/>
    <d v="2023-05-04T00:00:00"/>
    <x v="0"/>
    <x v="528"/>
    <s v="Priya Kumar"/>
    <x v="43"/>
    <s v="HDMI Cable 2m"/>
    <x v="2"/>
    <x v="6"/>
    <n v="1"/>
    <n v="430.27"/>
    <n v="0.2"/>
    <n v="27.54"/>
    <n v="3.66"/>
    <n v="375.42"/>
    <s v="UPI"/>
    <s v="Shipped"/>
    <s v="San Jose"/>
    <s v="CA"/>
    <s v="United States"/>
    <s v="SELL01257"/>
  </r>
  <r>
    <x v="531"/>
    <d v="2022-02-12T00:00:00"/>
    <x v="1"/>
    <x v="529"/>
    <s v="Aditya Mehta"/>
    <x v="40"/>
    <s v="Mechanical Keyboard"/>
    <x v="0"/>
    <x v="5"/>
    <n v="5"/>
    <n v="46.86"/>
    <n v="0.05"/>
    <n v="0"/>
    <n v="13.63"/>
    <n v="236.22"/>
    <s v="Debit Card"/>
    <s v="Shipped"/>
    <s v="San Antonio"/>
    <s v="TX"/>
    <s v="United States"/>
    <s v="SELL01101"/>
  </r>
  <r>
    <x v="532"/>
    <d v="2022-05-26T00:00:00"/>
    <x v="1"/>
    <x v="530"/>
    <s v="Vihaan Verma"/>
    <x v="39"/>
    <s v="Sunglasses"/>
    <x v="3"/>
    <x v="0"/>
    <n v="5"/>
    <n v="362.31"/>
    <n v="0"/>
    <n v="90.58"/>
    <n v="3.51"/>
    <n v="1905.64"/>
    <s v="UPI"/>
    <s v="Cancelled"/>
    <s v="Jacksonville"/>
    <s v="FL"/>
    <s v="United States"/>
    <s v="SELL00811"/>
  </r>
  <r>
    <x v="533"/>
    <d v="2022-09-18T00:00:00"/>
    <x v="1"/>
    <x v="531"/>
    <s v="Simran Singh"/>
    <x v="12"/>
    <s v="Vacuum Cleaner"/>
    <x v="3"/>
    <x v="2"/>
    <n v="4"/>
    <n v="117.96"/>
    <n v="0.05"/>
    <n v="22.41"/>
    <n v="12.41"/>
    <n v="483.07"/>
    <s v="Debit Card"/>
    <s v="Pending"/>
    <s v="Jacksonville"/>
    <s v="FL"/>
    <s v="United States"/>
    <s v="SELL00013"/>
  </r>
  <r>
    <x v="534"/>
    <d v="2022-06-02T00:00:00"/>
    <x v="1"/>
    <x v="532"/>
    <s v="Priya Sharma"/>
    <x v="18"/>
    <s v="Smartphone Case"/>
    <x v="1"/>
    <x v="6"/>
    <n v="4"/>
    <n v="469.66"/>
    <n v="0"/>
    <n v="0"/>
    <n v="7.48"/>
    <n v="1886.12"/>
    <s v="Cash on Delivery"/>
    <s v="Delivered"/>
    <s v="Denver"/>
    <s v="CO"/>
    <s v="India"/>
    <s v="SELL01223"/>
  </r>
  <r>
    <x v="535"/>
    <d v="2023-10-05T00:00:00"/>
    <x v="0"/>
    <x v="533"/>
    <s v="Vivaan Patel"/>
    <x v="7"/>
    <s v="Jeans"/>
    <x v="0"/>
    <x v="0"/>
    <n v="5"/>
    <n v="397.96"/>
    <n v="0"/>
    <n v="159.18"/>
    <n v="6.39"/>
    <n v="2155.37"/>
    <s v="Credit Card"/>
    <s v="Delivered"/>
    <s v="New York"/>
    <s v="NY"/>
    <s v="United States"/>
    <s v="SELL01994"/>
  </r>
  <r>
    <x v="536"/>
    <d v="2020-02-16T00:00:00"/>
    <x v="3"/>
    <x v="534"/>
    <s v="Vivaan Gupta"/>
    <x v="29"/>
    <s v="Portable SSD 1TB"/>
    <x v="1"/>
    <x v="6"/>
    <n v="3"/>
    <n v="476.51"/>
    <n v="0"/>
    <n v="114.36"/>
    <n v="13.08"/>
    <n v="1556.97"/>
    <s v="Credit Card"/>
    <s v="Delivered"/>
    <s v="San Jose"/>
    <s v="CA"/>
    <s v="United States"/>
    <s v="SELL00863"/>
  </r>
  <r>
    <x v="537"/>
    <d v="2022-05-16T00:00:00"/>
    <x v="1"/>
    <x v="535"/>
    <s v="Vikas Patel"/>
    <x v="19"/>
    <s v="Backpack"/>
    <x v="1"/>
    <x v="0"/>
    <n v="2"/>
    <n v="67.33"/>
    <n v="0.05"/>
    <n v="6.4"/>
    <n v="3.61"/>
    <n v="137.94"/>
    <s v="Credit Card"/>
    <s v="Delivered"/>
    <s v="Jacksonville"/>
    <s v="FL"/>
    <s v="United States"/>
    <s v="SELL01750"/>
  </r>
  <r>
    <x v="538"/>
    <d v="2022-04-02T00:00:00"/>
    <x v="1"/>
    <x v="536"/>
    <s v="Karan Singh"/>
    <x v="3"/>
    <s v="Webcam Full HD"/>
    <x v="3"/>
    <x v="6"/>
    <n v="4"/>
    <n v="446.49"/>
    <n v="0"/>
    <n v="142.88"/>
    <n v="9.2200000000000006"/>
    <n v="1938.06"/>
    <s v="UPI"/>
    <s v="Delivered"/>
    <s v="Los Angeles"/>
    <s v="CA"/>
    <s v="Canada"/>
    <s v="SELL00358"/>
  </r>
  <r>
    <x v="539"/>
    <d v="2022-07-24T00:00:00"/>
    <x v="1"/>
    <x v="537"/>
    <s v="Sneha Reddy"/>
    <x v="11"/>
    <s v="Projector Mini"/>
    <x v="1"/>
    <x v="6"/>
    <n v="4"/>
    <n v="238.18"/>
    <n v="0.05"/>
    <n v="0"/>
    <n v="0.62"/>
    <n v="905.7"/>
    <s v="Credit Card"/>
    <s v="Delivered"/>
    <s v="Chicago"/>
    <s v="IL"/>
    <s v="Canada"/>
    <s v="SELL01375"/>
  </r>
  <r>
    <x v="540"/>
    <d v="2021-10-17T00:00:00"/>
    <x v="4"/>
    <x v="538"/>
    <s v="Karan Kapoor"/>
    <x v="2"/>
    <s v="Power Bank 20000mAh"/>
    <x v="5"/>
    <x v="0"/>
    <n v="5"/>
    <n v="351.03"/>
    <n v="0.3"/>
    <n v="98.29"/>
    <n v="6.7"/>
    <n v="1333.59"/>
    <s v="Debit Card"/>
    <s v="Delivered"/>
    <s v="Washington"/>
    <s v="DC"/>
    <s v="United States"/>
    <s v="SELL00085"/>
  </r>
  <r>
    <x v="541"/>
    <d v="2020-09-25T00:00:00"/>
    <x v="3"/>
    <x v="539"/>
    <s v="Mohit Singh"/>
    <x v="4"/>
    <s v="T-Shirt"/>
    <x v="3"/>
    <x v="7"/>
    <n v="3"/>
    <n v="40.4"/>
    <n v="0.1"/>
    <n v="8.73"/>
    <n v="2.81"/>
    <n v="120.62"/>
    <s v="Amazon Pay"/>
    <s v="Delivered"/>
    <s v="Phoenix"/>
    <s v="AZ"/>
    <s v="United States"/>
    <s v="SELL00225"/>
  </r>
  <r>
    <x v="542"/>
    <d v="2021-01-04T00:00:00"/>
    <x v="4"/>
    <x v="540"/>
    <s v="Mohit Verma"/>
    <x v="24"/>
    <s v="Gaming Mouse"/>
    <x v="3"/>
    <x v="8"/>
    <n v="4"/>
    <n v="346.01"/>
    <n v="0.2"/>
    <n v="55.36"/>
    <n v="2.74"/>
    <n v="1165.33"/>
    <s v="UPI"/>
    <s v="Delivered"/>
    <s v="Los Angeles"/>
    <s v="CA"/>
    <s v="Canada"/>
    <s v="SELL01241"/>
  </r>
  <r>
    <x v="543"/>
    <d v="2021-09-27T00:00:00"/>
    <x v="4"/>
    <x v="541"/>
    <s v="Kabir Mehta"/>
    <x v="49"/>
    <s v="Bluetooth Speaker"/>
    <x v="1"/>
    <x v="5"/>
    <n v="1"/>
    <n v="404.79"/>
    <n v="0"/>
    <n v="20.239999999999998"/>
    <n v="12.05"/>
    <n v="437.08"/>
    <s v="Credit Card"/>
    <s v="Delivered"/>
    <s v="New York"/>
    <s v="NY"/>
    <s v="United States"/>
    <s v="SELL00752"/>
  </r>
  <r>
    <x v="544"/>
    <d v="2023-02-03T00:00:00"/>
    <x v="0"/>
    <x v="542"/>
    <s v="Kabir Kumar"/>
    <x v="8"/>
    <s v="Kids Toy Car"/>
    <x v="2"/>
    <x v="3"/>
    <n v="1"/>
    <n v="597.54"/>
    <n v="0.25"/>
    <n v="35.85"/>
    <n v="9.35"/>
    <n v="493.36"/>
    <s v="Debit Card"/>
    <s v="Delivered"/>
    <s v="Austin"/>
    <s v="TX"/>
    <s v="United States"/>
    <s v="SELL00147"/>
  </r>
  <r>
    <x v="545"/>
    <d v="2024-08-20T00:00:00"/>
    <x v="2"/>
    <x v="543"/>
    <s v="Neha Kapoor"/>
    <x v="29"/>
    <s v="Portable SSD 1TB"/>
    <x v="1"/>
    <x v="8"/>
    <n v="4"/>
    <n v="538.96"/>
    <n v="0"/>
    <n v="0"/>
    <n v="2.7"/>
    <n v="2158.54"/>
    <s v="UPI"/>
    <s v="Delivered"/>
    <s v="Chicago"/>
    <s v="IL"/>
    <s v="India"/>
    <s v="SELL01336"/>
  </r>
  <r>
    <x v="546"/>
    <d v="2024-08-09T00:00:00"/>
    <x v="2"/>
    <x v="544"/>
    <s v="Arjun Kumar"/>
    <x v="27"/>
    <s v="Instant Pot"/>
    <x v="0"/>
    <x v="6"/>
    <n v="5"/>
    <n v="291.5"/>
    <n v="0.05"/>
    <n v="166.16"/>
    <n v="5.25"/>
    <n v="1556.04"/>
    <s v="Credit Card"/>
    <s v="Delivered"/>
    <s v="Jacksonville"/>
    <s v="FL"/>
    <s v="United States"/>
    <s v="SELL00313"/>
  </r>
  <r>
    <x v="547"/>
    <d v="2021-10-18T00:00:00"/>
    <x v="4"/>
    <x v="545"/>
    <s v="Simran Gupta"/>
    <x v="36"/>
    <s v="Router"/>
    <x v="3"/>
    <x v="2"/>
    <n v="5"/>
    <n v="166.38"/>
    <n v="0"/>
    <n v="41.6"/>
    <n v="6.6"/>
    <n v="880.1"/>
    <s v="Cash on Delivery"/>
    <s v="Delivered"/>
    <s v="New York"/>
    <s v="NY"/>
    <s v="India"/>
    <s v="SELL01984"/>
  </r>
  <r>
    <x v="548"/>
    <d v="2020-04-29T00:00:00"/>
    <x v="3"/>
    <x v="546"/>
    <s v="Simran Gupta"/>
    <x v="36"/>
    <s v="Router"/>
    <x v="3"/>
    <x v="5"/>
    <n v="5"/>
    <n v="91.91"/>
    <n v="0.25"/>
    <n v="41.36"/>
    <n v="0.28999999999999998"/>
    <n v="386.31"/>
    <s v="Credit Card"/>
    <s v="Delivered"/>
    <s v="Austin"/>
    <s v="TX"/>
    <s v="United States"/>
    <s v="SELL00775"/>
  </r>
  <r>
    <x v="549"/>
    <d v="2022-04-10T00:00:00"/>
    <x v="1"/>
    <x v="547"/>
    <s v="Aarav Joshi"/>
    <x v="45"/>
    <s v="Yoga Mat"/>
    <x v="0"/>
    <x v="7"/>
    <n v="3"/>
    <n v="344.01"/>
    <n v="0.05"/>
    <n v="78.430000000000007"/>
    <n v="13.55"/>
    <n v="1072.4100000000001"/>
    <s v="Amazon Pay"/>
    <s v="Delivered"/>
    <s v="San Francisco"/>
    <s v="CA"/>
    <s v="United States"/>
    <s v="SELL00587"/>
  </r>
  <r>
    <x v="550"/>
    <d v="2024-12-15T00:00:00"/>
    <x v="2"/>
    <x v="548"/>
    <s v="Priya Reddy"/>
    <x v="38"/>
    <s v="Fitness Band"/>
    <x v="0"/>
    <x v="7"/>
    <n v="1"/>
    <n v="278.83999999999997"/>
    <n v="0.05"/>
    <n v="13.24"/>
    <n v="3.53"/>
    <n v="281.67"/>
    <s v="Debit Card"/>
    <s v="Delivered"/>
    <s v="Washington"/>
    <s v="DC"/>
    <s v="United States"/>
    <s v="SELL01757"/>
  </r>
  <r>
    <x v="551"/>
    <d v="2024-06-15T00:00:00"/>
    <x v="2"/>
    <x v="549"/>
    <s v="Mohit Verma"/>
    <x v="16"/>
    <s v="Puzzle 1000pc"/>
    <x v="0"/>
    <x v="3"/>
    <n v="2"/>
    <n v="331.31"/>
    <n v="0.15"/>
    <n v="45.06"/>
    <n v="13.05"/>
    <n v="621.34"/>
    <s v="Debit Card"/>
    <s v="Shipped"/>
    <s v="Phoenix"/>
    <s v="AZ"/>
    <s v="United States"/>
    <s v="SELL01600"/>
  </r>
  <r>
    <x v="552"/>
    <d v="2022-12-17T00:00:00"/>
    <x v="1"/>
    <x v="550"/>
    <s v="Simran Patel"/>
    <x v="21"/>
    <s v="Smart Light Bulb"/>
    <x v="3"/>
    <x v="9"/>
    <n v="4"/>
    <n v="290.45"/>
    <n v="0"/>
    <n v="139.41999999999999"/>
    <n v="13.2"/>
    <n v="1314.42"/>
    <s v="Net Banking"/>
    <s v="Pending"/>
    <s v="Chicago"/>
    <s v="IL"/>
    <s v="Australia"/>
    <s v="SELL00965"/>
  </r>
  <r>
    <x v="553"/>
    <d v="2023-10-01T00:00:00"/>
    <x v="0"/>
    <x v="551"/>
    <s v="Ritika Gupta"/>
    <x v="18"/>
    <s v="Smartphone Case"/>
    <x v="3"/>
    <x v="5"/>
    <n v="3"/>
    <n v="542.15"/>
    <n v="0.15"/>
    <n v="0"/>
    <n v="8.0299999999999994"/>
    <n v="1390.51"/>
    <s v="Amazon Pay"/>
    <s v="Delivered"/>
    <s v="Phoenix"/>
    <s v="AZ"/>
    <s v="India"/>
    <s v="SELL01738"/>
  </r>
  <r>
    <x v="554"/>
    <d v="2022-01-10T00:00:00"/>
    <x v="1"/>
    <x v="552"/>
    <s v="Karan Gupta"/>
    <x v="10"/>
    <s v="Car Charger"/>
    <x v="5"/>
    <x v="0"/>
    <n v="3"/>
    <n v="446.2"/>
    <n v="0"/>
    <n v="0"/>
    <n v="13.33"/>
    <n v="1351.93"/>
    <s v="Credit Card"/>
    <s v="Delivered"/>
    <s v="Columbus"/>
    <s v="OH"/>
    <s v="United States"/>
    <s v="SELL01749"/>
  </r>
  <r>
    <x v="555"/>
    <d v="2024-02-06T00:00:00"/>
    <x v="2"/>
    <x v="553"/>
    <s v="Simran Gupta"/>
    <x v="26"/>
    <s v="Board Game"/>
    <x v="3"/>
    <x v="7"/>
    <n v="5"/>
    <n v="129.53"/>
    <n v="0.2"/>
    <n v="25.91"/>
    <n v="8.1199999999999992"/>
    <n v="552.15"/>
    <s v="Amazon Pay"/>
    <s v="Cancelled"/>
    <s v="Jacksonville"/>
    <s v="FL"/>
    <s v="United States"/>
    <s v="SELL00934"/>
  </r>
  <r>
    <x v="556"/>
    <d v="2020-04-26T00:00:00"/>
    <x v="3"/>
    <x v="554"/>
    <s v="Rohit Mehta"/>
    <x v="30"/>
    <s v="Noise Cancelling Headphones"/>
    <x v="5"/>
    <x v="3"/>
    <n v="4"/>
    <n v="379.2"/>
    <n v="0"/>
    <n v="75.84"/>
    <n v="11.32"/>
    <n v="1603.96"/>
    <s v="Amazon Pay"/>
    <s v="Delivered"/>
    <s v="Charlotte"/>
    <s v="NC"/>
    <s v="United States"/>
    <s v="SELL00739"/>
  </r>
  <r>
    <x v="557"/>
    <d v="2022-03-01T00:00:00"/>
    <x v="1"/>
    <x v="555"/>
    <s v="Neha Verma"/>
    <x v="44"/>
    <s v="Desk Organizer"/>
    <x v="3"/>
    <x v="0"/>
    <n v="3"/>
    <n v="287.91000000000003"/>
    <n v="0.2"/>
    <n v="55.28"/>
    <n v="6.11"/>
    <n v="752.37"/>
    <s v="Debit Card"/>
    <s v="Shipped"/>
    <s v="San Diego"/>
    <s v="CA"/>
    <s v="United Kingdom"/>
    <s v="SELL00297"/>
  </r>
  <r>
    <x v="558"/>
    <d v="2023-02-24T00:00:00"/>
    <x v="0"/>
    <x v="556"/>
    <s v="Sneha Mehta"/>
    <x v="8"/>
    <s v="Kids Toy Car"/>
    <x v="2"/>
    <x v="0"/>
    <n v="1"/>
    <n v="486.08"/>
    <n v="0.05"/>
    <n v="36.94"/>
    <n v="3.69"/>
    <n v="502.41"/>
    <s v="Amazon Pay"/>
    <s v="Cancelled"/>
    <s v="Chicago"/>
    <s v="IL"/>
    <s v="United States"/>
    <s v="SELL01664"/>
  </r>
  <r>
    <x v="559"/>
    <d v="2023-11-17T00:00:00"/>
    <x v="0"/>
    <x v="557"/>
    <s v="Ritika Patel"/>
    <x v="11"/>
    <s v="Projector Mini"/>
    <x v="3"/>
    <x v="4"/>
    <n v="2"/>
    <n v="488"/>
    <n v="0"/>
    <n v="117.12"/>
    <n v="10.06"/>
    <n v="1103.18"/>
    <s v="Credit Card"/>
    <s v="Delivered"/>
    <s v="Columbus"/>
    <s v="OH"/>
    <s v="Canada"/>
    <s v="SELL01179"/>
  </r>
  <r>
    <x v="560"/>
    <d v="2022-10-09T00:00:00"/>
    <x v="1"/>
    <x v="558"/>
    <s v="Ritika Gupta"/>
    <x v="49"/>
    <s v="Bluetooth Speaker"/>
    <x v="2"/>
    <x v="1"/>
    <n v="4"/>
    <n v="134.34"/>
    <n v="0.15"/>
    <n v="36.54"/>
    <n v="14.11"/>
    <n v="507.41"/>
    <s v="Debit Card"/>
    <s v="Delivered"/>
    <s v="San Jose"/>
    <s v="CA"/>
    <s v="United States"/>
    <s v="SELL00067"/>
  </r>
  <r>
    <x v="561"/>
    <d v="2024-07-22T00:00:00"/>
    <x v="2"/>
    <x v="559"/>
    <s v="Priya Sharma"/>
    <x v="12"/>
    <s v="Vacuum Cleaner"/>
    <x v="5"/>
    <x v="8"/>
    <n v="3"/>
    <n v="301.47000000000003"/>
    <n v="0"/>
    <n v="162.79"/>
    <n v="1.01"/>
    <n v="1068.21"/>
    <s v="Credit Card"/>
    <s v="Delivered"/>
    <s v="Los Angeles"/>
    <s v="CA"/>
    <s v="India"/>
    <s v="SELL01668"/>
  </r>
  <r>
    <x v="562"/>
    <d v="2022-12-17T00:00:00"/>
    <x v="1"/>
    <x v="560"/>
    <s v="Sunita Gupta"/>
    <x v="9"/>
    <s v="Wireless Earbuds"/>
    <x v="2"/>
    <x v="4"/>
    <n v="3"/>
    <n v="326.22000000000003"/>
    <n v="0.3"/>
    <n v="0"/>
    <n v="12.96"/>
    <n v="698.02"/>
    <s v="UPI"/>
    <s v="Shipped"/>
    <s v="New York"/>
    <s v="NY"/>
    <s v="United States"/>
    <s v="SELL01889"/>
  </r>
  <r>
    <x v="563"/>
    <d v="2021-09-25T00:00:00"/>
    <x v="4"/>
    <x v="561"/>
    <s v="Aarav Kapoor"/>
    <x v="34"/>
    <s v="Air Fryer"/>
    <x v="3"/>
    <x v="1"/>
    <n v="1"/>
    <n v="209.89"/>
    <n v="0.25"/>
    <n v="28.34"/>
    <n v="5.39"/>
    <n v="191.15"/>
    <s v="UPI"/>
    <s v="Delivered"/>
    <s v="Los Angeles"/>
    <s v="CA"/>
    <s v="United States"/>
    <s v="SELL01317"/>
  </r>
  <r>
    <x v="564"/>
    <d v="2021-05-27T00:00:00"/>
    <x v="4"/>
    <x v="562"/>
    <s v="Vivaan Kapoor"/>
    <x v="1"/>
    <s v="Microphone"/>
    <x v="0"/>
    <x v="8"/>
    <n v="4"/>
    <n v="8.39"/>
    <n v="0"/>
    <n v="2.68"/>
    <n v="4.5999999999999996"/>
    <n v="40.840000000000003"/>
    <s v="UPI"/>
    <s v="Delivered"/>
    <s v="Jacksonville"/>
    <s v="FL"/>
    <s v="India"/>
    <s v="SELL00969"/>
  </r>
  <r>
    <x v="565"/>
    <d v="2024-11-09T00:00:00"/>
    <x v="2"/>
    <x v="563"/>
    <s v="Neha Gupta"/>
    <x v="19"/>
    <s v="Backpack"/>
    <x v="0"/>
    <x v="0"/>
    <n v="3"/>
    <n v="596.75"/>
    <n v="0.05"/>
    <n v="0"/>
    <n v="11.38"/>
    <n v="1712.12"/>
    <s v="Debit Card"/>
    <s v="Delivered"/>
    <s v="Houston"/>
    <s v="TX"/>
    <s v="India"/>
    <s v="SELL00820"/>
  </r>
  <r>
    <x v="566"/>
    <d v="2022-03-12T00:00:00"/>
    <x v="1"/>
    <x v="564"/>
    <s v="Sneha Kapoor"/>
    <x v="13"/>
    <s v="Desk Plant"/>
    <x v="4"/>
    <x v="7"/>
    <n v="2"/>
    <n v="165.15"/>
    <n v="0"/>
    <n v="16.52"/>
    <n v="10.49"/>
    <n v="357.31"/>
    <s v="Credit Card"/>
    <s v="Delivered"/>
    <s v="Chicago"/>
    <s v="IL"/>
    <s v="United States"/>
    <s v="SELL00168"/>
  </r>
  <r>
    <x v="567"/>
    <d v="2023-01-24T00:00:00"/>
    <x v="0"/>
    <x v="565"/>
    <s v="Vikas Kumar"/>
    <x v="9"/>
    <s v="Wireless Earbuds"/>
    <x v="5"/>
    <x v="4"/>
    <n v="2"/>
    <n v="427.79"/>
    <n v="0"/>
    <n v="154"/>
    <n v="0.21"/>
    <n v="1009.79"/>
    <s v="Amazon Pay"/>
    <s v="Delivered"/>
    <s v="San Antonio"/>
    <s v="TX"/>
    <s v="United States"/>
    <s v="SELL01397"/>
  </r>
  <r>
    <x v="568"/>
    <d v="2024-07-19T00:00:00"/>
    <x v="2"/>
    <x v="245"/>
    <s v="Rohit Kapoor"/>
    <x v="40"/>
    <s v="Mechanical Keyboard"/>
    <x v="4"/>
    <x v="4"/>
    <n v="2"/>
    <n v="532.98"/>
    <n v="0.3"/>
    <n v="59.69"/>
    <n v="3.77"/>
    <n v="809.63"/>
    <s v="Debit Card"/>
    <s v="Delivered"/>
    <s v="Philadelphia"/>
    <s v="PA"/>
    <s v="United States"/>
    <s v="SELL00936"/>
  </r>
  <r>
    <x v="569"/>
    <d v="2023-02-15T00:00:00"/>
    <x v="0"/>
    <x v="566"/>
    <s v="Pooja Singh"/>
    <x v="8"/>
    <s v="Kids Toy Car"/>
    <x v="1"/>
    <x v="2"/>
    <n v="4"/>
    <n v="158.41999999999999"/>
    <n v="0.05"/>
    <n v="48.16"/>
    <n v="12.19"/>
    <n v="662.35"/>
    <s v="Cash on Delivery"/>
    <s v="Delivered"/>
    <s v="San Francisco"/>
    <s v="CA"/>
    <s v="United States"/>
    <s v="SELL01756"/>
  </r>
  <r>
    <x v="570"/>
    <d v="2021-07-13T00:00:00"/>
    <x v="4"/>
    <x v="567"/>
    <s v="Vihaan Sharma"/>
    <x v="45"/>
    <s v="Yoga Mat"/>
    <x v="1"/>
    <x v="2"/>
    <n v="2"/>
    <n v="501.89"/>
    <n v="0"/>
    <n v="120.45"/>
    <n v="5.94"/>
    <n v="1130.17"/>
    <s v="Amazon Pay"/>
    <s v="Shipped"/>
    <s v="Fort Worth"/>
    <s v="TX"/>
    <s v="United States"/>
    <s v="SELL01533"/>
  </r>
  <r>
    <x v="571"/>
    <d v="2024-06-12T00:00:00"/>
    <x v="2"/>
    <x v="568"/>
    <s v="Priya Joshi"/>
    <x v="31"/>
    <s v="Novel Bestseller"/>
    <x v="5"/>
    <x v="4"/>
    <n v="5"/>
    <n v="45.87"/>
    <n v="0"/>
    <n v="27.52"/>
    <n v="13.66"/>
    <n v="270.52999999999997"/>
    <s v="Debit Card"/>
    <s v="Cancelled"/>
    <s v="New York"/>
    <s v="NY"/>
    <s v="United States"/>
    <s v="SELL01280"/>
  </r>
  <r>
    <x v="572"/>
    <d v="2021-05-02T00:00:00"/>
    <x v="4"/>
    <x v="569"/>
    <s v="Vivaan Kapoor"/>
    <x v="10"/>
    <s v="Car Charger"/>
    <x v="5"/>
    <x v="4"/>
    <n v="2"/>
    <n v="393.45"/>
    <n v="0"/>
    <n v="62.95"/>
    <n v="0.82"/>
    <n v="850.67"/>
    <s v="Amazon Pay"/>
    <s v="Delivered"/>
    <s v="San Jose"/>
    <s v="CA"/>
    <s v="India"/>
    <s v="SELL00196"/>
  </r>
  <r>
    <x v="573"/>
    <d v="2023-06-14T00:00:00"/>
    <x v="0"/>
    <x v="570"/>
    <s v="Vikas Singh"/>
    <x v="38"/>
    <s v="Fitness Band"/>
    <x v="4"/>
    <x v="1"/>
    <n v="4"/>
    <n v="194.44"/>
    <n v="0.05"/>
    <n v="59.11"/>
    <n v="5.87"/>
    <n v="803.85"/>
    <s v="Credit Card"/>
    <s v="Delivered"/>
    <s v="Jacksonville"/>
    <s v="FL"/>
    <s v="United States"/>
    <s v="SELL00136"/>
  </r>
  <r>
    <x v="574"/>
    <d v="2022-06-15T00:00:00"/>
    <x v="1"/>
    <x v="571"/>
    <s v="Aditya Gupta"/>
    <x v="37"/>
    <s v="USB-C Charger"/>
    <x v="5"/>
    <x v="4"/>
    <n v="1"/>
    <n v="301.99"/>
    <n v="0.15"/>
    <n v="12.83"/>
    <n v="3.11"/>
    <n v="272.63"/>
    <s v="Net Banking"/>
    <s v="Delivered"/>
    <s v="Philadelphia"/>
    <s v="PA"/>
    <s v="United States"/>
    <s v="SELL00087"/>
  </r>
  <r>
    <x v="575"/>
    <d v="2023-07-19T00:00:00"/>
    <x v="0"/>
    <x v="572"/>
    <s v="Anjali Mehta"/>
    <x v="34"/>
    <s v="Air Fryer"/>
    <x v="4"/>
    <x v="7"/>
    <n v="5"/>
    <n v="584.19000000000005"/>
    <n v="0.1"/>
    <n v="131.44"/>
    <n v="5.65"/>
    <n v="2765.95"/>
    <s v="Credit Card"/>
    <s v="Delivered"/>
    <s v="Dallas"/>
    <s v="TX"/>
    <s v="United States"/>
    <s v="SELL01018"/>
  </r>
  <r>
    <x v="576"/>
    <d v="2023-04-27T00:00:00"/>
    <x v="0"/>
    <x v="573"/>
    <s v="Mohit Kumar"/>
    <x v="29"/>
    <s v="Portable SSD 1TB"/>
    <x v="2"/>
    <x v="1"/>
    <n v="3"/>
    <n v="326.83999999999997"/>
    <n v="0.05"/>
    <n v="46.57"/>
    <n v="8.4700000000000006"/>
    <n v="986.53"/>
    <s v="Debit Card"/>
    <s v="Delivered"/>
    <s v="Houston"/>
    <s v="TX"/>
    <s v="United States"/>
    <s v="SELL00379"/>
  </r>
  <r>
    <x v="577"/>
    <d v="2021-12-04T00:00:00"/>
    <x v="4"/>
    <x v="574"/>
    <s v="Arjun Reddy"/>
    <x v="18"/>
    <s v="Smartphone Case"/>
    <x v="0"/>
    <x v="4"/>
    <n v="2"/>
    <n v="417.98"/>
    <n v="0.05"/>
    <n v="95.3"/>
    <n v="8.52"/>
    <n v="897.98"/>
    <s v="Debit Card"/>
    <s v="Delivered"/>
    <s v="Phoenix"/>
    <s v="AZ"/>
    <s v="India"/>
    <s v="SELL00793"/>
  </r>
  <r>
    <x v="578"/>
    <d v="2024-01-10T00:00:00"/>
    <x v="2"/>
    <x v="575"/>
    <s v="Vikas Reddy"/>
    <x v="28"/>
    <s v="Water Bottle"/>
    <x v="3"/>
    <x v="4"/>
    <n v="1"/>
    <n v="517.9"/>
    <n v="0.05"/>
    <n v="59.04"/>
    <n v="10.5"/>
    <n v="561.54"/>
    <s v="Credit Card"/>
    <s v="Delivered"/>
    <s v="San Diego"/>
    <s v="CA"/>
    <s v="United States"/>
    <s v="SELL01593"/>
  </r>
  <r>
    <x v="579"/>
    <d v="2021-08-03T00:00:00"/>
    <x v="4"/>
    <x v="576"/>
    <s v="Aman Gupta"/>
    <x v="49"/>
    <s v="Bluetooth Speaker"/>
    <x v="4"/>
    <x v="9"/>
    <n v="5"/>
    <n v="29.2"/>
    <n v="0.05"/>
    <n v="0"/>
    <n v="11.99"/>
    <n v="150.69"/>
    <s v="Cash on Delivery"/>
    <s v="Shipped"/>
    <s v="San Jose"/>
    <s v="CA"/>
    <s v="United Kingdom"/>
    <s v="SELL00748"/>
  </r>
  <r>
    <x v="580"/>
    <d v="2022-02-28T00:00:00"/>
    <x v="1"/>
    <x v="577"/>
    <s v="Mohit Gupta"/>
    <x v="7"/>
    <s v="Jeans"/>
    <x v="5"/>
    <x v="5"/>
    <n v="3"/>
    <n v="119.58"/>
    <n v="0.05"/>
    <n v="17.04"/>
    <n v="6.34"/>
    <n v="364.18"/>
    <s v="Credit Card"/>
    <s v="Delivered"/>
    <s v="San Diego"/>
    <s v="CA"/>
    <s v="India"/>
    <s v="SELL00194"/>
  </r>
  <r>
    <x v="581"/>
    <d v="2022-05-10T00:00:00"/>
    <x v="1"/>
    <x v="578"/>
    <s v="Neha Gupta"/>
    <x v="31"/>
    <s v="Novel Bestseller"/>
    <x v="2"/>
    <x v="8"/>
    <n v="3"/>
    <n v="499.02"/>
    <n v="0"/>
    <n v="0"/>
    <n v="12.59"/>
    <n v="1509.65"/>
    <s v="Debit Card"/>
    <s v="Delivered"/>
    <s v="Phoenix"/>
    <s v="AZ"/>
    <s v="United States"/>
    <s v="SELL00396"/>
  </r>
  <r>
    <x v="582"/>
    <d v="2020-09-03T00:00:00"/>
    <x v="3"/>
    <x v="579"/>
    <s v="Anjali Verma"/>
    <x v="22"/>
    <s v="LED Desk Lamp"/>
    <x v="2"/>
    <x v="5"/>
    <n v="2"/>
    <n v="77.94"/>
    <n v="0.05"/>
    <n v="17.77"/>
    <n v="9.49"/>
    <n v="175.35"/>
    <s v="Debit Card"/>
    <s v="Delivered"/>
    <s v="San Diego"/>
    <s v="CA"/>
    <s v="India"/>
    <s v="SELL00744"/>
  </r>
  <r>
    <x v="583"/>
    <d v="2023-01-04T00:00:00"/>
    <x v="0"/>
    <x v="580"/>
    <s v="Simran Verma"/>
    <x v="11"/>
    <s v="Projector Mini"/>
    <x v="4"/>
    <x v="3"/>
    <n v="3"/>
    <n v="172.75"/>
    <n v="0"/>
    <n v="25.91"/>
    <n v="0.56999999999999995"/>
    <n v="544.73"/>
    <s v="Credit Card"/>
    <s v="Delivered"/>
    <s v="San Francisco"/>
    <s v="CA"/>
    <s v="Australia"/>
    <s v="SELL00506"/>
  </r>
  <r>
    <x v="584"/>
    <d v="2020-06-02T00:00:00"/>
    <x v="3"/>
    <x v="581"/>
    <s v="Arjun Kumar"/>
    <x v="8"/>
    <s v="Kids Toy Car"/>
    <x v="2"/>
    <x v="9"/>
    <n v="2"/>
    <n v="447.53"/>
    <n v="0"/>
    <n v="44.75"/>
    <n v="0.73"/>
    <n v="940.54"/>
    <s v="Net Banking"/>
    <s v="Delivered"/>
    <s v="Jacksonville"/>
    <s v="FL"/>
    <s v="Canada"/>
    <s v="SELL00805"/>
  </r>
  <r>
    <x v="585"/>
    <d v="2024-08-06T00:00:00"/>
    <x v="2"/>
    <x v="582"/>
    <s v="Sunita Reddy"/>
    <x v="47"/>
    <s v="External HDD 2TB"/>
    <x v="0"/>
    <x v="7"/>
    <n v="2"/>
    <n v="181.28"/>
    <n v="0"/>
    <n v="18.13"/>
    <n v="13.41"/>
    <n v="394.1"/>
    <s v="Net Banking"/>
    <s v="Returned"/>
    <s v="Indianapolis"/>
    <s v="IN"/>
    <s v="United States"/>
    <s v="SELL01433"/>
  </r>
  <r>
    <x v="586"/>
    <d v="2023-12-29T00:00:00"/>
    <x v="0"/>
    <x v="583"/>
    <s v="Vikas Verma"/>
    <x v="40"/>
    <s v="Mechanical Keyboard"/>
    <x v="4"/>
    <x v="7"/>
    <n v="5"/>
    <n v="365.39"/>
    <n v="0.2"/>
    <n v="73.08"/>
    <n v="13.35"/>
    <n v="1547.99"/>
    <s v="Debit Card"/>
    <s v="Delivered"/>
    <s v="Austin"/>
    <s v="TX"/>
    <s v="United States"/>
    <s v="SELL00697"/>
  </r>
  <r>
    <x v="587"/>
    <d v="2022-09-23T00:00:00"/>
    <x v="1"/>
    <x v="584"/>
    <s v="Sunita Sharma"/>
    <x v="37"/>
    <s v="USB-C Charger"/>
    <x v="3"/>
    <x v="1"/>
    <n v="1"/>
    <n v="85.9"/>
    <n v="0"/>
    <n v="4.3"/>
    <n v="7.59"/>
    <n v="97.79"/>
    <s v="Amazon Pay"/>
    <s v="Delivered"/>
    <s v="Fort Worth"/>
    <s v="TX"/>
    <s v="United States"/>
    <s v="SELL01791"/>
  </r>
  <r>
    <x v="588"/>
    <d v="2023-01-14T00:00:00"/>
    <x v="0"/>
    <x v="585"/>
    <s v="Pooja Reddy"/>
    <x v="39"/>
    <s v="Sunglasses"/>
    <x v="3"/>
    <x v="7"/>
    <n v="5"/>
    <n v="350.26"/>
    <n v="0"/>
    <n v="210.16"/>
    <n v="4.42"/>
    <n v="1965.88"/>
    <s v="Credit Card"/>
    <s v="Delivered"/>
    <s v="Fort Worth"/>
    <s v="TX"/>
    <s v="United States"/>
    <s v="SELL01504"/>
  </r>
  <r>
    <x v="589"/>
    <d v="2021-11-27T00:00:00"/>
    <x v="4"/>
    <x v="586"/>
    <s v="Vihaan Joshi"/>
    <x v="6"/>
    <s v="Dress Shirt"/>
    <x v="3"/>
    <x v="1"/>
    <n v="5"/>
    <n v="63.52"/>
    <n v="0.15"/>
    <n v="48.59"/>
    <n v="12.87"/>
    <n v="331.42"/>
    <s v="Credit Card"/>
    <s v="Delivered"/>
    <s v="Denver"/>
    <s v="CO"/>
    <s v="United States"/>
    <s v="SELL00089"/>
  </r>
  <r>
    <x v="590"/>
    <d v="2023-08-01T00:00:00"/>
    <x v="0"/>
    <x v="587"/>
    <s v="Vikas Gupta"/>
    <x v="20"/>
    <s v="4K Monitor"/>
    <x v="1"/>
    <x v="2"/>
    <n v="4"/>
    <n v="56.27"/>
    <n v="0.15"/>
    <n v="34.44"/>
    <n v="6.88"/>
    <n v="232.64"/>
    <s v="Net Banking"/>
    <s v="Delivered"/>
    <s v="Denver"/>
    <s v="CO"/>
    <s v="India"/>
    <s v="SELL01913"/>
  </r>
  <r>
    <x v="591"/>
    <d v="2023-05-28T00:00:00"/>
    <x v="0"/>
    <x v="588"/>
    <s v="Ritika Mehta"/>
    <x v="20"/>
    <s v="4K Monitor"/>
    <x v="0"/>
    <x v="4"/>
    <n v="4"/>
    <n v="316.54000000000002"/>
    <n v="0.25"/>
    <n v="47.48"/>
    <n v="10.84"/>
    <n v="1007.94"/>
    <s v="Credit Card"/>
    <s v="Delivered"/>
    <s v="Seattle"/>
    <s v="WA"/>
    <s v="India"/>
    <s v="SELL01916"/>
  </r>
  <r>
    <x v="592"/>
    <d v="2022-12-28T00:00:00"/>
    <x v="1"/>
    <x v="589"/>
    <s v="Vikas Verma"/>
    <x v="38"/>
    <s v="Fitness Band"/>
    <x v="1"/>
    <x v="3"/>
    <n v="2"/>
    <n v="101.06"/>
    <n v="0.15"/>
    <n v="0"/>
    <n v="4.45"/>
    <n v="176.25"/>
    <s v="Debit Card"/>
    <s v="Shipped"/>
    <s v="San Antonio"/>
    <s v="TX"/>
    <s v="India"/>
    <s v="SELL00617"/>
  </r>
  <r>
    <x v="593"/>
    <d v="2022-12-06T00:00:00"/>
    <x v="1"/>
    <x v="590"/>
    <s v="Sneha Joshi"/>
    <x v="31"/>
    <s v="Novel Bestseller"/>
    <x v="4"/>
    <x v="5"/>
    <n v="1"/>
    <n v="409.03"/>
    <n v="0.2"/>
    <n v="39.270000000000003"/>
    <n v="2.71"/>
    <n v="369.2"/>
    <s v="Cash on Delivery"/>
    <s v="Delivered"/>
    <s v="Denver"/>
    <s v="CO"/>
    <s v="United States"/>
    <s v="SELL00271"/>
  </r>
  <r>
    <x v="594"/>
    <d v="2022-10-05T00:00:00"/>
    <x v="1"/>
    <x v="591"/>
    <s v="Aarav Kapoor"/>
    <x v="19"/>
    <s v="Backpack"/>
    <x v="1"/>
    <x v="0"/>
    <n v="3"/>
    <n v="490.58"/>
    <n v="0.1"/>
    <n v="238.42"/>
    <n v="11.4"/>
    <n v="1574.39"/>
    <s v="Credit Card"/>
    <s v="Delivered"/>
    <s v="Jacksonville"/>
    <s v="FL"/>
    <s v="United States"/>
    <s v="SELL00835"/>
  </r>
  <r>
    <x v="595"/>
    <d v="2020-04-03T00:00:00"/>
    <x v="3"/>
    <x v="592"/>
    <s v="Sahil Patel"/>
    <x v="6"/>
    <s v="Dress Shirt"/>
    <x v="1"/>
    <x v="4"/>
    <n v="1"/>
    <n v="36.89"/>
    <n v="0"/>
    <n v="2.95"/>
    <n v="6.18"/>
    <n v="46.02"/>
    <s v="Credit Card"/>
    <s v="Delivered"/>
    <s v="Denver"/>
    <s v="CO"/>
    <s v="United States"/>
    <s v="SELL00779"/>
  </r>
  <r>
    <x v="596"/>
    <d v="2024-11-08T00:00:00"/>
    <x v="2"/>
    <x v="593"/>
    <s v="Kabir Kumar"/>
    <x v="40"/>
    <s v="Mechanical Keyboard"/>
    <x v="2"/>
    <x v="3"/>
    <n v="3"/>
    <n v="143.79"/>
    <n v="0"/>
    <n v="34.51"/>
    <n v="7.39"/>
    <n v="473.27"/>
    <s v="Credit Card"/>
    <s v="Returned"/>
    <s v="San Diego"/>
    <s v="CA"/>
    <s v="United States"/>
    <s v="SELL01487"/>
  </r>
  <r>
    <x v="597"/>
    <d v="2022-08-15T00:00:00"/>
    <x v="1"/>
    <x v="594"/>
    <s v="Aditya Joshi"/>
    <x v="28"/>
    <s v="Water Bottle"/>
    <x v="4"/>
    <x v="0"/>
    <n v="2"/>
    <n v="592.01"/>
    <n v="0.05"/>
    <n v="89.99"/>
    <n v="1.49"/>
    <n v="1216.3"/>
    <s v="UPI"/>
    <s v="Shipped"/>
    <s v="San Jose"/>
    <s v="CA"/>
    <s v="India"/>
    <s v="SELL01963"/>
  </r>
  <r>
    <x v="598"/>
    <d v="2022-10-08T00:00:00"/>
    <x v="1"/>
    <x v="595"/>
    <s v="Priya Mehta"/>
    <x v="21"/>
    <s v="Smart Light Bulb"/>
    <x v="1"/>
    <x v="0"/>
    <n v="1"/>
    <n v="229.03"/>
    <n v="0.1"/>
    <n v="16.489999999999998"/>
    <n v="0.21"/>
    <n v="222.83"/>
    <s v="UPI"/>
    <s v="Delivered"/>
    <s v="Jacksonville"/>
    <s v="FL"/>
    <s v="United States"/>
    <s v="SELL00318"/>
  </r>
  <r>
    <x v="599"/>
    <d v="2021-03-28T00:00:00"/>
    <x v="4"/>
    <x v="596"/>
    <s v="Vihaan Singh"/>
    <x v="18"/>
    <s v="Smartphone Case"/>
    <x v="5"/>
    <x v="5"/>
    <n v="5"/>
    <n v="304.18"/>
    <n v="0"/>
    <n v="76.040000000000006"/>
    <n v="3.7"/>
    <n v="1600.64"/>
    <s v="UPI"/>
    <s v="Delivered"/>
    <s v="Washington"/>
    <s v="DC"/>
    <s v="India"/>
    <s v="SELL00060"/>
  </r>
  <r>
    <x v="600"/>
    <d v="2023-05-12T00:00:00"/>
    <x v="0"/>
    <x v="597"/>
    <s v="Vivaan Sharma"/>
    <x v="20"/>
    <s v="4K Monitor"/>
    <x v="1"/>
    <x v="0"/>
    <n v="4"/>
    <n v="467.6"/>
    <n v="0.25"/>
    <n v="70.14"/>
    <n v="0.76"/>
    <n v="1473.7"/>
    <s v="Credit Card"/>
    <s v="Returned"/>
    <s v="San Jose"/>
    <s v="CA"/>
    <s v="United States"/>
    <s v="SELL01980"/>
  </r>
  <r>
    <x v="601"/>
    <d v="2022-06-30T00:00:00"/>
    <x v="1"/>
    <x v="598"/>
    <s v="Priya Joshi"/>
    <x v="48"/>
    <s v="Office Chair"/>
    <x v="1"/>
    <x v="0"/>
    <n v="3"/>
    <n v="473.83"/>
    <n v="0.25"/>
    <n v="85.29"/>
    <n v="3.84"/>
    <n v="1155.25"/>
    <s v="Debit Card"/>
    <s v="Delivered"/>
    <s v="Houston"/>
    <s v="TX"/>
    <s v="United Kingdom"/>
    <s v="SELL00593"/>
  </r>
  <r>
    <x v="602"/>
    <d v="2020-08-05T00:00:00"/>
    <x v="3"/>
    <x v="599"/>
    <s v="Vihaan Verma"/>
    <x v="16"/>
    <s v="Puzzle 1000pc"/>
    <x v="0"/>
    <x v="4"/>
    <n v="2"/>
    <n v="147.61000000000001"/>
    <n v="0.1"/>
    <n v="21.26"/>
    <n v="10.4"/>
    <n v="297.36"/>
    <s v="Debit Card"/>
    <s v="Pending"/>
    <s v="Philadelphia"/>
    <s v="PA"/>
    <s v="United States"/>
    <s v="SELL01280"/>
  </r>
  <r>
    <x v="603"/>
    <d v="2021-04-18T00:00:00"/>
    <x v="4"/>
    <x v="600"/>
    <s v="Sneha Reddy"/>
    <x v="10"/>
    <s v="Car Charger"/>
    <x v="3"/>
    <x v="9"/>
    <n v="2"/>
    <n v="568.55999999999995"/>
    <n v="0"/>
    <n v="136.44999999999999"/>
    <n v="4.9000000000000004"/>
    <n v="1278.47"/>
    <s v="Cash on Delivery"/>
    <s v="Delivered"/>
    <s v="Washington"/>
    <s v="DC"/>
    <s v="United States"/>
    <s v="SELL00751"/>
  </r>
  <r>
    <x v="604"/>
    <d v="2021-03-07T00:00:00"/>
    <x v="4"/>
    <x v="601"/>
    <s v="Arjun Mehta"/>
    <x v="33"/>
    <s v="Laptop Sleeve"/>
    <x v="2"/>
    <x v="3"/>
    <n v="5"/>
    <n v="357.16"/>
    <n v="0.15"/>
    <n v="75.900000000000006"/>
    <n v="3.35"/>
    <n v="1597.18"/>
    <s v="UPI"/>
    <s v="Delivered"/>
    <s v="Washington"/>
    <s v="DC"/>
    <s v="United Kingdom"/>
    <s v="SELL00750"/>
  </r>
  <r>
    <x v="605"/>
    <d v="2020-12-06T00:00:00"/>
    <x v="3"/>
    <x v="602"/>
    <s v="Simran Patel"/>
    <x v="38"/>
    <s v="Fitness Band"/>
    <x v="5"/>
    <x v="9"/>
    <n v="2"/>
    <n v="433.81"/>
    <n v="0"/>
    <n v="69.41"/>
    <n v="1.25"/>
    <n v="938.28"/>
    <s v="Debit Card"/>
    <s v="Pending"/>
    <s v="Seattle"/>
    <s v="WA"/>
    <s v="United States"/>
    <s v="SELL00695"/>
  </r>
  <r>
    <x v="606"/>
    <d v="2021-07-04T00:00:00"/>
    <x v="4"/>
    <x v="603"/>
    <s v="Sahil Mehta"/>
    <x v="45"/>
    <s v="Yoga Mat"/>
    <x v="1"/>
    <x v="9"/>
    <n v="1"/>
    <n v="225.61"/>
    <n v="0"/>
    <n v="40.61"/>
    <n v="4"/>
    <n v="270.22000000000003"/>
    <s v="Cash on Delivery"/>
    <s v="Delivered"/>
    <s v="Washington"/>
    <s v="DC"/>
    <s v="United Kingdom"/>
    <s v="SELL01183"/>
  </r>
  <r>
    <x v="607"/>
    <d v="2024-06-23T00:00:00"/>
    <x v="2"/>
    <x v="604"/>
    <s v="Ritika Singh"/>
    <x v="0"/>
    <s v="Drone Mini"/>
    <x v="2"/>
    <x v="3"/>
    <n v="4"/>
    <n v="229.15"/>
    <n v="0.1"/>
    <n v="98.99"/>
    <n v="1.3"/>
    <n v="925.23"/>
    <s v="UPI"/>
    <s v="Delivered"/>
    <s v="Denver"/>
    <s v="CO"/>
    <s v="India"/>
    <s v="SELL01696"/>
  </r>
  <r>
    <x v="608"/>
    <d v="2023-08-05T00:00:00"/>
    <x v="0"/>
    <x v="605"/>
    <s v="Karan Verma"/>
    <x v="19"/>
    <s v="Backpack"/>
    <x v="3"/>
    <x v="5"/>
    <n v="1"/>
    <n v="51.51"/>
    <n v="0"/>
    <n v="4.12"/>
    <n v="5.43"/>
    <n v="61.06"/>
    <s v="Cash on Delivery"/>
    <s v="Shipped"/>
    <s v="San Antonio"/>
    <s v="TX"/>
    <s v="Australia"/>
    <s v="SELL01457"/>
  </r>
  <r>
    <x v="609"/>
    <d v="2023-07-01T00:00:00"/>
    <x v="0"/>
    <x v="606"/>
    <s v="Neha Kapoor"/>
    <x v="21"/>
    <s v="Smart Light Bulb"/>
    <x v="1"/>
    <x v="2"/>
    <n v="1"/>
    <n v="570.53"/>
    <n v="0"/>
    <n v="68.459999999999994"/>
    <n v="3.1"/>
    <n v="642.09"/>
    <s v="Debit Card"/>
    <s v="Delivered"/>
    <s v="Philadelphia"/>
    <s v="PA"/>
    <s v="United States"/>
    <s v="SELL01578"/>
  </r>
  <r>
    <x v="610"/>
    <d v="2024-10-23T00:00:00"/>
    <x v="2"/>
    <x v="607"/>
    <s v="Karan Gupta"/>
    <x v="2"/>
    <s v="Power Bank 20000mAh"/>
    <x v="5"/>
    <x v="3"/>
    <n v="5"/>
    <n v="407.46"/>
    <n v="0.2"/>
    <n v="0"/>
    <n v="4.6500000000000004"/>
    <n v="1634.49"/>
    <s v="Credit Card"/>
    <s v="Delivered"/>
    <s v="Austin"/>
    <s v="TX"/>
    <s v="United States"/>
    <s v="SELL01318"/>
  </r>
  <r>
    <x v="611"/>
    <d v="2020-12-22T00:00:00"/>
    <x v="3"/>
    <x v="608"/>
    <s v="Vivaan Patel"/>
    <x v="34"/>
    <s v="Air Fryer"/>
    <x v="2"/>
    <x v="5"/>
    <n v="5"/>
    <n v="367.29"/>
    <n v="0.1"/>
    <n v="132.22"/>
    <n v="2.54"/>
    <n v="1787.56"/>
    <s v="Credit Card"/>
    <s v="Delivered"/>
    <s v="San Diego"/>
    <s v="CA"/>
    <s v="United States"/>
    <s v="SELL01946"/>
  </r>
  <r>
    <x v="612"/>
    <d v="2020-01-23T00:00:00"/>
    <x v="3"/>
    <x v="609"/>
    <s v="Rohit Joshi"/>
    <x v="29"/>
    <s v="Portable SSD 1TB"/>
    <x v="2"/>
    <x v="7"/>
    <n v="3"/>
    <n v="287.18"/>
    <n v="0"/>
    <n v="103.38"/>
    <n v="7.76"/>
    <n v="972.68"/>
    <s v="Credit Card"/>
    <s v="Pending"/>
    <s v="Seattle"/>
    <s v="WA"/>
    <s v="United States"/>
    <s v="SELL00654"/>
  </r>
  <r>
    <x v="613"/>
    <d v="2024-11-20T00:00:00"/>
    <x v="2"/>
    <x v="610"/>
    <s v="Simran Kumar"/>
    <x v="35"/>
    <s v="Winter Jacket"/>
    <x v="2"/>
    <x v="6"/>
    <n v="2"/>
    <n v="190.23"/>
    <n v="0"/>
    <n v="30.44"/>
    <n v="9.0500000000000007"/>
    <n v="419.95"/>
    <s v="Cash on Delivery"/>
    <s v="Delivered"/>
    <s v="San Jose"/>
    <s v="CA"/>
    <s v="United States"/>
    <s v="SELL01819"/>
  </r>
  <r>
    <x v="614"/>
    <d v="2021-06-05T00:00:00"/>
    <x v="4"/>
    <x v="611"/>
    <s v="Vikas Verma"/>
    <x v="31"/>
    <s v="Novel Bestseller"/>
    <x v="5"/>
    <x v="0"/>
    <n v="3"/>
    <n v="20.239999999999998"/>
    <n v="0.2"/>
    <n v="2.4300000000000002"/>
    <n v="14.6"/>
    <n v="65.61"/>
    <s v="Debit Card"/>
    <s v="Shipped"/>
    <s v="San Francisco"/>
    <s v="CA"/>
    <s v="United States"/>
    <s v="SELL01688"/>
  </r>
  <r>
    <x v="615"/>
    <d v="2024-11-16T00:00:00"/>
    <x v="2"/>
    <x v="612"/>
    <s v="Vikas Reddy"/>
    <x v="45"/>
    <s v="Yoga Mat"/>
    <x v="3"/>
    <x v="8"/>
    <n v="5"/>
    <n v="319.61"/>
    <n v="0"/>
    <n v="127.84"/>
    <n v="3.69"/>
    <n v="1729.58"/>
    <s v="UPI"/>
    <s v="Shipped"/>
    <s v="Seattle"/>
    <s v="WA"/>
    <s v="India"/>
    <s v="SELL01646"/>
  </r>
  <r>
    <x v="616"/>
    <d v="2023-01-28T00:00:00"/>
    <x v="0"/>
    <x v="613"/>
    <s v="Vikas Sharma"/>
    <x v="7"/>
    <s v="Jeans"/>
    <x v="0"/>
    <x v="4"/>
    <n v="3"/>
    <n v="563.21"/>
    <n v="0.05"/>
    <n v="192.62"/>
    <n v="14.53"/>
    <n v="1812.3"/>
    <s v="Debit Card"/>
    <s v="Cancelled"/>
    <s v="Denver"/>
    <s v="CO"/>
    <s v="United States"/>
    <s v="SELL01622"/>
  </r>
  <r>
    <x v="617"/>
    <d v="2022-03-12T00:00:00"/>
    <x v="1"/>
    <x v="614"/>
    <s v="Sunita Gupta"/>
    <x v="41"/>
    <s v="Electric Kettle"/>
    <x v="4"/>
    <x v="2"/>
    <n v="4"/>
    <n v="339.22"/>
    <n v="0"/>
    <n v="0"/>
    <n v="8.32"/>
    <n v="1365.2"/>
    <s v="Net Banking"/>
    <s v="Delivered"/>
    <s v="San Francisco"/>
    <s v="CA"/>
    <s v="United Kingdom"/>
    <s v="SELL00394"/>
  </r>
  <r>
    <x v="618"/>
    <d v="2023-04-18T00:00:00"/>
    <x v="0"/>
    <x v="615"/>
    <s v="Rohit Verma"/>
    <x v="27"/>
    <s v="Instant Pot"/>
    <x v="2"/>
    <x v="3"/>
    <n v="1"/>
    <n v="333.22"/>
    <n v="0"/>
    <n v="16.66"/>
    <n v="6.52"/>
    <n v="356.4"/>
    <s v="Amazon Pay"/>
    <s v="Shipped"/>
    <s v="Houston"/>
    <s v="TX"/>
    <s v="United States"/>
    <s v="SELL00150"/>
  </r>
  <r>
    <x v="619"/>
    <d v="2023-05-31T00:00:00"/>
    <x v="0"/>
    <x v="616"/>
    <s v="Simran Verma"/>
    <x v="4"/>
    <s v="T-Shirt"/>
    <x v="2"/>
    <x v="3"/>
    <n v="5"/>
    <n v="409.28"/>
    <n v="0.05"/>
    <n v="97.2"/>
    <n v="0.68"/>
    <n v="2041.96"/>
    <s v="Credit Card"/>
    <s v="Delivered"/>
    <s v="San Jose"/>
    <s v="CA"/>
    <s v="India"/>
    <s v="SELL01122"/>
  </r>
  <r>
    <x v="620"/>
    <d v="2022-01-31T00:00:00"/>
    <x v="1"/>
    <x v="617"/>
    <s v="Rohit Kapoor"/>
    <x v="32"/>
    <s v="Children's Book"/>
    <x v="0"/>
    <x v="6"/>
    <n v="2"/>
    <n v="548.88"/>
    <n v="0"/>
    <n v="54.89"/>
    <n v="2.15"/>
    <n v="1154.8"/>
    <s v="Amazon Pay"/>
    <s v="Delivered"/>
    <s v="San Jose"/>
    <s v="CA"/>
    <s v="United States"/>
    <s v="SELL01561"/>
  </r>
  <r>
    <x v="621"/>
    <d v="2024-08-09T00:00:00"/>
    <x v="2"/>
    <x v="618"/>
    <s v="Aarav Sharma"/>
    <x v="12"/>
    <s v="Vacuum Cleaner"/>
    <x v="0"/>
    <x v="6"/>
    <n v="5"/>
    <n v="16.8"/>
    <n v="0"/>
    <n v="4.2"/>
    <n v="2.83"/>
    <n v="91.03"/>
    <s v="Amazon Pay"/>
    <s v="Delivered"/>
    <s v="Chicago"/>
    <s v="IL"/>
    <s v="United States"/>
    <s v="SELL01495"/>
  </r>
  <r>
    <x v="622"/>
    <d v="2021-03-17T00:00:00"/>
    <x v="4"/>
    <x v="619"/>
    <s v="Anjali Kumar"/>
    <x v="11"/>
    <s v="Projector Mini"/>
    <x v="5"/>
    <x v="2"/>
    <n v="5"/>
    <n v="508.77"/>
    <n v="0"/>
    <n v="127.19"/>
    <n v="11.33"/>
    <n v="2682.37"/>
    <s v="Credit Card"/>
    <s v="Delivered"/>
    <s v="Columbus"/>
    <s v="OH"/>
    <s v="United States"/>
    <s v="SELL00250"/>
  </r>
  <r>
    <x v="623"/>
    <d v="2024-06-19T00:00:00"/>
    <x v="2"/>
    <x v="620"/>
    <s v="Arjun Kapoor"/>
    <x v="12"/>
    <s v="Vacuum Cleaner"/>
    <x v="5"/>
    <x v="9"/>
    <n v="1"/>
    <n v="102.17"/>
    <n v="0.05"/>
    <n v="7.76"/>
    <n v="11.53"/>
    <n v="116.35"/>
    <s v="UPI"/>
    <s v="Delivered"/>
    <s v="Austin"/>
    <s v="TX"/>
    <s v="United States"/>
    <s v="SELL00947"/>
  </r>
  <r>
    <x v="624"/>
    <d v="2022-02-07T00:00:00"/>
    <x v="1"/>
    <x v="621"/>
    <s v="Rohit Verma"/>
    <x v="4"/>
    <s v="T-Shirt"/>
    <x v="4"/>
    <x v="6"/>
    <n v="2"/>
    <n v="291.54000000000002"/>
    <n v="0"/>
    <n v="0"/>
    <n v="2.78"/>
    <n v="585.86"/>
    <s v="Credit Card"/>
    <s v="Pending"/>
    <s v="Philadelphia"/>
    <s v="PA"/>
    <s v="United States"/>
    <s v="SELL00043"/>
  </r>
  <r>
    <x v="625"/>
    <d v="2022-10-12T00:00:00"/>
    <x v="1"/>
    <x v="622"/>
    <s v="Sahil Kumar"/>
    <x v="9"/>
    <s v="Wireless Earbuds"/>
    <x v="0"/>
    <x v="6"/>
    <n v="3"/>
    <n v="86.49"/>
    <n v="0.15"/>
    <n v="11.03"/>
    <n v="13.31"/>
    <n v="244.89"/>
    <s v="Credit Card"/>
    <s v="Shipped"/>
    <s v="New York"/>
    <s v="NY"/>
    <s v="United States"/>
    <s v="SELL01130"/>
  </r>
  <r>
    <x v="626"/>
    <d v="2023-09-10T00:00:00"/>
    <x v="0"/>
    <x v="623"/>
    <s v="Ritika Kumar"/>
    <x v="30"/>
    <s v="Noise Cancelling Headphones"/>
    <x v="5"/>
    <x v="0"/>
    <n v="2"/>
    <n v="106.56"/>
    <n v="0"/>
    <n v="0"/>
    <n v="5.84"/>
    <n v="218.96"/>
    <s v="Net Banking"/>
    <s v="Delivered"/>
    <s v="Phoenix"/>
    <s v="AZ"/>
    <s v="United States"/>
    <s v="SELL00744"/>
  </r>
  <r>
    <x v="627"/>
    <d v="2021-05-30T00:00:00"/>
    <x v="4"/>
    <x v="624"/>
    <s v="Sneha Patel"/>
    <x v="24"/>
    <s v="Gaming Mouse"/>
    <x v="5"/>
    <x v="1"/>
    <n v="3"/>
    <n v="513.54999999999995"/>
    <n v="0.1"/>
    <n v="166.39"/>
    <n v="1.44"/>
    <n v="1554.42"/>
    <s v="Net Banking"/>
    <s v="Delivered"/>
    <s v="Washington"/>
    <s v="DC"/>
    <s v="India"/>
    <s v="SELL01245"/>
  </r>
  <r>
    <x v="628"/>
    <d v="2022-11-05T00:00:00"/>
    <x v="1"/>
    <x v="625"/>
    <s v="Arjun Kapoor"/>
    <x v="43"/>
    <s v="HDMI Cable 2m"/>
    <x v="2"/>
    <x v="9"/>
    <n v="3"/>
    <n v="592.04"/>
    <n v="0.25"/>
    <n v="106.57"/>
    <n v="9.9700000000000006"/>
    <n v="1448.63"/>
    <s v="Credit Card"/>
    <s v="Delivered"/>
    <s v="San Antonio"/>
    <s v="TX"/>
    <s v="United States"/>
    <s v="SELL00409"/>
  </r>
  <r>
    <x v="629"/>
    <d v="2022-03-02T00:00:00"/>
    <x v="1"/>
    <x v="626"/>
    <s v="Aarav Gupta"/>
    <x v="43"/>
    <s v="HDMI Cable 2m"/>
    <x v="5"/>
    <x v="2"/>
    <n v="5"/>
    <n v="80.2"/>
    <n v="0.05"/>
    <n v="0"/>
    <n v="7.31"/>
    <n v="388.26"/>
    <s v="Net Banking"/>
    <s v="Delivered"/>
    <s v="Jacksonville"/>
    <s v="FL"/>
    <s v="United States"/>
    <s v="SELL01259"/>
  </r>
  <r>
    <x v="630"/>
    <d v="2020-12-01T00:00:00"/>
    <x v="3"/>
    <x v="627"/>
    <s v="Arjun Singh"/>
    <x v="26"/>
    <s v="Board Game"/>
    <x v="1"/>
    <x v="6"/>
    <n v="5"/>
    <n v="229.54"/>
    <n v="0"/>
    <n v="91.82"/>
    <n v="6.9"/>
    <n v="1246.42"/>
    <s v="Credit Card"/>
    <s v="Delivered"/>
    <s v="San Francisco"/>
    <s v="CA"/>
    <s v="Canada"/>
    <s v="SELL01840"/>
  </r>
  <r>
    <x v="631"/>
    <d v="2024-11-17T00:00:00"/>
    <x v="2"/>
    <x v="628"/>
    <s v="Sahil Gupta"/>
    <x v="23"/>
    <s v="Phone Tripod"/>
    <x v="3"/>
    <x v="3"/>
    <n v="5"/>
    <n v="101.63"/>
    <n v="0.05"/>
    <n v="38.619999999999997"/>
    <n v="1.65"/>
    <n v="523.01"/>
    <s v="Amazon Pay"/>
    <s v="Delivered"/>
    <s v="Charlotte"/>
    <s v="NC"/>
    <s v="United States"/>
    <s v="SELL01787"/>
  </r>
  <r>
    <x v="632"/>
    <d v="2020-09-14T00:00:00"/>
    <x v="3"/>
    <x v="629"/>
    <s v="Mohit Verma"/>
    <x v="17"/>
    <s v="Smartwatch"/>
    <x v="3"/>
    <x v="6"/>
    <n v="1"/>
    <n v="92.3"/>
    <n v="0"/>
    <n v="11.08"/>
    <n v="10.61"/>
    <n v="113.99"/>
    <s v="Debit Card"/>
    <s v="Pending"/>
    <s v="Seattle"/>
    <s v="WA"/>
    <s v="United States"/>
    <s v="SELL00616"/>
  </r>
  <r>
    <x v="633"/>
    <d v="2021-05-11T00:00:00"/>
    <x v="4"/>
    <x v="630"/>
    <s v="Aarav Singh"/>
    <x v="26"/>
    <s v="Board Game"/>
    <x v="4"/>
    <x v="6"/>
    <n v="5"/>
    <n v="214.56"/>
    <n v="0"/>
    <n v="128.74"/>
    <n v="4.45"/>
    <n v="1205.99"/>
    <s v="UPI"/>
    <s v="Delivered"/>
    <s v="Phoenix"/>
    <s v="AZ"/>
    <s v="India"/>
    <s v="SELL00116"/>
  </r>
  <r>
    <x v="634"/>
    <d v="2022-06-14T00:00:00"/>
    <x v="1"/>
    <x v="631"/>
    <s v="Aarav Patel"/>
    <x v="10"/>
    <s v="Car Charger"/>
    <x v="2"/>
    <x v="5"/>
    <n v="3"/>
    <n v="211.25"/>
    <n v="0.2"/>
    <n v="60.84"/>
    <n v="6.1"/>
    <n v="573.94000000000005"/>
    <s v="Credit Card"/>
    <s v="Delivered"/>
    <s v="Indianapolis"/>
    <s v="IN"/>
    <s v="United States"/>
    <s v="SELL01044"/>
  </r>
  <r>
    <x v="635"/>
    <d v="2020-06-08T00:00:00"/>
    <x v="3"/>
    <x v="632"/>
    <s v="Sneha Kapoor"/>
    <x v="38"/>
    <s v="Fitness Band"/>
    <x v="3"/>
    <x v="3"/>
    <n v="5"/>
    <n v="209.51"/>
    <n v="0.05"/>
    <n v="49.76"/>
    <n v="11.36"/>
    <n v="1056.29"/>
    <s v="Debit Card"/>
    <s v="Delivered"/>
    <s v="Columbus"/>
    <s v="OH"/>
    <s v="United States"/>
    <s v="SELL00460"/>
  </r>
  <r>
    <x v="636"/>
    <d v="2024-02-07T00:00:00"/>
    <x v="2"/>
    <x v="633"/>
    <s v="Anjali Sharma"/>
    <x v="4"/>
    <s v="T-Shirt"/>
    <x v="3"/>
    <x v="1"/>
    <n v="2"/>
    <n v="421.94"/>
    <n v="0"/>
    <n v="101.27"/>
    <n v="1.04"/>
    <n v="946.19"/>
    <s v="UPI"/>
    <s v="Returned"/>
    <s v="San Jose"/>
    <s v="CA"/>
    <s v="India"/>
    <s v="SELL00092"/>
  </r>
  <r>
    <x v="637"/>
    <d v="2022-05-01T00:00:00"/>
    <x v="1"/>
    <x v="634"/>
    <s v="Mohit Gupta"/>
    <x v="35"/>
    <s v="Winter Jacket"/>
    <x v="3"/>
    <x v="5"/>
    <n v="4"/>
    <n v="18.329999999999998"/>
    <n v="0"/>
    <n v="0"/>
    <n v="3.84"/>
    <n v="77.16"/>
    <s v="Credit Card"/>
    <s v="Delivered"/>
    <s v="Washington"/>
    <s v="DC"/>
    <s v="United States"/>
    <s v="SELL01099"/>
  </r>
  <r>
    <x v="638"/>
    <d v="2024-08-14T00:00:00"/>
    <x v="2"/>
    <x v="635"/>
    <s v="Vivaan Singh"/>
    <x v="36"/>
    <s v="Router"/>
    <x v="1"/>
    <x v="0"/>
    <n v="2"/>
    <n v="123"/>
    <n v="0.2"/>
    <n v="9.84"/>
    <n v="14.33"/>
    <n v="220.97"/>
    <s v="Amazon Pay"/>
    <s v="Delivered"/>
    <s v="New York"/>
    <s v="NY"/>
    <s v="United States"/>
    <s v="SELL00331"/>
  </r>
  <r>
    <x v="639"/>
    <d v="2021-11-20T00:00:00"/>
    <x v="4"/>
    <x v="636"/>
    <s v="Karan Reddy"/>
    <x v="42"/>
    <s v="Wireless Charger"/>
    <x v="2"/>
    <x v="4"/>
    <n v="1"/>
    <n v="449.57"/>
    <n v="0.2"/>
    <n v="43.16"/>
    <n v="3.18"/>
    <n v="406"/>
    <s v="Debit Card"/>
    <s v="Delivered"/>
    <s v="Los Angeles"/>
    <s v="CA"/>
    <s v="United States"/>
    <s v="SELL01790"/>
  </r>
  <r>
    <x v="640"/>
    <d v="2024-08-25T00:00:00"/>
    <x v="2"/>
    <x v="637"/>
    <s v="Vihaan Verma"/>
    <x v="40"/>
    <s v="Mechanical Keyboard"/>
    <x v="0"/>
    <x v="3"/>
    <n v="1"/>
    <n v="422.22"/>
    <n v="0.1"/>
    <n v="45.6"/>
    <n v="9.3800000000000008"/>
    <n v="434.98"/>
    <s v="Amazon Pay"/>
    <s v="Delivered"/>
    <s v="Columbus"/>
    <s v="OH"/>
    <s v="United States"/>
    <s v="SELL01721"/>
  </r>
  <r>
    <x v="641"/>
    <d v="2021-01-14T00:00:00"/>
    <x v="4"/>
    <x v="638"/>
    <s v="Neha Joshi"/>
    <x v="14"/>
    <s v="Running Shoes"/>
    <x v="0"/>
    <x v="1"/>
    <n v="5"/>
    <n v="243.42"/>
    <n v="0.1"/>
    <n v="131.44999999999999"/>
    <n v="3.54"/>
    <n v="1230.3800000000001"/>
    <s v="Net Banking"/>
    <s v="Delivered"/>
    <s v="San Antonio"/>
    <s v="TX"/>
    <s v="United States"/>
    <s v="SELL01158"/>
  </r>
  <r>
    <x v="642"/>
    <d v="2024-04-17T00:00:00"/>
    <x v="2"/>
    <x v="639"/>
    <s v="Vikas Reddy"/>
    <x v="23"/>
    <s v="Phone Tripod"/>
    <x v="0"/>
    <x v="5"/>
    <n v="1"/>
    <n v="445.19"/>
    <n v="0.15"/>
    <n v="45.41"/>
    <n v="13.76"/>
    <n v="437.58"/>
    <s v="Credit Card"/>
    <s v="Delivered"/>
    <s v="Columbus"/>
    <s v="OH"/>
    <s v="Australia"/>
    <s v="SELL00556"/>
  </r>
  <r>
    <x v="643"/>
    <d v="2022-08-14T00:00:00"/>
    <x v="1"/>
    <x v="640"/>
    <s v="Ritika Verma"/>
    <x v="38"/>
    <s v="Fitness Band"/>
    <x v="5"/>
    <x v="4"/>
    <n v="3"/>
    <n v="223.77"/>
    <n v="0"/>
    <n v="53.7"/>
    <n v="11.24"/>
    <n v="736.25"/>
    <s v="Credit Card"/>
    <s v="Shipped"/>
    <s v="San Jose"/>
    <s v="CA"/>
    <s v="United States"/>
    <s v="SELL01476"/>
  </r>
  <r>
    <x v="644"/>
    <d v="2021-11-21T00:00:00"/>
    <x v="4"/>
    <x v="641"/>
    <s v="Simran Reddy"/>
    <x v="20"/>
    <s v="4K Monitor"/>
    <x v="2"/>
    <x v="8"/>
    <n v="3"/>
    <n v="268.82"/>
    <n v="0.05"/>
    <n v="91.94"/>
    <n v="2.19"/>
    <n v="860.27"/>
    <s v="UPI"/>
    <s v="Delivered"/>
    <s v="San Diego"/>
    <s v="CA"/>
    <s v="United States"/>
    <s v="SELL00164"/>
  </r>
  <r>
    <x v="645"/>
    <d v="2023-12-21T00:00:00"/>
    <x v="0"/>
    <x v="642"/>
    <s v="Sneha Kapoor"/>
    <x v="34"/>
    <s v="Air Fryer"/>
    <x v="5"/>
    <x v="7"/>
    <n v="2"/>
    <n v="479.12"/>
    <n v="0.1"/>
    <n v="0"/>
    <n v="3.92"/>
    <n v="866.34"/>
    <s v="Amazon Pay"/>
    <s v="Delivered"/>
    <s v="Washington"/>
    <s v="DC"/>
    <s v="India"/>
    <s v="SELL01654"/>
  </r>
  <r>
    <x v="646"/>
    <d v="2024-06-24T00:00:00"/>
    <x v="2"/>
    <x v="643"/>
    <s v="Vivaan Reddy"/>
    <x v="49"/>
    <s v="Bluetooth Speaker"/>
    <x v="3"/>
    <x v="1"/>
    <n v="3"/>
    <n v="115.37"/>
    <n v="0.1"/>
    <n v="15.57"/>
    <n v="4.0999999999999996"/>
    <n v="331.17"/>
    <s v="UPI"/>
    <s v="Delivered"/>
    <s v="Washington"/>
    <s v="DC"/>
    <s v="United States"/>
    <s v="SELL00089"/>
  </r>
  <r>
    <x v="647"/>
    <d v="2023-07-15T00:00:00"/>
    <x v="0"/>
    <x v="644"/>
    <s v="Priya Joshi"/>
    <x v="49"/>
    <s v="Bluetooth Speaker"/>
    <x v="4"/>
    <x v="4"/>
    <n v="4"/>
    <n v="370.92"/>
    <n v="0.2"/>
    <n v="59.35"/>
    <n v="4.67"/>
    <n v="1250.96"/>
    <s v="Net Banking"/>
    <s v="Shipped"/>
    <s v="San Jose"/>
    <s v="CA"/>
    <s v="India"/>
    <s v="SELL01909"/>
  </r>
  <r>
    <x v="648"/>
    <d v="2024-05-19T00:00:00"/>
    <x v="2"/>
    <x v="645"/>
    <s v="Aarav Sharma"/>
    <x v="21"/>
    <s v="Smart Light Bulb"/>
    <x v="1"/>
    <x v="7"/>
    <n v="1"/>
    <n v="410.06"/>
    <n v="0.15"/>
    <n v="62.74"/>
    <n v="9.1"/>
    <n v="420.39"/>
    <s v="Debit Card"/>
    <s v="Shipped"/>
    <s v="San Antonio"/>
    <s v="TX"/>
    <s v="Australia"/>
    <s v="SELL01390"/>
  </r>
  <r>
    <x v="649"/>
    <d v="2023-12-11T00:00:00"/>
    <x v="0"/>
    <x v="646"/>
    <s v="Neha Mehta"/>
    <x v="9"/>
    <s v="Wireless Earbuds"/>
    <x v="5"/>
    <x v="9"/>
    <n v="1"/>
    <n v="141.41"/>
    <n v="0.2"/>
    <n v="5.66"/>
    <n v="4.46"/>
    <n v="123.25"/>
    <s v="Debit Card"/>
    <s v="Delivered"/>
    <s v="Seattle"/>
    <s v="WA"/>
    <s v="United Kingdom"/>
    <s v="SELL00672"/>
  </r>
  <r>
    <x v="650"/>
    <d v="2023-04-06T00:00:00"/>
    <x v="0"/>
    <x v="647"/>
    <s v="Karan Verma"/>
    <x v="26"/>
    <s v="Board Game"/>
    <x v="3"/>
    <x v="0"/>
    <n v="4"/>
    <n v="58.27"/>
    <n v="0"/>
    <n v="27.97"/>
    <n v="11.21"/>
    <n v="272.26"/>
    <s v="UPI"/>
    <s v="Shipped"/>
    <s v="Houston"/>
    <s v="TX"/>
    <s v="United States"/>
    <s v="SELL01401"/>
  </r>
  <r>
    <x v="651"/>
    <d v="2022-12-02T00:00:00"/>
    <x v="1"/>
    <x v="648"/>
    <s v="Neha Joshi"/>
    <x v="45"/>
    <s v="Yoga Mat"/>
    <x v="1"/>
    <x v="6"/>
    <n v="2"/>
    <n v="131.55000000000001"/>
    <n v="0.15"/>
    <n v="26.84"/>
    <n v="0.38"/>
    <n v="250.86"/>
    <s v="Debit Card"/>
    <s v="Shipped"/>
    <s v="Indianapolis"/>
    <s v="IN"/>
    <s v="India"/>
    <s v="SELL01223"/>
  </r>
  <r>
    <x v="652"/>
    <d v="2024-04-28T00:00:00"/>
    <x v="2"/>
    <x v="649"/>
    <s v="Aditya Verma"/>
    <x v="2"/>
    <s v="Power Bank 20000mAh"/>
    <x v="0"/>
    <x v="1"/>
    <n v="3"/>
    <n v="362.92"/>
    <n v="0.05"/>
    <n v="82.75"/>
    <n v="11.7"/>
    <n v="1128.77"/>
    <s v="Cash on Delivery"/>
    <s v="Delivered"/>
    <s v="San Diego"/>
    <s v="CA"/>
    <s v="India"/>
    <s v="SELL01464"/>
  </r>
  <r>
    <x v="653"/>
    <d v="2020-10-11T00:00:00"/>
    <x v="3"/>
    <x v="650"/>
    <s v="Anjali Kapoor"/>
    <x v="38"/>
    <s v="Fitness Band"/>
    <x v="3"/>
    <x v="6"/>
    <n v="3"/>
    <n v="453.13"/>
    <n v="0.05"/>
    <n v="64.569999999999993"/>
    <n v="1.98"/>
    <n v="1357.97"/>
    <s v="Net Banking"/>
    <s v="Delivered"/>
    <s v="Dallas"/>
    <s v="TX"/>
    <s v="United States"/>
    <s v="SELL01616"/>
  </r>
  <r>
    <x v="654"/>
    <d v="2021-01-31T00:00:00"/>
    <x v="4"/>
    <x v="651"/>
    <s v="Arjun Verma"/>
    <x v="43"/>
    <s v="HDMI Cable 2m"/>
    <x v="2"/>
    <x v="9"/>
    <n v="1"/>
    <n v="104.92"/>
    <n v="0.15"/>
    <n v="7.13"/>
    <n v="12.53"/>
    <n v="108.84"/>
    <s v="Credit Card"/>
    <s v="Delivered"/>
    <s v="Columbus"/>
    <s v="OH"/>
    <s v="United States"/>
    <s v="SELL00025"/>
  </r>
  <r>
    <x v="655"/>
    <d v="2020-01-12T00:00:00"/>
    <x v="3"/>
    <x v="652"/>
    <s v="Arjun Gupta"/>
    <x v="26"/>
    <s v="Board Game"/>
    <x v="0"/>
    <x v="9"/>
    <n v="2"/>
    <n v="109.98"/>
    <n v="0"/>
    <n v="17.600000000000001"/>
    <n v="3.26"/>
    <n v="240.82"/>
    <s v="Credit Card"/>
    <s v="Delivered"/>
    <s v="Fort Worth"/>
    <s v="TX"/>
    <s v="United States"/>
    <s v="SELL00149"/>
  </r>
  <r>
    <x v="656"/>
    <d v="2024-06-18T00:00:00"/>
    <x v="2"/>
    <x v="653"/>
    <s v="Kabir Kapoor"/>
    <x v="34"/>
    <s v="Air Fryer"/>
    <x v="1"/>
    <x v="8"/>
    <n v="5"/>
    <n v="57.21"/>
    <n v="0.2"/>
    <n v="11.44"/>
    <n v="12.77"/>
    <n v="253.05"/>
    <s v="Amazon Pay"/>
    <s v="Shipped"/>
    <s v="Dallas"/>
    <s v="TX"/>
    <s v="India"/>
    <s v="SELL01424"/>
  </r>
  <r>
    <x v="657"/>
    <d v="2023-08-18T00:00:00"/>
    <x v="0"/>
    <x v="654"/>
    <s v="Sahil Patel"/>
    <x v="7"/>
    <s v="Jeans"/>
    <x v="4"/>
    <x v="1"/>
    <n v="5"/>
    <n v="484.82"/>
    <n v="0.1"/>
    <n v="109.08"/>
    <n v="9.1199999999999992"/>
    <n v="2299.89"/>
    <s v="Credit Card"/>
    <s v="Delivered"/>
    <s v="San Antonio"/>
    <s v="TX"/>
    <s v="United States"/>
    <s v="SELL00428"/>
  </r>
  <r>
    <x v="658"/>
    <d v="2023-06-30T00:00:00"/>
    <x v="0"/>
    <x v="655"/>
    <s v="Sunita Kapoor"/>
    <x v="46"/>
    <s v="Action Camera"/>
    <x v="2"/>
    <x v="6"/>
    <n v="3"/>
    <n v="70.34"/>
    <n v="0.1"/>
    <n v="22.79"/>
    <n v="10.51"/>
    <n v="223.22"/>
    <s v="Cash on Delivery"/>
    <s v="Delivered"/>
    <s v="Chicago"/>
    <s v="IL"/>
    <s v="United States"/>
    <s v="SELL01477"/>
  </r>
  <r>
    <x v="659"/>
    <d v="2021-05-13T00:00:00"/>
    <x v="4"/>
    <x v="656"/>
    <s v="Aman Gupta"/>
    <x v="34"/>
    <s v="Air Fryer"/>
    <x v="0"/>
    <x v="2"/>
    <n v="1"/>
    <n v="496"/>
    <n v="0"/>
    <n v="24.8"/>
    <n v="5.95"/>
    <n v="526.75"/>
    <s v="Credit Card"/>
    <s v="Shipped"/>
    <s v="Chicago"/>
    <s v="IL"/>
    <s v="Australia"/>
    <s v="SELL01704"/>
  </r>
  <r>
    <x v="660"/>
    <d v="2022-01-23T00:00:00"/>
    <x v="1"/>
    <x v="657"/>
    <s v="Simran Reddy"/>
    <x v="49"/>
    <s v="Bluetooth Speaker"/>
    <x v="2"/>
    <x v="4"/>
    <n v="3"/>
    <n v="533.42999999999995"/>
    <n v="0.1"/>
    <n v="72.010000000000005"/>
    <n v="0.86"/>
    <n v="1513.13"/>
    <s v="UPI"/>
    <s v="Delivered"/>
    <s v="Seattle"/>
    <s v="WA"/>
    <s v="India"/>
    <s v="SELL01268"/>
  </r>
  <r>
    <x v="661"/>
    <d v="2020-02-04T00:00:00"/>
    <x v="3"/>
    <x v="658"/>
    <s v="Kabir Mehta"/>
    <x v="11"/>
    <s v="Projector Mini"/>
    <x v="0"/>
    <x v="2"/>
    <n v="3"/>
    <n v="298.35000000000002"/>
    <n v="0"/>
    <n v="161.11000000000001"/>
    <n v="14.15"/>
    <n v="1070.31"/>
    <s v="UPI"/>
    <s v="Shipped"/>
    <s v="Fort Worth"/>
    <s v="TX"/>
    <s v="Canada"/>
    <s v="SELL00029"/>
  </r>
  <r>
    <x v="662"/>
    <d v="2021-12-27T00:00:00"/>
    <x v="4"/>
    <x v="659"/>
    <s v="Vihaan Verma"/>
    <x v="1"/>
    <s v="Microphone"/>
    <x v="3"/>
    <x v="4"/>
    <n v="2"/>
    <n v="101.97"/>
    <n v="0"/>
    <n v="10.199999999999999"/>
    <n v="10.29"/>
    <n v="224.43"/>
    <s v="UPI"/>
    <s v="Delivered"/>
    <s v="Phoenix"/>
    <s v="AZ"/>
    <s v="United States"/>
    <s v="SELL00478"/>
  </r>
  <r>
    <x v="663"/>
    <d v="2022-04-28T00:00:00"/>
    <x v="1"/>
    <x v="642"/>
    <s v="Sahil Kumar"/>
    <x v="49"/>
    <s v="Bluetooth Speaker"/>
    <x v="0"/>
    <x v="3"/>
    <n v="4"/>
    <n v="579.05999999999995"/>
    <n v="0.2"/>
    <n v="333.54"/>
    <n v="11.53"/>
    <n v="2198.06"/>
    <s v="Amazon Pay"/>
    <s v="Delivered"/>
    <s v="Philadelphia"/>
    <s v="PA"/>
    <s v="United States"/>
    <s v="SELL00509"/>
  </r>
  <r>
    <x v="664"/>
    <d v="2020-03-30T00:00:00"/>
    <x v="3"/>
    <x v="660"/>
    <s v="Karan Joshi"/>
    <x v="1"/>
    <s v="Microphone"/>
    <x v="2"/>
    <x v="8"/>
    <n v="3"/>
    <n v="569.16"/>
    <n v="0"/>
    <n v="307.35000000000002"/>
    <n v="6.44"/>
    <n v="2021.27"/>
    <s v="Amazon Pay"/>
    <s v="Delivered"/>
    <s v="Jacksonville"/>
    <s v="FL"/>
    <s v="United States"/>
    <s v="SELL00248"/>
  </r>
  <r>
    <x v="665"/>
    <d v="2022-02-14T00:00:00"/>
    <x v="1"/>
    <x v="661"/>
    <s v="Sneha Mehta"/>
    <x v="31"/>
    <s v="Novel Bestseller"/>
    <x v="1"/>
    <x v="1"/>
    <n v="2"/>
    <n v="136.85"/>
    <n v="0.05"/>
    <n v="46.8"/>
    <n v="6.46"/>
    <n v="313.27"/>
    <s v="Credit Card"/>
    <s v="Shipped"/>
    <s v="Columbus"/>
    <s v="OH"/>
    <s v="United States"/>
    <s v="SELL01272"/>
  </r>
  <r>
    <x v="666"/>
    <d v="2021-08-27T00:00:00"/>
    <x v="4"/>
    <x v="662"/>
    <s v="Anjali Joshi"/>
    <x v="36"/>
    <s v="Router"/>
    <x v="4"/>
    <x v="2"/>
    <n v="1"/>
    <n v="174.15"/>
    <n v="0.1"/>
    <n v="28.21"/>
    <n v="8.6199999999999992"/>
    <n v="193.57"/>
    <s v="Amazon Pay"/>
    <s v="Delivered"/>
    <s v="Dallas"/>
    <s v="TX"/>
    <s v="India"/>
    <s v="SELL01281"/>
  </r>
  <r>
    <x v="667"/>
    <d v="2022-08-27T00:00:00"/>
    <x v="1"/>
    <x v="663"/>
    <s v="Sunita Mehta"/>
    <x v="0"/>
    <s v="Drone Mini"/>
    <x v="0"/>
    <x v="0"/>
    <n v="5"/>
    <n v="62.49"/>
    <n v="0"/>
    <n v="25"/>
    <n v="8.91"/>
    <n v="346.36"/>
    <s v="Debit Card"/>
    <s v="Delivered"/>
    <s v="Chicago"/>
    <s v="IL"/>
    <s v="United Kingdom"/>
    <s v="SELL00203"/>
  </r>
  <r>
    <x v="668"/>
    <d v="2024-06-13T00:00:00"/>
    <x v="2"/>
    <x v="664"/>
    <s v="Vihaan Patel"/>
    <x v="23"/>
    <s v="Phone Tripod"/>
    <x v="2"/>
    <x v="4"/>
    <n v="3"/>
    <n v="478.63"/>
    <n v="0.2"/>
    <n v="57.44"/>
    <n v="9.5299999999999994"/>
    <n v="1215.68"/>
    <s v="Debit Card"/>
    <s v="Shipped"/>
    <s v="Houston"/>
    <s v="TX"/>
    <s v="United States"/>
    <s v="SELL01129"/>
  </r>
  <r>
    <x v="669"/>
    <d v="2022-10-18T00:00:00"/>
    <x v="1"/>
    <x v="665"/>
    <s v="Karan Patel"/>
    <x v="16"/>
    <s v="Puzzle 1000pc"/>
    <x v="5"/>
    <x v="6"/>
    <n v="4"/>
    <n v="404.87"/>
    <n v="0"/>
    <n v="80.97"/>
    <n v="2.58"/>
    <n v="1703.03"/>
    <s v="Credit Card"/>
    <s v="Shipped"/>
    <s v="San Diego"/>
    <s v="CA"/>
    <s v="Australia"/>
    <s v="SELL01933"/>
  </r>
  <r>
    <x v="670"/>
    <d v="2021-02-21T00:00:00"/>
    <x v="4"/>
    <x v="666"/>
    <s v="Pooja Patel"/>
    <x v="17"/>
    <s v="Smartwatch"/>
    <x v="5"/>
    <x v="7"/>
    <n v="3"/>
    <n v="5.5"/>
    <n v="0.05"/>
    <n v="1.25"/>
    <n v="0.92"/>
    <n v="17.84"/>
    <s v="Net Banking"/>
    <s v="Delivered"/>
    <s v="Austin"/>
    <s v="TX"/>
    <s v="United States"/>
    <s v="SELL01675"/>
  </r>
  <r>
    <x v="671"/>
    <d v="2020-04-24T00:00:00"/>
    <x v="3"/>
    <x v="667"/>
    <s v="Arjun Joshi"/>
    <x v="27"/>
    <s v="Instant Pot"/>
    <x v="5"/>
    <x v="6"/>
    <n v="3"/>
    <n v="22.11"/>
    <n v="0.1"/>
    <n v="10.75"/>
    <n v="2.8"/>
    <n v="73.25"/>
    <s v="Debit Card"/>
    <s v="Delivered"/>
    <s v="Austin"/>
    <s v="TX"/>
    <s v="United States"/>
    <s v="SELL01066"/>
  </r>
  <r>
    <x v="672"/>
    <d v="2021-09-08T00:00:00"/>
    <x v="4"/>
    <x v="668"/>
    <s v="Aditya Verma"/>
    <x v="43"/>
    <s v="HDMI Cable 2m"/>
    <x v="5"/>
    <x v="6"/>
    <n v="2"/>
    <n v="72.88"/>
    <n v="0"/>
    <n v="7.29"/>
    <n v="2.83"/>
    <n v="155.88"/>
    <s v="Cash on Delivery"/>
    <s v="Delivered"/>
    <s v="Jacksonville"/>
    <s v="FL"/>
    <s v="Canada"/>
    <s v="SELL00452"/>
  </r>
  <r>
    <x v="673"/>
    <d v="2023-05-04T00:00:00"/>
    <x v="0"/>
    <x v="669"/>
    <s v="Aditya Verma"/>
    <x v="28"/>
    <s v="Water Bottle"/>
    <x v="2"/>
    <x v="5"/>
    <n v="1"/>
    <n v="555.47"/>
    <n v="0"/>
    <n v="44.44"/>
    <n v="9.32"/>
    <n v="609.23"/>
    <s v="Credit Card"/>
    <s v="Shipped"/>
    <s v="Houston"/>
    <s v="TX"/>
    <s v="Australia"/>
    <s v="SELL01806"/>
  </r>
  <r>
    <x v="674"/>
    <d v="2022-04-05T00:00:00"/>
    <x v="1"/>
    <x v="670"/>
    <s v="Karan Verma"/>
    <x v="37"/>
    <s v="USB-C Charger"/>
    <x v="0"/>
    <x v="8"/>
    <n v="1"/>
    <n v="54.04"/>
    <n v="0"/>
    <n v="9.73"/>
    <n v="14.54"/>
    <n v="78.31"/>
    <s v="Debit Card"/>
    <s v="Pending"/>
    <s v="Houston"/>
    <s v="TX"/>
    <s v="United States"/>
    <s v="SELL00776"/>
  </r>
  <r>
    <x v="675"/>
    <d v="2024-03-04T00:00:00"/>
    <x v="2"/>
    <x v="671"/>
    <s v="Vikas Singh"/>
    <x v="34"/>
    <s v="Air Fryer"/>
    <x v="1"/>
    <x v="5"/>
    <n v="4"/>
    <n v="176.73"/>
    <n v="0.05"/>
    <n v="33.58"/>
    <n v="3.45"/>
    <n v="708.6"/>
    <s v="Credit Card"/>
    <s v="Delivered"/>
    <s v="New York"/>
    <s v="NY"/>
    <s v="United States"/>
    <s v="SELL01111"/>
  </r>
  <r>
    <x v="676"/>
    <d v="2024-07-07T00:00:00"/>
    <x v="2"/>
    <x v="672"/>
    <s v="Sahil Sharma"/>
    <x v="32"/>
    <s v="Children's Book"/>
    <x v="4"/>
    <x v="4"/>
    <n v="4"/>
    <n v="500.88"/>
    <n v="0.15"/>
    <n v="85.15"/>
    <n v="2.61"/>
    <n v="1790.75"/>
    <s v="Debit Card"/>
    <s v="Pending"/>
    <s v="Jacksonville"/>
    <s v="FL"/>
    <s v="India"/>
    <s v="SELL01780"/>
  </r>
  <r>
    <x v="677"/>
    <d v="2024-02-25T00:00:00"/>
    <x v="2"/>
    <x v="673"/>
    <s v="Ritika Reddy"/>
    <x v="20"/>
    <s v="4K Monitor"/>
    <x v="0"/>
    <x v="2"/>
    <n v="4"/>
    <n v="179.29"/>
    <n v="0.1"/>
    <n v="32.270000000000003"/>
    <n v="0.96"/>
    <n v="678.67"/>
    <s v="UPI"/>
    <s v="Delivered"/>
    <s v="Austin"/>
    <s v="TX"/>
    <s v="United States"/>
    <s v="SELL01717"/>
  </r>
  <r>
    <x v="678"/>
    <d v="2023-01-03T00:00:00"/>
    <x v="0"/>
    <x v="674"/>
    <s v="Sahil Patel"/>
    <x v="19"/>
    <s v="Backpack"/>
    <x v="1"/>
    <x v="7"/>
    <n v="4"/>
    <n v="56.37"/>
    <n v="0.1"/>
    <n v="10.15"/>
    <n v="6.88"/>
    <n v="219.96"/>
    <s v="Credit Card"/>
    <s v="Shipped"/>
    <s v="Charlotte"/>
    <s v="NC"/>
    <s v="United States"/>
    <s v="SELL00847"/>
  </r>
  <r>
    <x v="679"/>
    <d v="2021-02-16T00:00:00"/>
    <x v="4"/>
    <x v="675"/>
    <s v="Vihaan Mehta"/>
    <x v="48"/>
    <s v="Office Chair"/>
    <x v="1"/>
    <x v="6"/>
    <n v="5"/>
    <n v="373.9"/>
    <n v="0.15"/>
    <n v="79.45"/>
    <n v="7.32"/>
    <n v="1675.84"/>
    <s v="Net Banking"/>
    <s v="Delivered"/>
    <s v="Indianapolis"/>
    <s v="IN"/>
    <s v="United Kingdom"/>
    <s v="SELL00046"/>
  </r>
  <r>
    <x v="680"/>
    <d v="2023-10-31T00:00:00"/>
    <x v="0"/>
    <x v="676"/>
    <s v="Vikas Mehta"/>
    <x v="25"/>
    <s v="Memory Card 128GB"/>
    <x v="5"/>
    <x v="3"/>
    <n v="4"/>
    <n v="339.26"/>
    <n v="0.2"/>
    <n v="86.85"/>
    <n v="11.98"/>
    <n v="1184.46"/>
    <s v="Debit Card"/>
    <s v="Delivered"/>
    <s v="San Diego"/>
    <s v="CA"/>
    <s v="United States"/>
    <s v="SELL01212"/>
  </r>
  <r>
    <x v="681"/>
    <d v="2023-12-14T00:00:00"/>
    <x v="0"/>
    <x v="677"/>
    <s v="Vivaan Gupta"/>
    <x v="14"/>
    <s v="Running Shoes"/>
    <x v="4"/>
    <x v="8"/>
    <n v="2"/>
    <n v="415.43"/>
    <n v="0.15"/>
    <n v="84.75"/>
    <n v="7.29"/>
    <n v="798.27"/>
    <s v="UPI"/>
    <s v="Returned"/>
    <s v="New York"/>
    <s v="NY"/>
    <s v="India"/>
    <s v="SELL00959"/>
  </r>
  <r>
    <x v="682"/>
    <d v="2021-12-29T00:00:00"/>
    <x v="4"/>
    <x v="678"/>
    <s v="Kabir Gupta"/>
    <x v="1"/>
    <s v="Microphone"/>
    <x v="4"/>
    <x v="7"/>
    <n v="1"/>
    <n v="299.44"/>
    <n v="0.2"/>
    <n v="0"/>
    <n v="12.55"/>
    <n v="252.1"/>
    <s v="UPI"/>
    <s v="Delivered"/>
    <s v="Philadelphia"/>
    <s v="PA"/>
    <s v="India"/>
    <s v="SELL01396"/>
  </r>
  <r>
    <x v="683"/>
    <d v="2023-07-24T00:00:00"/>
    <x v="0"/>
    <x v="679"/>
    <s v="Vikas Verma"/>
    <x v="6"/>
    <s v="Dress Shirt"/>
    <x v="5"/>
    <x v="4"/>
    <n v="1"/>
    <n v="597.04999999999995"/>
    <n v="0.05"/>
    <n v="45.38"/>
    <n v="1.88"/>
    <n v="614.46"/>
    <s v="Credit Card"/>
    <s v="Delivered"/>
    <s v="Dallas"/>
    <s v="TX"/>
    <s v="United States"/>
    <s v="SELL00978"/>
  </r>
  <r>
    <x v="684"/>
    <d v="2022-10-17T00:00:00"/>
    <x v="1"/>
    <x v="680"/>
    <s v="Ritika Reddy"/>
    <x v="29"/>
    <s v="Portable SSD 1TB"/>
    <x v="3"/>
    <x v="4"/>
    <n v="2"/>
    <n v="153.62"/>
    <n v="0"/>
    <n v="24.58"/>
    <n v="10.82"/>
    <n v="342.64"/>
    <s v="Credit Card"/>
    <s v="Shipped"/>
    <s v="Chicago"/>
    <s v="IL"/>
    <s v="India"/>
    <s v="SELL01296"/>
  </r>
  <r>
    <x v="685"/>
    <d v="2022-01-30T00:00:00"/>
    <x v="1"/>
    <x v="681"/>
    <s v="Rohit Singh"/>
    <x v="7"/>
    <s v="Jeans"/>
    <x v="4"/>
    <x v="6"/>
    <n v="1"/>
    <n v="250.92"/>
    <n v="0.05"/>
    <n v="42.91"/>
    <n v="0.25"/>
    <n v="281.52999999999997"/>
    <s v="Cash on Delivery"/>
    <s v="Delivered"/>
    <s v="Denver"/>
    <s v="CO"/>
    <s v="United States"/>
    <s v="SELL00476"/>
  </r>
  <r>
    <x v="686"/>
    <d v="2021-11-06T00:00:00"/>
    <x v="4"/>
    <x v="682"/>
    <s v="Neha Kumar"/>
    <x v="41"/>
    <s v="Electric Kettle"/>
    <x v="5"/>
    <x v="1"/>
    <n v="1"/>
    <n v="189.19"/>
    <n v="0.3"/>
    <n v="6.62"/>
    <n v="14.37"/>
    <n v="153.41999999999999"/>
    <s v="Credit Card"/>
    <s v="Delivered"/>
    <s v="Dallas"/>
    <s v="TX"/>
    <s v="United States"/>
    <s v="SELL00214"/>
  </r>
  <r>
    <x v="687"/>
    <d v="2023-11-18T00:00:00"/>
    <x v="0"/>
    <x v="683"/>
    <s v="Vihaan Patel"/>
    <x v="20"/>
    <s v="4K Monitor"/>
    <x v="1"/>
    <x v="7"/>
    <n v="5"/>
    <n v="493.13"/>
    <n v="0"/>
    <n v="123.28"/>
    <n v="4.4400000000000004"/>
    <n v="2593.37"/>
    <s v="Amazon Pay"/>
    <s v="Shipped"/>
    <s v="San Antonio"/>
    <s v="TX"/>
    <s v="United States"/>
    <s v="SELL01916"/>
  </r>
  <r>
    <x v="688"/>
    <d v="2021-04-01T00:00:00"/>
    <x v="4"/>
    <x v="684"/>
    <s v="Sahil Patel"/>
    <x v="22"/>
    <s v="LED Desk Lamp"/>
    <x v="2"/>
    <x v="9"/>
    <n v="5"/>
    <n v="209.19"/>
    <n v="0.15"/>
    <n v="0"/>
    <n v="10.6"/>
    <n v="899.66"/>
    <s v="Credit Card"/>
    <s v="Delivered"/>
    <s v="Jacksonville"/>
    <s v="FL"/>
    <s v="India"/>
    <s v="SELL00777"/>
  </r>
  <r>
    <x v="689"/>
    <d v="2022-07-08T00:00:00"/>
    <x v="1"/>
    <x v="685"/>
    <s v="Vihaan Gupta"/>
    <x v="30"/>
    <s v="Noise Cancelling Headphones"/>
    <x v="1"/>
    <x v="2"/>
    <n v="4"/>
    <n v="41.65"/>
    <n v="0.2"/>
    <n v="6.66"/>
    <n v="2.87"/>
    <n v="142.81"/>
    <s v="UPI"/>
    <s v="Delivered"/>
    <s v="Jacksonville"/>
    <s v="FL"/>
    <s v="United States"/>
    <s v="SELL01884"/>
  </r>
  <r>
    <x v="690"/>
    <d v="2020-07-10T00:00:00"/>
    <x v="3"/>
    <x v="686"/>
    <s v="Ritika Kumar"/>
    <x v="38"/>
    <s v="Fitness Band"/>
    <x v="2"/>
    <x v="1"/>
    <n v="4"/>
    <n v="26.16"/>
    <n v="0.15"/>
    <n v="4.45"/>
    <n v="2.91"/>
    <n v="96.3"/>
    <s v="UPI"/>
    <s v="Shipped"/>
    <s v="Fort Worth"/>
    <s v="TX"/>
    <s v="United States"/>
    <s v="SELL00709"/>
  </r>
  <r>
    <x v="691"/>
    <d v="2022-01-08T00:00:00"/>
    <x v="1"/>
    <x v="687"/>
    <s v="Karan Reddy"/>
    <x v="15"/>
    <s v="Graphic Tablet"/>
    <x v="3"/>
    <x v="7"/>
    <n v="3"/>
    <n v="454.5"/>
    <n v="0.1"/>
    <n v="147.26"/>
    <n v="13.56"/>
    <n v="1387.97"/>
    <s v="Debit Card"/>
    <s v="Delivered"/>
    <s v="San Francisco"/>
    <s v="CA"/>
    <s v="United States"/>
    <s v="SELL01316"/>
  </r>
  <r>
    <x v="692"/>
    <d v="2024-09-08T00:00:00"/>
    <x v="2"/>
    <x v="688"/>
    <s v="Kabir Kapoor"/>
    <x v="7"/>
    <s v="Jeans"/>
    <x v="2"/>
    <x v="7"/>
    <n v="5"/>
    <n v="482.5"/>
    <n v="0"/>
    <n v="0"/>
    <n v="5.78"/>
    <n v="2418.2800000000002"/>
    <s v="Credit Card"/>
    <s v="Delivered"/>
    <s v="San Antonio"/>
    <s v="TX"/>
    <s v="United States"/>
    <s v="SELL01385"/>
  </r>
  <r>
    <x v="693"/>
    <d v="2023-01-27T00:00:00"/>
    <x v="0"/>
    <x v="563"/>
    <s v="Sahil Sharma"/>
    <x v="14"/>
    <s v="Running Shoes"/>
    <x v="3"/>
    <x v="8"/>
    <n v="2"/>
    <n v="227.77"/>
    <n v="0"/>
    <n v="22.78"/>
    <n v="11.15"/>
    <n v="489.47"/>
    <s v="Debit Card"/>
    <s v="Pending"/>
    <s v="Chicago"/>
    <s v="IL"/>
    <s v="United States"/>
    <s v="SELL00317"/>
  </r>
  <r>
    <x v="694"/>
    <d v="2024-04-20T00:00:00"/>
    <x v="2"/>
    <x v="689"/>
    <s v="Kabir Gupta"/>
    <x v="16"/>
    <s v="Puzzle 1000pc"/>
    <x v="0"/>
    <x v="6"/>
    <n v="2"/>
    <n v="238.74"/>
    <n v="0.3"/>
    <n v="16.71"/>
    <n v="2.2400000000000002"/>
    <n v="353.19"/>
    <s v="Net Banking"/>
    <s v="Delivered"/>
    <s v="Jacksonville"/>
    <s v="FL"/>
    <s v="United States"/>
    <s v="SELL00766"/>
  </r>
  <r>
    <x v="695"/>
    <d v="2022-09-04T00:00:00"/>
    <x v="1"/>
    <x v="690"/>
    <s v="Aarav Singh"/>
    <x v="9"/>
    <s v="Wireless Earbuds"/>
    <x v="2"/>
    <x v="8"/>
    <n v="3"/>
    <n v="107.51"/>
    <n v="0.05"/>
    <n v="0"/>
    <n v="13.53"/>
    <n v="319.93"/>
    <s v="Credit Card"/>
    <s v="Shipped"/>
    <s v="Dallas"/>
    <s v="TX"/>
    <s v="United States"/>
    <s v="SELL00904"/>
  </r>
  <r>
    <x v="696"/>
    <d v="2022-10-05T00:00:00"/>
    <x v="1"/>
    <x v="691"/>
    <s v="Pooja Gupta"/>
    <x v="23"/>
    <s v="Phone Tripod"/>
    <x v="4"/>
    <x v="7"/>
    <n v="5"/>
    <n v="226.07"/>
    <n v="0"/>
    <n v="90.43"/>
    <n v="5.75"/>
    <n v="1226.53"/>
    <s v="Amazon Pay"/>
    <s v="Delivered"/>
    <s v="Chicago"/>
    <s v="IL"/>
    <s v="United States"/>
    <s v="SELL01726"/>
  </r>
  <r>
    <x v="697"/>
    <d v="2020-04-05T00:00:00"/>
    <x v="3"/>
    <x v="692"/>
    <s v="Anjali Patel"/>
    <x v="39"/>
    <s v="Sunglasses"/>
    <x v="4"/>
    <x v="8"/>
    <n v="5"/>
    <n v="168.27"/>
    <n v="0.1"/>
    <n v="0"/>
    <n v="8.52"/>
    <n v="765.74"/>
    <s v="Credit Card"/>
    <s v="Shipped"/>
    <s v="Austin"/>
    <s v="TX"/>
    <s v="United States"/>
    <s v="SELL01862"/>
  </r>
  <r>
    <x v="698"/>
    <d v="2024-08-14T00:00:00"/>
    <x v="2"/>
    <x v="693"/>
    <s v="Aarav Singh"/>
    <x v="48"/>
    <s v="Office Chair"/>
    <x v="0"/>
    <x v="8"/>
    <n v="2"/>
    <n v="491.81"/>
    <n v="0"/>
    <n v="118.03"/>
    <n v="12.07"/>
    <n v="1113.72"/>
    <s v="Credit Card"/>
    <s v="Delivered"/>
    <s v="Jacksonville"/>
    <s v="FL"/>
    <s v="Canada"/>
    <s v="SELL00622"/>
  </r>
  <r>
    <x v="699"/>
    <d v="2021-10-24T00:00:00"/>
    <x v="4"/>
    <x v="694"/>
    <s v="Arjun Kapoor"/>
    <x v="2"/>
    <s v="Power Bank 20000mAh"/>
    <x v="4"/>
    <x v="0"/>
    <n v="5"/>
    <n v="231.15"/>
    <n v="0"/>
    <n v="92.46"/>
    <n v="4.8499999999999996"/>
    <n v="1253.06"/>
    <s v="Debit Card"/>
    <s v="Delivered"/>
    <s v="Los Angeles"/>
    <s v="CA"/>
    <s v="United States"/>
    <s v="SELL00348"/>
  </r>
  <r>
    <x v="700"/>
    <d v="2023-04-28T00:00:00"/>
    <x v="0"/>
    <x v="695"/>
    <s v="Sunita Verma"/>
    <x v="34"/>
    <s v="Air Fryer"/>
    <x v="3"/>
    <x v="0"/>
    <n v="4"/>
    <n v="506.79"/>
    <n v="0.05"/>
    <n v="231.1"/>
    <n v="5.61"/>
    <n v="2162.5100000000002"/>
    <s v="Debit Card"/>
    <s v="Shipped"/>
    <s v="Columbus"/>
    <s v="OH"/>
    <s v="United States"/>
    <s v="SELL00256"/>
  </r>
  <r>
    <x v="701"/>
    <d v="2024-10-25T00:00:00"/>
    <x v="2"/>
    <x v="696"/>
    <s v="Arjun Sharma"/>
    <x v="43"/>
    <s v="HDMI Cable 2m"/>
    <x v="3"/>
    <x v="4"/>
    <n v="5"/>
    <n v="104.66"/>
    <n v="0"/>
    <n v="62.8"/>
    <n v="4.0999999999999996"/>
    <n v="590.20000000000005"/>
    <s v="Net Banking"/>
    <s v="Shipped"/>
    <s v="Chicago"/>
    <s v="IL"/>
    <s v="United States"/>
    <s v="SELL01031"/>
  </r>
  <r>
    <x v="702"/>
    <d v="2020-02-06T00:00:00"/>
    <x v="3"/>
    <x v="697"/>
    <s v="Aditya Reddy"/>
    <x v="10"/>
    <s v="Car Charger"/>
    <x v="4"/>
    <x v="3"/>
    <n v="5"/>
    <n v="264.33999999999997"/>
    <n v="0"/>
    <n v="0"/>
    <n v="10.32"/>
    <n v="1332.02"/>
    <s v="Net Banking"/>
    <s v="Delivered"/>
    <s v="San Francisco"/>
    <s v="CA"/>
    <s v="United Kingdom"/>
    <s v="SELL01226"/>
  </r>
  <r>
    <x v="703"/>
    <d v="2024-12-08T00:00:00"/>
    <x v="2"/>
    <x v="698"/>
    <s v="Rohit Mehta"/>
    <x v="34"/>
    <s v="Air Fryer"/>
    <x v="2"/>
    <x v="4"/>
    <n v="2"/>
    <n v="71.290000000000006"/>
    <n v="0.05"/>
    <n v="10.84"/>
    <n v="13.13"/>
    <n v="159.41999999999999"/>
    <s v="Amazon Pay"/>
    <s v="Delivered"/>
    <s v="Fort Worth"/>
    <s v="TX"/>
    <s v="United States"/>
    <s v="SELL01595"/>
  </r>
  <r>
    <x v="704"/>
    <d v="2023-10-24T00:00:00"/>
    <x v="0"/>
    <x v="699"/>
    <s v="Karan Joshi"/>
    <x v="13"/>
    <s v="Desk Plant"/>
    <x v="3"/>
    <x v="7"/>
    <n v="5"/>
    <n v="597.16"/>
    <n v="0.2"/>
    <n v="0"/>
    <n v="13.59"/>
    <n v="2402.23"/>
    <s v="Credit Card"/>
    <s v="Delivered"/>
    <s v="Los Angeles"/>
    <s v="CA"/>
    <s v="United States"/>
    <s v="SELL01025"/>
  </r>
  <r>
    <x v="705"/>
    <d v="2024-09-14T00:00:00"/>
    <x v="2"/>
    <x v="700"/>
    <s v="Anjali Singh"/>
    <x v="25"/>
    <s v="Memory Card 128GB"/>
    <x v="2"/>
    <x v="6"/>
    <n v="1"/>
    <n v="362.88"/>
    <n v="0.05"/>
    <n v="41.37"/>
    <n v="7.83"/>
    <n v="393.94"/>
    <s v="Credit Card"/>
    <s v="Delivered"/>
    <s v="Dallas"/>
    <s v="TX"/>
    <s v="United States"/>
    <s v="SELL00548"/>
  </r>
  <r>
    <x v="706"/>
    <d v="2024-03-28T00:00:00"/>
    <x v="2"/>
    <x v="701"/>
    <s v="Vikas Gupta"/>
    <x v="6"/>
    <s v="Dress Shirt"/>
    <x v="0"/>
    <x v="8"/>
    <n v="5"/>
    <n v="220.11"/>
    <n v="0.05"/>
    <n v="83.64"/>
    <n v="6.93"/>
    <n v="1136.0899999999999"/>
    <s v="Amazon Pay"/>
    <s v="Delivered"/>
    <s v="Austin"/>
    <s v="TX"/>
    <s v="United States"/>
    <s v="SELL01593"/>
  </r>
  <r>
    <x v="707"/>
    <d v="2020-10-05T00:00:00"/>
    <x v="3"/>
    <x v="702"/>
    <s v="Anjali Kapoor"/>
    <x v="7"/>
    <s v="Jeans"/>
    <x v="2"/>
    <x v="5"/>
    <n v="2"/>
    <n v="298.51"/>
    <n v="0.3"/>
    <n v="20.9"/>
    <n v="6.99"/>
    <n v="445.8"/>
    <s v="Credit Card"/>
    <s v="Delivered"/>
    <s v="Dallas"/>
    <s v="TX"/>
    <s v="United States"/>
    <s v="SELL01144"/>
  </r>
  <r>
    <x v="708"/>
    <d v="2020-08-04T00:00:00"/>
    <x v="3"/>
    <x v="703"/>
    <s v="Kabir Verma"/>
    <x v="33"/>
    <s v="Laptop Sleeve"/>
    <x v="3"/>
    <x v="8"/>
    <n v="1"/>
    <n v="19.55"/>
    <n v="0.05"/>
    <n v="2.23"/>
    <n v="3.7"/>
    <n v="24.5"/>
    <s v="Net Banking"/>
    <s v="Delivered"/>
    <s v="San Francisco"/>
    <s v="CA"/>
    <s v="India"/>
    <s v="SELL00582"/>
  </r>
  <r>
    <x v="709"/>
    <d v="2022-05-16T00:00:00"/>
    <x v="1"/>
    <x v="5"/>
    <s v="Vivaan Singh"/>
    <x v="9"/>
    <s v="Wireless Earbuds"/>
    <x v="1"/>
    <x v="7"/>
    <n v="4"/>
    <n v="62.63"/>
    <n v="0.05"/>
    <n v="19.04"/>
    <n v="11.02"/>
    <n v="268.05"/>
    <s v="UPI"/>
    <s v="Delivered"/>
    <s v="Seattle"/>
    <s v="WA"/>
    <s v="United Kingdom"/>
    <s v="SELL01524"/>
  </r>
  <r>
    <x v="710"/>
    <d v="2022-05-22T00:00:00"/>
    <x v="1"/>
    <x v="704"/>
    <s v="Mohit Kapoor"/>
    <x v="36"/>
    <s v="Router"/>
    <x v="2"/>
    <x v="9"/>
    <n v="1"/>
    <n v="470.49"/>
    <n v="0.15"/>
    <n v="20"/>
    <n v="4.9000000000000004"/>
    <n v="424.82"/>
    <s v="Net Banking"/>
    <s v="Delivered"/>
    <s v="Seattle"/>
    <s v="WA"/>
    <s v="United States"/>
    <s v="SELL01132"/>
  </r>
  <r>
    <x v="711"/>
    <d v="2024-12-26T00:00:00"/>
    <x v="2"/>
    <x v="705"/>
    <s v="Vivaan Verma"/>
    <x v="23"/>
    <s v="Phone Tripod"/>
    <x v="2"/>
    <x v="1"/>
    <n v="5"/>
    <n v="245.4"/>
    <n v="0.05"/>
    <n v="58.28"/>
    <n v="11.42"/>
    <n v="1235.3499999999999"/>
    <s v="Amazon Pay"/>
    <s v="Pending"/>
    <s v="San Jose"/>
    <s v="CA"/>
    <s v="United States"/>
    <s v="SELL00028"/>
  </r>
  <r>
    <x v="712"/>
    <d v="2023-07-20T00:00:00"/>
    <x v="0"/>
    <x v="706"/>
    <s v="Pooja Joshi"/>
    <x v="34"/>
    <s v="Air Fryer"/>
    <x v="5"/>
    <x v="7"/>
    <n v="5"/>
    <n v="148.75"/>
    <n v="0"/>
    <n v="59.5"/>
    <n v="1.38"/>
    <n v="804.63"/>
    <s v="Credit Card"/>
    <s v="Delivered"/>
    <s v="Fort Worth"/>
    <s v="TX"/>
    <s v="Australia"/>
    <s v="SELL00335"/>
  </r>
  <r>
    <x v="713"/>
    <d v="2020-03-02T00:00:00"/>
    <x v="3"/>
    <x v="707"/>
    <s v="Karan Joshi"/>
    <x v="28"/>
    <s v="Water Bottle"/>
    <x v="0"/>
    <x v="2"/>
    <n v="3"/>
    <n v="35.159999999999997"/>
    <n v="0.05"/>
    <n v="5.01"/>
    <n v="5.41"/>
    <n v="110.63"/>
    <s v="Amazon Pay"/>
    <s v="Delivered"/>
    <s v="Chicago"/>
    <s v="IL"/>
    <s v="United States"/>
    <s v="SELL01217"/>
  </r>
  <r>
    <x v="714"/>
    <d v="2021-08-18T00:00:00"/>
    <x v="4"/>
    <x v="708"/>
    <s v="Kabir Joshi"/>
    <x v="25"/>
    <s v="Memory Card 128GB"/>
    <x v="2"/>
    <x v="4"/>
    <n v="4"/>
    <n v="467.71"/>
    <n v="0.15"/>
    <n v="190.83"/>
    <n v="10.5"/>
    <n v="1791.54"/>
    <s v="Debit Card"/>
    <s v="Delivered"/>
    <s v="Houston"/>
    <s v="TX"/>
    <s v="United States"/>
    <s v="SELL01952"/>
  </r>
  <r>
    <x v="715"/>
    <d v="2021-12-29T00:00:00"/>
    <x v="4"/>
    <x v="709"/>
    <s v="Karan Gupta"/>
    <x v="11"/>
    <s v="Projector Mini"/>
    <x v="0"/>
    <x v="6"/>
    <n v="2"/>
    <n v="221.87"/>
    <n v="0"/>
    <n v="22.19"/>
    <n v="1.1100000000000001"/>
    <n v="467.04"/>
    <s v="Credit Card"/>
    <s v="Delivered"/>
    <s v="Indianapolis"/>
    <s v="IN"/>
    <s v="United States"/>
    <s v="SELL00709"/>
  </r>
  <r>
    <x v="716"/>
    <d v="2023-09-27T00:00:00"/>
    <x v="0"/>
    <x v="710"/>
    <s v="Rohit Reddy"/>
    <x v="44"/>
    <s v="Desk Organizer"/>
    <x v="4"/>
    <x v="6"/>
    <n v="2"/>
    <n v="487.44"/>
    <n v="0"/>
    <n v="77.989999999999995"/>
    <n v="5.31"/>
    <n v="1058.18"/>
    <s v="Net Banking"/>
    <s v="Returned"/>
    <s v="Los Angeles"/>
    <s v="CA"/>
    <s v="United States"/>
    <s v="SELL00601"/>
  </r>
  <r>
    <x v="717"/>
    <d v="2021-01-31T00:00:00"/>
    <x v="4"/>
    <x v="711"/>
    <s v="Vihaan Patel"/>
    <x v="23"/>
    <s v="Phone Tripod"/>
    <x v="2"/>
    <x v="2"/>
    <n v="2"/>
    <n v="56.82"/>
    <n v="0"/>
    <n v="13.64"/>
    <n v="10.54"/>
    <n v="137.82"/>
    <s v="Amazon Pay"/>
    <s v="Delivered"/>
    <s v="Charlotte"/>
    <s v="NC"/>
    <s v="India"/>
    <s v="SELL00402"/>
  </r>
  <r>
    <x v="718"/>
    <d v="2021-11-29T00:00:00"/>
    <x v="4"/>
    <x v="712"/>
    <s v="Karan Verma"/>
    <x v="16"/>
    <s v="Puzzle 1000pc"/>
    <x v="3"/>
    <x v="1"/>
    <n v="3"/>
    <n v="195.03"/>
    <n v="0.1"/>
    <n v="94.78"/>
    <n v="13.87"/>
    <n v="635.23"/>
    <s v="Credit Card"/>
    <s v="Delivered"/>
    <s v="Denver"/>
    <s v="CO"/>
    <s v="United States"/>
    <s v="SELL00402"/>
  </r>
  <r>
    <x v="719"/>
    <d v="2022-11-08T00:00:00"/>
    <x v="1"/>
    <x v="713"/>
    <s v="Priya Kapoor"/>
    <x v="5"/>
    <s v="Cookware Set"/>
    <x v="5"/>
    <x v="6"/>
    <n v="2"/>
    <n v="391.78"/>
    <n v="0.1"/>
    <n v="84.62"/>
    <n v="14.35"/>
    <n v="804.17"/>
    <s v="Credit Card"/>
    <s v="Pending"/>
    <s v="Dallas"/>
    <s v="TX"/>
    <s v="India"/>
    <s v="SELL01800"/>
  </r>
  <r>
    <x v="720"/>
    <d v="2020-06-25T00:00:00"/>
    <x v="3"/>
    <x v="714"/>
    <s v="Neha Reddy"/>
    <x v="15"/>
    <s v="Graphic Tablet"/>
    <x v="0"/>
    <x v="9"/>
    <n v="1"/>
    <n v="167.4"/>
    <n v="0"/>
    <n v="30.13"/>
    <n v="7.61"/>
    <n v="205.14"/>
    <s v="Credit Card"/>
    <s v="Delivered"/>
    <s v="Washington"/>
    <s v="DC"/>
    <s v="Australia"/>
    <s v="SELL00819"/>
  </r>
  <r>
    <x v="721"/>
    <d v="2024-06-23T00:00:00"/>
    <x v="2"/>
    <x v="715"/>
    <s v="Priya Sharma"/>
    <x v="28"/>
    <s v="Water Bottle"/>
    <x v="0"/>
    <x v="0"/>
    <n v="4"/>
    <n v="260.35000000000002"/>
    <n v="0.2"/>
    <n v="99.97"/>
    <n v="2"/>
    <n v="935.09"/>
    <s v="Credit Card"/>
    <s v="Shipped"/>
    <s v="Philadelphia"/>
    <s v="PA"/>
    <s v="United States"/>
    <s v="SELL00037"/>
  </r>
  <r>
    <x v="722"/>
    <d v="2021-01-30T00:00:00"/>
    <x v="4"/>
    <x v="716"/>
    <s v="Sneha Mehta"/>
    <x v="36"/>
    <s v="Router"/>
    <x v="1"/>
    <x v="0"/>
    <n v="5"/>
    <n v="419.07"/>
    <n v="0.25"/>
    <n v="78.58"/>
    <n v="9.7200000000000006"/>
    <n v="1659.81"/>
    <s v="Debit Card"/>
    <s v="Delivered"/>
    <s v="San Diego"/>
    <s v="CA"/>
    <s v="United States"/>
    <s v="SELL00606"/>
  </r>
  <r>
    <x v="723"/>
    <d v="2021-03-20T00:00:00"/>
    <x v="4"/>
    <x v="717"/>
    <s v="Kabir Sharma"/>
    <x v="40"/>
    <s v="Mechanical Keyboard"/>
    <x v="5"/>
    <x v="0"/>
    <n v="2"/>
    <n v="299.49"/>
    <n v="0"/>
    <n v="29.95"/>
    <n v="0.04"/>
    <n v="628.97"/>
    <s v="Credit Card"/>
    <s v="Delivered"/>
    <s v="San Francisco"/>
    <s v="CA"/>
    <s v="India"/>
    <s v="SELL00581"/>
  </r>
  <r>
    <x v="724"/>
    <d v="2023-06-10T00:00:00"/>
    <x v="0"/>
    <x v="718"/>
    <s v="Aarav Kumar"/>
    <x v="26"/>
    <s v="Board Game"/>
    <x v="1"/>
    <x v="3"/>
    <n v="4"/>
    <n v="446.33"/>
    <n v="0"/>
    <n v="142.83000000000001"/>
    <n v="13.92"/>
    <n v="1942.07"/>
    <s v="UPI"/>
    <s v="Returned"/>
    <s v="Denver"/>
    <s v="CO"/>
    <s v="United States"/>
    <s v="SELL00323"/>
  </r>
  <r>
    <x v="725"/>
    <d v="2020-03-16T00:00:00"/>
    <x v="3"/>
    <x v="719"/>
    <s v="Priya Kumar"/>
    <x v="7"/>
    <s v="Jeans"/>
    <x v="3"/>
    <x v="0"/>
    <n v="5"/>
    <n v="38.119999999999997"/>
    <n v="0.05"/>
    <n v="14.49"/>
    <n v="13.53"/>
    <n v="209.09"/>
    <s v="Credit Card"/>
    <s v="Shipped"/>
    <s v="Philadelphia"/>
    <s v="PA"/>
    <s v="India"/>
    <s v="SELL00389"/>
  </r>
  <r>
    <x v="726"/>
    <d v="2020-09-21T00:00:00"/>
    <x v="3"/>
    <x v="720"/>
    <s v="Arjun Gupta"/>
    <x v="30"/>
    <s v="Noise Cancelling Headphones"/>
    <x v="2"/>
    <x v="4"/>
    <n v="5"/>
    <n v="552.04"/>
    <n v="0.05"/>
    <n v="314.66000000000003"/>
    <n v="0.69"/>
    <n v="2937.54"/>
    <s v="Debit Card"/>
    <s v="Cancelled"/>
    <s v="Phoenix"/>
    <s v="AZ"/>
    <s v="United States"/>
    <s v="SELL00109"/>
  </r>
  <r>
    <x v="727"/>
    <d v="2021-03-30T00:00:00"/>
    <x v="4"/>
    <x v="721"/>
    <s v="Priya Patel"/>
    <x v="5"/>
    <s v="Cookware Set"/>
    <x v="5"/>
    <x v="1"/>
    <n v="1"/>
    <n v="598.22"/>
    <n v="0.2"/>
    <n v="23.93"/>
    <n v="9.98"/>
    <n v="512.49"/>
    <s v="Credit Card"/>
    <s v="Pending"/>
    <s v="Denver"/>
    <s v="CO"/>
    <s v="United States"/>
    <s v="SELL00875"/>
  </r>
  <r>
    <x v="728"/>
    <d v="2024-12-24T00:00:00"/>
    <x v="2"/>
    <x v="722"/>
    <s v="Vihaan Sharma"/>
    <x v="42"/>
    <s v="Wireless Charger"/>
    <x v="3"/>
    <x v="5"/>
    <n v="1"/>
    <n v="564.47"/>
    <n v="0"/>
    <n v="67.739999999999995"/>
    <n v="12.64"/>
    <n v="644.85"/>
    <s v="Debit Card"/>
    <s v="Shipped"/>
    <s v="Indianapolis"/>
    <s v="IN"/>
    <s v="India"/>
    <s v="SELL00969"/>
  </r>
  <r>
    <x v="729"/>
    <d v="2021-12-18T00:00:00"/>
    <x v="4"/>
    <x v="723"/>
    <s v="Neha Mehta"/>
    <x v="34"/>
    <s v="Air Fryer"/>
    <x v="5"/>
    <x v="1"/>
    <n v="5"/>
    <n v="144.61000000000001"/>
    <n v="0"/>
    <n v="130.15"/>
    <n v="5.13"/>
    <n v="858.33"/>
    <s v="Amazon Pay"/>
    <s v="Returned"/>
    <s v="Jacksonville"/>
    <s v="FL"/>
    <s v="United Kingdom"/>
    <s v="SELL01170"/>
  </r>
  <r>
    <x v="730"/>
    <d v="2022-01-04T00:00:00"/>
    <x v="1"/>
    <x v="724"/>
    <s v="Mohit Singh"/>
    <x v="2"/>
    <s v="Power Bank 20000mAh"/>
    <x v="2"/>
    <x v="9"/>
    <n v="2"/>
    <n v="567.80999999999995"/>
    <n v="0"/>
    <n v="0"/>
    <n v="2.09"/>
    <n v="1137.71"/>
    <s v="Credit Card"/>
    <s v="Delivered"/>
    <s v="Washington"/>
    <s v="DC"/>
    <s v="United States"/>
    <s v="SELL01213"/>
  </r>
  <r>
    <x v="731"/>
    <d v="2023-11-08T00:00:00"/>
    <x v="0"/>
    <x v="725"/>
    <s v="Sunita Reddy"/>
    <x v="42"/>
    <s v="Wireless Charger"/>
    <x v="0"/>
    <x v="0"/>
    <n v="3"/>
    <n v="129.66999999999999"/>
    <n v="0"/>
    <n v="31.12"/>
    <n v="6.2"/>
    <n v="426.33"/>
    <s v="Credit Card"/>
    <s v="Shipped"/>
    <s v="Washington"/>
    <s v="DC"/>
    <s v="United States"/>
    <s v="SELL01184"/>
  </r>
  <r>
    <x v="732"/>
    <d v="2024-05-06T00:00:00"/>
    <x v="2"/>
    <x v="726"/>
    <s v="Sneha Reddy"/>
    <x v="16"/>
    <s v="Puzzle 1000pc"/>
    <x v="5"/>
    <x v="4"/>
    <n v="3"/>
    <n v="304.31"/>
    <n v="0"/>
    <n v="109.55"/>
    <n v="7.02"/>
    <n v="1029.5"/>
    <s v="Debit Card"/>
    <s v="Delivered"/>
    <s v="Chicago"/>
    <s v="IL"/>
    <s v="United States"/>
    <s v="SELL00700"/>
  </r>
  <r>
    <x v="733"/>
    <d v="2022-04-30T00:00:00"/>
    <x v="1"/>
    <x v="727"/>
    <s v="Sahil Patel"/>
    <x v="0"/>
    <s v="Drone Mini"/>
    <x v="1"/>
    <x v="8"/>
    <n v="2"/>
    <n v="481.79"/>
    <n v="0.1"/>
    <n v="156.1"/>
    <n v="2.37"/>
    <n v="1025.69"/>
    <s v="UPI"/>
    <s v="Delivered"/>
    <s v="Denver"/>
    <s v="CO"/>
    <s v="United States"/>
    <s v="SELL00760"/>
  </r>
  <r>
    <x v="734"/>
    <d v="2024-03-09T00:00:00"/>
    <x v="2"/>
    <x v="728"/>
    <s v="Aditya Mehta"/>
    <x v="24"/>
    <s v="Gaming Mouse"/>
    <x v="0"/>
    <x v="2"/>
    <n v="5"/>
    <n v="404.96"/>
    <n v="0"/>
    <n v="0"/>
    <n v="9.1300000000000008"/>
    <n v="2033.93"/>
    <s v="Credit Card"/>
    <s v="Delivered"/>
    <s v="Charlotte"/>
    <s v="NC"/>
    <s v="Canada"/>
    <s v="SELL00125"/>
  </r>
  <r>
    <x v="735"/>
    <d v="2023-10-22T00:00:00"/>
    <x v="0"/>
    <x v="729"/>
    <s v="Vivaan Mehta"/>
    <x v="47"/>
    <s v="External HDD 2TB"/>
    <x v="4"/>
    <x v="7"/>
    <n v="2"/>
    <n v="296.23"/>
    <n v="0.05"/>
    <n v="67.540000000000006"/>
    <n v="11.3"/>
    <n v="641.67999999999995"/>
    <s v="Amazon Pay"/>
    <s v="Delivered"/>
    <s v="New York"/>
    <s v="NY"/>
    <s v="India"/>
    <s v="SELL00683"/>
  </r>
  <r>
    <x v="736"/>
    <d v="2020-05-23T00:00:00"/>
    <x v="3"/>
    <x v="730"/>
    <s v="Aarav Joshi"/>
    <x v="34"/>
    <s v="Air Fryer"/>
    <x v="0"/>
    <x v="9"/>
    <n v="3"/>
    <n v="171.95"/>
    <n v="0"/>
    <n v="41.27"/>
    <n v="8.5"/>
    <n v="565.62"/>
    <s v="Credit Card"/>
    <s v="Shipped"/>
    <s v="Houston"/>
    <s v="TX"/>
    <s v="United States"/>
    <s v="SELL00235"/>
  </r>
  <r>
    <x v="737"/>
    <d v="2022-06-03T00:00:00"/>
    <x v="1"/>
    <x v="731"/>
    <s v="Aditya Patel"/>
    <x v="25"/>
    <s v="Memory Card 128GB"/>
    <x v="0"/>
    <x v="5"/>
    <n v="5"/>
    <n v="587.98"/>
    <n v="0.25"/>
    <n v="396.89"/>
    <n v="14.43"/>
    <n v="2616.2399999999998"/>
    <s v="Amazon Pay"/>
    <s v="Delivered"/>
    <s v="Chicago"/>
    <s v="IL"/>
    <s v="Australia"/>
    <s v="SELL00027"/>
  </r>
  <r>
    <x v="738"/>
    <d v="2022-12-28T00:00:00"/>
    <x v="1"/>
    <x v="732"/>
    <s v="Ritika Mehta"/>
    <x v="1"/>
    <s v="Microphone"/>
    <x v="3"/>
    <x v="1"/>
    <n v="1"/>
    <n v="420.81"/>
    <n v="0.05"/>
    <n v="0"/>
    <n v="8.26"/>
    <n v="408.03"/>
    <s v="Credit Card"/>
    <s v="Delivered"/>
    <s v="New York"/>
    <s v="NY"/>
    <s v="United States"/>
    <s v="SELL00836"/>
  </r>
  <r>
    <x v="739"/>
    <d v="2023-01-27T00:00:00"/>
    <x v="0"/>
    <x v="14"/>
    <s v="Ritika Mehta"/>
    <x v="46"/>
    <s v="Action Camera"/>
    <x v="4"/>
    <x v="4"/>
    <n v="1"/>
    <n v="123.43"/>
    <n v="0"/>
    <n v="22.22"/>
    <n v="13.52"/>
    <n v="159.16999999999999"/>
    <s v="UPI"/>
    <s v="Delivered"/>
    <s v="Houston"/>
    <s v="TX"/>
    <s v="United States"/>
    <s v="SELL00063"/>
  </r>
  <r>
    <x v="740"/>
    <d v="2021-01-30T00:00:00"/>
    <x v="4"/>
    <x v="733"/>
    <s v="Karan Gupta"/>
    <x v="39"/>
    <s v="Sunglasses"/>
    <x v="1"/>
    <x v="7"/>
    <n v="3"/>
    <n v="249.04"/>
    <n v="0.05"/>
    <n v="127.76"/>
    <n v="2.56"/>
    <n v="840.08"/>
    <s v="Credit Card"/>
    <s v="Delivered"/>
    <s v="Columbus"/>
    <s v="OH"/>
    <s v="United States"/>
    <s v="SELL00766"/>
  </r>
  <r>
    <x v="741"/>
    <d v="2022-11-14T00:00:00"/>
    <x v="1"/>
    <x v="734"/>
    <s v="Vihaan Mehta"/>
    <x v="21"/>
    <s v="Smart Light Bulb"/>
    <x v="1"/>
    <x v="8"/>
    <n v="1"/>
    <n v="248.15"/>
    <n v="0"/>
    <n v="19.850000000000001"/>
    <n v="4.74"/>
    <n v="272.74"/>
    <s v="UPI"/>
    <s v="Pending"/>
    <s v="San Antonio"/>
    <s v="TX"/>
    <s v="United States"/>
    <s v="SELL00094"/>
  </r>
  <r>
    <x v="742"/>
    <d v="2022-08-05T00:00:00"/>
    <x v="1"/>
    <x v="735"/>
    <s v="Aarav Patel"/>
    <x v="28"/>
    <s v="Water Bottle"/>
    <x v="5"/>
    <x v="1"/>
    <n v="2"/>
    <n v="541.34"/>
    <n v="0"/>
    <n v="129.91999999999999"/>
    <n v="8.0299999999999994"/>
    <n v="1220.6300000000001"/>
    <s v="Credit Card"/>
    <s v="Delivered"/>
    <s v="Houston"/>
    <s v="TX"/>
    <s v="India"/>
    <s v="SELL00943"/>
  </r>
  <r>
    <x v="743"/>
    <d v="2022-06-09T00:00:00"/>
    <x v="1"/>
    <x v="736"/>
    <s v="Mohit Kapoor"/>
    <x v="44"/>
    <s v="Desk Organizer"/>
    <x v="2"/>
    <x v="6"/>
    <n v="4"/>
    <n v="52.22"/>
    <n v="0.05"/>
    <n v="15.87"/>
    <n v="3.55"/>
    <n v="217.86"/>
    <s v="Debit Card"/>
    <s v="Delivered"/>
    <s v="Jacksonville"/>
    <s v="FL"/>
    <s v="United States"/>
    <s v="SELL01015"/>
  </r>
  <r>
    <x v="744"/>
    <d v="2024-02-01T00:00:00"/>
    <x v="2"/>
    <x v="737"/>
    <s v="Simran Patel"/>
    <x v="35"/>
    <s v="Winter Jacket"/>
    <x v="0"/>
    <x v="8"/>
    <n v="4"/>
    <n v="198.26"/>
    <n v="0.15"/>
    <n v="33.700000000000003"/>
    <n v="9.39"/>
    <n v="717.17"/>
    <s v="Credit Card"/>
    <s v="Delivered"/>
    <s v="San Francisco"/>
    <s v="CA"/>
    <s v="Canada"/>
    <s v="SELL00242"/>
  </r>
  <r>
    <x v="745"/>
    <d v="2024-02-16T00:00:00"/>
    <x v="2"/>
    <x v="738"/>
    <s v="Aditya Mehta"/>
    <x v="48"/>
    <s v="Office Chair"/>
    <x v="3"/>
    <x v="7"/>
    <n v="1"/>
    <n v="111.71"/>
    <n v="0.1"/>
    <n v="8.0399999999999991"/>
    <n v="3.49"/>
    <n v="112.07"/>
    <s v="Debit Card"/>
    <s v="Cancelled"/>
    <s v="Dallas"/>
    <s v="TX"/>
    <s v="United States"/>
    <s v="SELL01943"/>
  </r>
  <r>
    <x v="746"/>
    <d v="2024-05-07T00:00:00"/>
    <x v="2"/>
    <x v="739"/>
    <s v="Vihaan Kumar"/>
    <x v="37"/>
    <s v="USB-C Charger"/>
    <x v="5"/>
    <x v="4"/>
    <n v="2"/>
    <n v="569.66999999999996"/>
    <n v="0"/>
    <n v="91.15"/>
    <n v="3.4"/>
    <n v="1233.8900000000001"/>
    <s v="Credit Card"/>
    <s v="Shipped"/>
    <s v="Phoenix"/>
    <s v="AZ"/>
    <s v="United Kingdom"/>
    <s v="SELL00669"/>
  </r>
  <r>
    <x v="747"/>
    <d v="2023-03-20T00:00:00"/>
    <x v="0"/>
    <x v="740"/>
    <s v="Karan Kapoor"/>
    <x v="27"/>
    <s v="Instant Pot"/>
    <x v="4"/>
    <x v="3"/>
    <n v="1"/>
    <n v="346.29"/>
    <n v="0.3"/>
    <n v="12.12"/>
    <n v="9.0399999999999991"/>
    <n v="263.56"/>
    <s v="Debit Card"/>
    <s v="Delivered"/>
    <s v="Washington"/>
    <s v="DC"/>
    <s v="United States"/>
    <s v="SELL01680"/>
  </r>
  <r>
    <x v="748"/>
    <d v="2023-03-13T00:00:00"/>
    <x v="0"/>
    <x v="741"/>
    <s v="Sunita Reddy"/>
    <x v="41"/>
    <s v="Electric Kettle"/>
    <x v="4"/>
    <x v="1"/>
    <n v="1"/>
    <n v="408.88"/>
    <n v="0.05"/>
    <n v="69.92"/>
    <n v="3.2"/>
    <n v="461.56"/>
    <s v="Debit Card"/>
    <s v="Delivered"/>
    <s v="Dallas"/>
    <s v="TX"/>
    <s v="United States"/>
    <s v="SELL01108"/>
  </r>
  <r>
    <x v="749"/>
    <d v="2021-07-22T00:00:00"/>
    <x v="4"/>
    <x v="742"/>
    <s v="Aditya Mehta"/>
    <x v="26"/>
    <s v="Board Game"/>
    <x v="1"/>
    <x v="0"/>
    <n v="5"/>
    <n v="111.1"/>
    <n v="0"/>
    <n v="44.44"/>
    <n v="6.94"/>
    <n v="606.88"/>
    <s v="UPI"/>
    <s v="Delivered"/>
    <s v="Washington"/>
    <s v="DC"/>
    <s v="India"/>
    <s v="SELL00001"/>
  </r>
  <r>
    <x v="750"/>
    <d v="2022-11-28T00:00:00"/>
    <x v="1"/>
    <x v="743"/>
    <s v="Priya Patel"/>
    <x v="42"/>
    <s v="Wireless Charger"/>
    <x v="3"/>
    <x v="4"/>
    <n v="2"/>
    <n v="284.32"/>
    <n v="0"/>
    <n v="28.43"/>
    <n v="4.72"/>
    <n v="601.79"/>
    <s v="Debit Card"/>
    <s v="Delivered"/>
    <s v="Chicago"/>
    <s v="IL"/>
    <s v="United States"/>
    <s v="SELL00209"/>
  </r>
  <r>
    <x v="751"/>
    <d v="2020-04-18T00:00:00"/>
    <x v="3"/>
    <x v="744"/>
    <s v="Sneha Patel"/>
    <x v="46"/>
    <s v="Action Camera"/>
    <x v="2"/>
    <x v="3"/>
    <n v="3"/>
    <n v="369.85"/>
    <n v="0"/>
    <n v="199.72"/>
    <n v="11.04"/>
    <n v="1320.31"/>
    <s v="Amazon Pay"/>
    <s v="Pending"/>
    <s v="Fort Worth"/>
    <s v="TX"/>
    <s v="United States"/>
    <s v="SELL00145"/>
  </r>
  <r>
    <x v="752"/>
    <d v="2024-09-12T00:00:00"/>
    <x v="2"/>
    <x v="745"/>
    <s v="Mohit Verma"/>
    <x v="30"/>
    <s v="Noise Cancelling Headphones"/>
    <x v="1"/>
    <x v="8"/>
    <n v="2"/>
    <n v="116.36"/>
    <n v="0.25"/>
    <n v="8.73"/>
    <n v="1.61"/>
    <n v="184.88"/>
    <s v="Amazon Pay"/>
    <s v="Returned"/>
    <s v="Columbus"/>
    <s v="OH"/>
    <s v="India"/>
    <s v="SELL00087"/>
  </r>
  <r>
    <x v="753"/>
    <d v="2022-12-01T00:00:00"/>
    <x v="1"/>
    <x v="746"/>
    <s v="Aman Verma"/>
    <x v="42"/>
    <s v="Wireless Charger"/>
    <x v="2"/>
    <x v="5"/>
    <n v="2"/>
    <n v="535.91"/>
    <n v="0"/>
    <n v="53.59"/>
    <n v="6.09"/>
    <n v="1131.5"/>
    <s v="Debit Card"/>
    <s v="Delivered"/>
    <s v="Columbus"/>
    <s v="OH"/>
    <s v="United States"/>
    <s v="SELL00104"/>
  </r>
  <r>
    <x v="754"/>
    <d v="2023-04-24T00:00:00"/>
    <x v="0"/>
    <x v="747"/>
    <s v="Aman Reddy"/>
    <x v="1"/>
    <s v="Microphone"/>
    <x v="4"/>
    <x v="8"/>
    <n v="1"/>
    <n v="6.85"/>
    <n v="0.15"/>
    <n v="0.7"/>
    <n v="5.57"/>
    <n v="12.09"/>
    <s v="Net Banking"/>
    <s v="Delivered"/>
    <s v="Washington"/>
    <s v="DC"/>
    <s v="United States"/>
    <s v="SELL01802"/>
  </r>
  <r>
    <x v="755"/>
    <d v="2022-07-23T00:00:00"/>
    <x v="1"/>
    <x v="748"/>
    <s v="Rohit Patel"/>
    <x v="26"/>
    <s v="Board Game"/>
    <x v="1"/>
    <x v="0"/>
    <n v="5"/>
    <n v="106.25"/>
    <n v="0.25"/>
    <n v="19.920000000000002"/>
    <n v="4.62"/>
    <n v="422.98"/>
    <s v="Amazon Pay"/>
    <s v="Delivered"/>
    <s v="San Jose"/>
    <s v="CA"/>
    <s v="Australia"/>
    <s v="SELL01605"/>
  </r>
  <r>
    <x v="756"/>
    <d v="2021-02-01T00:00:00"/>
    <x v="4"/>
    <x v="749"/>
    <s v="Vikas Singh"/>
    <x v="38"/>
    <s v="Fitness Band"/>
    <x v="1"/>
    <x v="4"/>
    <n v="5"/>
    <n v="569.91"/>
    <n v="0.05"/>
    <n v="487.27"/>
    <n v="9.11"/>
    <n v="3203.45"/>
    <s v="Net Banking"/>
    <s v="Shipped"/>
    <s v="Washington"/>
    <s v="DC"/>
    <s v="United States"/>
    <s v="SELL00724"/>
  </r>
  <r>
    <x v="757"/>
    <d v="2023-05-31T00:00:00"/>
    <x v="0"/>
    <x v="750"/>
    <s v="Sneha Verma"/>
    <x v="28"/>
    <s v="Water Bottle"/>
    <x v="5"/>
    <x v="0"/>
    <n v="1"/>
    <n v="341.91"/>
    <n v="0.1"/>
    <n v="15.39"/>
    <n v="12.55"/>
    <n v="335.66"/>
    <s v="Credit Card"/>
    <s v="Delivered"/>
    <s v="Chicago"/>
    <s v="IL"/>
    <s v="United States"/>
    <s v="SELL01085"/>
  </r>
  <r>
    <x v="758"/>
    <d v="2021-09-25T00:00:00"/>
    <x v="4"/>
    <x v="751"/>
    <s v="Arjun Gupta"/>
    <x v="36"/>
    <s v="Router"/>
    <x v="4"/>
    <x v="6"/>
    <n v="5"/>
    <n v="240.42"/>
    <n v="0.2"/>
    <n v="0"/>
    <n v="12.58"/>
    <n v="974.26"/>
    <s v="Debit Card"/>
    <s v="Delivered"/>
    <s v="Austin"/>
    <s v="TX"/>
    <s v="United States"/>
    <s v="SELL00901"/>
  </r>
  <r>
    <x v="759"/>
    <d v="2023-03-02T00:00:00"/>
    <x v="0"/>
    <x v="752"/>
    <s v="Rohit Singh"/>
    <x v="23"/>
    <s v="Phone Tripod"/>
    <x v="1"/>
    <x v="4"/>
    <n v="2"/>
    <n v="340.07"/>
    <n v="0"/>
    <n v="54.41"/>
    <n v="5.31"/>
    <n v="739.86"/>
    <s v="Debit Card"/>
    <s v="Shipped"/>
    <s v="New York"/>
    <s v="NY"/>
    <s v="United States"/>
    <s v="SELL01954"/>
  </r>
  <r>
    <x v="760"/>
    <d v="2023-04-01T00:00:00"/>
    <x v="0"/>
    <x v="753"/>
    <s v="Kabir Singh"/>
    <x v="23"/>
    <s v="Phone Tripod"/>
    <x v="1"/>
    <x v="9"/>
    <n v="3"/>
    <n v="400.82"/>
    <n v="0.2"/>
    <n v="48.1"/>
    <n v="13.82"/>
    <n v="1023.89"/>
    <s v="Debit Card"/>
    <s v="Shipped"/>
    <s v="Austin"/>
    <s v="TX"/>
    <s v="United States"/>
    <s v="SELL00892"/>
  </r>
  <r>
    <x v="761"/>
    <d v="2023-05-23T00:00:00"/>
    <x v="0"/>
    <x v="754"/>
    <s v="Aditya Singh"/>
    <x v="5"/>
    <s v="Cookware Set"/>
    <x v="1"/>
    <x v="2"/>
    <n v="3"/>
    <n v="299.57"/>
    <n v="0"/>
    <n v="107.85"/>
    <n v="9.8699999999999992"/>
    <n v="1016.43"/>
    <s v="Net Banking"/>
    <s v="Delivered"/>
    <s v="Columbus"/>
    <s v="OH"/>
    <s v="United States"/>
    <s v="SELL00023"/>
  </r>
  <r>
    <x v="762"/>
    <d v="2022-01-02T00:00:00"/>
    <x v="1"/>
    <x v="755"/>
    <s v="Neha Joshi"/>
    <x v="12"/>
    <s v="Vacuum Cleaner"/>
    <x v="4"/>
    <x v="6"/>
    <n v="3"/>
    <n v="293.74"/>
    <n v="0.1"/>
    <n v="39.65"/>
    <n v="6.29"/>
    <n v="839.04"/>
    <s v="Debit Card"/>
    <s v="Shipped"/>
    <s v="Indianapolis"/>
    <s v="IN"/>
    <s v="United States"/>
    <s v="SELL01094"/>
  </r>
  <r>
    <x v="763"/>
    <d v="2020-08-22T00:00:00"/>
    <x v="3"/>
    <x v="756"/>
    <s v="Ritika Kapoor"/>
    <x v="35"/>
    <s v="Winter Jacket"/>
    <x v="4"/>
    <x v="8"/>
    <n v="5"/>
    <n v="238.68"/>
    <n v="0.2"/>
    <n v="114.57"/>
    <n v="1.51"/>
    <n v="1070.8"/>
    <s v="Cash on Delivery"/>
    <s v="Delivered"/>
    <s v="Columbus"/>
    <s v="OH"/>
    <s v="India"/>
    <s v="SELL00001"/>
  </r>
  <r>
    <x v="764"/>
    <d v="2021-10-19T00:00:00"/>
    <x v="4"/>
    <x v="757"/>
    <s v="Simran Kapoor"/>
    <x v="2"/>
    <s v="Power Bank 20000mAh"/>
    <x v="5"/>
    <x v="5"/>
    <n v="4"/>
    <n v="72.73"/>
    <n v="0.05"/>
    <n v="13.82"/>
    <n v="0.72"/>
    <n v="290.91000000000003"/>
    <s v="Amazon Pay"/>
    <s v="Delivered"/>
    <s v="San Antonio"/>
    <s v="TX"/>
    <s v="United States"/>
    <s v="SELL00351"/>
  </r>
  <r>
    <x v="765"/>
    <d v="2022-01-20T00:00:00"/>
    <x v="1"/>
    <x v="758"/>
    <s v="Kabir Patel"/>
    <x v="49"/>
    <s v="Bluetooth Speaker"/>
    <x v="2"/>
    <x v="3"/>
    <n v="1"/>
    <n v="97.37"/>
    <n v="0.1"/>
    <n v="7.01"/>
    <n v="7.33"/>
    <n v="101.97"/>
    <s v="Credit Card"/>
    <s v="Delivered"/>
    <s v="Indianapolis"/>
    <s v="IN"/>
    <s v="Canada"/>
    <s v="SELL00672"/>
  </r>
  <r>
    <x v="766"/>
    <d v="2021-08-10T00:00:00"/>
    <x v="4"/>
    <x v="759"/>
    <s v="Anjali Singh"/>
    <x v="46"/>
    <s v="Action Camera"/>
    <x v="1"/>
    <x v="1"/>
    <n v="4"/>
    <n v="149.24"/>
    <n v="0.3"/>
    <n v="20.89"/>
    <n v="3.18"/>
    <n v="441.94"/>
    <s v="Debit Card"/>
    <s v="Delivered"/>
    <s v="Phoenix"/>
    <s v="AZ"/>
    <s v="Australia"/>
    <s v="SELL00162"/>
  </r>
  <r>
    <x v="767"/>
    <d v="2022-10-29T00:00:00"/>
    <x v="1"/>
    <x v="760"/>
    <s v="Simran Verma"/>
    <x v="20"/>
    <s v="4K Monitor"/>
    <x v="1"/>
    <x v="0"/>
    <n v="1"/>
    <n v="477.44"/>
    <n v="0"/>
    <n v="0"/>
    <n v="14.59"/>
    <n v="492.03"/>
    <s v="Credit Card"/>
    <s v="Shipped"/>
    <s v="San Antonio"/>
    <s v="TX"/>
    <s v="India"/>
    <s v="SELL01172"/>
  </r>
  <r>
    <x v="768"/>
    <d v="2023-01-02T00:00:00"/>
    <x v="0"/>
    <x v="761"/>
    <s v="Neha Joshi"/>
    <x v="14"/>
    <s v="Running Shoes"/>
    <x v="2"/>
    <x v="9"/>
    <n v="4"/>
    <n v="239.64"/>
    <n v="0.05"/>
    <n v="109.28"/>
    <n v="5.29"/>
    <n v="1025.2"/>
    <s v="Credit Card"/>
    <s v="Delivered"/>
    <s v="Dallas"/>
    <s v="TX"/>
    <s v="United States"/>
    <s v="SELL01301"/>
  </r>
  <r>
    <x v="769"/>
    <d v="2022-08-11T00:00:00"/>
    <x v="1"/>
    <x v="755"/>
    <s v="Priya Gupta"/>
    <x v="19"/>
    <s v="Backpack"/>
    <x v="2"/>
    <x v="3"/>
    <n v="1"/>
    <n v="462.85"/>
    <n v="0"/>
    <n v="55.54"/>
    <n v="12.33"/>
    <n v="530.72"/>
    <s v="Debit Card"/>
    <s v="Pending"/>
    <s v="Chicago"/>
    <s v="IL"/>
    <s v="United States"/>
    <s v="SELL00114"/>
  </r>
  <r>
    <x v="770"/>
    <d v="2021-05-06T00:00:00"/>
    <x v="4"/>
    <x v="762"/>
    <s v="Ritika Sharma"/>
    <x v="24"/>
    <s v="Gaming Mouse"/>
    <x v="3"/>
    <x v="0"/>
    <n v="3"/>
    <n v="431.18"/>
    <n v="0.05"/>
    <n v="98.31"/>
    <n v="9.2200000000000006"/>
    <n v="1336.39"/>
    <s v="UPI"/>
    <s v="Delivered"/>
    <s v="Fort Worth"/>
    <s v="TX"/>
    <s v="United States"/>
    <s v="SELL01606"/>
  </r>
  <r>
    <x v="771"/>
    <d v="2022-07-01T00:00:00"/>
    <x v="1"/>
    <x v="763"/>
    <s v="Vikas Reddy"/>
    <x v="46"/>
    <s v="Action Camera"/>
    <x v="5"/>
    <x v="2"/>
    <n v="3"/>
    <n v="442.03"/>
    <n v="0.2"/>
    <n v="53.04"/>
    <n v="2.11"/>
    <n v="1116.02"/>
    <s v="Credit Card"/>
    <s v="Delivered"/>
    <s v="Dallas"/>
    <s v="TX"/>
    <s v="United Kingdom"/>
    <s v="SELL01534"/>
  </r>
  <r>
    <x v="772"/>
    <d v="2023-06-30T00:00:00"/>
    <x v="0"/>
    <x v="764"/>
    <s v="Aditya Gupta"/>
    <x v="44"/>
    <s v="Desk Organizer"/>
    <x v="1"/>
    <x v="9"/>
    <n v="2"/>
    <n v="427.05"/>
    <n v="0"/>
    <n v="102.49"/>
    <n v="9.06"/>
    <n v="965.65"/>
    <s v="Debit Card"/>
    <s v="Delivered"/>
    <s v="Chicago"/>
    <s v="IL"/>
    <s v="United States"/>
    <s v="SELL00716"/>
  </r>
  <r>
    <x v="773"/>
    <d v="2023-06-07T00:00:00"/>
    <x v="0"/>
    <x v="765"/>
    <s v="Simran Joshi"/>
    <x v="26"/>
    <s v="Board Game"/>
    <x v="0"/>
    <x v="7"/>
    <n v="4"/>
    <n v="22.31"/>
    <n v="0"/>
    <n v="7.14"/>
    <n v="11.55"/>
    <n v="107.93"/>
    <s v="Cash on Delivery"/>
    <s v="Delivered"/>
    <s v="San Antonio"/>
    <s v="TX"/>
    <s v="United States"/>
    <s v="SELL00660"/>
  </r>
  <r>
    <x v="774"/>
    <d v="2024-03-22T00:00:00"/>
    <x v="2"/>
    <x v="766"/>
    <s v="Vivaan Sharma"/>
    <x v="32"/>
    <s v="Children's Book"/>
    <x v="4"/>
    <x v="0"/>
    <n v="1"/>
    <n v="532.46"/>
    <n v="0.15"/>
    <n v="36.21"/>
    <n v="2.8"/>
    <n v="491.6"/>
    <s v="UPI"/>
    <s v="Returned"/>
    <s v="Chicago"/>
    <s v="IL"/>
    <s v="India"/>
    <s v="SELL00111"/>
  </r>
  <r>
    <x v="775"/>
    <d v="2023-04-12T00:00:00"/>
    <x v="0"/>
    <x v="767"/>
    <s v="Vikas Gupta"/>
    <x v="46"/>
    <s v="Action Camera"/>
    <x v="0"/>
    <x v="4"/>
    <n v="3"/>
    <n v="205.45"/>
    <n v="0"/>
    <n v="110.94"/>
    <n v="2.67"/>
    <n v="729.96"/>
    <s v="Amazon Pay"/>
    <s v="Shipped"/>
    <s v="Chicago"/>
    <s v="IL"/>
    <s v="India"/>
    <s v="SELL00150"/>
  </r>
  <r>
    <x v="776"/>
    <d v="2024-08-03T00:00:00"/>
    <x v="2"/>
    <x v="768"/>
    <s v="Aditya Verma"/>
    <x v="33"/>
    <s v="Laptop Sleeve"/>
    <x v="2"/>
    <x v="7"/>
    <n v="1"/>
    <n v="438.95"/>
    <n v="0.1"/>
    <n v="31.6"/>
    <n v="1.46"/>
    <n v="428.12"/>
    <s v="UPI"/>
    <s v="Delivered"/>
    <s v="Dallas"/>
    <s v="TX"/>
    <s v="United States"/>
    <s v="SELL01101"/>
  </r>
  <r>
    <x v="777"/>
    <d v="2023-04-06T00:00:00"/>
    <x v="0"/>
    <x v="769"/>
    <s v="Kabir Kapoor"/>
    <x v="20"/>
    <s v="4K Monitor"/>
    <x v="1"/>
    <x v="2"/>
    <n v="3"/>
    <n v="232.27"/>
    <n v="0.1"/>
    <n v="31.36"/>
    <n v="6.69"/>
    <n v="665.18"/>
    <s v="Amazon Pay"/>
    <s v="Delivered"/>
    <s v="Los Angeles"/>
    <s v="CA"/>
    <s v="India"/>
    <s v="SELL00346"/>
  </r>
  <r>
    <x v="778"/>
    <d v="2020-06-18T00:00:00"/>
    <x v="3"/>
    <x v="770"/>
    <s v="Aman Mehta"/>
    <x v="33"/>
    <s v="Laptop Sleeve"/>
    <x v="0"/>
    <x v="8"/>
    <n v="1"/>
    <n v="353.27"/>
    <n v="0.05"/>
    <n v="16.78"/>
    <n v="4.5"/>
    <n v="356.89"/>
    <s v="Credit Card"/>
    <s v="Delivered"/>
    <s v="Houston"/>
    <s v="TX"/>
    <s v="India"/>
    <s v="SELL01298"/>
  </r>
  <r>
    <x v="779"/>
    <d v="2023-11-17T00:00:00"/>
    <x v="0"/>
    <x v="771"/>
    <s v="Simran Kapoor"/>
    <x v="41"/>
    <s v="Electric Kettle"/>
    <x v="4"/>
    <x v="4"/>
    <n v="4"/>
    <n v="334.8"/>
    <n v="0"/>
    <n v="241.06"/>
    <n v="6.64"/>
    <n v="1586.9"/>
    <s v="Net Banking"/>
    <s v="Delivered"/>
    <s v="Charlotte"/>
    <s v="NC"/>
    <s v="United States"/>
    <s v="SELL01434"/>
  </r>
  <r>
    <x v="780"/>
    <d v="2022-08-03T00:00:00"/>
    <x v="1"/>
    <x v="772"/>
    <s v="Sahil Sharma"/>
    <x v="31"/>
    <s v="Novel Bestseller"/>
    <x v="2"/>
    <x v="2"/>
    <n v="1"/>
    <n v="570.99"/>
    <n v="0.15"/>
    <n v="58.24"/>
    <n v="0.54"/>
    <n v="544.12"/>
    <s v="Credit Card"/>
    <s v="Delivered"/>
    <s v="Jacksonville"/>
    <s v="FL"/>
    <s v="United States"/>
    <s v="SELL01714"/>
  </r>
  <r>
    <x v="781"/>
    <d v="2022-03-05T00:00:00"/>
    <x v="1"/>
    <x v="773"/>
    <s v="Simran Kapoor"/>
    <x v="20"/>
    <s v="4K Monitor"/>
    <x v="2"/>
    <x v="7"/>
    <n v="3"/>
    <n v="527.74"/>
    <n v="0"/>
    <n v="189.99"/>
    <n v="7.05"/>
    <n v="1780.26"/>
    <s v="Credit Card"/>
    <s v="Delivered"/>
    <s v="Charlotte"/>
    <s v="NC"/>
    <s v="United States"/>
    <s v="SELL00027"/>
  </r>
  <r>
    <x v="782"/>
    <d v="2021-09-25T00:00:00"/>
    <x v="4"/>
    <x v="774"/>
    <s v="Rohit Patel"/>
    <x v="36"/>
    <s v="Router"/>
    <x v="5"/>
    <x v="2"/>
    <n v="1"/>
    <n v="532.6"/>
    <n v="0.05"/>
    <n v="60.72"/>
    <n v="10.38"/>
    <n v="577.07000000000005"/>
    <s v="Debit Card"/>
    <s v="Delivered"/>
    <s v="San Antonio"/>
    <s v="TX"/>
    <s v="United States"/>
    <s v="SELL00043"/>
  </r>
  <r>
    <x v="783"/>
    <d v="2023-05-02T00:00:00"/>
    <x v="0"/>
    <x v="775"/>
    <s v="Kabir Joshi"/>
    <x v="21"/>
    <s v="Smart Light Bulb"/>
    <x v="4"/>
    <x v="0"/>
    <n v="3"/>
    <n v="596.12"/>
    <n v="0"/>
    <n v="143.07"/>
    <n v="12.15"/>
    <n v="1943.58"/>
    <s v="Credit Card"/>
    <s v="Delivered"/>
    <s v="Austin"/>
    <s v="TX"/>
    <s v="Canada"/>
    <s v="SELL00157"/>
  </r>
  <r>
    <x v="784"/>
    <d v="2024-03-20T00:00:00"/>
    <x v="2"/>
    <x v="776"/>
    <s v="Aman Singh"/>
    <x v="33"/>
    <s v="Laptop Sleeve"/>
    <x v="0"/>
    <x v="9"/>
    <n v="2"/>
    <n v="352.31"/>
    <n v="0.05"/>
    <n v="53.55"/>
    <n v="4.53"/>
    <n v="727.47"/>
    <s v="Net Banking"/>
    <s v="Cancelled"/>
    <s v="Philadelphia"/>
    <s v="PA"/>
    <s v="United States"/>
    <s v="SELL00601"/>
  </r>
  <r>
    <x v="785"/>
    <d v="2020-01-29T00:00:00"/>
    <x v="3"/>
    <x v="777"/>
    <s v="Vivaan Joshi"/>
    <x v="13"/>
    <s v="Desk Plant"/>
    <x v="3"/>
    <x v="2"/>
    <n v="5"/>
    <n v="407.02"/>
    <n v="0.25"/>
    <n v="76.319999999999993"/>
    <n v="12.99"/>
    <n v="1615.63"/>
    <s v="Credit Card"/>
    <s v="Cancelled"/>
    <s v="San Diego"/>
    <s v="CA"/>
    <s v="India"/>
    <s v="SELL01516"/>
  </r>
  <r>
    <x v="786"/>
    <d v="2023-04-03T00:00:00"/>
    <x v="0"/>
    <x v="778"/>
    <s v="Vihaan Patel"/>
    <x v="35"/>
    <s v="Winter Jacket"/>
    <x v="0"/>
    <x v="2"/>
    <n v="5"/>
    <n v="436.19"/>
    <n v="0"/>
    <n v="174.48"/>
    <n v="6.81"/>
    <n v="2362.2399999999998"/>
    <s v="Credit Card"/>
    <s v="Pending"/>
    <s v="Jacksonville"/>
    <s v="FL"/>
    <s v="India"/>
    <s v="SELL00676"/>
  </r>
  <r>
    <x v="787"/>
    <d v="2023-12-16T00:00:00"/>
    <x v="0"/>
    <x v="779"/>
    <s v="Aditya Reddy"/>
    <x v="27"/>
    <s v="Instant Pot"/>
    <x v="1"/>
    <x v="0"/>
    <n v="4"/>
    <n v="243.36"/>
    <n v="0"/>
    <n v="48.67"/>
    <n v="9.56"/>
    <n v="1031.67"/>
    <s v="Debit Card"/>
    <s v="Cancelled"/>
    <s v="Indianapolis"/>
    <s v="IN"/>
    <s v="United States"/>
    <s v="SELL00149"/>
  </r>
  <r>
    <x v="788"/>
    <d v="2020-12-04T00:00:00"/>
    <x v="3"/>
    <x v="780"/>
    <s v="Mohit Sharma"/>
    <x v="36"/>
    <s v="Router"/>
    <x v="3"/>
    <x v="6"/>
    <n v="3"/>
    <n v="175.51"/>
    <n v="0.1"/>
    <n v="23.69"/>
    <n v="12.69"/>
    <n v="510.26"/>
    <s v="Debit Card"/>
    <s v="Delivered"/>
    <s v="New York"/>
    <s v="NY"/>
    <s v="United States"/>
    <s v="SELL00420"/>
  </r>
  <r>
    <x v="789"/>
    <d v="2024-07-29T00:00:00"/>
    <x v="2"/>
    <x v="781"/>
    <s v="Sneha Joshi"/>
    <x v="47"/>
    <s v="External HDD 2TB"/>
    <x v="5"/>
    <x v="4"/>
    <n v="4"/>
    <n v="475.21"/>
    <n v="0.15"/>
    <n v="290.83"/>
    <n v="1.88"/>
    <n v="1908.42"/>
    <s v="Debit Card"/>
    <s v="Returned"/>
    <s v="San Diego"/>
    <s v="CA"/>
    <s v="India"/>
    <s v="SELL01619"/>
  </r>
  <r>
    <x v="790"/>
    <d v="2024-02-28T00:00:00"/>
    <x v="2"/>
    <x v="698"/>
    <s v="Simran Reddy"/>
    <x v="22"/>
    <s v="LED Desk Lamp"/>
    <x v="3"/>
    <x v="1"/>
    <n v="4"/>
    <n v="279.89999999999998"/>
    <n v="0"/>
    <n v="55.98"/>
    <n v="14.23"/>
    <n v="1189.81"/>
    <s v="Debit Card"/>
    <s v="Delivered"/>
    <s v="Jacksonville"/>
    <s v="FL"/>
    <s v="United States"/>
    <s v="SELL00861"/>
  </r>
  <r>
    <x v="791"/>
    <d v="2023-10-20T00:00:00"/>
    <x v="0"/>
    <x v="782"/>
    <s v="Aman Kapoor"/>
    <x v="38"/>
    <s v="Fitness Band"/>
    <x v="5"/>
    <x v="9"/>
    <n v="1"/>
    <n v="8.06"/>
    <n v="0"/>
    <n v="0"/>
    <n v="2.93"/>
    <n v="10.99"/>
    <s v="Cash on Delivery"/>
    <s v="Delivered"/>
    <s v="Los Angeles"/>
    <s v="CA"/>
    <s v="United States"/>
    <s v="SELL01012"/>
  </r>
  <r>
    <x v="792"/>
    <d v="2023-09-27T00:00:00"/>
    <x v="0"/>
    <x v="783"/>
    <s v="Mohit Patel"/>
    <x v="20"/>
    <s v="4K Monitor"/>
    <x v="0"/>
    <x v="3"/>
    <n v="5"/>
    <n v="206.18"/>
    <n v="0.05"/>
    <n v="48.97"/>
    <n v="1.93"/>
    <n v="1030.26"/>
    <s v="Debit Card"/>
    <s v="Delivered"/>
    <s v="Austin"/>
    <s v="TX"/>
    <s v="United States"/>
    <s v="SELL00779"/>
  </r>
  <r>
    <x v="793"/>
    <d v="2021-05-14T00:00:00"/>
    <x v="4"/>
    <x v="784"/>
    <s v="Vikas Gupta"/>
    <x v="45"/>
    <s v="Yoga Mat"/>
    <x v="3"/>
    <x v="2"/>
    <n v="4"/>
    <n v="141.19"/>
    <n v="0.1"/>
    <n v="0"/>
    <n v="4.51"/>
    <n v="512.79"/>
    <s v="Debit Card"/>
    <s v="Delivered"/>
    <s v="Dallas"/>
    <s v="TX"/>
    <s v="India"/>
    <s v="SELL00463"/>
  </r>
  <r>
    <x v="794"/>
    <d v="2024-08-07T00:00:00"/>
    <x v="2"/>
    <x v="785"/>
    <s v="Sunita Mehta"/>
    <x v="47"/>
    <s v="External HDD 2TB"/>
    <x v="5"/>
    <x v="6"/>
    <n v="3"/>
    <n v="402.32"/>
    <n v="0"/>
    <n v="144.84"/>
    <n v="12.57"/>
    <n v="1364.37"/>
    <s v="Amazon Pay"/>
    <s v="Delivered"/>
    <s v="Chicago"/>
    <s v="IL"/>
    <s v="United States"/>
    <s v="SELL00875"/>
  </r>
  <r>
    <x v="795"/>
    <d v="2021-05-25T00:00:00"/>
    <x v="4"/>
    <x v="786"/>
    <s v="Anjali Kapoor"/>
    <x v="18"/>
    <s v="Smartphone Case"/>
    <x v="1"/>
    <x v="2"/>
    <n v="3"/>
    <n v="474.11"/>
    <n v="0.15"/>
    <n v="145.08000000000001"/>
    <n v="5.2"/>
    <n v="1359.26"/>
    <s v="Debit Card"/>
    <s v="Delivered"/>
    <s v="Los Angeles"/>
    <s v="CA"/>
    <s v="United States"/>
    <s v="SELL00809"/>
  </r>
  <r>
    <x v="796"/>
    <d v="2023-09-12T00:00:00"/>
    <x v="0"/>
    <x v="787"/>
    <s v="Vivaan Patel"/>
    <x v="42"/>
    <s v="Wireless Charger"/>
    <x v="1"/>
    <x v="4"/>
    <n v="2"/>
    <n v="283.06"/>
    <n v="0.05"/>
    <n v="0"/>
    <n v="11.74"/>
    <n v="549.54999999999995"/>
    <s v="Credit Card"/>
    <s v="Delivered"/>
    <s v="Philadelphia"/>
    <s v="PA"/>
    <s v="India"/>
    <s v="SELL01065"/>
  </r>
  <r>
    <x v="797"/>
    <d v="2020-08-04T00:00:00"/>
    <x v="3"/>
    <x v="788"/>
    <s v="Aditya Patel"/>
    <x v="1"/>
    <s v="Microphone"/>
    <x v="0"/>
    <x v="9"/>
    <n v="5"/>
    <n v="351.35"/>
    <n v="0"/>
    <n v="210.81"/>
    <n v="14.46"/>
    <n v="1982.02"/>
    <s v="Credit Card"/>
    <s v="Shipped"/>
    <s v="Chicago"/>
    <s v="IL"/>
    <s v="India"/>
    <s v="SELL01230"/>
  </r>
  <r>
    <x v="798"/>
    <d v="2023-08-17T00:00:00"/>
    <x v="0"/>
    <x v="789"/>
    <s v="Vihaan Reddy"/>
    <x v="30"/>
    <s v="Noise Cancelling Headphones"/>
    <x v="0"/>
    <x v="0"/>
    <n v="4"/>
    <n v="8.8000000000000007"/>
    <n v="0.05"/>
    <n v="4.01"/>
    <n v="0.72"/>
    <n v="38.17"/>
    <s v="Credit Card"/>
    <s v="Delivered"/>
    <s v="Houston"/>
    <s v="TX"/>
    <s v="United States"/>
    <s v="SELL01209"/>
  </r>
  <r>
    <x v="799"/>
    <d v="2023-03-01T00:00:00"/>
    <x v="0"/>
    <x v="790"/>
    <s v="Sunita Gupta"/>
    <x v="8"/>
    <s v="Kids Toy Car"/>
    <x v="3"/>
    <x v="0"/>
    <n v="2"/>
    <n v="292.85000000000002"/>
    <n v="0"/>
    <n v="0"/>
    <n v="12.33"/>
    <n v="598.03"/>
    <s v="Net Banking"/>
    <s v="Delivered"/>
    <s v="San Diego"/>
    <s v="CA"/>
    <s v="United States"/>
    <s v="SELL00131"/>
  </r>
  <r>
    <x v="800"/>
    <d v="2022-12-29T00:00:00"/>
    <x v="1"/>
    <x v="791"/>
    <s v="Pooja Kapoor"/>
    <x v="15"/>
    <s v="Graphic Tablet"/>
    <x v="4"/>
    <x v="7"/>
    <n v="3"/>
    <n v="206.81"/>
    <n v="0"/>
    <n v="74.45"/>
    <n v="12.81"/>
    <n v="707.69"/>
    <s v="UPI"/>
    <s v="Pending"/>
    <s v="Dallas"/>
    <s v="TX"/>
    <s v="India"/>
    <s v="SELL01365"/>
  </r>
  <r>
    <x v="801"/>
    <d v="2023-06-29T00:00:00"/>
    <x v="0"/>
    <x v="792"/>
    <s v="Arjun Patel"/>
    <x v="35"/>
    <s v="Winter Jacket"/>
    <x v="0"/>
    <x v="1"/>
    <n v="5"/>
    <n v="549.20000000000005"/>
    <n v="0.05"/>
    <n v="130.44"/>
    <n v="5.0599999999999996"/>
    <n v="2744.2"/>
    <s v="Debit Card"/>
    <s v="Delivered"/>
    <s v="Houston"/>
    <s v="TX"/>
    <s v="United States"/>
    <s v="SELL01107"/>
  </r>
  <r>
    <x v="802"/>
    <d v="2023-12-09T00:00:00"/>
    <x v="0"/>
    <x v="793"/>
    <s v="Aditya Kapoor"/>
    <x v="1"/>
    <s v="Microphone"/>
    <x v="0"/>
    <x v="5"/>
    <n v="3"/>
    <n v="590.82000000000005"/>
    <n v="0.2"/>
    <n v="0"/>
    <n v="6.52"/>
    <n v="1424.49"/>
    <s v="Debit Card"/>
    <s v="Delivered"/>
    <s v="Austin"/>
    <s v="TX"/>
    <s v="United States"/>
    <s v="SELL01773"/>
  </r>
  <r>
    <x v="803"/>
    <d v="2024-12-15T00:00:00"/>
    <x v="2"/>
    <x v="696"/>
    <s v="Arjun Patel"/>
    <x v="6"/>
    <s v="Dress Shirt"/>
    <x v="1"/>
    <x v="1"/>
    <n v="4"/>
    <n v="37.83"/>
    <n v="0.05"/>
    <n v="17.25"/>
    <n v="9.7899999999999991"/>
    <n v="170.79"/>
    <s v="Credit Card"/>
    <s v="Delivered"/>
    <s v="Denver"/>
    <s v="CO"/>
    <s v="India"/>
    <s v="SELL00478"/>
  </r>
  <r>
    <x v="804"/>
    <d v="2021-03-20T00:00:00"/>
    <x v="4"/>
    <x v="794"/>
    <s v="Priya Mehta"/>
    <x v="28"/>
    <s v="Water Bottle"/>
    <x v="2"/>
    <x v="0"/>
    <n v="1"/>
    <n v="205.86"/>
    <n v="0"/>
    <n v="10.29"/>
    <n v="5.89"/>
    <n v="222.04"/>
    <s v="Credit Card"/>
    <s v="Delivered"/>
    <s v="Austin"/>
    <s v="TX"/>
    <s v="United States"/>
    <s v="SELL01567"/>
  </r>
  <r>
    <x v="805"/>
    <d v="2022-05-25T00:00:00"/>
    <x v="1"/>
    <x v="795"/>
    <s v="Arjun Kapoor"/>
    <x v="15"/>
    <s v="Graphic Tablet"/>
    <x v="1"/>
    <x v="8"/>
    <n v="5"/>
    <n v="127.24"/>
    <n v="0.15"/>
    <n v="27.04"/>
    <n v="4.6100000000000003"/>
    <n v="572.41999999999996"/>
    <s v="Credit Card"/>
    <s v="Delivered"/>
    <s v="Seattle"/>
    <s v="WA"/>
    <s v="India"/>
    <s v="SELL01406"/>
  </r>
  <r>
    <x v="806"/>
    <d v="2023-04-20T00:00:00"/>
    <x v="0"/>
    <x v="796"/>
    <s v="Aditya Gupta"/>
    <x v="25"/>
    <s v="Memory Card 128GB"/>
    <x v="1"/>
    <x v="1"/>
    <n v="2"/>
    <n v="229.66"/>
    <n v="0.05"/>
    <n v="21.82"/>
    <n v="3.55"/>
    <n v="461.72"/>
    <s v="Credit Card"/>
    <s v="Delivered"/>
    <s v="Seattle"/>
    <s v="WA"/>
    <s v="India"/>
    <s v="SELL01712"/>
  </r>
  <r>
    <x v="807"/>
    <d v="2020-06-15T00:00:00"/>
    <x v="3"/>
    <x v="797"/>
    <s v="Sahil Mehta"/>
    <x v="19"/>
    <s v="Backpack"/>
    <x v="5"/>
    <x v="6"/>
    <n v="2"/>
    <n v="469.24"/>
    <n v="0"/>
    <n v="75.08"/>
    <n v="5.79"/>
    <n v="1019.35"/>
    <s v="Debit Card"/>
    <s v="Delivered"/>
    <s v="Columbus"/>
    <s v="OH"/>
    <s v="United States"/>
    <s v="SELL01452"/>
  </r>
  <r>
    <x v="808"/>
    <d v="2020-03-31T00:00:00"/>
    <x v="3"/>
    <x v="798"/>
    <s v="Anjali Singh"/>
    <x v="46"/>
    <s v="Action Camera"/>
    <x v="0"/>
    <x v="1"/>
    <n v="1"/>
    <n v="233.08"/>
    <n v="0.1"/>
    <n v="10.49"/>
    <n v="1.88"/>
    <n v="222.14"/>
    <s v="Credit Card"/>
    <s v="Delivered"/>
    <s v="Washington"/>
    <s v="DC"/>
    <s v="United Kingdom"/>
    <s v="SELL00110"/>
  </r>
  <r>
    <x v="809"/>
    <d v="2021-12-14T00:00:00"/>
    <x v="4"/>
    <x v="799"/>
    <s v="Aman Verma"/>
    <x v="0"/>
    <s v="Drone Mini"/>
    <x v="1"/>
    <x v="0"/>
    <n v="2"/>
    <n v="586.12"/>
    <n v="0"/>
    <n v="93.78"/>
    <n v="2.0299999999999998"/>
    <n v="1268.05"/>
    <s v="Credit Card"/>
    <s v="Shipped"/>
    <s v="Phoenix"/>
    <s v="AZ"/>
    <s v="India"/>
    <s v="SELL00881"/>
  </r>
  <r>
    <x v="810"/>
    <d v="2024-04-03T00:00:00"/>
    <x v="2"/>
    <x v="800"/>
    <s v="Karan Reddy"/>
    <x v="11"/>
    <s v="Projector Mini"/>
    <x v="3"/>
    <x v="4"/>
    <n v="1"/>
    <n v="452.39"/>
    <n v="0.1"/>
    <n v="20.36"/>
    <n v="11.15"/>
    <n v="438.66"/>
    <s v="Credit Card"/>
    <s v="Shipped"/>
    <s v="Columbus"/>
    <s v="OH"/>
    <s v="United Kingdom"/>
    <s v="SELL00682"/>
  </r>
  <r>
    <x v="811"/>
    <d v="2020-02-08T00:00:00"/>
    <x v="3"/>
    <x v="801"/>
    <s v="Vikas Sharma"/>
    <x v="9"/>
    <s v="Wireless Earbuds"/>
    <x v="4"/>
    <x v="7"/>
    <n v="5"/>
    <n v="109.2"/>
    <n v="0.05"/>
    <n v="25.94"/>
    <n v="4.12"/>
    <n v="548.76"/>
    <s v="Net Banking"/>
    <s v="Delivered"/>
    <s v="Los Angeles"/>
    <s v="CA"/>
    <s v="United States"/>
    <s v="SELL01923"/>
  </r>
  <r>
    <x v="812"/>
    <d v="2023-02-23T00:00:00"/>
    <x v="0"/>
    <x v="802"/>
    <s v="Vikas Gupta"/>
    <x v="11"/>
    <s v="Projector Mini"/>
    <x v="3"/>
    <x v="7"/>
    <n v="4"/>
    <n v="589.91999999999996"/>
    <n v="0"/>
    <n v="117.98"/>
    <n v="8.2200000000000006"/>
    <n v="2485.88"/>
    <s v="Cash on Delivery"/>
    <s v="Delivered"/>
    <s v="Phoenix"/>
    <s v="AZ"/>
    <s v="United States"/>
    <s v="SELL00798"/>
  </r>
  <r>
    <x v="813"/>
    <d v="2024-01-14T00:00:00"/>
    <x v="2"/>
    <x v="803"/>
    <s v="Mohit Kumar"/>
    <x v="13"/>
    <s v="Desk Plant"/>
    <x v="2"/>
    <x v="6"/>
    <n v="4"/>
    <n v="49.32"/>
    <n v="0.25"/>
    <n v="11.84"/>
    <n v="7.92"/>
    <n v="167.72"/>
    <s v="Debit Card"/>
    <s v="Delivered"/>
    <s v="Philadelphia"/>
    <s v="PA"/>
    <s v="India"/>
    <s v="SELL01122"/>
  </r>
  <r>
    <x v="814"/>
    <d v="2020-06-21T00:00:00"/>
    <x v="3"/>
    <x v="804"/>
    <s v="Anjali Joshi"/>
    <x v="37"/>
    <s v="USB-C Charger"/>
    <x v="0"/>
    <x v="6"/>
    <n v="5"/>
    <n v="490.83"/>
    <n v="0.05"/>
    <n v="186.52"/>
    <n v="3.81"/>
    <n v="2521.77"/>
    <s v="Debit Card"/>
    <s v="Delivered"/>
    <s v="San Jose"/>
    <s v="CA"/>
    <s v="United States"/>
    <s v="SELL01157"/>
  </r>
  <r>
    <x v="815"/>
    <d v="2021-10-14T00:00:00"/>
    <x v="4"/>
    <x v="805"/>
    <s v="Rohit Kumar"/>
    <x v="8"/>
    <s v="Kids Toy Car"/>
    <x v="5"/>
    <x v="4"/>
    <n v="2"/>
    <n v="48.23"/>
    <n v="0"/>
    <n v="11.58"/>
    <n v="14.55"/>
    <n v="122.59"/>
    <s v="Credit Card"/>
    <s v="Shipped"/>
    <s v="Austin"/>
    <s v="TX"/>
    <s v="Australia"/>
    <s v="SELL00416"/>
  </r>
  <r>
    <x v="816"/>
    <d v="2022-01-23T00:00:00"/>
    <x v="1"/>
    <x v="806"/>
    <s v="Arjun Singh"/>
    <x v="23"/>
    <s v="Phone Tripod"/>
    <x v="2"/>
    <x v="7"/>
    <n v="1"/>
    <n v="72.12"/>
    <n v="0.1"/>
    <n v="5.19"/>
    <n v="14.92"/>
    <n v="85.02"/>
    <s v="Cash on Delivery"/>
    <s v="Delivered"/>
    <s v="San Jose"/>
    <s v="CA"/>
    <s v="United States"/>
    <s v="SELL01301"/>
  </r>
  <r>
    <x v="817"/>
    <d v="2023-05-28T00:00:00"/>
    <x v="0"/>
    <x v="807"/>
    <s v="Aditya Gupta"/>
    <x v="8"/>
    <s v="Kids Toy Car"/>
    <x v="1"/>
    <x v="4"/>
    <n v="5"/>
    <n v="46.05"/>
    <n v="0"/>
    <n v="11.51"/>
    <n v="8.26"/>
    <n v="250.02"/>
    <s v="Amazon Pay"/>
    <s v="Returned"/>
    <s v="New York"/>
    <s v="NY"/>
    <s v="United States"/>
    <s v="SELL01955"/>
  </r>
  <r>
    <x v="818"/>
    <d v="2024-07-19T00:00:00"/>
    <x v="2"/>
    <x v="808"/>
    <s v="Vihaan Reddy"/>
    <x v="28"/>
    <s v="Water Bottle"/>
    <x v="2"/>
    <x v="1"/>
    <n v="5"/>
    <n v="439.44"/>
    <n v="0.2"/>
    <n v="0"/>
    <n v="5.0199999999999996"/>
    <n v="1762.78"/>
    <s v="Credit Card"/>
    <s v="Shipped"/>
    <s v="Phoenix"/>
    <s v="AZ"/>
    <s v="India"/>
    <s v="SELL01257"/>
  </r>
  <r>
    <x v="819"/>
    <d v="2022-12-17T00:00:00"/>
    <x v="1"/>
    <x v="809"/>
    <s v="Sahil Reddy"/>
    <x v="6"/>
    <s v="Dress Shirt"/>
    <x v="1"/>
    <x v="4"/>
    <n v="4"/>
    <n v="439.45"/>
    <n v="0"/>
    <n v="87.89"/>
    <n v="6.63"/>
    <n v="1852.32"/>
    <s v="Amazon Pay"/>
    <s v="Delivered"/>
    <s v="Fort Worth"/>
    <s v="TX"/>
    <s v="United States"/>
    <s v="SELL01871"/>
  </r>
  <r>
    <x v="820"/>
    <d v="2024-08-10T00:00:00"/>
    <x v="2"/>
    <x v="810"/>
    <s v="Vivaan Patel"/>
    <x v="18"/>
    <s v="Smartphone Case"/>
    <x v="2"/>
    <x v="3"/>
    <n v="5"/>
    <n v="531.95000000000005"/>
    <n v="0.05"/>
    <n v="202.14"/>
    <n v="6.92"/>
    <n v="2735.82"/>
    <s v="Credit Card"/>
    <s v="Delivered"/>
    <s v="Washington"/>
    <s v="DC"/>
    <s v="United States"/>
    <s v="SELL00625"/>
  </r>
  <r>
    <x v="821"/>
    <d v="2021-04-20T00:00:00"/>
    <x v="4"/>
    <x v="811"/>
    <s v="Kabir Singh"/>
    <x v="36"/>
    <s v="Router"/>
    <x v="0"/>
    <x v="1"/>
    <n v="3"/>
    <n v="321.68"/>
    <n v="0.1"/>
    <n v="69.48"/>
    <n v="5.88"/>
    <n v="943.9"/>
    <s v="Debit Card"/>
    <s v="Pending"/>
    <s v="Austin"/>
    <s v="TX"/>
    <s v="United States"/>
    <s v="SELL00419"/>
  </r>
  <r>
    <x v="822"/>
    <d v="2021-03-31T00:00:00"/>
    <x v="4"/>
    <x v="812"/>
    <s v="Kabir Mehta"/>
    <x v="3"/>
    <s v="Webcam Full HD"/>
    <x v="4"/>
    <x v="3"/>
    <n v="5"/>
    <n v="243.23"/>
    <n v="0"/>
    <n v="145.94"/>
    <n v="14.05"/>
    <n v="1376.14"/>
    <s v="Debit Card"/>
    <s v="Delivered"/>
    <s v="San Jose"/>
    <s v="CA"/>
    <s v="United States"/>
    <s v="SELL01421"/>
  </r>
  <r>
    <x v="823"/>
    <d v="2022-04-08T00:00:00"/>
    <x v="1"/>
    <x v="813"/>
    <s v="Arjun Singh"/>
    <x v="28"/>
    <s v="Water Bottle"/>
    <x v="2"/>
    <x v="3"/>
    <n v="1"/>
    <n v="120.8"/>
    <n v="0"/>
    <n v="6.04"/>
    <n v="12.05"/>
    <n v="138.88999999999999"/>
    <s v="Debit Card"/>
    <s v="Delivered"/>
    <s v="San Antonio"/>
    <s v="TX"/>
    <s v="United States"/>
    <s v="SELL01699"/>
  </r>
  <r>
    <x v="824"/>
    <d v="2022-06-13T00:00:00"/>
    <x v="1"/>
    <x v="814"/>
    <s v="Mohit Kapoor"/>
    <x v="33"/>
    <s v="Laptop Sleeve"/>
    <x v="5"/>
    <x v="4"/>
    <n v="5"/>
    <n v="15.79"/>
    <n v="0"/>
    <n v="6.32"/>
    <n v="7.15"/>
    <n v="92.42"/>
    <s v="Debit Card"/>
    <s v="Delivered"/>
    <s v="San Antonio"/>
    <s v="TX"/>
    <s v="United States"/>
    <s v="SELL01851"/>
  </r>
  <r>
    <x v="825"/>
    <d v="2023-10-16T00:00:00"/>
    <x v="0"/>
    <x v="815"/>
    <s v="Mohit Joshi"/>
    <x v="4"/>
    <s v="T-Shirt"/>
    <x v="0"/>
    <x v="0"/>
    <n v="1"/>
    <n v="387.08"/>
    <n v="0"/>
    <n v="19.350000000000001"/>
    <n v="11.94"/>
    <n v="418.37"/>
    <s v="Credit Card"/>
    <s v="Delivered"/>
    <s v="Dallas"/>
    <s v="TX"/>
    <s v="United States"/>
    <s v="SELL01933"/>
  </r>
  <r>
    <x v="826"/>
    <d v="2022-10-21T00:00:00"/>
    <x v="1"/>
    <x v="816"/>
    <s v="Vivaan Mehta"/>
    <x v="33"/>
    <s v="Laptop Sleeve"/>
    <x v="2"/>
    <x v="1"/>
    <n v="4"/>
    <n v="367.4"/>
    <n v="0"/>
    <n v="0"/>
    <n v="2.4"/>
    <n v="1472"/>
    <s v="Debit Card"/>
    <s v="Delivered"/>
    <s v="Philadelphia"/>
    <s v="PA"/>
    <s v="United States"/>
    <s v="SELL01481"/>
  </r>
  <r>
    <x v="827"/>
    <d v="2021-01-21T00:00:00"/>
    <x v="4"/>
    <x v="817"/>
    <s v="Vikas Kumar"/>
    <x v="1"/>
    <s v="Microphone"/>
    <x v="0"/>
    <x v="9"/>
    <n v="3"/>
    <n v="14.42"/>
    <n v="0.15"/>
    <n v="2.94"/>
    <n v="5.73"/>
    <n v="45.44"/>
    <s v="Debit Card"/>
    <s v="Shipped"/>
    <s v="San Antonio"/>
    <s v="TX"/>
    <s v="United States"/>
    <s v="SELL01866"/>
  </r>
  <r>
    <x v="828"/>
    <d v="2020-12-13T00:00:00"/>
    <x v="3"/>
    <x v="818"/>
    <s v="Simran Kapoor"/>
    <x v="15"/>
    <s v="Graphic Tablet"/>
    <x v="4"/>
    <x v="0"/>
    <n v="3"/>
    <n v="253.09"/>
    <n v="0"/>
    <n v="60.74"/>
    <n v="14.39"/>
    <n v="834.4"/>
    <s v="Net Banking"/>
    <s v="Delivered"/>
    <s v="San Diego"/>
    <s v="CA"/>
    <s v="United States"/>
    <s v="SELL01911"/>
  </r>
  <r>
    <x v="829"/>
    <d v="2020-07-08T00:00:00"/>
    <x v="3"/>
    <x v="819"/>
    <s v="Priya Joshi"/>
    <x v="26"/>
    <s v="Board Game"/>
    <x v="5"/>
    <x v="8"/>
    <n v="4"/>
    <n v="405.52"/>
    <n v="0"/>
    <n v="129.77000000000001"/>
    <n v="11.13"/>
    <n v="1762.98"/>
    <s v="Cash on Delivery"/>
    <s v="Delivered"/>
    <s v="Columbus"/>
    <s v="OH"/>
    <s v="United States"/>
    <s v="SELL00472"/>
  </r>
  <r>
    <x v="830"/>
    <d v="2021-05-19T00:00:00"/>
    <x v="4"/>
    <x v="820"/>
    <s v="Sneha Reddy"/>
    <x v="14"/>
    <s v="Running Shoes"/>
    <x v="4"/>
    <x v="1"/>
    <n v="2"/>
    <n v="148.81"/>
    <n v="0"/>
    <n v="0"/>
    <n v="9.1"/>
    <n v="306.72000000000003"/>
    <s v="Debit Card"/>
    <s v="Delivered"/>
    <s v="Indianapolis"/>
    <s v="IN"/>
    <s v="United States"/>
    <s v="SELL01851"/>
  </r>
  <r>
    <x v="831"/>
    <d v="2023-04-29T00:00:00"/>
    <x v="0"/>
    <x v="821"/>
    <s v="Sneha Gupta"/>
    <x v="1"/>
    <s v="Microphone"/>
    <x v="4"/>
    <x v="4"/>
    <n v="1"/>
    <n v="97.25"/>
    <n v="0.2"/>
    <n v="6.22"/>
    <n v="10.68"/>
    <n v="94.7"/>
    <s v="Credit Card"/>
    <s v="Delivered"/>
    <s v="Washington"/>
    <s v="DC"/>
    <s v="United States"/>
    <s v="SELL00823"/>
  </r>
  <r>
    <x v="832"/>
    <d v="2024-03-11T00:00:00"/>
    <x v="2"/>
    <x v="822"/>
    <s v="Neha Kumar"/>
    <x v="5"/>
    <s v="Cookware Set"/>
    <x v="4"/>
    <x v="4"/>
    <n v="3"/>
    <n v="396"/>
    <n v="0.25"/>
    <n v="71.28"/>
    <n v="10.07"/>
    <n v="972.35"/>
    <s v="Cash on Delivery"/>
    <s v="Cancelled"/>
    <s v="Houston"/>
    <s v="TX"/>
    <s v="United States"/>
    <s v="SELL00642"/>
  </r>
  <r>
    <x v="833"/>
    <d v="2023-10-24T00:00:00"/>
    <x v="0"/>
    <x v="823"/>
    <s v="Vikas Kapoor"/>
    <x v="24"/>
    <s v="Gaming Mouse"/>
    <x v="5"/>
    <x v="0"/>
    <n v="1"/>
    <n v="515.89"/>
    <n v="0.1"/>
    <n v="55.72"/>
    <n v="5.7"/>
    <n v="525.72"/>
    <s v="Amazon Pay"/>
    <s v="Shipped"/>
    <s v="San Diego"/>
    <s v="CA"/>
    <s v="Canada"/>
    <s v="SELL00248"/>
  </r>
  <r>
    <x v="834"/>
    <d v="2023-12-03T00:00:00"/>
    <x v="0"/>
    <x v="824"/>
    <s v="Simran Joshi"/>
    <x v="28"/>
    <s v="Water Bottle"/>
    <x v="1"/>
    <x v="4"/>
    <n v="1"/>
    <n v="290.81"/>
    <n v="0.1"/>
    <n v="20.94"/>
    <n v="9.52"/>
    <n v="292.19"/>
    <s v="Credit Card"/>
    <s v="Returned"/>
    <s v="San Diego"/>
    <s v="CA"/>
    <s v="United States"/>
    <s v="SELL01100"/>
  </r>
  <r>
    <x v="835"/>
    <d v="2022-04-03T00:00:00"/>
    <x v="1"/>
    <x v="825"/>
    <s v="Priya Mehta"/>
    <x v="47"/>
    <s v="External HDD 2TB"/>
    <x v="2"/>
    <x v="4"/>
    <n v="4"/>
    <n v="431.13"/>
    <n v="0.25"/>
    <n v="64.67"/>
    <n v="13"/>
    <n v="1371.06"/>
    <s v="Amazon Pay"/>
    <s v="Delivered"/>
    <s v="San Diego"/>
    <s v="CA"/>
    <s v="United States"/>
    <s v="SELL00747"/>
  </r>
  <r>
    <x v="836"/>
    <d v="2022-07-17T00:00:00"/>
    <x v="1"/>
    <x v="826"/>
    <s v="Aman Reddy"/>
    <x v="15"/>
    <s v="Graphic Tablet"/>
    <x v="5"/>
    <x v="5"/>
    <n v="1"/>
    <n v="504.76"/>
    <n v="0.2"/>
    <n v="32.299999999999997"/>
    <n v="3.51"/>
    <n v="439.62"/>
    <s v="Debit Card"/>
    <s v="Delivered"/>
    <s v="Columbus"/>
    <s v="OH"/>
    <s v="United States"/>
    <s v="SELL01871"/>
  </r>
  <r>
    <x v="837"/>
    <d v="2022-07-22T00:00:00"/>
    <x v="1"/>
    <x v="827"/>
    <s v="Karan Singh"/>
    <x v="1"/>
    <s v="Microphone"/>
    <x v="5"/>
    <x v="9"/>
    <n v="3"/>
    <n v="447.99"/>
    <n v="0"/>
    <n v="161.28"/>
    <n v="5.32"/>
    <n v="1510.57"/>
    <s v="Cash on Delivery"/>
    <s v="Delivered"/>
    <s v="Dallas"/>
    <s v="TX"/>
    <s v="Canada"/>
    <s v="SELL00763"/>
  </r>
  <r>
    <x v="838"/>
    <d v="2023-02-14T00:00:00"/>
    <x v="0"/>
    <x v="828"/>
    <s v="Rohit Kapoor"/>
    <x v="42"/>
    <s v="Wireless Charger"/>
    <x v="5"/>
    <x v="6"/>
    <n v="5"/>
    <n v="562.46"/>
    <n v="0"/>
    <n v="224.98"/>
    <n v="9.83"/>
    <n v="3047.11"/>
    <s v="Credit Card"/>
    <s v="Delivered"/>
    <s v="Phoenix"/>
    <s v="AZ"/>
    <s v="United States"/>
    <s v="SELL01374"/>
  </r>
  <r>
    <x v="839"/>
    <d v="2020-05-13T00:00:00"/>
    <x v="3"/>
    <x v="829"/>
    <s v="Arjun Gupta"/>
    <x v="0"/>
    <s v="Drone Mini"/>
    <x v="3"/>
    <x v="1"/>
    <n v="1"/>
    <n v="30.62"/>
    <n v="0"/>
    <n v="3.67"/>
    <n v="3.08"/>
    <n v="37.369999999999997"/>
    <s v="Credit Card"/>
    <s v="Delivered"/>
    <s v="San Jose"/>
    <s v="CA"/>
    <s v="India"/>
    <s v="SELL01716"/>
  </r>
  <r>
    <x v="840"/>
    <d v="2020-02-27T00:00:00"/>
    <x v="3"/>
    <x v="830"/>
    <s v="Vivaan Joshi"/>
    <x v="25"/>
    <s v="Memory Card 128GB"/>
    <x v="0"/>
    <x v="5"/>
    <n v="3"/>
    <n v="570.24"/>
    <n v="0"/>
    <n v="85.54"/>
    <n v="4.0599999999999996"/>
    <n v="1800.32"/>
    <s v="Net Banking"/>
    <s v="Delivered"/>
    <s v="San Diego"/>
    <s v="CA"/>
    <s v="Canada"/>
    <s v="SELL01664"/>
  </r>
  <r>
    <x v="841"/>
    <d v="2024-04-28T00:00:00"/>
    <x v="2"/>
    <x v="831"/>
    <s v="Vikas Reddy"/>
    <x v="26"/>
    <s v="Board Game"/>
    <x v="0"/>
    <x v="4"/>
    <n v="1"/>
    <n v="553.07000000000005"/>
    <n v="0.1"/>
    <n v="89.6"/>
    <n v="3.26"/>
    <n v="590.62"/>
    <s v="Cash on Delivery"/>
    <s v="Returned"/>
    <s v="Dallas"/>
    <s v="TX"/>
    <s v="United States"/>
    <s v="SELL01096"/>
  </r>
  <r>
    <x v="842"/>
    <d v="2021-11-15T00:00:00"/>
    <x v="4"/>
    <x v="832"/>
    <s v="Vihaan Reddy"/>
    <x v="12"/>
    <s v="Vacuum Cleaner"/>
    <x v="5"/>
    <x v="1"/>
    <n v="3"/>
    <n v="571.48"/>
    <n v="0"/>
    <n v="205.73"/>
    <n v="0.15"/>
    <n v="1920.32"/>
    <s v="Credit Card"/>
    <s v="Delivered"/>
    <s v="New York"/>
    <s v="NY"/>
    <s v="United States"/>
    <s v="SELL01957"/>
  </r>
  <r>
    <x v="843"/>
    <d v="2021-11-02T00:00:00"/>
    <x v="4"/>
    <x v="833"/>
    <s v="Vihaan Gupta"/>
    <x v="28"/>
    <s v="Water Bottle"/>
    <x v="3"/>
    <x v="8"/>
    <n v="3"/>
    <n v="525.75"/>
    <n v="0.25"/>
    <n v="59.15"/>
    <n v="9.24"/>
    <n v="1251.33"/>
    <s v="Amazon Pay"/>
    <s v="Cancelled"/>
    <s v="Chicago"/>
    <s v="IL"/>
    <s v="India"/>
    <s v="SELL01243"/>
  </r>
  <r>
    <x v="844"/>
    <d v="2020-06-21T00:00:00"/>
    <x v="3"/>
    <x v="834"/>
    <s v="Aditya Singh"/>
    <x v="1"/>
    <s v="Microphone"/>
    <x v="2"/>
    <x v="6"/>
    <n v="2"/>
    <n v="287.27999999999997"/>
    <n v="0"/>
    <n v="28.73"/>
    <n v="7.87"/>
    <n v="611.16"/>
    <s v="UPI"/>
    <s v="Delivered"/>
    <s v="San Francisco"/>
    <s v="CA"/>
    <s v="United States"/>
    <s v="SELL00486"/>
  </r>
  <r>
    <x v="845"/>
    <d v="2022-03-25T00:00:00"/>
    <x v="1"/>
    <x v="835"/>
    <s v="Pooja Joshi"/>
    <x v="17"/>
    <s v="Smartwatch"/>
    <x v="1"/>
    <x v="7"/>
    <n v="1"/>
    <n v="84.78"/>
    <n v="0.2"/>
    <n v="3.39"/>
    <n v="8.4499999999999993"/>
    <n v="79.66"/>
    <s v="UPI"/>
    <s v="Delivered"/>
    <s v="Washington"/>
    <s v="DC"/>
    <s v="India"/>
    <s v="SELL00555"/>
  </r>
  <r>
    <x v="846"/>
    <d v="2023-03-18T00:00:00"/>
    <x v="0"/>
    <x v="836"/>
    <s v="Aman Singh"/>
    <x v="24"/>
    <s v="Gaming Mouse"/>
    <x v="0"/>
    <x v="3"/>
    <n v="5"/>
    <n v="550.62"/>
    <n v="0.1"/>
    <n v="198.22"/>
    <n v="4.7300000000000004"/>
    <n v="2680.74"/>
    <s v="Credit Card"/>
    <s v="Delivered"/>
    <s v="Washington"/>
    <s v="DC"/>
    <s v="Canada"/>
    <s v="SELL01412"/>
  </r>
  <r>
    <x v="847"/>
    <d v="2020-03-20T00:00:00"/>
    <x v="3"/>
    <x v="837"/>
    <s v="Karan Verma"/>
    <x v="0"/>
    <s v="Drone Mini"/>
    <x v="3"/>
    <x v="0"/>
    <n v="4"/>
    <n v="218.74"/>
    <n v="0"/>
    <n v="70"/>
    <n v="13.33"/>
    <n v="958.29"/>
    <s v="Debit Card"/>
    <s v="Delivered"/>
    <s v="San Jose"/>
    <s v="CA"/>
    <s v="United States"/>
    <s v="SELL01298"/>
  </r>
  <r>
    <x v="848"/>
    <d v="2022-06-04T00:00:00"/>
    <x v="1"/>
    <x v="838"/>
    <s v="Sneha Joshi"/>
    <x v="21"/>
    <s v="Smart Light Bulb"/>
    <x v="4"/>
    <x v="9"/>
    <n v="1"/>
    <n v="585.61"/>
    <n v="0.05"/>
    <n v="27.82"/>
    <n v="11.33"/>
    <n v="595.48"/>
    <s v="UPI"/>
    <s v="Delivered"/>
    <s v="Charlotte"/>
    <s v="NC"/>
    <s v="United States"/>
    <s v="SELL01387"/>
  </r>
  <r>
    <x v="849"/>
    <d v="2023-05-21T00:00:00"/>
    <x v="0"/>
    <x v="839"/>
    <s v="Vikas Sharma"/>
    <x v="34"/>
    <s v="Air Fryer"/>
    <x v="0"/>
    <x v="2"/>
    <n v="5"/>
    <n v="171.41"/>
    <n v="0"/>
    <n v="154.27000000000001"/>
    <n v="0.28000000000000003"/>
    <n v="1011.6"/>
    <s v="Cash on Delivery"/>
    <s v="Delivered"/>
    <s v="Fort Worth"/>
    <s v="TX"/>
    <s v="United States"/>
    <s v="SELL01935"/>
  </r>
  <r>
    <x v="850"/>
    <d v="2020-07-21T00:00:00"/>
    <x v="3"/>
    <x v="840"/>
    <s v="Karan Sharma"/>
    <x v="12"/>
    <s v="Vacuum Cleaner"/>
    <x v="1"/>
    <x v="4"/>
    <n v="4"/>
    <n v="280.11"/>
    <n v="0.15"/>
    <n v="171.43"/>
    <n v="14.38"/>
    <n v="1138.18"/>
    <s v="Credit Card"/>
    <s v="Delivered"/>
    <s v="San Jose"/>
    <s v="CA"/>
    <s v="United States"/>
    <s v="SELL01370"/>
  </r>
  <r>
    <x v="851"/>
    <d v="2022-02-02T00:00:00"/>
    <x v="1"/>
    <x v="841"/>
    <s v="Sunita Reddy"/>
    <x v="9"/>
    <s v="Wireless Earbuds"/>
    <x v="4"/>
    <x v="8"/>
    <n v="3"/>
    <n v="385.36"/>
    <n v="0.05"/>
    <n v="54.91"/>
    <n v="13.97"/>
    <n v="1167.1600000000001"/>
    <s v="Amazon Pay"/>
    <s v="Delivered"/>
    <s v="Seattle"/>
    <s v="WA"/>
    <s v="United States"/>
    <s v="SELL00107"/>
  </r>
  <r>
    <x v="852"/>
    <d v="2023-06-06T00:00:00"/>
    <x v="0"/>
    <x v="842"/>
    <s v="Vikas Kumar"/>
    <x v="12"/>
    <s v="Vacuum Cleaner"/>
    <x v="3"/>
    <x v="2"/>
    <n v="5"/>
    <n v="192.27"/>
    <n v="0"/>
    <n v="48.07"/>
    <n v="11.36"/>
    <n v="1020.78"/>
    <s v="Cash on Delivery"/>
    <s v="Shipped"/>
    <s v="Philadelphia"/>
    <s v="PA"/>
    <s v="United Kingdom"/>
    <s v="SELL01848"/>
  </r>
  <r>
    <x v="853"/>
    <d v="2024-08-26T00:00:00"/>
    <x v="2"/>
    <x v="843"/>
    <s v="Sunita Verma"/>
    <x v="1"/>
    <s v="Microphone"/>
    <x v="1"/>
    <x v="2"/>
    <n v="2"/>
    <n v="549.01"/>
    <n v="0"/>
    <n v="87.84"/>
    <n v="14.88"/>
    <n v="1200.74"/>
    <s v="Amazon Pay"/>
    <s v="Delivered"/>
    <s v="San Diego"/>
    <s v="CA"/>
    <s v="United States"/>
    <s v="SELL00861"/>
  </r>
  <r>
    <x v="854"/>
    <d v="2023-06-04T00:00:00"/>
    <x v="0"/>
    <x v="844"/>
    <s v="Vikas Kumar"/>
    <x v="9"/>
    <s v="Wireless Earbuds"/>
    <x v="0"/>
    <x v="0"/>
    <n v="2"/>
    <n v="6.49"/>
    <n v="0.2"/>
    <n v="0.52"/>
    <n v="0.38"/>
    <n v="11.28"/>
    <s v="Debit Card"/>
    <s v="Shipped"/>
    <s v="Houston"/>
    <s v="TX"/>
    <s v="United States"/>
    <s v="SELL01185"/>
  </r>
  <r>
    <x v="855"/>
    <d v="2024-08-09T00:00:00"/>
    <x v="2"/>
    <x v="845"/>
    <s v="Aarav Patel"/>
    <x v="3"/>
    <s v="Webcam Full HD"/>
    <x v="3"/>
    <x v="9"/>
    <n v="3"/>
    <n v="394.94"/>
    <n v="0"/>
    <n v="94.79"/>
    <n v="7.86"/>
    <n v="1287.47"/>
    <s v="Credit Card"/>
    <s v="Delivered"/>
    <s v="Washington"/>
    <s v="DC"/>
    <s v="United States"/>
    <s v="SELL01830"/>
  </r>
  <r>
    <x v="856"/>
    <d v="2024-04-04T00:00:00"/>
    <x v="2"/>
    <x v="846"/>
    <s v="Vihaan Patel"/>
    <x v="6"/>
    <s v="Dress Shirt"/>
    <x v="1"/>
    <x v="2"/>
    <n v="4"/>
    <n v="189.64"/>
    <n v="0.15"/>
    <n v="77.37"/>
    <n v="14.82"/>
    <n v="736.97"/>
    <s v="Debit Card"/>
    <s v="Delivered"/>
    <s v="San Jose"/>
    <s v="CA"/>
    <s v="United States"/>
    <s v="SELL01057"/>
  </r>
  <r>
    <x v="857"/>
    <d v="2024-01-04T00:00:00"/>
    <x v="2"/>
    <x v="847"/>
    <s v="Arjun Singh"/>
    <x v="40"/>
    <s v="Mechanical Keyboard"/>
    <x v="2"/>
    <x v="8"/>
    <n v="4"/>
    <n v="99.03"/>
    <n v="0.05"/>
    <n v="45.16"/>
    <n v="8.5299999999999994"/>
    <n v="430"/>
    <s v="Amazon Pay"/>
    <s v="Shipped"/>
    <s v="San Jose"/>
    <s v="CA"/>
    <s v="United States"/>
    <s v="SELL01715"/>
  </r>
  <r>
    <x v="858"/>
    <d v="2023-11-26T00:00:00"/>
    <x v="0"/>
    <x v="848"/>
    <s v="Vivaan Gupta"/>
    <x v="21"/>
    <s v="Smart Light Bulb"/>
    <x v="5"/>
    <x v="0"/>
    <n v="2"/>
    <n v="531.69000000000005"/>
    <n v="0"/>
    <n v="85.07"/>
    <n v="10.11"/>
    <n v="1158.56"/>
    <s v="Net Banking"/>
    <s v="Delivered"/>
    <s v="Los Angeles"/>
    <s v="CA"/>
    <s v="India"/>
    <s v="SELL00876"/>
  </r>
  <r>
    <x v="859"/>
    <d v="2020-02-16T00:00:00"/>
    <x v="3"/>
    <x v="849"/>
    <s v="Neha Singh"/>
    <x v="36"/>
    <s v="Router"/>
    <x v="4"/>
    <x v="2"/>
    <n v="2"/>
    <n v="444.34"/>
    <n v="0"/>
    <n v="44.43"/>
    <n v="4.2300000000000004"/>
    <n v="937.34"/>
    <s v="Credit Card"/>
    <s v="Delivered"/>
    <s v="Los Angeles"/>
    <s v="CA"/>
    <s v="United States"/>
    <s v="SELL01899"/>
  </r>
  <r>
    <x v="860"/>
    <d v="2023-06-10T00:00:00"/>
    <x v="0"/>
    <x v="850"/>
    <s v="Neha Joshi"/>
    <x v="46"/>
    <s v="Action Camera"/>
    <x v="1"/>
    <x v="5"/>
    <n v="1"/>
    <n v="257.01"/>
    <n v="0.05"/>
    <n v="12.21"/>
    <n v="14.41"/>
    <n v="270.77999999999997"/>
    <s v="Amazon Pay"/>
    <s v="Shipped"/>
    <s v="San Antonio"/>
    <s v="TX"/>
    <s v="Canada"/>
    <s v="SELL01950"/>
  </r>
  <r>
    <x v="861"/>
    <d v="2023-08-21T00:00:00"/>
    <x v="0"/>
    <x v="851"/>
    <s v="Kabir Sharma"/>
    <x v="31"/>
    <s v="Novel Bestseller"/>
    <x v="2"/>
    <x v="1"/>
    <n v="3"/>
    <n v="561.66999999999996"/>
    <n v="0.15"/>
    <n v="114.58"/>
    <n v="11.15"/>
    <n v="1557.99"/>
    <s v="Credit Card"/>
    <s v="Shipped"/>
    <s v="Dallas"/>
    <s v="TX"/>
    <s v="United Kingdom"/>
    <s v="SELL00154"/>
  </r>
  <r>
    <x v="862"/>
    <d v="2024-03-29T00:00:00"/>
    <x v="2"/>
    <x v="852"/>
    <s v="Aditya Sharma"/>
    <x v="11"/>
    <s v="Projector Mini"/>
    <x v="1"/>
    <x v="8"/>
    <n v="5"/>
    <n v="162.68"/>
    <n v="0"/>
    <n v="97.61"/>
    <n v="4.18"/>
    <n v="915.19"/>
    <s v="Cash on Delivery"/>
    <s v="Pending"/>
    <s v="San Francisco"/>
    <s v="CA"/>
    <s v="United States"/>
    <s v="SELL01377"/>
  </r>
  <r>
    <x v="863"/>
    <d v="2023-03-12T00:00:00"/>
    <x v="0"/>
    <x v="853"/>
    <s v="Pooja Kumar"/>
    <x v="2"/>
    <s v="Power Bank 20000mAh"/>
    <x v="3"/>
    <x v="4"/>
    <n v="1"/>
    <n v="185.55"/>
    <n v="0"/>
    <n v="9.2799999999999994"/>
    <n v="14.74"/>
    <n v="209.57"/>
    <s v="Debit Card"/>
    <s v="Delivered"/>
    <s v="Austin"/>
    <s v="TX"/>
    <s v="United Kingdom"/>
    <s v="SELL00410"/>
  </r>
  <r>
    <x v="864"/>
    <d v="2023-12-09T00:00:00"/>
    <x v="0"/>
    <x v="187"/>
    <s v="Arjun Reddy"/>
    <x v="32"/>
    <s v="Children's Book"/>
    <x v="5"/>
    <x v="4"/>
    <n v="1"/>
    <n v="196.13"/>
    <n v="0"/>
    <n v="15.69"/>
    <n v="10.44"/>
    <n v="222.26"/>
    <s v="Debit Card"/>
    <s v="Delivered"/>
    <s v="San Antonio"/>
    <s v="TX"/>
    <s v="India"/>
    <s v="SELL01517"/>
  </r>
  <r>
    <x v="865"/>
    <d v="2024-03-16T00:00:00"/>
    <x v="2"/>
    <x v="854"/>
    <s v="Kabir Reddy"/>
    <x v="22"/>
    <s v="LED Desk Lamp"/>
    <x v="4"/>
    <x v="1"/>
    <n v="1"/>
    <n v="259.39"/>
    <n v="0"/>
    <n v="20.75"/>
    <n v="7.95"/>
    <n v="288.08999999999997"/>
    <s v="Debit Card"/>
    <s v="Delivered"/>
    <s v="San Jose"/>
    <s v="CA"/>
    <s v="United States"/>
    <s v="SELL01535"/>
  </r>
  <r>
    <x v="866"/>
    <d v="2023-10-28T00:00:00"/>
    <x v="0"/>
    <x v="855"/>
    <s v="Karan Verma"/>
    <x v="28"/>
    <s v="Water Bottle"/>
    <x v="1"/>
    <x v="4"/>
    <n v="4"/>
    <n v="235.56"/>
    <n v="0.05"/>
    <n v="71.61"/>
    <n v="0.81"/>
    <n v="967.55"/>
    <s v="Debit Card"/>
    <s v="Delivered"/>
    <s v="San Antonio"/>
    <s v="TX"/>
    <s v="United Kingdom"/>
    <s v="SELL01058"/>
  </r>
  <r>
    <x v="867"/>
    <d v="2024-05-08T00:00:00"/>
    <x v="2"/>
    <x v="856"/>
    <s v="Priya Kumar"/>
    <x v="16"/>
    <s v="Puzzle 1000pc"/>
    <x v="5"/>
    <x v="0"/>
    <n v="4"/>
    <n v="40.69"/>
    <n v="0.05"/>
    <n v="12.37"/>
    <n v="12.4"/>
    <n v="179.39"/>
    <s v="Net Banking"/>
    <s v="Delivered"/>
    <s v="Seattle"/>
    <s v="WA"/>
    <s v="Australia"/>
    <s v="SELL00044"/>
  </r>
  <r>
    <x v="868"/>
    <d v="2023-07-06T00:00:00"/>
    <x v="0"/>
    <x v="857"/>
    <s v="Priya Verma"/>
    <x v="17"/>
    <s v="Smartwatch"/>
    <x v="3"/>
    <x v="0"/>
    <n v="4"/>
    <n v="265"/>
    <n v="0"/>
    <n v="190.8"/>
    <n v="2.56"/>
    <n v="1253.3599999999999"/>
    <s v="Credit Card"/>
    <s v="Delivered"/>
    <s v="San Jose"/>
    <s v="CA"/>
    <s v="United States"/>
    <s v="SELL00442"/>
  </r>
  <r>
    <x v="869"/>
    <d v="2021-10-17T00:00:00"/>
    <x v="4"/>
    <x v="858"/>
    <s v="Vivaan Kumar"/>
    <x v="8"/>
    <s v="Kids Toy Car"/>
    <x v="2"/>
    <x v="8"/>
    <n v="4"/>
    <n v="200.64"/>
    <n v="0.1"/>
    <n v="57.78"/>
    <n v="6.73"/>
    <n v="786.81"/>
    <s v="Credit Card"/>
    <s v="Shipped"/>
    <s v="Fort Worth"/>
    <s v="TX"/>
    <s v="United States"/>
    <s v="SELL00846"/>
  </r>
  <r>
    <x v="870"/>
    <d v="2021-04-15T00:00:00"/>
    <x v="4"/>
    <x v="859"/>
    <s v="Karan Kapoor"/>
    <x v="5"/>
    <s v="Cookware Set"/>
    <x v="4"/>
    <x v="9"/>
    <n v="5"/>
    <n v="525.72"/>
    <n v="0.05"/>
    <n v="199.77"/>
    <n v="7.45"/>
    <n v="2704.39"/>
    <s v="Net Banking"/>
    <s v="Shipped"/>
    <s v="Seattle"/>
    <s v="WA"/>
    <s v="United States"/>
    <s v="SELL01671"/>
  </r>
  <r>
    <x v="871"/>
    <d v="2022-08-28T00:00:00"/>
    <x v="1"/>
    <x v="860"/>
    <s v="Simran Verma"/>
    <x v="48"/>
    <s v="Office Chair"/>
    <x v="5"/>
    <x v="2"/>
    <n v="4"/>
    <n v="557.83000000000004"/>
    <n v="0"/>
    <n v="267.76"/>
    <n v="7.45"/>
    <n v="2506.5300000000002"/>
    <s v="Credit Card"/>
    <s v="Delivered"/>
    <s v="Philadelphia"/>
    <s v="PA"/>
    <s v="United States"/>
    <s v="SELL00068"/>
  </r>
  <r>
    <x v="872"/>
    <d v="2022-11-01T00:00:00"/>
    <x v="1"/>
    <x v="861"/>
    <s v="Vihaan Joshi"/>
    <x v="23"/>
    <s v="Phone Tripod"/>
    <x v="3"/>
    <x v="9"/>
    <n v="5"/>
    <n v="508.94"/>
    <n v="0"/>
    <n v="203.58"/>
    <n v="12.96"/>
    <n v="2761.24"/>
    <s v="Credit Card"/>
    <s v="Delivered"/>
    <s v="Columbus"/>
    <s v="OH"/>
    <s v="United States"/>
    <s v="SELL01343"/>
  </r>
  <r>
    <x v="873"/>
    <d v="2023-09-15T00:00:00"/>
    <x v="0"/>
    <x v="862"/>
    <s v="Kabir Reddy"/>
    <x v="3"/>
    <s v="Webcam Full HD"/>
    <x v="2"/>
    <x v="3"/>
    <n v="3"/>
    <n v="53.46"/>
    <n v="0.05"/>
    <n v="18.28"/>
    <n v="2.29"/>
    <n v="172.93"/>
    <s v="Net Banking"/>
    <s v="Delivered"/>
    <s v="Jacksonville"/>
    <s v="FL"/>
    <s v="United States"/>
    <s v="SELL00550"/>
  </r>
  <r>
    <x v="874"/>
    <d v="2022-01-05T00:00:00"/>
    <x v="1"/>
    <x v="863"/>
    <s v="Aarav Reddy"/>
    <x v="44"/>
    <s v="Desk Organizer"/>
    <x v="2"/>
    <x v="3"/>
    <n v="1"/>
    <n v="520.46"/>
    <n v="0.15"/>
    <n v="79.63"/>
    <n v="8.2100000000000009"/>
    <n v="530.23"/>
    <s v="Amazon Pay"/>
    <s v="Shipped"/>
    <s v="Chicago"/>
    <s v="IL"/>
    <s v="United States"/>
    <s v="SELL01776"/>
  </r>
  <r>
    <x v="875"/>
    <d v="2022-02-22T00:00:00"/>
    <x v="1"/>
    <x v="864"/>
    <s v="Ritika Kumar"/>
    <x v="0"/>
    <s v="Drone Mini"/>
    <x v="0"/>
    <x v="2"/>
    <n v="2"/>
    <n v="271.04000000000002"/>
    <n v="0.2"/>
    <n v="21.68"/>
    <n v="7.82"/>
    <n v="463.16"/>
    <s v="Amazon Pay"/>
    <s v="Delivered"/>
    <s v="Washington"/>
    <s v="DC"/>
    <s v="United States"/>
    <s v="SELL01788"/>
  </r>
  <r>
    <x v="876"/>
    <d v="2022-08-25T00:00:00"/>
    <x v="1"/>
    <x v="865"/>
    <s v="Arjun Gupta"/>
    <x v="22"/>
    <s v="LED Desk Lamp"/>
    <x v="2"/>
    <x v="1"/>
    <n v="1"/>
    <n v="410.89"/>
    <n v="0.05"/>
    <n v="19.52"/>
    <n v="4.71"/>
    <n v="414.58"/>
    <s v="Debit Card"/>
    <s v="Pending"/>
    <s v="Chicago"/>
    <s v="IL"/>
    <s v="United States"/>
    <s v="SELL01424"/>
  </r>
  <r>
    <x v="877"/>
    <d v="2020-12-23T00:00:00"/>
    <x v="3"/>
    <x v="866"/>
    <s v="Karan Sharma"/>
    <x v="23"/>
    <s v="Phone Tripod"/>
    <x v="2"/>
    <x v="9"/>
    <n v="5"/>
    <n v="297.01"/>
    <n v="0.15"/>
    <n v="151.47999999999999"/>
    <n v="7.01"/>
    <n v="1420.78"/>
    <s v="Credit Card"/>
    <s v="Delivered"/>
    <s v="Denver"/>
    <s v="CO"/>
    <s v="United States"/>
    <s v="SELL01507"/>
  </r>
  <r>
    <x v="878"/>
    <d v="2022-08-29T00:00:00"/>
    <x v="1"/>
    <x v="867"/>
    <s v="Kabir Patel"/>
    <x v="32"/>
    <s v="Children's Book"/>
    <x v="5"/>
    <x v="1"/>
    <n v="4"/>
    <n v="261.41000000000003"/>
    <n v="0.1"/>
    <n v="47.05"/>
    <n v="14.63"/>
    <n v="1002.76"/>
    <s v="Amazon Pay"/>
    <s v="Delivered"/>
    <s v="New York"/>
    <s v="NY"/>
    <s v="India"/>
    <s v="SELL01766"/>
  </r>
  <r>
    <x v="879"/>
    <d v="2023-12-02T00:00:00"/>
    <x v="0"/>
    <x v="868"/>
    <s v="Sneha Kapoor"/>
    <x v="42"/>
    <s v="Wireless Charger"/>
    <x v="5"/>
    <x v="5"/>
    <n v="5"/>
    <n v="510.26"/>
    <n v="0.05"/>
    <n v="121.19"/>
    <n v="1.85"/>
    <n v="2546.7800000000002"/>
    <s v="Debit Card"/>
    <s v="Shipped"/>
    <s v="Jacksonville"/>
    <s v="FL"/>
    <s v="Australia"/>
    <s v="SELL01519"/>
  </r>
  <r>
    <x v="880"/>
    <d v="2021-10-29T00:00:00"/>
    <x v="4"/>
    <x v="869"/>
    <s v="Karan Singh"/>
    <x v="17"/>
    <s v="Smartwatch"/>
    <x v="4"/>
    <x v="1"/>
    <n v="2"/>
    <n v="110.53"/>
    <n v="0.15"/>
    <n v="9.4"/>
    <n v="6.03"/>
    <n v="203.33"/>
    <s v="Debit Card"/>
    <s v="Delivered"/>
    <s v="Denver"/>
    <s v="CO"/>
    <s v="India"/>
    <s v="SELL00881"/>
  </r>
  <r>
    <x v="881"/>
    <d v="2021-01-07T00:00:00"/>
    <x v="4"/>
    <x v="870"/>
    <s v="Aditya Reddy"/>
    <x v="35"/>
    <s v="Winter Jacket"/>
    <x v="2"/>
    <x v="8"/>
    <n v="1"/>
    <n v="46.84"/>
    <n v="0"/>
    <n v="2.34"/>
    <n v="5.78"/>
    <n v="54.96"/>
    <s v="UPI"/>
    <s v="Delivered"/>
    <s v="Charlotte"/>
    <s v="NC"/>
    <s v="United States"/>
    <s v="SELL00772"/>
  </r>
  <r>
    <x v="882"/>
    <d v="2022-10-28T00:00:00"/>
    <x v="1"/>
    <x v="871"/>
    <s v="Vikas Verma"/>
    <x v="42"/>
    <s v="Wireless Charger"/>
    <x v="1"/>
    <x v="4"/>
    <n v="1"/>
    <n v="509"/>
    <n v="0.05"/>
    <n v="38.68"/>
    <n v="14.37"/>
    <n v="536.6"/>
    <s v="Credit Card"/>
    <s v="Delivered"/>
    <s v="Houston"/>
    <s v="TX"/>
    <s v="United States"/>
    <s v="SELL01677"/>
  </r>
  <r>
    <x v="883"/>
    <d v="2023-02-19T00:00:00"/>
    <x v="0"/>
    <x v="872"/>
    <s v="Aman Reddy"/>
    <x v="28"/>
    <s v="Water Bottle"/>
    <x v="4"/>
    <x v="3"/>
    <n v="3"/>
    <n v="552.08000000000004"/>
    <n v="0"/>
    <n v="132.5"/>
    <n v="12.79"/>
    <n v="1801.53"/>
    <s v="Credit Card"/>
    <s v="Delivered"/>
    <s v="Denver"/>
    <s v="CO"/>
    <s v="United States"/>
    <s v="SELL00638"/>
  </r>
  <r>
    <x v="884"/>
    <d v="2023-10-03T00:00:00"/>
    <x v="0"/>
    <x v="873"/>
    <s v="Aman Reddy"/>
    <x v="12"/>
    <s v="Vacuum Cleaner"/>
    <x v="0"/>
    <x v="8"/>
    <n v="5"/>
    <n v="444.17"/>
    <n v="0.2"/>
    <n v="88.83"/>
    <n v="13.51"/>
    <n v="1879.02"/>
    <s v="Debit Card"/>
    <s v="Delivered"/>
    <s v="Columbus"/>
    <s v="OH"/>
    <s v="United Kingdom"/>
    <s v="SELL00584"/>
  </r>
  <r>
    <x v="885"/>
    <d v="2021-11-06T00:00:00"/>
    <x v="4"/>
    <x v="874"/>
    <s v="Sahil Sharma"/>
    <x v="48"/>
    <s v="Office Chair"/>
    <x v="1"/>
    <x v="2"/>
    <n v="3"/>
    <n v="38.89"/>
    <n v="0.05"/>
    <n v="5.54"/>
    <n v="7.19"/>
    <n v="123.57"/>
    <s v="Debit Card"/>
    <s v="Delivered"/>
    <s v="San Diego"/>
    <s v="CA"/>
    <s v="United States"/>
    <s v="SELL00664"/>
  </r>
  <r>
    <x v="886"/>
    <d v="2020-03-30T00:00:00"/>
    <x v="3"/>
    <x v="875"/>
    <s v="Sunita Joshi"/>
    <x v="14"/>
    <s v="Running Shoes"/>
    <x v="0"/>
    <x v="9"/>
    <n v="4"/>
    <n v="195.49"/>
    <n v="0"/>
    <n v="93.84"/>
    <n v="14.89"/>
    <n v="890.69"/>
    <s v="Amazon Pay"/>
    <s v="Delivered"/>
    <s v="Philadelphia"/>
    <s v="PA"/>
    <s v="United States"/>
    <s v="SELL01463"/>
  </r>
  <r>
    <x v="887"/>
    <d v="2024-07-29T00:00:00"/>
    <x v="2"/>
    <x v="876"/>
    <s v="Vivaan Mehta"/>
    <x v="2"/>
    <s v="Power Bank 20000mAh"/>
    <x v="0"/>
    <x v="4"/>
    <n v="3"/>
    <n v="209.44"/>
    <n v="0.25"/>
    <n v="0"/>
    <n v="1.46"/>
    <n v="472.7"/>
    <s v="UPI"/>
    <s v="Delivered"/>
    <s v="Seattle"/>
    <s v="WA"/>
    <s v="United States"/>
    <s v="SELL00805"/>
  </r>
  <r>
    <x v="888"/>
    <d v="2021-11-28T00:00:00"/>
    <x v="4"/>
    <x v="877"/>
    <s v="Vikas Gupta"/>
    <x v="22"/>
    <s v="LED Desk Lamp"/>
    <x v="4"/>
    <x v="1"/>
    <n v="1"/>
    <n v="62.61"/>
    <n v="0.1"/>
    <n v="2.82"/>
    <n v="14.04"/>
    <n v="73.209999999999994"/>
    <s v="Amazon Pay"/>
    <s v="Delivered"/>
    <s v="Austin"/>
    <s v="TX"/>
    <s v="United States"/>
    <s v="SELL00212"/>
  </r>
  <r>
    <x v="889"/>
    <d v="2023-09-01T00:00:00"/>
    <x v="0"/>
    <x v="878"/>
    <s v="Aarav Patel"/>
    <x v="44"/>
    <s v="Desk Organizer"/>
    <x v="1"/>
    <x v="8"/>
    <n v="1"/>
    <n v="50.94"/>
    <n v="0.1"/>
    <n v="5.5"/>
    <n v="14.97"/>
    <n v="66.319999999999993"/>
    <s v="UPI"/>
    <s v="Delivered"/>
    <s v="Denver"/>
    <s v="CO"/>
    <s v="India"/>
    <s v="SELL00432"/>
  </r>
  <r>
    <x v="890"/>
    <d v="2023-04-16T00:00:00"/>
    <x v="0"/>
    <x v="879"/>
    <s v="Aditya Patel"/>
    <x v="38"/>
    <s v="Fitness Band"/>
    <x v="4"/>
    <x v="2"/>
    <n v="1"/>
    <n v="123.14"/>
    <n v="0.05"/>
    <n v="5.85"/>
    <n v="9.1999999999999993"/>
    <n v="132.03"/>
    <s v="UPI"/>
    <s v="Pending"/>
    <s v="Dallas"/>
    <s v="TX"/>
    <s v="India"/>
    <s v="SELL01544"/>
  </r>
  <r>
    <x v="891"/>
    <d v="2021-06-23T00:00:00"/>
    <x v="4"/>
    <x v="880"/>
    <s v="Sneha Verma"/>
    <x v="6"/>
    <s v="Dress Shirt"/>
    <x v="2"/>
    <x v="8"/>
    <n v="4"/>
    <n v="542.23"/>
    <n v="0.05"/>
    <n v="164.84"/>
    <n v="5.4"/>
    <n v="2230.71"/>
    <s v="Amazon Pay"/>
    <s v="Pending"/>
    <s v="New York"/>
    <s v="NY"/>
    <s v="United States"/>
    <s v="SELL01279"/>
  </r>
  <r>
    <x v="892"/>
    <d v="2022-01-01T00:00:00"/>
    <x v="1"/>
    <x v="881"/>
    <s v="Ritika Patel"/>
    <x v="16"/>
    <s v="Puzzle 1000pc"/>
    <x v="2"/>
    <x v="1"/>
    <n v="5"/>
    <n v="543.41999999999996"/>
    <n v="0"/>
    <n v="135.85"/>
    <n v="6.09"/>
    <n v="2859.04"/>
    <s v="Amazon Pay"/>
    <s v="Delivered"/>
    <s v="Fort Worth"/>
    <s v="TX"/>
    <s v="United States"/>
    <s v="SELL01226"/>
  </r>
  <r>
    <x v="893"/>
    <d v="2022-05-18T00:00:00"/>
    <x v="1"/>
    <x v="882"/>
    <s v="Arjun Sharma"/>
    <x v="28"/>
    <s v="Water Bottle"/>
    <x v="5"/>
    <x v="3"/>
    <n v="1"/>
    <n v="499.56"/>
    <n v="0.25"/>
    <n v="29.97"/>
    <n v="6.6"/>
    <n v="411.24"/>
    <s v="Credit Card"/>
    <s v="Cancelled"/>
    <s v="Chicago"/>
    <s v="IL"/>
    <s v="United States"/>
    <s v="SELL01502"/>
  </r>
  <r>
    <x v="894"/>
    <d v="2020-02-10T00:00:00"/>
    <x v="3"/>
    <x v="883"/>
    <s v="Vikas Reddy"/>
    <x v="1"/>
    <s v="Microphone"/>
    <x v="1"/>
    <x v="6"/>
    <n v="2"/>
    <n v="204.68"/>
    <n v="0.05"/>
    <n v="0"/>
    <n v="12.45"/>
    <n v="401.34"/>
    <s v="Credit Card"/>
    <s v="Delivered"/>
    <s v="Charlotte"/>
    <s v="NC"/>
    <s v="United Kingdom"/>
    <s v="SELL00443"/>
  </r>
  <r>
    <x v="895"/>
    <d v="2022-01-09T00:00:00"/>
    <x v="1"/>
    <x v="344"/>
    <s v="Anjali Singh"/>
    <x v="14"/>
    <s v="Running Shoes"/>
    <x v="1"/>
    <x v="4"/>
    <n v="5"/>
    <n v="9.4"/>
    <n v="0"/>
    <n v="3.76"/>
    <n v="4.74"/>
    <n v="55.5"/>
    <s v="Credit Card"/>
    <s v="Delivered"/>
    <s v="Charlotte"/>
    <s v="NC"/>
    <s v="India"/>
    <s v="SELL00526"/>
  </r>
  <r>
    <x v="896"/>
    <d v="2024-09-23T00:00:00"/>
    <x v="2"/>
    <x v="884"/>
    <s v="Simran Joshi"/>
    <x v="47"/>
    <s v="External HDD 2TB"/>
    <x v="1"/>
    <x v="9"/>
    <n v="3"/>
    <n v="72.78"/>
    <n v="0"/>
    <n v="17.47"/>
    <n v="9.7200000000000006"/>
    <n v="245.53"/>
    <s v="Credit Card"/>
    <s v="Delivered"/>
    <s v="Houston"/>
    <s v="TX"/>
    <s v="United States"/>
    <s v="SELL01517"/>
  </r>
  <r>
    <x v="897"/>
    <d v="2021-05-16T00:00:00"/>
    <x v="4"/>
    <x v="885"/>
    <s v="Mohit Singh"/>
    <x v="47"/>
    <s v="External HDD 2TB"/>
    <x v="0"/>
    <x v="5"/>
    <n v="5"/>
    <n v="214.19"/>
    <n v="0.25"/>
    <n v="40.159999999999997"/>
    <n v="12.06"/>
    <n v="855.43"/>
    <s v="Debit Card"/>
    <s v="Shipped"/>
    <s v="Washington"/>
    <s v="DC"/>
    <s v="United States"/>
    <s v="SELL00791"/>
  </r>
  <r>
    <x v="898"/>
    <d v="2022-08-16T00:00:00"/>
    <x v="1"/>
    <x v="886"/>
    <s v="Aditya Joshi"/>
    <x v="49"/>
    <s v="Bluetooth Speaker"/>
    <x v="2"/>
    <x v="6"/>
    <n v="4"/>
    <n v="433.87"/>
    <n v="0.2"/>
    <n v="69.42"/>
    <n v="11.28"/>
    <n v="1469.08"/>
    <s v="Credit Card"/>
    <s v="Delivered"/>
    <s v="San Jose"/>
    <s v="CA"/>
    <s v="United States"/>
    <s v="SELL00029"/>
  </r>
  <r>
    <x v="899"/>
    <d v="2023-03-14T00:00:00"/>
    <x v="0"/>
    <x v="887"/>
    <s v="Vivaan Gupta"/>
    <x v="18"/>
    <s v="Smartphone Case"/>
    <x v="0"/>
    <x v="6"/>
    <n v="4"/>
    <n v="375.83"/>
    <n v="0"/>
    <n v="120.27"/>
    <n v="12.07"/>
    <n v="1635.66"/>
    <s v="Debit Card"/>
    <s v="Delivered"/>
    <s v="San Antonio"/>
    <s v="TX"/>
    <s v="United States"/>
    <s v="SELL00204"/>
  </r>
  <r>
    <x v="900"/>
    <d v="2023-05-09T00:00:00"/>
    <x v="0"/>
    <x v="888"/>
    <s v="Rohit Sharma"/>
    <x v="46"/>
    <s v="Action Camera"/>
    <x v="2"/>
    <x v="1"/>
    <n v="5"/>
    <n v="355.75"/>
    <n v="0.15"/>
    <n v="120.96"/>
    <n v="6.78"/>
    <n v="1639.68"/>
    <s v="Debit Card"/>
    <s v="Shipped"/>
    <s v="New York"/>
    <s v="NY"/>
    <s v="United States"/>
    <s v="SELL00682"/>
  </r>
  <r>
    <x v="901"/>
    <d v="2022-07-17T00:00:00"/>
    <x v="1"/>
    <x v="889"/>
    <s v="Rohit Sharma"/>
    <x v="36"/>
    <s v="Router"/>
    <x v="4"/>
    <x v="7"/>
    <n v="3"/>
    <n v="243.82"/>
    <n v="0.1"/>
    <n v="79"/>
    <n v="13.53"/>
    <n v="750.84"/>
    <s v="Credit Card"/>
    <s v="Delivered"/>
    <s v="Denver"/>
    <s v="CO"/>
    <s v="United States"/>
    <s v="SELL01685"/>
  </r>
  <r>
    <x v="902"/>
    <d v="2024-10-13T00:00:00"/>
    <x v="2"/>
    <x v="890"/>
    <s v="Anjali Gupta"/>
    <x v="33"/>
    <s v="Laptop Sleeve"/>
    <x v="3"/>
    <x v="9"/>
    <n v="1"/>
    <n v="9.73"/>
    <n v="0.05"/>
    <n v="0.46"/>
    <n v="5.93"/>
    <n v="15.63"/>
    <s v="UPI"/>
    <s v="Delivered"/>
    <s v="Phoenix"/>
    <s v="AZ"/>
    <s v="United States"/>
    <s v="SELL00466"/>
  </r>
  <r>
    <x v="903"/>
    <d v="2021-04-05T00:00:00"/>
    <x v="4"/>
    <x v="891"/>
    <s v="Aman Mehta"/>
    <x v="3"/>
    <s v="Webcam Full HD"/>
    <x v="4"/>
    <x v="8"/>
    <n v="1"/>
    <n v="456.37"/>
    <n v="0"/>
    <n v="36.51"/>
    <n v="14.33"/>
    <n v="507.21"/>
    <s v="Credit Card"/>
    <s v="Delivered"/>
    <s v="Fort Worth"/>
    <s v="TX"/>
    <s v="India"/>
    <s v="SELL01257"/>
  </r>
  <r>
    <x v="904"/>
    <d v="2022-01-01T00:00:00"/>
    <x v="1"/>
    <x v="892"/>
    <s v="Sahil Joshi"/>
    <x v="22"/>
    <s v="LED Desk Lamp"/>
    <x v="4"/>
    <x v="0"/>
    <n v="3"/>
    <n v="306.08"/>
    <n v="0.1"/>
    <n v="66.11"/>
    <n v="8.1999999999999993"/>
    <n v="900.73"/>
    <s v="Debit Card"/>
    <s v="Delivered"/>
    <s v="Houston"/>
    <s v="TX"/>
    <s v="United Kingdom"/>
    <s v="SELL00338"/>
  </r>
  <r>
    <x v="905"/>
    <d v="2022-01-21T00:00:00"/>
    <x v="1"/>
    <x v="893"/>
    <s v="Pooja Sharma"/>
    <x v="20"/>
    <s v="4K Monitor"/>
    <x v="4"/>
    <x v="8"/>
    <n v="3"/>
    <n v="346.32"/>
    <n v="0"/>
    <n v="83.12"/>
    <n v="13.1"/>
    <n v="1135.18"/>
    <s v="Amazon Pay"/>
    <s v="Delivered"/>
    <s v="Columbus"/>
    <s v="OH"/>
    <s v="India"/>
    <s v="SELL00355"/>
  </r>
  <r>
    <x v="906"/>
    <d v="2022-07-13T00:00:00"/>
    <x v="1"/>
    <x v="894"/>
    <s v="Rohit Gupta"/>
    <x v="4"/>
    <s v="T-Shirt"/>
    <x v="0"/>
    <x v="3"/>
    <n v="1"/>
    <n v="379.17"/>
    <n v="0.15"/>
    <n v="16.11"/>
    <n v="13.58"/>
    <n v="351.98"/>
    <s v="Amazon Pay"/>
    <s v="Delivered"/>
    <s v="Phoenix"/>
    <s v="AZ"/>
    <s v="United States"/>
    <s v="SELL01833"/>
  </r>
  <r>
    <x v="907"/>
    <d v="2022-06-27T00:00:00"/>
    <x v="1"/>
    <x v="545"/>
    <s v="Vikas Sharma"/>
    <x v="28"/>
    <s v="Water Bottle"/>
    <x v="2"/>
    <x v="0"/>
    <n v="5"/>
    <n v="77.22"/>
    <n v="0"/>
    <n v="0"/>
    <n v="4.9400000000000004"/>
    <n v="391.04"/>
    <s v="Net Banking"/>
    <s v="Delivered"/>
    <s v="Philadelphia"/>
    <s v="PA"/>
    <s v="India"/>
    <s v="SELL01961"/>
  </r>
  <r>
    <x v="908"/>
    <d v="2024-04-30T00:00:00"/>
    <x v="2"/>
    <x v="895"/>
    <s v="Anjali Gupta"/>
    <x v="3"/>
    <s v="Webcam Full HD"/>
    <x v="5"/>
    <x v="7"/>
    <n v="3"/>
    <n v="591.16999999999996"/>
    <n v="0"/>
    <n v="212.82"/>
    <n v="9.48"/>
    <n v="1995.81"/>
    <s v="Credit Card"/>
    <s v="Shipped"/>
    <s v="Fort Worth"/>
    <s v="TX"/>
    <s v="United States"/>
    <s v="SELL01478"/>
  </r>
  <r>
    <x v="909"/>
    <d v="2024-04-19T00:00:00"/>
    <x v="2"/>
    <x v="896"/>
    <s v="Vihaan Patel"/>
    <x v="21"/>
    <s v="Smart Light Bulb"/>
    <x v="2"/>
    <x v="5"/>
    <n v="4"/>
    <n v="44.82"/>
    <n v="0"/>
    <n v="14.34"/>
    <n v="6.59"/>
    <n v="200.21"/>
    <s v="Debit Card"/>
    <s v="Delivered"/>
    <s v="San Diego"/>
    <s v="CA"/>
    <s v="Canada"/>
    <s v="SELL00142"/>
  </r>
  <r>
    <x v="910"/>
    <d v="2023-06-30T00:00:00"/>
    <x v="0"/>
    <x v="897"/>
    <s v="Karan Mehta"/>
    <x v="25"/>
    <s v="Memory Card 128GB"/>
    <x v="3"/>
    <x v="2"/>
    <n v="4"/>
    <n v="547.36"/>
    <n v="0.05"/>
    <n v="166.4"/>
    <n v="9.69"/>
    <n v="2256.06"/>
    <s v="UPI"/>
    <s v="Shipped"/>
    <s v="Seattle"/>
    <s v="WA"/>
    <s v="Australia"/>
    <s v="SELL00654"/>
  </r>
  <r>
    <x v="911"/>
    <d v="2021-01-24T00:00:00"/>
    <x v="4"/>
    <x v="898"/>
    <s v="Simran Mehta"/>
    <x v="42"/>
    <s v="Wireless Charger"/>
    <x v="2"/>
    <x v="7"/>
    <n v="4"/>
    <n v="329.98"/>
    <n v="0"/>
    <n v="158.38999999999999"/>
    <n v="11.62"/>
    <n v="1489.93"/>
    <s v="Amazon Pay"/>
    <s v="Shipped"/>
    <s v="Columbus"/>
    <s v="OH"/>
    <s v="United States"/>
    <s v="SELL00034"/>
  </r>
  <r>
    <x v="912"/>
    <d v="2024-06-05T00:00:00"/>
    <x v="2"/>
    <x v="899"/>
    <s v="Anjali Singh"/>
    <x v="9"/>
    <s v="Wireless Earbuds"/>
    <x v="0"/>
    <x v="5"/>
    <n v="1"/>
    <n v="540.33000000000004"/>
    <n v="0"/>
    <n v="43.23"/>
    <n v="3.41"/>
    <n v="586.97"/>
    <s v="Debit Card"/>
    <s v="Delivered"/>
    <s v="San Jose"/>
    <s v="CA"/>
    <s v="United Kingdom"/>
    <s v="SELL00969"/>
  </r>
  <r>
    <x v="913"/>
    <d v="2022-06-01T00:00:00"/>
    <x v="1"/>
    <x v="900"/>
    <s v="Neha Joshi"/>
    <x v="15"/>
    <s v="Graphic Tablet"/>
    <x v="1"/>
    <x v="5"/>
    <n v="5"/>
    <n v="540.42999999999995"/>
    <n v="0"/>
    <n v="324.26"/>
    <n v="12.47"/>
    <n v="3038.88"/>
    <s v="Credit Card"/>
    <s v="Delivered"/>
    <s v="Fort Worth"/>
    <s v="TX"/>
    <s v="United States"/>
    <s v="SELL00870"/>
  </r>
  <r>
    <x v="914"/>
    <d v="2020-09-12T00:00:00"/>
    <x v="3"/>
    <x v="901"/>
    <s v="Vikas Reddy"/>
    <x v="30"/>
    <s v="Noise Cancelling Headphones"/>
    <x v="5"/>
    <x v="0"/>
    <n v="3"/>
    <n v="528.51"/>
    <n v="0.1"/>
    <n v="114.16"/>
    <n v="6.75"/>
    <n v="1547.89"/>
    <s v="Cash on Delivery"/>
    <s v="Delivered"/>
    <s v="San Jose"/>
    <s v="CA"/>
    <s v="United States"/>
    <s v="SELL01679"/>
  </r>
  <r>
    <x v="915"/>
    <d v="2021-12-09T00:00:00"/>
    <x v="4"/>
    <x v="902"/>
    <s v="Pooja Verma"/>
    <x v="40"/>
    <s v="Mechanical Keyboard"/>
    <x v="4"/>
    <x v="4"/>
    <n v="1"/>
    <n v="154.47"/>
    <n v="0.05"/>
    <n v="11.74"/>
    <n v="3.54"/>
    <n v="162.03"/>
    <s v="Credit Card"/>
    <s v="Pending"/>
    <s v="San Jose"/>
    <s v="CA"/>
    <s v="United States"/>
    <s v="SELL01293"/>
  </r>
  <r>
    <x v="916"/>
    <d v="2021-03-25T00:00:00"/>
    <x v="4"/>
    <x v="903"/>
    <s v="Karan Verma"/>
    <x v="25"/>
    <s v="Memory Card 128GB"/>
    <x v="2"/>
    <x v="0"/>
    <n v="1"/>
    <n v="536.38"/>
    <n v="0.1"/>
    <n v="86.89"/>
    <n v="9.49"/>
    <n v="579.12"/>
    <s v="Credit Card"/>
    <s v="Delivered"/>
    <s v="Columbus"/>
    <s v="OH"/>
    <s v="United States"/>
    <s v="SELL00449"/>
  </r>
  <r>
    <x v="917"/>
    <d v="2020-01-10T00:00:00"/>
    <x v="3"/>
    <x v="904"/>
    <s v="Karan Kapoor"/>
    <x v="21"/>
    <s v="Smart Light Bulb"/>
    <x v="1"/>
    <x v="0"/>
    <n v="1"/>
    <n v="576.5"/>
    <n v="0.1"/>
    <n v="62.26"/>
    <n v="10.88"/>
    <n v="591.99"/>
    <s v="UPI"/>
    <s v="Shipped"/>
    <s v="New York"/>
    <s v="NY"/>
    <s v="Canada"/>
    <s v="SELL00652"/>
  </r>
  <r>
    <x v="918"/>
    <d v="2022-04-03T00:00:00"/>
    <x v="1"/>
    <x v="905"/>
    <s v="Mohit Reddy"/>
    <x v="27"/>
    <s v="Instant Pot"/>
    <x v="0"/>
    <x v="5"/>
    <n v="5"/>
    <n v="82.39"/>
    <n v="0"/>
    <n v="20.6"/>
    <n v="12.4"/>
    <n v="444.95"/>
    <s v="Amazon Pay"/>
    <s v="Delivered"/>
    <s v="Houston"/>
    <s v="TX"/>
    <s v="India"/>
    <s v="SELL00986"/>
  </r>
  <r>
    <x v="919"/>
    <d v="2022-03-08T00:00:00"/>
    <x v="1"/>
    <x v="906"/>
    <s v="Priya Patel"/>
    <x v="24"/>
    <s v="Gaming Mouse"/>
    <x v="5"/>
    <x v="4"/>
    <n v="1"/>
    <n v="73.239999999999995"/>
    <n v="0.05"/>
    <n v="5.57"/>
    <n v="3.42"/>
    <n v="78.569999999999993"/>
    <s v="UPI"/>
    <s v="Delivered"/>
    <s v="Seattle"/>
    <s v="WA"/>
    <s v="United Kingdom"/>
    <s v="SELL01690"/>
  </r>
  <r>
    <x v="920"/>
    <d v="2023-06-19T00:00:00"/>
    <x v="0"/>
    <x v="907"/>
    <s v="Vihaan Verma"/>
    <x v="3"/>
    <s v="Webcam Full HD"/>
    <x v="5"/>
    <x v="8"/>
    <n v="4"/>
    <n v="103.58"/>
    <n v="0.1"/>
    <n v="18.64"/>
    <n v="8.36"/>
    <n v="399.89"/>
    <s v="UPI"/>
    <s v="Delivered"/>
    <s v="Houston"/>
    <s v="TX"/>
    <s v="United States"/>
    <s v="SELL00953"/>
  </r>
  <r>
    <x v="921"/>
    <d v="2023-06-28T00:00:00"/>
    <x v="0"/>
    <x v="908"/>
    <s v="Anjali Gupta"/>
    <x v="45"/>
    <s v="Yoga Mat"/>
    <x v="4"/>
    <x v="6"/>
    <n v="4"/>
    <n v="296.88"/>
    <n v="0.1"/>
    <n v="53.44"/>
    <n v="1.53"/>
    <n v="1123.74"/>
    <s v="Amazon Pay"/>
    <s v="Delivered"/>
    <s v="Columbus"/>
    <s v="OH"/>
    <s v="Canada"/>
    <s v="SELL00632"/>
  </r>
  <r>
    <x v="922"/>
    <d v="2022-05-26T00:00:00"/>
    <x v="1"/>
    <x v="909"/>
    <s v="Priya Joshi"/>
    <x v="46"/>
    <s v="Action Camera"/>
    <x v="5"/>
    <x v="2"/>
    <n v="3"/>
    <n v="32.54"/>
    <n v="0.1"/>
    <n v="0"/>
    <n v="12.4"/>
    <n v="100.26"/>
    <s v="UPI"/>
    <s v="Delivered"/>
    <s v="Columbus"/>
    <s v="OH"/>
    <s v="United States"/>
    <s v="SELL01470"/>
  </r>
  <r>
    <x v="923"/>
    <d v="2022-10-25T00:00:00"/>
    <x v="1"/>
    <x v="910"/>
    <s v="Kabir Mehta"/>
    <x v="20"/>
    <s v="4K Monitor"/>
    <x v="0"/>
    <x v="7"/>
    <n v="3"/>
    <n v="398.07"/>
    <n v="0.25"/>
    <n v="44.78"/>
    <n v="5.64"/>
    <n v="946.08"/>
    <s v="Credit Card"/>
    <s v="Delivered"/>
    <s v="Denver"/>
    <s v="CO"/>
    <s v="United States"/>
    <s v="SELL01397"/>
  </r>
  <r>
    <x v="924"/>
    <d v="2023-02-16T00:00:00"/>
    <x v="0"/>
    <x v="911"/>
    <s v="Mohit Joshi"/>
    <x v="35"/>
    <s v="Winter Jacket"/>
    <x v="1"/>
    <x v="0"/>
    <n v="5"/>
    <n v="372.64"/>
    <n v="0.3"/>
    <n v="104.34"/>
    <n v="6.33"/>
    <n v="1414.91"/>
    <s v="Credit Card"/>
    <s v="Delivered"/>
    <s v="Austin"/>
    <s v="TX"/>
    <s v="United States"/>
    <s v="SELL01665"/>
  </r>
  <r>
    <x v="925"/>
    <d v="2022-10-12T00:00:00"/>
    <x v="1"/>
    <x v="912"/>
    <s v="Vikas Joshi"/>
    <x v="49"/>
    <s v="Bluetooth Speaker"/>
    <x v="3"/>
    <x v="7"/>
    <n v="3"/>
    <n v="593.29"/>
    <n v="0.1"/>
    <n v="128.15"/>
    <n v="14.55"/>
    <n v="1744.58"/>
    <s v="Credit Card"/>
    <s v="Delivered"/>
    <s v="Denver"/>
    <s v="CO"/>
    <s v="United States"/>
    <s v="SELL01413"/>
  </r>
  <r>
    <x v="926"/>
    <d v="2024-12-29T00:00:00"/>
    <x v="2"/>
    <x v="913"/>
    <s v="Vivaan Patel"/>
    <x v="38"/>
    <s v="Fitness Band"/>
    <x v="1"/>
    <x v="7"/>
    <n v="2"/>
    <n v="586.9"/>
    <n v="0"/>
    <n v="58.69"/>
    <n v="2.33"/>
    <n v="1234.82"/>
    <s v="Net Banking"/>
    <s v="Delivered"/>
    <s v="San Antonio"/>
    <s v="TX"/>
    <s v="United States"/>
    <s v="SELL01062"/>
  </r>
  <r>
    <x v="927"/>
    <d v="2021-01-08T00:00:00"/>
    <x v="4"/>
    <x v="914"/>
    <s v="Kabir Mehta"/>
    <x v="26"/>
    <s v="Board Game"/>
    <x v="0"/>
    <x v="2"/>
    <n v="1"/>
    <n v="474.1"/>
    <n v="0.2"/>
    <n v="18.96"/>
    <n v="12.15"/>
    <n v="410.39"/>
    <s v="Credit Card"/>
    <s v="Delivered"/>
    <s v="Los Angeles"/>
    <s v="CA"/>
    <s v="United States"/>
    <s v="SELL01348"/>
  </r>
  <r>
    <x v="928"/>
    <d v="2022-12-24T00:00:00"/>
    <x v="1"/>
    <x v="915"/>
    <s v="Pooja Sharma"/>
    <x v="3"/>
    <s v="Webcam Full HD"/>
    <x v="0"/>
    <x v="3"/>
    <n v="4"/>
    <n v="95.55"/>
    <n v="0.1"/>
    <n v="17.2"/>
    <n v="5.86"/>
    <n v="367.04"/>
    <s v="Credit Card"/>
    <s v="Delivered"/>
    <s v="Charlotte"/>
    <s v="NC"/>
    <s v="India"/>
    <s v="SELL00584"/>
  </r>
  <r>
    <x v="929"/>
    <d v="2020-05-25T00:00:00"/>
    <x v="3"/>
    <x v="916"/>
    <s v="Aditya Mehta"/>
    <x v="25"/>
    <s v="Memory Card 128GB"/>
    <x v="4"/>
    <x v="1"/>
    <n v="2"/>
    <n v="236.84"/>
    <n v="0.25"/>
    <n v="28.42"/>
    <n v="9.26"/>
    <n v="392.94"/>
    <s v="Debit Card"/>
    <s v="Pending"/>
    <s v="Chicago"/>
    <s v="IL"/>
    <s v="United States"/>
    <s v="SELL00768"/>
  </r>
  <r>
    <x v="930"/>
    <d v="2020-08-11T00:00:00"/>
    <x v="3"/>
    <x v="917"/>
    <s v="Vikas Reddy"/>
    <x v="48"/>
    <s v="Office Chair"/>
    <x v="5"/>
    <x v="1"/>
    <n v="5"/>
    <n v="549.70000000000005"/>
    <n v="0.05"/>
    <n v="130.55000000000001"/>
    <n v="4.1900000000000004"/>
    <n v="2745.82"/>
    <s v="Amazon Pay"/>
    <s v="Delivered"/>
    <s v="Denver"/>
    <s v="CO"/>
    <s v="United States"/>
    <s v="SELL00516"/>
  </r>
  <r>
    <x v="931"/>
    <d v="2023-06-16T00:00:00"/>
    <x v="0"/>
    <x v="918"/>
    <s v="Mohit Sharma"/>
    <x v="32"/>
    <s v="Children's Book"/>
    <x v="4"/>
    <x v="6"/>
    <n v="5"/>
    <n v="62.9"/>
    <n v="0.1"/>
    <n v="33.97"/>
    <n v="7.71"/>
    <n v="324.73"/>
    <s v="Credit Card"/>
    <s v="Delivered"/>
    <s v="Indianapolis"/>
    <s v="IN"/>
    <s v="United States"/>
    <s v="SELL00317"/>
  </r>
  <r>
    <x v="932"/>
    <d v="2020-06-25T00:00:00"/>
    <x v="3"/>
    <x v="919"/>
    <s v="Arjun Kapoor"/>
    <x v="0"/>
    <s v="Drone Mini"/>
    <x v="0"/>
    <x v="9"/>
    <n v="1"/>
    <n v="325.77"/>
    <n v="0.15"/>
    <n v="33.229999999999997"/>
    <n v="6.01"/>
    <n v="316.14"/>
    <s v="Credit Card"/>
    <s v="Delivered"/>
    <s v="San Jose"/>
    <s v="CA"/>
    <s v="India"/>
    <s v="SELL01054"/>
  </r>
  <r>
    <x v="933"/>
    <d v="2024-12-07T00:00:00"/>
    <x v="2"/>
    <x v="920"/>
    <s v="Simran Sharma"/>
    <x v="11"/>
    <s v="Projector Mini"/>
    <x v="0"/>
    <x v="7"/>
    <n v="3"/>
    <n v="433.01"/>
    <n v="0.15"/>
    <n v="55.21"/>
    <n v="3.77"/>
    <n v="1163.1600000000001"/>
    <s v="Amazon Pay"/>
    <s v="Delivered"/>
    <s v="San Francisco"/>
    <s v="CA"/>
    <s v="United States"/>
    <s v="SELL00002"/>
  </r>
  <r>
    <x v="934"/>
    <d v="2022-05-02T00:00:00"/>
    <x v="1"/>
    <x v="921"/>
    <s v="Arjun Verma"/>
    <x v="40"/>
    <s v="Mechanical Keyboard"/>
    <x v="5"/>
    <x v="4"/>
    <n v="2"/>
    <n v="85.61"/>
    <n v="0"/>
    <n v="20.55"/>
    <n v="13.9"/>
    <n v="205.67"/>
    <s v="Amazon Pay"/>
    <s v="Delivered"/>
    <s v="Chicago"/>
    <s v="IL"/>
    <s v="United Kingdom"/>
    <s v="SELL01282"/>
  </r>
  <r>
    <x v="935"/>
    <d v="2023-07-29T00:00:00"/>
    <x v="0"/>
    <x v="922"/>
    <s v="Sneha Patel"/>
    <x v="5"/>
    <s v="Cookware Set"/>
    <x v="5"/>
    <x v="8"/>
    <n v="3"/>
    <n v="472.98"/>
    <n v="0.1"/>
    <n v="63.85"/>
    <n v="10.51"/>
    <n v="1351.41"/>
    <s v="Credit Card"/>
    <s v="Delivered"/>
    <s v="San Jose"/>
    <s v="CA"/>
    <s v="United States"/>
    <s v="SELL00362"/>
  </r>
  <r>
    <x v="936"/>
    <d v="2020-03-03T00:00:00"/>
    <x v="3"/>
    <x v="923"/>
    <s v="Vikas Mehta"/>
    <x v="18"/>
    <s v="Smartphone Case"/>
    <x v="5"/>
    <x v="4"/>
    <n v="2"/>
    <n v="211.1"/>
    <n v="0.05"/>
    <n v="20.05"/>
    <n v="2.83"/>
    <n v="423.97"/>
    <s v="Credit Card"/>
    <s v="Delivered"/>
    <s v="Chicago"/>
    <s v="IL"/>
    <s v="United States"/>
    <s v="SELL01122"/>
  </r>
  <r>
    <x v="937"/>
    <d v="2023-05-25T00:00:00"/>
    <x v="0"/>
    <x v="924"/>
    <s v="Ritika Sharma"/>
    <x v="30"/>
    <s v="Noise Cancelling Headphones"/>
    <x v="2"/>
    <x v="6"/>
    <n v="1"/>
    <n v="218.69"/>
    <n v="0.25"/>
    <n v="13.12"/>
    <n v="4.75"/>
    <n v="181.89"/>
    <s v="Credit Card"/>
    <s v="Shipped"/>
    <s v="San Antonio"/>
    <s v="TX"/>
    <s v="United States"/>
    <s v="SELL01950"/>
  </r>
  <r>
    <x v="938"/>
    <d v="2022-04-06T00:00:00"/>
    <x v="1"/>
    <x v="925"/>
    <s v="Kabir Singh"/>
    <x v="47"/>
    <s v="External HDD 2TB"/>
    <x v="1"/>
    <x v="5"/>
    <n v="5"/>
    <n v="526.08000000000004"/>
    <n v="0.15"/>
    <n v="0"/>
    <n v="8.1199999999999992"/>
    <n v="2243.96"/>
    <s v="Credit Card"/>
    <s v="Shipped"/>
    <s v="Denver"/>
    <s v="CO"/>
    <s v="United States"/>
    <s v="SELL01194"/>
  </r>
  <r>
    <x v="939"/>
    <d v="2022-03-05T00:00:00"/>
    <x v="1"/>
    <x v="926"/>
    <s v="Simran Patel"/>
    <x v="23"/>
    <s v="Phone Tripod"/>
    <x v="2"/>
    <x v="5"/>
    <n v="5"/>
    <n v="162.19999999999999"/>
    <n v="0.05"/>
    <n v="0"/>
    <n v="13.53"/>
    <n v="783.98"/>
    <s v="Net Banking"/>
    <s v="Delivered"/>
    <s v="Phoenix"/>
    <s v="AZ"/>
    <s v="India"/>
    <s v="SELL00455"/>
  </r>
  <r>
    <x v="940"/>
    <d v="2021-11-19T00:00:00"/>
    <x v="4"/>
    <x v="927"/>
    <s v="Vikas Joshi"/>
    <x v="43"/>
    <s v="HDMI Cable 2m"/>
    <x v="3"/>
    <x v="1"/>
    <n v="1"/>
    <n v="160.53"/>
    <n v="0"/>
    <n v="12.84"/>
    <n v="14.07"/>
    <n v="187.44"/>
    <s v="Net Banking"/>
    <s v="Shipped"/>
    <s v="Denver"/>
    <s v="CO"/>
    <s v="United Kingdom"/>
    <s v="SELL00022"/>
  </r>
  <r>
    <x v="941"/>
    <d v="2024-01-24T00:00:00"/>
    <x v="2"/>
    <x v="928"/>
    <s v="Aditya Kapoor"/>
    <x v="45"/>
    <s v="Yoga Mat"/>
    <x v="0"/>
    <x v="1"/>
    <n v="5"/>
    <n v="434.27"/>
    <n v="0.2"/>
    <n v="0"/>
    <n v="9.69"/>
    <n v="1746.77"/>
    <s v="Debit Card"/>
    <s v="Delivered"/>
    <s v="Phoenix"/>
    <s v="AZ"/>
    <s v="United Kingdom"/>
    <s v="SELL01329"/>
  </r>
  <r>
    <x v="942"/>
    <d v="2024-06-21T00:00:00"/>
    <x v="2"/>
    <x v="929"/>
    <s v="Arjun Reddy"/>
    <x v="44"/>
    <s v="Desk Organizer"/>
    <x v="0"/>
    <x v="1"/>
    <n v="5"/>
    <n v="70.27"/>
    <n v="0.1"/>
    <n v="15.81"/>
    <n v="6.23"/>
    <n v="338.26"/>
    <s v="Credit Card"/>
    <s v="Delivered"/>
    <s v="Washington"/>
    <s v="DC"/>
    <s v="United States"/>
    <s v="SELL01698"/>
  </r>
  <r>
    <x v="943"/>
    <d v="2020-04-14T00:00:00"/>
    <x v="3"/>
    <x v="930"/>
    <s v="Vikas Mehta"/>
    <x v="8"/>
    <s v="Kids Toy Car"/>
    <x v="4"/>
    <x v="8"/>
    <n v="4"/>
    <n v="493.36"/>
    <n v="0.15"/>
    <n v="83.87"/>
    <n v="9.56"/>
    <n v="1770.85"/>
    <s v="Net Banking"/>
    <s v="Delivered"/>
    <s v="San Francisco"/>
    <s v="CA"/>
    <s v="United States"/>
    <s v="SELL00808"/>
  </r>
  <r>
    <x v="944"/>
    <d v="2023-01-27T00:00:00"/>
    <x v="0"/>
    <x v="931"/>
    <s v="Anjali Gupta"/>
    <x v="30"/>
    <s v="Noise Cancelling Headphones"/>
    <x v="5"/>
    <x v="0"/>
    <n v="3"/>
    <n v="321.52"/>
    <n v="0"/>
    <n v="115.75"/>
    <n v="8.6300000000000008"/>
    <n v="1088.94"/>
    <s v="Net Banking"/>
    <s v="Delivered"/>
    <s v="Fort Worth"/>
    <s v="TX"/>
    <s v="United States"/>
    <s v="SELL01910"/>
  </r>
  <r>
    <x v="945"/>
    <d v="2021-05-25T00:00:00"/>
    <x v="4"/>
    <x v="932"/>
    <s v="Sneha Verma"/>
    <x v="31"/>
    <s v="Novel Bestseller"/>
    <x v="4"/>
    <x v="9"/>
    <n v="1"/>
    <n v="233.92"/>
    <n v="0"/>
    <n v="28.07"/>
    <n v="6.1"/>
    <n v="268.08999999999997"/>
    <s v="Amazon Pay"/>
    <s v="Delivered"/>
    <s v="Houston"/>
    <s v="TX"/>
    <s v="Australia"/>
    <s v="SELL00855"/>
  </r>
  <r>
    <x v="946"/>
    <d v="2021-01-19T00:00:00"/>
    <x v="4"/>
    <x v="933"/>
    <s v="Aarav Singh"/>
    <x v="22"/>
    <s v="LED Desk Lamp"/>
    <x v="1"/>
    <x v="8"/>
    <n v="3"/>
    <n v="452.94"/>
    <n v="0.05"/>
    <n v="64.540000000000006"/>
    <n v="5.36"/>
    <n v="1360.78"/>
    <s v="Credit Card"/>
    <s v="Delivered"/>
    <s v="Houston"/>
    <s v="TX"/>
    <s v="United States"/>
    <s v="SELL00421"/>
  </r>
  <r>
    <x v="947"/>
    <d v="2021-02-08T00:00:00"/>
    <x v="4"/>
    <x v="934"/>
    <s v="Neha Reddy"/>
    <x v="48"/>
    <s v="Office Chair"/>
    <x v="0"/>
    <x v="7"/>
    <n v="5"/>
    <n v="104.94"/>
    <n v="0"/>
    <n v="26.24"/>
    <n v="7.71"/>
    <n v="558.65"/>
    <s v="Debit Card"/>
    <s v="Cancelled"/>
    <s v="Washington"/>
    <s v="DC"/>
    <s v="India"/>
    <s v="SELL01596"/>
  </r>
  <r>
    <x v="948"/>
    <d v="2022-04-02T00:00:00"/>
    <x v="1"/>
    <x v="935"/>
    <s v="Sunita Reddy"/>
    <x v="48"/>
    <s v="Office Chair"/>
    <x v="0"/>
    <x v="0"/>
    <n v="3"/>
    <n v="469.04"/>
    <n v="0.1"/>
    <n v="63.32"/>
    <n v="7.86"/>
    <n v="1337.59"/>
    <s v="Debit Card"/>
    <s v="Delivered"/>
    <s v="Indianapolis"/>
    <s v="IN"/>
    <s v="United States"/>
    <s v="SELL00044"/>
  </r>
  <r>
    <x v="949"/>
    <d v="2021-06-01T00:00:00"/>
    <x v="4"/>
    <x v="936"/>
    <s v="Vihaan Gupta"/>
    <x v="11"/>
    <s v="Projector Mini"/>
    <x v="0"/>
    <x v="2"/>
    <n v="1"/>
    <n v="499.05"/>
    <n v="0.3"/>
    <n v="62.88"/>
    <n v="6.73"/>
    <n v="418.94"/>
    <s v="Debit Card"/>
    <s v="Delivered"/>
    <s v="Denver"/>
    <s v="CO"/>
    <s v="United States"/>
    <s v="SELL00563"/>
  </r>
  <r>
    <x v="950"/>
    <d v="2021-04-20T00:00:00"/>
    <x v="4"/>
    <x v="937"/>
    <s v="Pooja Joshi"/>
    <x v="47"/>
    <s v="External HDD 2TB"/>
    <x v="1"/>
    <x v="4"/>
    <n v="3"/>
    <n v="388.75"/>
    <n v="0"/>
    <n v="139.94999999999999"/>
    <n v="4.57"/>
    <n v="1310.77"/>
    <s v="UPI"/>
    <s v="Delivered"/>
    <s v="Washington"/>
    <s v="DC"/>
    <s v="United States"/>
    <s v="SELL01323"/>
  </r>
  <r>
    <x v="951"/>
    <d v="2021-12-09T00:00:00"/>
    <x v="4"/>
    <x v="938"/>
    <s v="Rohit Kapoor"/>
    <x v="47"/>
    <s v="External HDD 2TB"/>
    <x v="4"/>
    <x v="7"/>
    <n v="1"/>
    <n v="297.12"/>
    <n v="0"/>
    <n v="14.86"/>
    <n v="6.85"/>
    <n v="318.83"/>
    <s v="Amazon Pay"/>
    <s v="Pending"/>
    <s v="Charlotte"/>
    <s v="NC"/>
    <s v="United States"/>
    <s v="SELL00840"/>
  </r>
  <r>
    <x v="952"/>
    <d v="2024-07-26T00:00:00"/>
    <x v="2"/>
    <x v="939"/>
    <s v="Priya Joshi"/>
    <x v="25"/>
    <s v="Memory Card 128GB"/>
    <x v="5"/>
    <x v="0"/>
    <n v="1"/>
    <n v="237.09"/>
    <n v="0"/>
    <n v="28.45"/>
    <n v="10.17"/>
    <n v="275.70999999999998"/>
    <s v="Debit Card"/>
    <s v="Delivered"/>
    <s v="New York"/>
    <s v="NY"/>
    <s v="United States"/>
    <s v="SELL01576"/>
  </r>
  <r>
    <x v="953"/>
    <d v="2022-02-09T00:00:00"/>
    <x v="1"/>
    <x v="940"/>
    <s v="Rohit Verma"/>
    <x v="3"/>
    <s v="Webcam Full HD"/>
    <x v="2"/>
    <x v="1"/>
    <n v="4"/>
    <n v="234.69"/>
    <n v="0"/>
    <n v="46.94"/>
    <n v="4.8"/>
    <n v="990.5"/>
    <s v="UPI"/>
    <s v="Shipped"/>
    <s v="San Antonio"/>
    <s v="TX"/>
    <s v="Australia"/>
    <s v="SELL01641"/>
  </r>
  <r>
    <x v="954"/>
    <d v="2023-12-31T00:00:00"/>
    <x v="0"/>
    <x v="941"/>
    <s v="Arjun Verma"/>
    <x v="31"/>
    <s v="Novel Bestseller"/>
    <x v="3"/>
    <x v="6"/>
    <n v="4"/>
    <n v="288.5"/>
    <n v="0.1"/>
    <n v="124.63"/>
    <n v="9.8699999999999992"/>
    <n v="1173.0999999999999"/>
    <s v="Cash on Delivery"/>
    <s v="Pending"/>
    <s v="San Diego"/>
    <s v="CA"/>
    <s v="United States"/>
    <s v="SELL00987"/>
  </r>
  <r>
    <x v="955"/>
    <d v="2022-11-12T00:00:00"/>
    <x v="1"/>
    <x v="942"/>
    <s v="Simran Singh"/>
    <x v="24"/>
    <s v="Gaming Mouse"/>
    <x v="4"/>
    <x v="9"/>
    <n v="3"/>
    <n v="205.31"/>
    <n v="0"/>
    <n v="73.91"/>
    <n v="11.44"/>
    <n v="701.28"/>
    <s v="Credit Card"/>
    <s v="Delivered"/>
    <s v="San Antonio"/>
    <s v="TX"/>
    <s v="United States"/>
    <s v="SELL01227"/>
  </r>
  <r>
    <x v="956"/>
    <d v="2022-09-23T00:00:00"/>
    <x v="1"/>
    <x v="943"/>
    <s v="Simran Verma"/>
    <x v="21"/>
    <s v="Smart Light Bulb"/>
    <x v="0"/>
    <x v="8"/>
    <n v="3"/>
    <n v="151.82"/>
    <n v="0.15"/>
    <n v="0"/>
    <n v="5.61"/>
    <n v="392.75"/>
    <s v="Credit Card"/>
    <s v="Delivered"/>
    <s v="New York"/>
    <s v="NY"/>
    <s v="United States"/>
    <s v="SELL01367"/>
  </r>
  <r>
    <x v="957"/>
    <d v="2024-05-07T00:00:00"/>
    <x v="2"/>
    <x v="944"/>
    <s v="Anjali Patel"/>
    <x v="9"/>
    <s v="Wireless Earbuds"/>
    <x v="4"/>
    <x v="7"/>
    <n v="2"/>
    <n v="306.14999999999998"/>
    <n v="0.05"/>
    <n v="46.53"/>
    <n v="13.86"/>
    <n v="642.07000000000005"/>
    <s v="Debit Card"/>
    <s v="Delivered"/>
    <s v="Chicago"/>
    <s v="IL"/>
    <s v="United States"/>
    <s v="SELL00971"/>
  </r>
  <r>
    <x v="958"/>
    <d v="2021-11-07T00:00:00"/>
    <x v="4"/>
    <x v="945"/>
    <s v="Aditya Reddy"/>
    <x v="19"/>
    <s v="Backpack"/>
    <x v="0"/>
    <x v="7"/>
    <n v="4"/>
    <n v="31.14"/>
    <n v="0"/>
    <n v="0"/>
    <n v="10.01"/>
    <n v="134.57"/>
    <s v="Credit Card"/>
    <s v="Returned"/>
    <s v="San Francisco"/>
    <s v="CA"/>
    <s v="United States"/>
    <s v="SELL01086"/>
  </r>
  <r>
    <x v="959"/>
    <d v="2021-12-14T00:00:00"/>
    <x v="4"/>
    <x v="946"/>
    <s v="Sahil Gupta"/>
    <x v="33"/>
    <s v="Laptop Sleeve"/>
    <x v="2"/>
    <x v="5"/>
    <n v="4"/>
    <n v="147.12"/>
    <n v="0.2"/>
    <n v="23.54"/>
    <n v="3.99"/>
    <n v="498.31"/>
    <s v="Net Banking"/>
    <s v="Delivered"/>
    <s v="New York"/>
    <s v="NY"/>
    <s v="United States"/>
    <s v="SELL00168"/>
  </r>
  <r>
    <x v="960"/>
    <d v="2024-01-21T00:00:00"/>
    <x v="2"/>
    <x v="947"/>
    <s v="Priya Singh"/>
    <x v="46"/>
    <s v="Action Camera"/>
    <x v="5"/>
    <x v="5"/>
    <n v="3"/>
    <n v="416.67"/>
    <n v="0.1"/>
    <n v="56.25"/>
    <n v="11.92"/>
    <n v="1193.18"/>
    <s v="UPI"/>
    <s v="Shipped"/>
    <s v="Seattle"/>
    <s v="WA"/>
    <s v="United States"/>
    <s v="SELL00440"/>
  </r>
  <r>
    <x v="961"/>
    <d v="2020-03-23T00:00:00"/>
    <x v="3"/>
    <x v="948"/>
    <s v="Mohit Patel"/>
    <x v="6"/>
    <s v="Dress Shirt"/>
    <x v="1"/>
    <x v="3"/>
    <n v="4"/>
    <n v="371.94"/>
    <n v="0"/>
    <n v="74.39"/>
    <n v="5.94"/>
    <n v="1568.09"/>
    <s v="Amazon Pay"/>
    <s v="Delivered"/>
    <s v="Indianapolis"/>
    <s v="IN"/>
    <s v="United States"/>
    <s v="SELL00419"/>
  </r>
  <r>
    <x v="962"/>
    <d v="2023-03-14T00:00:00"/>
    <x v="0"/>
    <x v="949"/>
    <s v="Aman Kumar"/>
    <x v="40"/>
    <s v="Mechanical Keyboard"/>
    <x v="5"/>
    <x v="3"/>
    <n v="1"/>
    <n v="453.85"/>
    <n v="0.2"/>
    <n v="43.57"/>
    <n v="2"/>
    <n v="408.65"/>
    <s v="Net Banking"/>
    <s v="Shipped"/>
    <s v="San Antonio"/>
    <s v="TX"/>
    <s v="United States"/>
    <s v="SELL01872"/>
  </r>
  <r>
    <x v="963"/>
    <d v="2023-01-13T00:00:00"/>
    <x v="0"/>
    <x v="950"/>
    <s v="Vihaan Kumar"/>
    <x v="13"/>
    <s v="Desk Plant"/>
    <x v="4"/>
    <x v="0"/>
    <n v="4"/>
    <n v="530.36"/>
    <n v="0.2"/>
    <n v="84.86"/>
    <n v="10.1"/>
    <n v="1792.11"/>
    <s v="Debit Card"/>
    <s v="Delivered"/>
    <s v="Columbus"/>
    <s v="OH"/>
    <s v="United States"/>
    <s v="SELL00347"/>
  </r>
  <r>
    <x v="964"/>
    <d v="2023-01-06T00:00:00"/>
    <x v="0"/>
    <x v="951"/>
    <s v="Arjun Kumar"/>
    <x v="0"/>
    <s v="Drone Mini"/>
    <x v="3"/>
    <x v="9"/>
    <n v="4"/>
    <n v="299.77"/>
    <n v="0.15"/>
    <n v="50.96"/>
    <n v="13.65"/>
    <n v="1083.83"/>
    <s v="Credit Card"/>
    <s v="Delivered"/>
    <s v="Charlotte"/>
    <s v="NC"/>
    <s v="United States"/>
    <s v="SELL01178"/>
  </r>
  <r>
    <x v="965"/>
    <d v="2021-04-01T00:00:00"/>
    <x v="4"/>
    <x v="952"/>
    <s v="Neha Sharma"/>
    <x v="17"/>
    <s v="Smartwatch"/>
    <x v="3"/>
    <x v="3"/>
    <n v="1"/>
    <n v="273.77999999999997"/>
    <n v="0.05"/>
    <n v="20.81"/>
    <n v="11.19"/>
    <n v="292.08999999999997"/>
    <s v="Amazon Pay"/>
    <s v="Shipped"/>
    <s v="San Antonio"/>
    <s v="TX"/>
    <s v="United States"/>
    <s v="SELL01447"/>
  </r>
  <r>
    <x v="966"/>
    <d v="2020-01-01T00:00:00"/>
    <x v="3"/>
    <x v="953"/>
    <s v="Vikas Reddy"/>
    <x v="47"/>
    <s v="External HDD 2TB"/>
    <x v="3"/>
    <x v="6"/>
    <n v="1"/>
    <n v="516.11"/>
    <n v="0"/>
    <n v="25.81"/>
    <n v="5.39"/>
    <n v="547.30999999999995"/>
    <s v="Amazon Pay"/>
    <s v="Delivered"/>
    <s v="Indianapolis"/>
    <s v="IN"/>
    <s v="United States"/>
    <s v="SELL01770"/>
  </r>
  <r>
    <x v="967"/>
    <d v="2020-02-20T00:00:00"/>
    <x v="3"/>
    <x v="954"/>
    <s v="Ritika Patel"/>
    <x v="45"/>
    <s v="Yoga Mat"/>
    <x v="0"/>
    <x v="9"/>
    <n v="4"/>
    <n v="278"/>
    <n v="0.2"/>
    <n v="71.17"/>
    <n v="13.7"/>
    <n v="974.47"/>
    <s v="UPI"/>
    <s v="Shipped"/>
    <s v="Los Angeles"/>
    <s v="CA"/>
    <s v="United States"/>
    <s v="SELL00355"/>
  </r>
  <r>
    <x v="968"/>
    <d v="2021-11-15T00:00:00"/>
    <x v="4"/>
    <x v="955"/>
    <s v="Simran Reddy"/>
    <x v="2"/>
    <s v="Power Bank 20000mAh"/>
    <x v="5"/>
    <x v="7"/>
    <n v="2"/>
    <n v="466.37"/>
    <n v="0.1"/>
    <n v="67.16"/>
    <n v="6.31"/>
    <n v="912.94"/>
    <s v="Amazon Pay"/>
    <s v="Delivered"/>
    <s v="Indianapolis"/>
    <s v="IN"/>
    <s v="United States"/>
    <s v="SELL01765"/>
  </r>
  <r>
    <x v="969"/>
    <d v="2021-12-17T00:00:00"/>
    <x v="4"/>
    <x v="956"/>
    <s v="Arjun Kapoor"/>
    <x v="12"/>
    <s v="Vacuum Cleaner"/>
    <x v="0"/>
    <x v="9"/>
    <n v="3"/>
    <n v="198.44"/>
    <n v="0"/>
    <n v="47.63"/>
    <n v="10.1"/>
    <n v="653.04999999999995"/>
    <s v="Credit Card"/>
    <s v="Delivered"/>
    <s v="Los Angeles"/>
    <s v="CA"/>
    <s v="United Kingdom"/>
    <s v="SELL01049"/>
  </r>
  <r>
    <x v="970"/>
    <d v="2024-11-30T00:00:00"/>
    <x v="2"/>
    <x v="957"/>
    <s v="Aditya Verma"/>
    <x v="3"/>
    <s v="Webcam Full HD"/>
    <x v="4"/>
    <x v="9"/>
    <n v="1"/>
    <n v="566.76"/>
    <n v="0"/>
    <n v="68.010000000000005"/>
    <n v="12.09"/>
    <n v="646.86"/>
    <s v="Credit Card"/>
    <s v="Shipped"/>
    <s v="Fort Worth"/>
    <s v="TX"/>
    <s v="United States"/>
    <s v="SELL00685"/>
  </r>
  <r>
    <x v="971"/>
    <d v="2024-01-09T00:00:00"/>
    <x v="2"/>
    <x v="958"/>
    <s v="Priya Mehta"/>
    <x v="36"/>
    <s v="Router"/>
    <x v="5"/>
    <x v="5"/>
    <n v="4"/>
    <n v="578.16999999999996"/>
    <n v="0"/>
    <n v="115.63"/>
    <n v="0.88"/>
    <n v="2429.19"/>
    <s v="Credit Card"/>
    <s v="Delivered"/>
    <s v="San Jose"/>
    <s v="CA"/>
    <s v="India"/>
    <s v="SELL01955"/>
  </r>
  <r>
    <x v="972"/>
    <d v="2021-03-24T00:00:00"/>
    <x v="4"/>
    <x v="959"/>
    <s v="Neha Reddy"/>
    <x v="37"/>
    <s v="USB-C Charger"/>
    <x v="1"/>
    <x v="7"/>
    <n v="5"/>
    <n v="440.1"/>
    <n v="0.25"/>
    <n v="198.04"/>
    <n v="0.63"/>
    <n v="1849.04"/>
    <s v="Amazon Pay"/>
    <s v="Delivered"/>
    <s v="Phoenix"/>
    <s v="AZ"/>
    <s v="United Kingdom"/>
    <s v="SELL01924"/>
  </r>
  <r>
    <x v="973"/>
    <d v="2022-05-30T00:00:00"/>
    <x v="1"/>
    <x v="960"/>
    <s v="Karan Mehta"/>
    <x v="14"/>
    <s v="Running Shoes"/>
    <x v="5"/>
    <x v="3"/>
    <n v="2"/>
    <n v="464.64"/>
    <n v="0.05"/>
    <n v="0"/>
    <n v="4.32"/>
    <n v="887.14"/>
    <s v="Net Banking"/>
    <s v="Shipped"/>
    <s v="Philadelphia"/>
    <s v="PA"/>
    <s v="United States"/>
    <s v="SELL01393"/>
  </r>
  <r>
    <x v="974"/>
    <d v="2021-05-02T00:00:00"/>
    <x v="4"/>
    <x v="345"/>
    <s v="Ritika Verma"/>
    <x v="1"/>
    <s v="Microphone"/>
    <x v="4"/>
    <x v="8"/>
    <n v="3"/>
    <n v="232.1"/>
    <n v="0.2"/>
    <n v="27.85"/>
    <n v="7.52"/>
    <n v="592.41"/>
    <s v="UPI"/>
    <s v="Delivered"/>
    <s v="San Jose"/>
    <s v="CA"/>
    <s v="United States"/>
    <s v="SELL01099"/>
  </r>
  <r>
    <x v="975"/>
    <d v="2024-12-28T00:00:00"/>
    <x v="2"/>
    <x v="961"/>
    <s v="Arjun Patel"/>
    <x v="31"/>
    <s v="Novel Bestseller"/>
    <x v="3"/>
    <x v="3"/>
    <n v="2"/>
    <n v="309.22000000000003"/>
    <n v="0"/>
    <n v="30.92"/>
    <n v="1.17"/>
    <n v="650.53"/>
    <s v="UPI"/>
    <s v="Delivered"/>
    <s v="Chicago"/>
    <s v="IL"/>
    <s v="United States"/>
    <s v="SELL00497"/>
  </r>
  <r>
    <x v="976"/>
    <d v="2020-02-03T00:00:00"/>
    <x v="3"/>
    <x v="962"/>
    <s v="Aditya Joshi"/>
    <x v="42"/>
    <s v="Wireless Charger"/>
    <x v="5"/>
    <x v="7"/>
    <n v="1"/>
    <n v="452.51"/>
    <n v="0.2"/>
    <n v="28.96"/>
    <n v="13.73"/>
    <n v="404.7"/>
    <s v="Debit Card"/>
    <s v="Shipped"/>
    <s v="Fort Worth"/>
    <s v="TX"/>
    <s v="Australia"/>
    <s v="SELL01034"/>
  </r>
  <r>
    <x v="977"/>
    <d v="2023-10-03T00:00:00"/>
    <x v="0"/>
    <x v="963"/>
    <s v="Simran Reddy"/>
    <x v="12"/>
    <s v="Vacuum Cleaner"/>
    <x v="1"/>
    <x v="6"/>
    <n v="1"/>
    <n v="332.74"/>
    <n v="0"/>
    <n v="39.93"/>
    <n v="7.2"/>
    <n v="379.87"/>
    <s v="Debit Card"/>
    <s v="Returned"/>
    <s v="Jacksonville"/>
    <s v="FL"/>
    <s v="United States"/>
    <s v="SELL01754"/>
  </r>
  <r>
    <x v="978"/>
    <d v="2020-04-04T00:00:00"/>
    <x v="3"/>
    <x v="964"/>
    <s v="Vikas Singh"/>
    <x v="28"/>
    <s v="Water Bottle"/>
    <x v="5"/>
    <x v="7"/>
    <n v="3"/>
    <n v="449.66"/>
    <n v="0"/>
    <n v="107.92"/>
    <n v="0.12"/>
    <n v="1457.02"/>
    <s v="Credit Card"/>
    <s v="Delivered"/>
    <s v="San Diego"/>
    <s v="CA"/>
    <s v="United States"/>
    <s v="SELL00244"/>
  </r>
  <r>
    <x v="979"/>
    <d v="2022-12-31T00:00:00"/>
    <x v="1"/>
    <x v="965"/>
    <s v="Sahil Kapoor"/>
    <x v="38"/>
    <s v="Fitness Band"/>
    <x v="3"/>
    <x v="3"/>
    <n v="4"/>
    <n v="402.24"/>
    <n v="0"/>
    <n v="128.72"/>
    <n v="1.27"/>
    <n v="1738.95"/>
    <s v="Credit Card"/>
    <s v="Delivered"/>
    <s v="Columbus"/>
    <s v="OH"/>
    <s v="United States"/>
    <s v="SELL01066"/>
  </r>
  <r>
    <x v="980"/>
    <d v="2024-04-23T00:00:00"/>
    <x v="2"/>
    <x v="966"/>
    <s v="Mohit Singh"/>
    <x v="8"/>
    <s v="Kids Toy Car"/>
    <x v="5"/>
    <x v="0"/>
    <n v="1"/>
    <n v="210.25"/>
    <n v="0"/>
    <n v="10.51"/>
    <n v="1.21"/>
    <n v="221.97"/>
    <s v="Net Banking"/>
    <s v="Delivered"/>
    <s v="San Diego"/>
    <s v="CA"/>
    <s v="United Kingdom"/>
    <s v="SELL00865"/>
  </r>
  <r>
    <x v="981"/>
    <d v="2020-06-02T00:00:00"/>
    <x v="3"/>
    <x v="967"/>
    <s v="Karan Reddy"/>
    <x v="4"/>
    <s v="T-Shirt"/>
    <x v="1"/>
    <x v="7"/>
    <n v="5"/>
    <n v="176.23"/>
    <n v="0"/>
    <n v="105.74"/>
    <n v="9.8800000000000008"/>
    <n v="996.77"/>
    <s v="Amazon Pay"/>
    <s v="Shipped"/>
    <s v="Seattle"/>
    <s v="WA"/>
    <s v="Canada"/>
    <s v="SELL00560"/>
  </r>
  <r>
    <x v="982"/>
    <d v="2020-09-06T00:00:00"/>
    <x v="3"/>
    <x v="968"/>
    <s v="Vivaan Verma"/>
    <x v="14"/>
    <s v="Running Shoes"/>
    <x v="4"/>
    <x v="7"/>
    <n v="5"/>
    <n v="504.78"/>
    <n v="0"/>
    <n v="201.91"/>
    <n v="3.27"/>
    <n v="2729.08"/>
    <s v="Net Banking"/>
    <s v="Delivered"/>
    <s v="Houston"/>
    <s v="TX"/>
    <s v="United States"/>
    <s v="SELL01496"/>
  </r>
  <r>
    <x v="983"/>
    <d v="2021-11-04T00:00:00"/>
    <x v="4"/>
    <x v="969"/>
    <s v="Aman Singh"/>
    <x v="4"/>
    <s v="T-Shirt"/>
    <x v="4"/>
    <x v="4"/>
    <n v="4"/>
    <n v="214.2"/>
    <n v="0"/>
    <n v="102.82"/>
    <n v="9.9600000000000009"/>
    <n v="969.58"/>
    <s v="UPI"/>
    <s v="Delivered"/>
    <s v="Dallas"/>
    <s v="TX"/>
    <s v="India"/>
    <s v="SELL00632"/>
  </r>
  <r>
    <x v="984"/>
    <d v="2021-03-13T00:00:00"/>
    <x v="4"/>
    <x v="970"/>
    <s v="Priya Singh"/>
    <x v="29"/>
    <s v="Portable SSD 1TB"/>
    <x v="1"/>
    <x v="4"/>
    <n v="5"/>
    <n v="574.23"/>
    <n v="0"/>
    <n v="229.69"/>
    <n v="8.39"/>
    <n v="3109.23"/>
    <s v="Credit Card"/>
    <s v="Delivered"/>
    <s v="Washington"/>
    <s v="DC"/>
    <s v="United States"/>
    <s v="SELL01261"/>
  </r>
  <r>
    <x v="985"/>
    <d v="2020-04-27T00:00:00"/>
    <x v="3"/>
    <x v="971"/>
    <s v="Mohit Patel"/>
    <x v="24"/>
    <s v="Gaming Mouse"/>
    <x v="1"/>
    <x v="7"/>
    <n v="5"/>
    <n v="94.26"/>
    <n v="0.05"/>
    <n v="0"/>
    <n v="11.49"/>
    <n v="459.22"/>
    <s v="Credit Card"/>
    <s v="Shipped"/>
    <s v="Columbus"/>
    <s v="OH"/>
    <s v="United States"/>
    <s v="SELL00162"/>
  </r>
  <r>
    <x v="986"/>
    <d v="2022-02-09T00:00:00"/>
    <x v="1"/>
    <x v="972"/>
    <s v="Sneha Patel"/>
    <x v="40"/>
    <s v="Mechanical Keyboard"/>
    <x v="1"/>
    <x v="9"/>
    <n v="2"/>
    <n v="518.37"/>
    <n v="0"/>
    <n v="124.41"/>
    <n v="4.05"/>
    <n v="1165.2"/>
    <s v="Amazon Pay"/>
    <s v="Delivered"/>
    <s v="Indianapolis"/>
    <s v="IN"/>
    <s v="United States"/>
    <s v="SELL01352"/>
  </r>
  <r>
    <x v="987"/>
    <d v="2023-08-22T00:00:00"/>
    <x v="0"/>
    <x v="973"/>
    <s v="Aman Gupta"/>
    <x v="34"/>
    <s v="Air Fryer"/>
    <x v="5"/>
    <x v="2"/>
    <n v="2"/>
    <n v="427.16"/>
    <n v="0"/>
    <n v="102.52"/>
    <n v="4.1500000000000004"/>
    <n v="960.99"/>
    <s v="Net Banking"/>
    <s v="Delivered"/>
    <s v="Fort Worth"/>
    <s v="TX"/>
    <s v="Australia"/>
    <s v="SELL00540"/>
  </r>
  <r>
    <x v="988"/>
    <d v="2020-09-24T00:00:00"/>
    <x v="3"/>
    <x v="974"/>
    <s v="Aditya Gupta"/>
    <x v="17"/>
    <s v="Smartwatch"/>
    <x v="5"/>
    <x v="9"/>
    <n v="5"/>
    <n v="498.31"/>
    <n v="0"/>
    <n v="199.32"/>
    <n v="12.95"/>
    <n v="2703.82"/>
    <s v="UPI"/>
    <s v="Delivered"/>
    <s v="Dallas"/>
    <s v="TX"/>
    <s v="United States"/>
    <s v="SELL00888"/>
  </r>
  <r>
    <x v="989"/>
    <d v="2022-12-13T00:00:00"/>
    <x v="1"/>
    <x v="975"/>
    <s v="Rohit Reddy"/>
    <x v="42"/>
    <s v="Wireless Charger"/>
    <x v="2"/>
    <x v="5"/>
    <n v="5"/>
    <n v="525.02"/>
    <n v="0.15"/>
    <n v="178.51"/>
    <n v="4.3899999999999997"/>
    <n v="2414.2399999999998"/>
    <s v="Amazon Pay"/>
    <s v="Delivered"/>
    <s v="San Diego"/>
    <s v="CA"/>
    <s v="Australia"/>
    <s v="SELL00409"/>
  </r>
  <r>
    <x v="990"/>
    <d v="2020-08-23T00:00:00"/>
    <x v="3"/>
    <x v="976"/>
    <s v="Pooja Singh"/>
    <x v="14"/>
    <s v="Running Shoes"/>
    <x v="0"/>
    <x v="8"/>
    <n v="5"/>
    <n v="240.73"/>
    <n v="0.15"/>
    <n v="81.849999999999994"/>
    <n v="6.73"/>
    <n v="1111.68"/>
    <s v="Amazon Pay"/>
    <s v="Delivered"/>
    <s v="San Francisco"/>
    <s v="CA"/>
    <s v="United States"/>
    <s v="SELL01269"/>
  </r>
  <r>
    <x v="991"/>
    <d v="2021-01-23T00:00:00"/>
    <x v="4"/>
    <x v="977"/>
    <s v="Priya Kapoor"/>
    <x v="5"/>
    <s v="Cookware Set"/>
    <x v="1"/>
    <x v="9"/>
    <n v="5"/>
    <n v="219.88"/>
    <n v="0.05"/>
    <n v="52.22"/>
    <n v="14.84"/>
    <n v="1111.49"/>
    <s v="Credit Card"/>
    <s v="Delivered"/>
    <s v="San Diego"/>
    <s v="CA"/>
    <s v="United States"/>
    <s v="SELL01558"/>
  </r>
  <r>
    <x v="992"/>
    <d v="2022-09-16T00:00:00"/>
    <x v="1"/>
    <x v="978"/>
    <s v="Sahil Verma"/>
    <x v="47"/>
    <s v="External HDD 2TB"/>
    <x v="5"/>
    <x v="6"/>
    <n v="1"/>
    <n v="202.33"/>
    <n v="0"/>
    <n v="10.119999999999999"/>
    <n v="9.1"/>
    <n v="221.55"/>
    <s v="Debit Card"/>
    <s v="Delivered"/>
    <s v="San Diego"/>
    <s v="CA"/>
    <s v="India"/>
    <s v="SELL00314"/>
  </r>
  <r>
    <x v="993"/>
    <d v="2024-10-23T00:00:00"/>
    <x v="2"/>
    <x v="979"/>
    <s v="Aman Singh"/>
    <x v="17"/>
    <s v="Smartwatch"/>
    <x v="1"/>
    <x v="7"/>
    <n v="4"/>
    <n v="327.29000000000002"/>
    <n v="0.1"/>
    <n v="0"/>
    <n v="1.04"/>
    <n v="1179.28"/>
    <s v="Credit Card"/>
    <s v="Delivered"/>
    <s v="Charlotte"/>
    <s v="NC"/>
    <s v="United States"/>
    <s v="SELL00704"/>
  </r>
  <r>
    <x v="994"/>
    <d v="2022-02-01T00:00:00"/>
    <x v="1"/>
    <x v="980"/>
    <s v="Ritika Kapoor"/>
    <x v="3"/>
    <s v="Webcam Full HD"/>
    <x v="5"/>
    <x v="6"/>
    <n v="1"/>
    <n v="28.68"/>
    <n v="0"/>
    <n v="2.29"/>
    <n v="4.46"/>
    <n v="35.43"/>
    <s v="Amazon Pay"/>
    <s v="Delivered"/>
    <s v="Phoenix"/>
    <s v="AZ"/>
    <s v="United States"/>
    <s v="SELL00925"/>
  </r>
  <r>
    <x v="995"/>
    <d v="2021-02-04T00:00:00"/>
    <x v="4"/>
    <x v="981"/>
    <s v="Arjun Singh"/>
    <x v="11"/>
    <s v="Projector Mini"/>
    <x v="2"/>
    <x v="2"/>
    <n v="3"/>
    <n v="205.85"/>
    <n v="0.05"/>
    <n v="46.93"/>
    <n v="4.1100000000000003"/>
    <n v="637.71"/>
    <s v="Credit Card"/>
    <s v="Delivered"/>
    <s v="Denver"/>
    <s v="CO"/>
    <s v="United States"/>
    <s v="SELL00534"/>
  </r>
  <r>
    <x v="996"/>
    <d v="2021-09-15T00:00:00"/>
    <x v="4"/>
    <x v="982"/>
    <s v="Kabir Kapoor"/>
    <x v="37"/>
    <s v="USB-C Charger"/>
    <x v="1"/>
    <x v="2"/>
    <n v="3"/>
    <n v="354.79"/>
    <n v="0"/>
    <n v="127.72"/>
    <n v="6.11"/>
    <n v="1198.2"/>
    <s v="Credit Card"/>
    <s v="Delivered"/>
    <s v="Denver"/>
    <s v="CO"/>
    <s v="United States"/>
    <s v="SELL00264"/>
  </r>
  <r>
    <x v="997"/>
    <d v="2022-02-05T00:00:00"/>
    <x v="1"/>
    <x v="983"/>
    <s v="Anjali Kapoor"/>
    <x v="48"/>
    <s v="Office Chair"/>
    <x v="2"/>
    <x v="2"/>
    <n v="4"/>
    <n v="468.74"/>
    <n v="0.05"/>
    <n v="320.62"/>
    <n v="1.2"/>
    <n v="2103.0300000000002"/>
    <s v="Net Banking"/>
    <s v="Delivered"/>
    <s v="Austin"/>
    <s v="TX"/>
    <s v="United States"/>
    <s v="SELL00142"/>
  </r>
  <r>
    <x v="998"/>
    <d v="2023-08-19T00:00:00"/>
    <x v="0"/>
    <x v="984"/>
    <s v="Vivaan Sharma"/>
    <x v="27"/>
    <s v="Instant Pot"/>
    <x v="1"/>
    <x v="3"/>
    <n v="4"/>
    <n v="44.82"/>
    <n v="0.05"/>
    <n v="13.63"/>
    <n v="0.53"/>
    <n v="184.48"/>
    <s v="UPI"/>
    <s v="Returned"/>
    <s v="Seattle"/>
    <s v="WA"/>
    <s v="United States"/>
    <s v="SELL01068"/>
  </r>
  <r>
    <x v="999"/>
    <d v="2022-07-07T00:00:00"/>
    <x v="1"/>
    <x v="985"/>
    <s v="Aditya Sharma"/>
    <x v="44"/>
    <s v="Desk Organizer"/>
    <x v="5"/>
    <x v="0"/>
    <n v="5"/>
    <n v="137.56"/>
    <n v="0"/>
    <n v="34.39"/>
    <n v="9.0399999999999991"/>
    <n v="731.23"/>
    <s v="Net Banking"/>
    <s v="Returned"/>
    <s v="Denver"/>
    <s v="CO"/>
    <s v="United States"/>
    <s v="SELL00513"/>
  </r>
  <r>
    <x v="1000"/>
    <d v="2023-05-15T00:00:00"/>
    <x v="0"/>
    <x v="986"/>
    <s v="Ritika Gupta"/>
    <x v="38"/>
    <s v="Fitness Band"/>
    <x v="0"/>
    <x v="2"/>
    <n v="4"/>
    <n v="368.67"/>
    <n v="0.05"/>
    <n v="168.11"/>
    <n v="0.98"/>
    <n v="1570.04"/>
    <s v="Cash on Delivery"/>
    <s v="Delivered"/>
    <s v="San Diego"/>
    <s v="CA"/>
    <s v="Canada"/>
    <s v="SELL01225"/>
  </r>
  <r>
    <x v="1001"/>
    <d v="2023-06-06T00:00:00"/>
    <x v="0"/>
    <x v="987"/>
    <s v="Rohit Kapoor"/>
    <x v="23"/>
    <s v="Phone Tripod"/>
    <x v="5"/>
    <x v="8"/>
    <n v="5"/>
    <n v="516.45000000000005"/>
    <n v="0.1"/>
    <n v="0"/>
    <n v="11.2"/>
    <n v="2335.2199999999998"/>
    <s v="Debit Card"/>
    <s v="Pending"/>
    <s v="Columbus"/>
    <s v="OH"/>
    <s v="United States"/>
    <s v="SELL01879"/>
  </r>
  <r>
    <x v="1002"/>
    <d v="2022-05-02T00:00:00"/>
    <x v="1"/>
    <x v="988"/>
    <s v="Karan Kapoor"/>
    <x v="0"/>
    <s v="Drone Mini"/>
    <x v="3"/>
    <x v="3"/>
    <n v="1"/>
    <n v="413.06"/>
    <n v="0.3"/>
    <n v="34.700000000000003"/>
    <n v="13.86"/>
    <n v="337.7"/>
    <s v="Debit Card"/>
    <s v="Delivered"/>
    <s v="San Jose"/>
    <s v="CA"/>
    <s v="Canada"/>
    <s v="SELL00676"/>
  </r>
  <r>
    <x v="1003"/>
    <d v="2021-07-31T00:00:00"/>
    <x v="4"/>
    <x v="989"/>
    <s v="Aarav Joshi"/>
    <x v="21"/>
    <s v="Smart Light Bulb"/>
    <x v="0"/>
    <x v="1"/>
    <n v="3"/>
    <n v="468.4"/>
    <n v="0.2"/>
    <n v="56.21"/>
    <n v="11.26"/>
    <n v="1191.6300000000001"/>
    <s v="Debit Card"/>
    <s v="Delivered"/>
    <s v="Austin"/>
    <s v="TX"/>
    <s v="United States"/>
    <s v="SELL01304"/>
  </r>
  <r>
    <x v="1004"/>
    <d v="2020-03-15T00:00:00"/>
    <x v="3"/>
    <x v="990"/>
    <s v="Sahil Gupta"/>
    <x v="17"/>
    <s v="Smartwatch"/>
    <x v="0"/>
    <x v="9"/>
    <n v="2"/>
    <n v="55.14"/>
    <n v="0"/>
    <n v="5.51"/>
    <n v="6.13"/>
    <n v="121.92"/>
    <s v="Amazon Pay"/>
    <s v="Returned"/>
    <s v="San Francisco"/>
    <s v="CA"/>
    <s v="United States"/>
    <s v="SELL01881"/>
  </r>
  <r>
    <x v="1005"/>
    <d v="2021-03-10T00:00:00"/>
    <x v="4"/>
    <x v="991"/>
    <s v="Priya Joshi"/>
    <x v="20"/>
    <s v="4K Monitor"/>
    <x v="2"/>
    <x v="7"/>
    <n v="1"/>
    <n v="43.41"/>
    <n v="0.15"/>
    <n v="0"/>
    <n v="1.68"/>
    <n v="38.58"/>
    <s v="Credit Card"/>
    <s v="Pending"/>
    <s v="Phoenix"/>
    <s v="AZ"/>
    <s v="United States"/>
    <s v="SELL00766"/>
  </r>
  <r>
    <x v="1006"/>
    <d v="2020-04-12T00:00:00"/>
    <x v="3"/>
    <x v="992"/>
    <s v="Sneha Mehta"/>
    <x v="16"/>
    <s v="Puzzle 1000pc"/>
    <x v="2"/>
    <x v="2"/>
    <n v="3"/>
    <n v="290.87"/>
    <n v="0"/>
    <n v="104.71"/>
    <n v="13.95"/>
    <n v="991.27"/>
    <s v="Net Banking"/>
    <s v="Shipped"/>
    <s v="Dallas"/>
    <s v="TX"/>
    <s v="India"/>
    <s v="SELL01841"/>
  </r>
  <r>
    <x v="1007"/>
    <d v="2023-12-16T00:00:00"/>
    <x v="0"/>
    <x v="993"/>
    <s v="Priya Joshi"/>
    <x v="46"/>
    <s v="Action Camera"/>
    <x v="5"/>
    <x v="0"/>
    <n v="2"/>
    <n v="67.069999999999993"/>
    <n v="0"/>
    <n v="24.15"/>
    <n v="0.48"/>
    <n v="158.77000000000001"/>
    <s v="Credit Card"/>
    <s v="Delivered"/>
    <s v="Fort Worth"/>
    <s v="TX"/>
    <s v="United States"/>
    <s v="SELL01234"/>
  </r>
  <r>
    <x v="1008"/>
    <d v="2024-09-23T00:00:00"/>
    <x v="2"/>
    <x v="994"/>
    <s v="Aditya Sharma"/>
    <x v="23"/>
    <s v="Phone Tripod"/>
    <x v="5"/>
    <x v="8"/>
    <n v="2"/>
    <n v="469.05"/>
    <n v="0"/>
    <n v="75.05"/>
    <n v="13.01"/>
    <n v="1026.1600000000001"/>
    <s v="Debit Card"/>
    <s v="Delivered"/>
    <s v="San Francisco"/>
    <s v="CA"/>
    <s v="United States"/>
    <s v="SELL01921"/>
  </r>
  <r>
    <x v="1009"/>
    <d v="2022-02-02T00:00:00"/>
    <x v="1"/>
    <x v="995"/>
    <s v="Mohit Joshi"/>
    <x v="25"/>
    <s v="Memory Card 128GB"/>
    <x v="5"/>
    <x v="7"/>
    <n v="4"/>
    <n v="130.99"/>
    <n v="0.2"/>
    <n v="50.3"/>
    <n v="14.62"/>
    <n v="484.09"/>
    <s v="Amazon Pay"/>
    <s v="Shipped"/>
    <s v="Phoenix"/>
    <s v="AZ"/>
    <s v="United States"/>
    <s v="SELL00657"/>
  </r>
  <r>
    <x v="1010"/>
    <d v="2022-01-07T00:00:00"/>
    <x v="1"/>
    <x v="996"/>
    <s v="Karan Joshi"/>
    <x v="17"/>
    <s v="Smartwatch"/>
    <x v="5"/>
    <x v="5"/>
    <n v="1"/>
    <n v="570.14"/>
    <n v="0.1"/>
    <n v="41.05"/>
    <n v="12.99"/>
    <n v="567.16999999999996"/>
    <s v="Debit Card"/>
    <s v="Delivered"/>
    <s v="Seattle"/>
    <s v="WA"/>
    <s v="India"/>
    <s v="SELL01188"/>
  </r>
  <r>
    <x v="1011"/>
    <d v="2022-03-16T00:00:00"/>
    <x v="1"/>
    <x v="997"/>
    <s v="Simran Kumar"/>
    <x v="19"/>
    <s v="Backpack"/>
    <x v="1"/>
    <x v="5"/>
    <n v="4"/>
    <n v="92.44"/>
    <n v="0.1"/>
    <n v="26.62"/>
    <n v="10.62"/>
    <n v="370.02"/>
    <s v="Net Banking"/>
    <s v="Delivered"/>
    <s v="San Antonio"/>
    <s v="TX"/>
    <s v="United States"/>
    <s v="SELL01907"/>
  </r>
  <r>
    <x v="1012"/>
    <d v="2023-08-22T00:00:00"/>
    <x v="0"/>
    <x v="998"/>
    <s v="Anjali Kapoor"/>
    <x v="42"/>
    <s v="Wireless Charger"/>
    <x v="5"/>
    <x v="4"/>
    <n v="2"/>
    <n v="97.79"/>
    <n v="0"/>
    <n v="0"/>
    <n v="10.97"/>
    <n v="206.55"/>
    <s v="UPI"/>
    <s v="Pending"/>
    <s v="Houston"/>
    <s v="TX"/>
    <s v="India"/>
    <s v="SELL00109"/>
  </r>
  <r>
    <x v="1013"/>
    <d v="2020-04-07T00:00:00"/>
    <x v="3"/>
    <x v="999"/>
    <s v="Arjun Patel"/>
    <x v="27"/>
    <s v="Instant Pot"/>
    <x v="5"/>
    <x v="5"/>
    <n v="1"/>
    <n v="459.17"/>
    <n v="0"/>
    <n v="82.65"/>
    <n v="8.9"/>
    <n v="550.72"/>
    <s v="UPI"/>
    <s v="Delivered"/>
    <s v="Jacksonville"/>
    <s v="FL"/>
    <s v="United States"/>
    <s v="SELL00001"/>
  </r>
  <r>
    <x v="1014"/>
    <d v="2022-03-08T00:00:00"/>
    <x v="1"/>
    <x v="1000"/>
    <s v="Anjali Patel"/>
    <x v="26"/>
    <s v="Board Game"/>
    <x v="4"/>
    <x v="3"/>
    <n v="2"/>
    <n v="107.7"/>
    <n v="0.05"/>
    <n v="24.56"/>
    <n v="5.14"/>
    <n v="234.33"/>
    <s v="Credit Card"/>
    <s v="Delivered"/>
    <s v="Jacksonville"/>
    <s v="FL"/>
    <s v="United Kingdom"/>
    <s v="SELL01947"/>
  </r>
  <r>
    <x v="1015"/>
    <d v="2023-09-20T00:00:00"/>
    <x v="0"/>
    <x v="1001"/>
    <s v="Sunita Singh"/>
    <x v="15"/>
    <s v="Graphic Tablet"/>
    <x v="2"/>
    <x v="5"/>
    <n v="3"/>
    <n v="398.7"/>
    <n v="0.1"/>
    <n v="193.77"/>
    <n v="1.94"/>
    <n v="1272.2"/>
    <s v="Debit Card"/>
    <s v="Delivered"/>
    <s v="Indianapolis"/>
    <s v="IN"/>
    <s v="India"/>
    <s v="SELL00557"/>
  </r>
  <r>
    <x v="1016"/>
    <d v="2022-05-08T00:00:00"/>
    <x v="1"/>
    <x v="1002"/>
    <s v="Vikas Reddy"/>
    <x v="43"/>
    <s v="HDMI Cable 2m"/>
    <x v="4"/>
    <x v="1"/>
    <n v="2"/>
    <n v="532.39"/>
    <n v="0.1"/>
    <n v="0"/>
    <n v="10.91"/>
    <n v="969.21"/>
    <s v="Credit Card"/>
    <s v="Shipped"/>
    <s v="San Jose"/>
    <s v="CA"/>
    <s v="Canada"/>
    <s v="SELL01727"/>
  </r>
  <r>
    <x v="1017"/>
    <d v="2021-03-10T00:00:00"/>
    <x v="4"/>
    <x v="1003"/>
    <s v="Sahil Verma"/>
    <x v="32"/>
    <s v="Children's Book"/>
    <x v="2"/>
    <x v="3"/>
    <n v="2"/>
    <n v="57.14"/>
    <n v="0"/>
    <n v="9.14"/>
    <n v="3.49"/>
    <n v="126.91"/>
    <s v="Credit Card"/>
    <s v="Delivered"/>
    <s v="San Jose"/>
    <s v="CA"/>
    <s v="United Kingdom"/>
    <s v="SELL00074"/>
  </r>
  <r>
    <x v="1018"/>
    <d v="2021-03-22T00:00:00"/>
    <x v="4"/>
    <x v="1004"/>
    <s v="Anjali Kumar"/>
    <x v="19"/>
    <s v="Backpack"/>
    <x v="2"/>
    <x v="5"/>
    <n v="5"/>
    <n v="536.48"/>
    <n v="0.1"/>
    <n v="193.13"/>
    <n v="6.83"/>
    <n v="2614.12"/>
    <s v="UPI"/>
    <s v="Delivered"/>
    <s v="Charlotte"/>
    <s v="NC"/>
    <s v="United States"/>
    <s v="SELL00086"/>
  </r>
  <r>
    <x v="1019"/>
    <d v="2023-08-24T00:00:00"/>
    <x v="0"/>
    <x v="1005"/>
    <s v="Simran Verma"/>
    <x v="9"/>
    <s v="Wireless Earbuds"/>
    <x v="4"/>
    <x v="6"/>
    <n v="3"/>
    <n v="484.75"/>
    <n v="0"/>
    <n v="174.51"/>
    <n v="14.71"/>
    <n v="1643.47"/>
    <s v="Credit Card"/>
    <s v="Delivered"/>
    <s v="San Antonio"/>
    <s v="TX"/>
    <s v="United States"/>
    <s v="SELL00258"/>
  </r>
  <r>
    <x v="1020"/>
    <d v="2020-09-05T00:00:00"/>
    <x v="3"/>
    <x v="369"/>
    <s v="Pooja Joshi"/>
    <x v="49"/>
    <s v="Bluetooth Speaker"/>
    <x v="3"/>
    <x v="1"/>
    <n v="3"/>
    <n v="561.67999999999995"/>
    <n v="0"/>
    <n v="202.2"/>
    <n v="4.68"/>
    <n v="1891.92"/>
    <s v="Net Banking"/>
    <s v="Delivered"/>
    <s v="Seattle"/>
    <s v="WA"/>
    <s v="India"/>
    <s v="SELL01909"/>
  </r>
  <r>
    <x v="1021"/>
    <d v="2020-06-14T00:00:00"/>
    <x v="3"/>
    <x v="1006"/>
    <s v="Sneha Singh"/>
    <x v="21"/>
    <s v="Smart Light Bulb"/>
    <x v="2"/>
    <x v="2"/>
    <n v="3"/>
    <n v="527.55999999999995"/>
    <n v="0.05"/>
    <n v="180.43"/>
    <n v="7.21"/>
    <n v="1691.19"/>
    <s v="Credit Card"/>
    <s v="Delivered"/>
    <s v="Washington"/>
    <s v="DC"/>
    <s v="United States"/>
    <s v="SELL00837"/>
  </r>
  <r>
    <x v="1022"/>
    <d v="2024-02-13T00:00:00"/>
    <x v="2"/>
    <x v="1007"/>
    <s v="Vihaan Sharma"/>
    <x v="18"/>
    <s v="Smartphone Case"/>
    <x v="1"/>
    <x v="5"/>
    <n v="4"/>
    <n v="149.12"/>
    <n v="0.1"/>
    <n v="42.95"/>
    <n v="11.75"/>
    <n v="591.53"/>
    <s v="UPI"/>
    <s v="Delivered"/>
    <s v="Charlotte"/>
    <s v="NC"/>
    <s v="India"/>
    <s v="SELL01081"/>
  </r>
  <r>
    <x v="1023"/>
    <d v="2022-09-10T00:00:00"/>
    <x v="1"/>
    <x v="1008"/>
    <s v="Priya Mehta"/>
    <x v="11"/>
    <s v="Projector Mini"/>
    <x v="0"/>
    <x v="8"/>
    <n v="4"/>
    <n v="298.27999999999997"/>
    <n v="0.15"/>
    <n v="50.71"/>
    <n v="5.83"/>
    <n v="1070.69"/>
    <s v="Amazon Pay"/>
    <s v="Shipped"/>
    <s v="Dallas"/>
    <s v="TX"/>
    <s v="United States"/>
    <s v="SELL01248"/>
  </r>
  <r>
    <x v="1024"/>
    <d v="2023-09-20T00:00:00"/>
    <x v="0"/>
    <x v="1009"/>
    <s v="Kabir Mehta"/>
    <x v="49"/>
    <s v="Bluetooth Speaker"/>
    <x v="0"/>
    <x v="0"/>
    <n v="2"/>
    <n v="222.57"/>
    <n v="0"/>
    <n v="53.42"/>
    <n v="10.41"/>
    <n v="508.97"/>
    <s v="Credit Card"/>
    <s v="Delivered"/>
    <s v="Houston"/>
    <s v="TX"/>
    <s v="Canada"/>
    <s v="SELL01987"/>
  </r>
  <r>
    <x v="1025"/>
    <d v="2022-10-16T00:00:00"/>
    <x v="1"/>
    <x v="1010"/>
    <s v="Sneha Singh"/>
    <x v="19"/>
    <s v="Backpack"/>
    <x v="0"/>
    <x v="3"/>
    <n v="3"/>
    <n v="359.08"/>
    <n v="0"/>
    <n v="0"/>
    <n v="0.11"/>
    <n v="1077.3499999999999"/>
    <s v="Credit Card"/>
    <s v="Delivered"/>
    <s v="Houston"/>
    <s v="TX"/>
    <s v="United Kingdom"/>
    <s v="SELL01382"/>
  </r>
  <r>
    <x v="1026"/>
    <d v="2021-06-25T00:00:00"/>
    <x v="4"/>
    <x v="1011"/>
    <s v="Anjali Kapoor"/>
    <x v="4"/>
    <s v="T-Shirt"/>
    <x v="4"/>
    <x v="4"/>
    <n v="5"/>
    <n v="422.14"/>
    <n v="0.05"/>
    <n v="240.62"/>
    <n v="1.82"/>
    <n v="2247.6"/>
    <s v="UPI"/>
    <s v="Delivered"/>
    <s v="Philadelphia"/>
    <s v="PA"/>
    <s v="United States"/>
    <s v="SELL01527"/>
  </r>
  <r>
    <x v="1027"/>
    <d v="2022-01-28T00:00:00"/>
    <x v="1"/>
    <x v="1012"/>
    <s v="Anjali Kumar"/>
    <x v="47"/>
    <s v="External HDD 2TB"/>
    <x v="0"/>
    <x v="2"/>
    <n v="2"/>
    <n v="574.21"/>
    <n v="0.1"/>
    <n v="82.69"/>
    <n v="9.06"/>
    <n v="1125.33"/>
    <s v="Net Banking"/>
    <s v="Delivered"/>
    <s v="Dallas"/>
    <s v="TX"/>
    <s v="United States"/>
    <s v="SELL01237"/>
  </r>
  <r>
    <x v="1028"/>
    <d v="2023-02-03T00:00:00"/>
    <x v="0"/>
    <x v="1013"/>
    <s v="Mohit Joshi"/>
    <x v="16"/>
    <s v="Puzzle 1000pc"/>
    <x v="3"/>
    <x v="6"/>
    <n v="3"/>
    <n v="359.83"/>
    <n v="0.05"/>
    <n v="82.04"/>
    <n v="4.7300000000000004"/>
    <n v="1112.29"/>
    <s v="UPI"/>
    <s v="Shipped"/>
    <s v="Houston"/>
    <s v="TX"/>
    <s v="Canada"/>
    <s v="SELL00213"/>
  </r>
  <r>
    <x v="1029"/>
    <d v="2024-05-05T00:00:00"/>
    <x v="2"/>
    <x v="1014"/>
    <s v="Aman Joshi"/>
    <x v="37"/>
    <s v="USB-C Charger"/>
    <x v="2"/>
    <x v="2"/>
    <n v="3"/>
    <n v="212.52"/>
    <n v="0.15"/>
    <n v="27.1"/>
    <n v="14.61"/>
    <n v="583.64"/>
    <s v="Credit Card"/>
    <s v="Cancelled"/>
    <s v="Houston"/>
    <s v="TX"/>
    <s v="India"/>
    <s v="SELL01370"/>
  </r>
  <r>
    <x v="1030"/>
    <d v="2020-03-21T00:00:00"/>
    <x v="3"/>
    <x v="1015"/>
    <s v="Neha Gupta"/>
    <x v="41"/>
    <s v="Electric Kettle"/>
    <x v="5"/>
    <x v="2"/>
    <n v="4"/>
    <n v="469.58"/>
    <n v="0"/>
    <n v="93.92"/>
    <n v="10.73"/>
    <n v="1982.97"/>
    <s v="Net Banking"/>
    <s v="Cancelled"/>
    <s v="Houston"/>
    <s v="TX"/>
    <s v="United States"/>
    <s v="SELL00324"/>
  </r>
  <r>
    <x v="1031"/>
    <d v="2020-05-12T00:00:00"/>
    <x v="3"/>
    <x v="1016"/>
    <s v="Neha Sharma"/>
    <x v="13"/>
    <s v="Desk Plant"/>
    <x v="0"/>
    <x v="0"/>
    <n v="3"/>
    <n v="112.91"/>
    <n v="0.1"/>
    <n v="0"/>
    <n v="8.25"/>
    <n v="313.11"/>
    <s v="Credit Card"/>
    <s v="Delivered"/>
    <s v="Philadelphia"/>
    <s v="PA"/>
    <s v="United Kingdom"/>
    <s v="SELL01533"/>
  </r>
  <r>
    <x v="1032"/>
    <d v="2022-03-07T00:00:00"/>
    <x v="1"/>
    <x v="1017"/>
    <s v="Aditya Mehta"/>
    <x v="38"/>
    <s v="Fitness Band"/>
    <x v="5"/>
    <x v="8"/>
    <n v="5"/>
    <n v="82.59"/>
    <n v="0.15"/>
    <n v="0"/>
    <n v="12.42"/>
    <n v="363.43"/>
    <s v="UPI"/>
    <s v="Delivered"/>
    <s v="Indianapolis"/>
    <s v="IN"/>
    <s v="United States"/>
    <s v="SELL00004"/>
  </r>
  <r>
    <x v="1033"/>
    <d v="2022-06-18T00:00:00"/>
    <x v="1"/>
    <x v="1018"/>
    <s v="Aman Joshi"/>
    <x v="41"/>
    <s v="Electric Kettle"/>
    <x v="4"/>
    <x v="0"/>
    <n v="3"/>
    <n v="457.28"/>
    <n v="0.25"/>
    <n v="51.44"/>
    <n v="6.95"/>
    <n v="1087.27"/>
    <s v="Credit Card"/>
    <s v="Cancelled"/>
    <s v="San Antonio"/>
    <s v="TX"/>
    <s v="United States"/>
    <s v="SELL01053"/>
  </r>
  <r>
    <x v="1034"/>
    <d v="2020-05-17T00:00:00"/>
    <x v="3"/>
    <x v="1019"/>
    <s v="Sneha Kumar"/>
    <x v="16"/>
    <s v="Puzzle 1000pc"/>
    <x v="2"/>
    <x v="5"/>
    <n v="5"/>
    <n v="199.32"/>
    <n v="0"/>
    <n v="49.83"/>
    <n v="7"/>
    <n v="1053.43"/>
    <s v="Amazon Pay"/>
    <s v="Delivered"/>
    <s v="Jacksonville"/>
    <s v="FL"/>
    <s v="United States"/>
    <s v="SELL01420"/>
  </r>
  <r>
    <x v="1035"/>
    <d v="2020-07-02T00:00:00"/>
    <x v="3"/>
    <x v="1020"/>
    <s v="Ritika Patel"/>
    <x v="42"/>
    <s v="Wireless Charger"/>
    <x v="5"/>
    <x v="1"/>
    <n v="2"/>
    <n v="223.12"/>
    <n v="0"/>
    <n v="22.31"/>
    <n v="4.67"/>
    <n v="473.22"/>
    <s v="Net Banking"/>
    <s v="Delivered"/>
    <s v="San Francisco"/>
    <s v="CA"/>
    <s v="United States"/>
    <s v="SELL00881"/>
  </r>
  <r>
    <x v="1036"/>
    <d v="2023-11-25T00:00:00"/>
    <x v="0"/>
    <x v="1021"/>
    <s v="Vivaan Sharma"/>
    <x v="23"/>
    <s v="Phone Tripod"/>
    <x v="1"/>
    <x v="8"/>
    <n v="4"/>
    <n v="444.87"/>
    <n v="0.15"/>
    <n v="121"/>
    <n v="8.6300000000000008"/>
    <n v="1642.19"/>
    <s v="UPI"/>
    <s v="Shipped"/>
    <s v="Charlotte"/>
    <s v="NC"/>
    <s v="United States"/>
    <s v="SELL00534"/>
  </r>
  <r>
    <x v="1037"/>
    <d v="2023-09-15T00:00:00"/>
    <x v="0"/>
    <x v="1022"/>
    <s v="Priya Joshi"/>
    <x v="42"/>
    <s v="Wireless Charger"/>
    <x v="0"/>
    <x v="4"/>
    <n v="3"/>
    <n v="268.54000000000002"/>
    <n v="0.15"/>
    <n v="0"/>
    <n v="7.92"/>
    <n v="692.7"/>
    <s v="Credit Card"/>
    <s v="Delivered"/>
    <s v="San Antonio"/>
    <s v="TX"/>
    <s v="United States"/>
    <s v="SELL01234"/>
  </r>
  <r>
    <x v="1038"/>
    <d v="2022-02-23T00:00:00"/>
    <x v="1"/>
    <x v="1023"/>
    <s v="Kabir Joshi"/>
    <x v="18"/>
    <s v="Smartphone Case"/>
    <x v="0"/>
    <x v="0"/>
    <n v="2"/>
    <n v="495.15"/>
    <n v="0.2"/>
    <n v="63.38"/>
    <n v="4.99"/>
    <n v="860.61"/>
    <s v="UPI"/>
    <s v="Delivered"/>
    <s v="San Jose"/>
    <s v="CA"/>
    <s v="United States"/>
    <s v="SELL00559"/>
  </r>
  <r>
    <x v="1039"/>
    <d v="2024-03-11T00:00:00"/>
    <x v="2"/>
    <x v="1024"/>
    <s v="Priya Reddy"/>
    <x v="3"/>
    <s v="Webcam Full HD"/>
    <x v="1"/>
    <x v="5"/>
    <n v="3"/>
    <n v="369.69"/>
    <n v="0.05"/>
    <n v="84.29"/>
    <n v="13.15"/>
    <n v="1151.06"/>
    <s v="Debit Card"/>
    <s v="Delivered"/>
    <s v="Austin"/>
    <s v="TX"/>
    <s v="Canada"/>
    <s v="SELL00449"/>
  </r>
  <r>
    <x v="1040"/>
    <d v="2022-09-10T00:00:00"/>
    <x v="1"/>
    <x v="1025"/>
    <s v="Aarav Verma"/>
    <x v="24"/>
    <s v="Gaming Mouse"/>
    <x v="3"/>
    <x v="2"/>
    <n v="3"/>
    <n v="30.74"/>
    <n v="0.1"/>
    <n v="4.1500000000000004"/>
    <n v="8.58"/>
    <n v="95.73"/>
    <s v="Amazon Pay"/>
    <s v="Delivered"/>
    <s v="Philadelphia"/>
    <s v="PA"/>
    <s v="United States"/>
    <s v="SELL01742"/>
  </r>
  <r>
    <x v="1041"/>
    <d v="2020-03-09T00:00:00"/>
    <x v="3"/>
    <x v="1026"/>
    <s v="Karan Singh"/>
    <x v="27"/>
    <s v="Instant Pot"/>
    <x v="5"/>
    <x v="6"/>
    <n v="1"/>
    <n v="340"/>
    <n v="0.1"/>
    <n v="24.48"/>
    <n v="0.41"/>
    <n v="330.89"/>
    <s v="Credit Card"/>
    <s v="Delivered"/>
    <s v="Austin"/>
    <s v="TX"/>
    <s v="United States"/>
    <s v="SELL00023"/>
  </r>
  <r>
    <x v="1042"/>
    <d v="2021-06-29T00:00:00"/>
    <x v="4"/>
    <x v="1027"/>
    <s v="Pooja Patel"/>
    <x v="8"/>
    <s v="Kids Toy Car"/>
    <x v="3"/>
    <x v="4"/>
    <n v="1"/>
    <n v="72.5"/>
    <n v="0.15"/>
    <n v="11.09"/>
    <n v="14.49"/>
    <n v="87.2"/>
    <s v="Amazon Pay"/>
    <s v="Delivered"/>
    <s v="San Diego"/>
    <s v="CA"/>
    <s v="India"/>
    <s v="SELL01255"/>
  </r>
  <r>
    <x v="1043"/>
    <d v="2024-12-02T00:00:00"/>
    <x v="2"/>
    <x v="1028"/>
    <s v="Sunita Patel"/>
    <x v="17"/>
    <s v="Smartwatch"/>
    <x v="4"/>
    <x v="5"/>
    <n v="4"/>
    <n v="490.07"/>
    <n v="0"/>
    <n v="352.85"/>
    <n v="2"/>
    <n v="2315.13"/>
    <s v="Debit Card"/>
    <s v="Delivered"/>
    <s v="Denver"/>
    <s v="CO"/>
    <s v="Canada"/>
    <s v="SELL00393"/>
  </r>
  <r>
    <x v="1044"/>
    <d v="2020-02-22T00:00:00"/>
    <x v="3"/>
    <x v="1029"/>
    <s v="Vivaan Mehta"/>
    <x v="11"/>
    <s v="Projector Mini"/>
    <x v="1"/>
    <x v="1"/>
    <n v="4"/>
    <n v="321.58999999999997"/>
    <n v="0"/>
    <n v="231.54"/>
    <n v="13.79"/>
    <n v="1531.69"/>
    <s v="Debit Card"/>
    <s v="Delivered"/>
    <s v="Austin"/>
    <s v="TX"/>
    <s v="United States"/>
    <s v="SELL01317"/>
  </r>
  <r>
    <x v="1045"/>
    <d v="2024-01-13T00:00:00"/>
    <x v="2"/>
    <x v="1030"/>
    <s v="Vivaan Kapoor"/>
    <x v="8"/>
    <s v="Kids Toy Car"/>
    <x v="2"/>
    <x v="2"/>
    <n v="2"/>
    <n v="170.45"/>
    <n v="0.1"/>
    <n v="55.23"/>
    <n v="9.1999999999999993"/>
    <n v="371.24"/>
    <s v="Credit Card"/>
    <s v="Shipped"/>
    <s v="Chicago"/>
    <s v="IL"/>
    <s v="United States"/>
    <s v="SELL00954"/>
  </r>
  <r>
    <x v="1046"/>
    <d v="2020-07-23T00:00:00"/>
    <x v="3"/>
    <x v="1031"/>
    <s v="Sahil Kumar"/>
    <x v="30"/>
    <s v="Noise Cancelling Headphones"/>
    <x v="3"/>
    <x v="9"/>
    <n v="2"/>
    <n v="192.48"/>
    <n v="0.25"/>
    <n v="51.97"/>
    <n v="4.9400000000000004"/>
    <n v="345.63"/>
    <s v="Credit Card"/>
    <s v="Delivered"/>
    <s v="Seattle"/>
    <s v="WA"/>
    <s v="United States"/>
    <s v="SELL00197"/>
  </r>
  <r>
    <x v="1047"/>
    <d v="2020-05-05T00:00:00"/>
    <x v="3"/>
    <x v="1032"/>
    <s v="Vikas Reddy"/>
    <x v="30"/>
    <s v="Noise Cancelling Headphones"/>
    <x v="0"/>
    <x v="5"/>
    <n v="1"/>
    <n v="211.84"/>
    <n v="0"/>
    <n v="25.42"/>
    <n v="11.58"/>
    <n v="248.84"/>
    <s v="Credit Card"/>
    <s v="Returned"/>
    <s v="Denver"/>
    <s v="CO"/>
    <s v="Australia"/>
    <s v="SELL00214"/>
  </r>
  <r>
    <x v="1048"/>
    <d v="2024-11-05T00:00:00"/>
    <x v="2"/>
    <x v="1033"/>
    <s v="Priya Verma"/>
    <x v="16"/>
    <s v="Puzzle 1000pc"/>
    <x v="1"/>
    <x v="3"/>
    <n v="5"/>
    <n v="584.78"/>
    <n v="0.1"/>
    <n v="315.77999999999997"/>
    <n v="6.18"/>
    <n v="2953.47"/>
    <s v="Debit Card"/>
    <s v="Delivered"/>
    <s v="Austin"/>
    <s v="TX"/>
    <s v="United States"/>
    <s v="SELL01125"/>
  </r>
  <r>
    <x v="1049"/>
    <d v="2020-02-12T00:00:00"/>
    <x v="3"/>
    <x v="1034"/>
    <s v="Sunita Reddy"/>
    <x v="1"/>
    <s v="Microphone"/>
    <x v="2"/>
    <x v="8"/>
    <n v="5"/>
    <n v="339.27"/>
    <n v="0"/>
    <n v="84.82"/>
    <n v="14.48"/>
    <n v="1795.65"/>
    <s v="Credit Card"/>
    <s v="Delivered"/>
    <s v="Chicago"/>
    <s v="IL"/>
    <s v="United States"/>
    <s v="SELL00308"/>
  </r>
  <r>
    <x v="1050"/>
    <d v="2024-11-10T00:00:00"/>
    <x v="2"/>
    <x v="1035"/>
    <s v="Simran Reddy"/>
    <x v="22"/>
    <s v="LED Desk Lamp"/>
    <x v="5"/>
    <x v="3"/>
    <n v="5"/>
    <n v="573.49"/>
    <n v="0.15"/>
    <n v="0"/>
    <n v="9.11"/>
    <n v="2446.44"/>
    <s v="UPI"/>
    <s v="Shipped"/>
    <s v="Columbus"/>
    <s v="OH"/>
    <s v="United States"/>
    <s v="SELL00401"/>
  </r>
  <r>
    <x v="1051"/>
    <d v="2020-04-20T00:00:00"/>
    <x v="3"/>
    <x v="1036"/>
    <s v="Pooja Kapoor"/>
    <x v="18"/>
    <s v="Smartphone Case"/>
    <x v="3"/>
    <x v="5"/>
    <n v="1"/>
    <n v="424.1"/>
    <n v="0.05"/>
    <n v="48.35"/>
    <n v="12.6"/>
    <n v="463.84"/>
    <s v="Credit Card"/>
    <s v="Delivered"/>
    <s v="Indianapolis"/>
    <s v="IN"/>
    <s v="United States"/>
    <s v="SELL00225"/>
  </r>
  <r>
    <x v="1052"/>
    <d v="2022-01-30T00:00:00"/>
    <x v="1"/>
    <x v="1037"/>
    <s v="Kabir Verma"/>
    <x v="7"/>
    <s v="Jeans"/>
    <x v="3"/>
    <x v="9"/>
    <n v="4"/>
    <n v="514.88"/>
    <n v="0"/>
    <n v="102.98"/>
    <n v="10.86"/>
    <n v="2173.36"/>
    <s v="Net Banking"/>
    <s v="Delivered"/>
    <s v="Dallas"/>
    <s v="TX"/>
    <s v="United States"/>
    <s v="SELL00807"/>
  </r>
  <r>
    <x v="1053"/>
    <d v="2024-08-13T00:00:00"/>
    <x v="2"/>
    <x v="1038"/>
    <s v="Arjun Verma"/>
    <x v="24"/>
    <s v="Gaming Mouse"/>
    <x v="2"/>
    <x v="1"/>
    <n v="5"/>
    <n v="47.68"/>
    <n v="0.05"/>
    <n v="11.32"/>
    <n v="9.0500000000000007"/>
    <n v="246.85"/>
    <s v="Credit Card"/>
    <s v="Delivered"/>
    <s v="Philadelphia"/>
    <s v="PA"/>
    <s v="United States"/>
    <s v="SELL01510"/>
  </r>
  <r>
    <x v="1054"/>
    <d v="2023-04-21T00:00:00"/>
    <x v="0"/>
    <x v="1039"/>
    <s v="Sunita Patel"/>
    <x v="17"/>
    <s v="Smartwatch"/>
    <x v="2"/>
    <x v="3"/>
    <n v="5"/>
    <n v="16.09"/>
    <n v="0"/>
    <n v="4.0199999999999996"/>
    <n v="13.4"/>
    <n v="97.87"/>
    <s v="UPI"/>
    <s v="Delivered"/>
    <s v="Jacksonville"/>
    <s v="FL"/>
    <s v="United States"/>
    <s v="SELL01052"/>
  </r>
  <r>
    <x v="1055"/>
    <d v="2022-04-27T00:00:00"/>
    <x v="1"/>
    <x v="1040"/>
    <s v="Anjali Reddy"/>
    <x v="40"/>
    <s v="Mechanical Keyboard"/>
    <x v="4"/>
    <x v="5"/>
    <n v="4"/>
    <n v="338.24"/>
    <n v="0.1"/>
    <n v="0"/>
    <n v="9.6"/>
    <n v="1227.26"/>
    <s v="UPI"/>
    <s v="Shipped"/>
    <s v="New York"/>
    <s v="NY"/>
    <s v="United States"/>
    <s v="SELL00869"/>
  </r>
  <r>
    <x v="1056"/>
    <d v="2020-04-04T00:00:00"/>
    <x v="3"/>
    <x v="1041"/>
    <s v="Vikas Singh"/>
    <x v="46"/>
    <s v="Action Camera"/>
    <x v="4"/>
    <x v="4"/>
    <n v="2"/>
    <n v="409.85"/>
    <n v="0.05"/>
    <n v="62.3"/>
    <n v="13.76"/>
    <n v="854.78"/>
    <s v="Credit Card"/>
    <s v="Delivered"/>
    <s v="Indianapolis"/>
    <s v="IN"/>
    <s v="United States"/>
    <s v="SELL00706"/>
  </r>
  <r>
    <x v="1057"/>
    <d v="2023-10-29T00:00:00"/>
    <x v="0"/>
    <x v="1042"/>
    <s v="Rohit Kapoor"/>
    <x v="35"/>
    <s v="Winter Jacket"/>
    <x v="0"/>
    <x v="4"/>
    <n v="3"/>
    <n v="37.979999999999997"/>
    <n v="0.2"/>
    <n v="7.29"/>
    <n v="2.0699999999999998"/>
    <n v="100.51"/>
    <s v="Debit Card"/>
    <s v="Delivered"/>
    <s v="Austin"/>
    <s v="TX"/>
    <s v="United States"/>
    <s v="SELL00234"/>
  </r>
  <r>
    <x v="1058"/>
    <d v="2024-03-23T00:00:00"/>
    <x v="2"/>
    <x v="1043"/>
    <s v="Aman Mehta"/>
    <x v="25"/>
    <s v="Memory Card 128GB"/>
    <x v="1"/>
    <x v="7"/>
    <n v="3"/>
    <n v="170.62"/>
    <n v="0"/>
    <n v="61.42"/>
    <n v="13.85"/>
    <n v="587.13"/>
    <s v="Net Banking"/>
    <s v="Shipped"/>
    <s v="Phoenix"/>
    <s v="AZ"/>
    <s v="United States"/>
    <s v="SELL01722"/>
  </r>
  <r>
    <x v="1059"/>
    <d v="2022-06-18T00:00:00"/>
    <x v="1"/>
    <x v="1044"/>
    <s v="Aman Sharma"/>
    <x v="11"/>
    <s v="Projector Mini"/>
    <x v="4"/>
    <x v="3"/>
    <n v="4"/>
    <n v="536.49"/>
    <n v="0"/>
    <n v="107.3"/>
    <n v="1.04"/>
    <n v="2254.3000000000002"/>
    <s v="Debit Card"/>
    <s v="Delivered"/>
    <s v="Los Angeles"/>
    <s v="CA"/>
    <s v="Australia"/>
    <s v="SELL00863"/>
  </r>
  <r>
    <x v="1060"/>
    <d v="2020-12-25T00:00:00"/>
    <x v="3"/>
    <x v="1045"/>
    <s v="Vivaan Sharma"/>
    <x v="35"/>
    <s v="Winter Jacket"/>
    <x v="0"/>
    <x v="3"/>
    <n v="2"/>
    <n v="305.76"/>
    <n v="0.1"/>
    <n v="99.07"/>
    <n v="13.04"/>
    <n v="662.48"/>
    <s v="Credit Card"/>
    <s v="Returned"/>
    <s v="Denver"/>
    <s v="CO"/>
    <s v="United States"/>
    <s v="SELL00885"/>
  </r>
  <r>
    <x v="1061"/>
    <d v="2022-06-18T00:00:00"/>
    <x v="1"/>
    <x v="1046"/>
    <s v="Arjun Patel"/>
    <x v="7"/>
    <s v="Jeans"/>
    <x v="4"/>
    <x v="3"/>
    <n v="4"/>
    <n v="178.75"/>
    <n v="0"/>
    <n v="57.2"/>
    <n v="9.83"/>
    <n v="782.03"/>
    <s v="UPI"/>
    <s v="Delivered"/>
    <s v="San Antonio"/>
    <s v="TX"/>
    <s v="India"/>
    <s v="SELL00478"/>
  </r>
  <r>
    <x v="1062"/>
    <d v="2024-09-15T00:00:00"/>
    <x v="2"/>
    <x v="1047"/>
    <s v="Neha Reddy"/>
    <x v="22"/>
    <s v="LED Desk Lamp"/>
    <x v="1"/>
    <x v="5"/>
    <n v="1"/>
    <n v="34.590000000000003"/>
    <n v="0.25"/>
    <n v="2.08"/>
    <n v="7.13"/>
    <n v="35.15"/>
    <s v="Credit Card"/>
    <s v="Delivered"/>
    <s v="Dallas"/>
    <s v="TX"/>
    <s v="India"/>
    <s v="SELL01814"/>
  </r>
  <r>
    <x v="1063"/>
    <d v="2020-10-07T00:00:00"/>
    <x v="3"/>
    <x v="1048"/>
    <s v="Simran Singh"/>
    <x v="11"/>
    <s v="Projector Mini"/>
    <x v="4"/>
    <x v="8"/>
    <n v="5"/>
    <n v="506.41"/>
    <n v="0"/>
    <n v="202.56"/>
    <n v="1.51"/>
    <n v="2736.12"/>
    <s v="UPI"/>
    <s v="Delivered"/>
    <s v="Denver"/>
    <s v="CO"/>
    <s v="United States"/>
    <s v="SELL01870"/>
  </r>
  <r>
    <x v="1064"/>
    <d v="2023-05-03T00:00:00"/>
    <x v="0"/>
    <x v="1049"/>
    <s v="Kabir Reddy"/>
    <x v="17"/>
    <s v="Smartwatch"/>
    <x v="0"/>
    <x v="1"/>
    <n v="3"/>
    <n v="340.33"/>
    <n v="0"/>
    <n v="0"/>
    <n v="0.46"/>
    <n v="1021.45"/>
    <s v="UPI"/>
    <s v="Delivered"/>
    <s v="Houston"/>
    <s v="TX"/>
    <s v="India"/>
    <s v="SELL01979"/>
  </r>
  <r>
    <x v="1065"/>
    <d v="2023-05-03T00:00:00"/>
    <x v="0"/>
    <x v="1050"/>
    <s v="Arjun Patel"/>
    <x v="1"/>
    <s v="Microphone"/>
    <x v="3"/>
    <x v="9"/>
    <n v="2"/>
    <n v="11.64"/>
    <n v="0.05"/>
    <n v="1.77"/>
    <n v="4.3899999999999997"/>
    <n v="28.28"/>
    <s v="Credit Card"/>
    <s v="Delivered"/>
    <s v="New York"/>
    <s v="NY"/>
    <s v="United States"/>
    <s v="SELL01003"/>
  </r>
  <r>
    <x v="1066"/>
    <d v="2021-10-28T00:00:00"/>
    <x v="4"/>
    <x v="1051"/>
    <s v="Kabir Patel"/>
    <x v="2"/>
    <s v="Power Bank 20000mAh"/>
    <x v="0"/>
    <x v="1"/>
    <n v="5"/>
    <n v="11.84"/>
    <n v="0.15"/>
    <n v="0"/>
    <n v="11.83"/>
    <n v="62.15"/>
    <s v="Debit Card"/>
    <s v="Delivered"/>
    <s v="Los Angeles"/>
    <s v="CA"/>
    <s v="United States"/>
    <s v="SELL00518"/>
  </r>
  <r>
    <x v="1067"/>
    <d v="2020-04-02T00:00:00"/>
    <x v="3"/>
    <x v="1052"/>
    <s v="Mohit Mehta"/>
    <x v="27"/>
    <s v="Instant Pot"/>
    <x v="4"/>
    <x v="6"/>
    <n v="4"/>
    <n v="130.38"/>
    <n v="0.15"/>
    <n v="53.2"/>
    <n v="8.4"/>
    <n v="504.89"/>
    <s v="Net Banking"/>
    <s v="Returned"/>
    <s v="Phoenix"/>
    <s v="AZ"/>
    <s v="Australia"/>
    <s v="SELL01003"/>
  </r>
  <r>
    <x v="1068"/>
    <d v="2021-11-02T00:00:00"/>
    <x v="4"/>
    <x v="1053"/>
    <s v="Kabir Gupta"/>
    <x v="6"/>
    <s v="Dress Shirt"/>
    <x v="1"/>
    <x v="8"/>
    <n v="1"/>
    <n v="67.7"/>
    <n v="0"/>
    <n v="12.19"/>
    <n v="1.6"/>
    <n v="81.489999999999995"/>
    <s v="Credit Card"/>
    <s v="Delivered"/>
    <s v="San Francisco"/>
    <s v="CA"/>
    <s v="United States"/>
    <s v="SELL01945"/>
  </r>
  <r>
    <x v="1069"/>
    <d v="2020-03-01T00:00:00"/>
    <x v="3"/>
    <x v="1054"/>
    <s v="Ritika Patel"/>
    <x v="12"/>
    <s v="Vacuum Cleaner"/>
    <x v="2"/>
    <x v="4"/>
    <n v="3"/>
    <n v="172.79"/>
    <n v="0"/>
    <n v="0"/>
    <n v="4.17"/>
    <n v="522.54"/>
    <s v="Net Banking"/>
    <s v="Delivered"/>
    <s v="Indianapolis"/>
    <s v="IN"/>
    <s v="India"/>
    <s v="SELL01124"/>
  </r>
  <r>
    <x v="1070"/>
    <d v="2021-09-25T00:00:00"/>
    <x v="4"/>
    <x v="1055"/>
    <s v="Aman Reddy"/>
    <x v="30"/>
    <s v="Noise Cancelling Headphones"/>
    <x v="5"/>
    <x v="7"/>
    <n v="4"/>
    <n v="558.66"/>
    <n v="0.15"/>
    <n v="151.96"/>
    <n v="12.15"/>
    <n v="2063.5500000000002"/>
    <s v="Credit Card"/>
    <s v="Shipped"/>
    <s v="San Antonio"/>
    <s v="TX"/>
    <s v="United States"/>
    <s v="SELL01678"/>
  </r>
  <r>
    <x v="1071"/>
    <d v="2022-12-10T00:00:00"/>
    <x v="1"/>
    <x v="1056"/>
    <s v="Sahil Joshi"/>
    <x v="15"/>
    <s v="Graphic Tablet"/>
    <x v="5"/>
    <x v="5"/>
    <n v="2"/>
    <n v="554.23"/>
    <n v="0.25"/>
    <n v="99.76"/>
    <n v="6.2"/>
    <n v="937.3"/>
    <s v="Debit Card"/>
    <s v="Cancelled"/>
    <s v="San Diego"/>
    <s v="CA"/>
    <s v="United States"/>
    <s v="SELL01131"/>
  </r>
  <r>
    <x v="1072"/>
    <d v="2023-11-27T00:00:00"/>
    <x v="0"/>
    <x v="1057"/>
    <s v="Ritika Gupta"/>
    <x v="20"/>
    <s v="4K Monitor"/>
    <x v="4"/>
    <x v="6"/>
    <n v="4"/>
    <n v="215.31"/>
    <n v="0"/>
    <n v="0"/>
    <n v="12.77"/>
    <n v="874.01"/>
    <s v="Debit Card"/>
    <s v="Delivered"/>
    <s v="Fort Worth"/>
    <s v="TX"/>
    <s v="United States"/>
    <s v="SELL00698"/>
  </r>
  <r>
    <x v="1073"/>
    <d v="2024-12-17T00:00:00"/>
    <x v="2"/>
    <x v="1058"/>
    <s v="Neha Sharma"/>
    <x v="42"/>
    <s v="Wireless Charger"/>
    <x v="2"/>
    <x v="5"/>
    <n v="1"/>
    <n v="435.67"/>
    <n v="0.2"/>
    <n v="17.43"/>
    <n v="12.03"/>
    <n v="378"/>
    <s v="Credit Card"/>
    <s v="Delivered"/>
    <s v="Fort Worth"/>
    <s v="TX"/>
    <s v="United States"/>
    <s v="SELL01053"/>
  </r>
  <r>
    <x v="1074"/>
    <d v="2022-10-25T00:00:00"/>
    <x v="1"/>
    <x v="1059"/>
    <s v="Vikas Patel"/>
    <x v="41"/>
    <s v="Electric Kettle"/>
    <x v="1"/>
    <x v="6"/>
    <n v="1"/>
    <n v="406.99"/>
    <n v="0.05"/>
    <n v="46.4"/>
    <n v="11.91"/>
    <n v="444.95"/>
    <s v="Credit Card"/>
    <s v="Delivered"/>
    <s v="San Antonio"/>
    <s v="TX"/>
    <s v="United States"/>
    <s v="SELL01372"/>
  </r>
  <r>
    <x v="1075"/>
    <d v="2024-01-29T00:00:00"/>
    <x v="2"/>
    <x v="1060"/>
    <s v="Vihaan Mehta"/>
    <x v="19"/>
    <s v="Backpack"/>
    <x v="0"/>
    <x v="2"/>
    <n v="1"/>
    <n v="9.8800000000000008"/>
    <n v="0"/>
    <n v="0.79"/>
    <n v="5.34"/>
    <n v="16.010000000000002"/>
    <s v="Credit Card"/>
    <s v="Pending"/>
    <s v="Seattle"/>
    <s v="WA"/>
    <s v="Australia"/>
    <s v="SELL01138"/>
  </r>
  <r>
    <x v="1076"/>
    <d v="2021-08-26T00:00:00"/>
    <x v="4"/>
    <x v="1061"/>
    <s v="Ritika Gupta"/>
    <x v="2"/>
    <s v="Power Bank 20000mAh"/>
    <x v="4"/>
    <x v="1"/>
    <n v="1"/>
    <n v="127.05"/>
    <n v="0"/>
    <n v="15.25"/>
    <n v="0.81"/>
    <n v="143.11000000000001"/>
    <s v="UPI"/>
    <s v="Shipped"/>
    <s v="Seattle"/>
    <s v="WA"/>
    <s v="United States"/>
    <s v="SELL00740"/>
  </r>
  <r>
    <x v="1077"/>
    <d v="2021-11-12T00:00:00"/>
    <x v="4"/>
    <x v="1062"/>
    <s v="Aarav Kapoor"/>
    <x v="16"/>
    <s v="Puzzle 1000pc"/>
    <x v="2"/>
    <x v="6"/>
    <n v="4"/>
    <n v="23.95"/>
    <n v="0.15"/>
    <n v="6.51"/>
    <n v="0.25"/>
    <n v="88.19"/>
    <s v="Cash on Delivery"/>
    <s v="Delivered"/>
    <s v="Austin"/>
    <s v="TX"/>
    <s v="United States"/>
    <s v="SELL01741"/>
  </r>
  <r>
    <x v="1078"/>
    <d v="2021-06-17T00:00:00"/>
    <x v="4"/>
    <x v="1063"/>
    <s v="Neha Gupta"/>
    <x v="34"/>
    <s v="Air Fryer"/>
    <x v="5"/>
    <x v="7"/>
    <n v="5"/>
    <n v="264.79000000000002"/>
    <n v="0.15"/>
    <n v="56.27"/>
    <n v="14.78"/>
    <n v="1196.4100000000001"/>
    <s v="Credit Card"/>
    <s v="Delivered"/>
    <s v="Charlotte"/>
    <s v="NC"/>
    <s v="United States"/>
    <s v="SELL01543"/>
  </r>
  <r>
    <x v="1079"/>
    <d v="2023-11-29T00:00:00"/>
    <x v="0"/>
    <x v="1064"/>
    <s v="Ritika Kapoor"/>
    <x v="16"/>
    <s v="Puzzle 1000pc"/>
    <x v="2"/>
    <x v="1"/>
    <n v="3"/>
    <n v="398.86"/>
    <n v="0"/>
    <n v="95.73"/>
    <n v="11.2"/>
    <n v="1303.51"/>
    <s v="Debit Card"/>
    <s v="Delivered"/>
    <s v="Los Angeles"/>
    <s v="CA"/>
    <s v="United States"/>
    <s v="SELL01573"/>
  </r>
  <r>
    <x v="1080"/>
    <d v="2022-04-17T00:00:00"/>
    <x v="1"/>
    <x v="1065"/>
    <s v="Sneha Sharma"/>
    <x v="48"/>
    <s v="Office Chair"/>
    <x v="1"/>
    <x v="3"/>
    <n v="3"/>
    <n v="533.57000000000005"/>
    <n v="0.1"/>
    <n v="172.88"/>
    <n v="8.5399999999999991"/>
    <n v="1622.06"/>
    <s v="Debit Card"/>
    <s v="Delivered"/>
    <s v="Houston"/>
    <s v="TX"/>
    <s v="Canada"/>
    <s v="SELL01800"/>
  </r>
  <r>
    <x v="1081"/>
    <d v="2024-03-16T00:00:00"/>
    <x v="2"/>
    <x v="1066"/>
    <s v="Ritika Joshi"/>
    <x v="39"/>
    <s v="Sunglasses"/>
    <x v="4"/>
    <x v="3"/>
    <n v="5"/>
    <n v="188.99"/>
    <n v="0"/>
    <n v="47.25"/>
    <n v="12.67"/>
    <n v="1004.87"/>
    <s v="Credit Card"/>
    <s v="Delivered"/>
    <s v="Philadelphia"/>
    <s v="PA"/>
    <s v="India"/>
    <s v="SELL01886"/>
  </r>
  <r>
    <x v="1082"/>
    <d v="2021-10-06T00:00:00"/>
    <x v="4"/>
    <x v="1067"/>
    <s v="Mohit Reddy"/>
    <x v="2"/>
    <s v="Power Bank 20000mAh"/>
    <x v="5"/>
    <x v="9"/>
    <n v="2"/>
    <n v="372.91"/>
    <n v="0.2"/>
    <n v="47.73"/>
    <n v="10.34"/>
    <n v="654.73"/>
    <s v="Debit Card"/>
    <s v="Pending"/>
    <s v="Austin"/>
    <s v="TX"/>
    <s v="United States"/>
    <s v="SELL00565"/>
  </r>
  <r>
    <x v="1083"/>
    <d v="2020-08-20T00:00:00"/>
    <x v="3"/>
    <x v="1068"/>
    <s v="Kabir Mehta"/>
    <x v="1"/>
    <s v="Microphone"/>
    <x v="3"/>
    <x v="6"/>
    <n v="2"/>
    <n v="433.92"/>
    <n v="0"/>
    <n v="69.430000000000007"/>
    <n v="3.45"/>
    <n v="940.72"/>
    <s v="UPI"/>
    <s v="Cancelled"/>
    <s v="Los Angeles"/>
    <s v="CA"/>
    <s v="United States"/>
    <s v="SELL00657"/>
  </r>
  <r>
    <x v="1084"/>
    <d v="2021-06-07T00:00:00"/>
    <x v="4"/>
    <x v="1069"/>
    <s v="Arjun Kumar"/>
    <x v="21"/>
    <s v="Smart Light Bulb"/>
    <x v="5"/>
    <x v="7"/>
    <n v="2"/>
    <n v="369.49"/>
    <n v="0"/>
    <n v="59.12"/>
    <n v="9.0399999999999991"/>
    <n v="807.14"/>
    <s v="Credit Card"/>
    <s v="Delivered"/>
    <s v="San Diego"/>
    <s v="CA"/>
    <s v="India"/>
    <s v="SELL01050"/>
  </r>
  <r>
    <x v="1085"/>
    <d v="2020-12-11T00:00:00"/>
    <x v="3"/>
    <x v="1070"/>
    <s v="Vivaan Kapoor"/>
    <x v="39"/>
    <s v="Sunglasses"/>
    <x v="3"/>
    <x v="4"/>
    <n v="5"/>
    <n v="437.34"/>
    <n v="0.15"/>
    <n v="92.93"/>
    <n v="0.31"/>
    <n v="1951.93"/>
    <s v="Credit Card"/>
    <s v="Shipped"/>
    <s v="Washington"/>
    <s v="DC"/>
    <s v="United States"/>
    <s v="SELL01690"/>
  </r>
  <r>
    <x v="1086"/>
    <d v="2022-12-05T00:00:00"/>
    <x v="1"/>
    <x v="1071"/>
    <s v="Vihaan Kumar"/>
    <x v="0"/>
    <s v="Drone Mini"/>
    <x v="2"/>
    <x v="7"/>
    <n v="4"/>
    <n v="475.49"/>
    <n v="0.05"/>
    <n v="144.55000000000001"/>
    <n v="13.78"/>
    <n v="1965.19"/>
    <s v="Credit Card"/>
    <s v="Delivered"/>
    <s v="Los Angeles"/>
    <s v="CA"/>
    <s v="United Kingdom"/>
    <s v="SELL00188"/>
  </r>
  <r>
    <x v="1087"/>
    <d v="2021-06-29T00:00:00"/>
    <x v="4"/>
    <x v="1072"/>
    <s v="Aarav Joshi"/>
    <x v="23"/>
    <s v="Phone Tripod"/>
    <x v="5"/>
    <x v="0"/>
    <n v="3"/>
    <n v="204.17"/>
    <n v="0"/>
    <n v="0"/>
    <n v="0.47"/>
    <n v="612.98"/>
    <s v="Credit Card"/>
    <s v="Delivered"/>
    <s v="San Jose"/>
    <s v="CA"/>
    <s v="United States"/>
    <s v="SELL01960"/>
  </r>
  <r>
    <x v="1088"/>
    <d v="2023-01-06T00:00:00"/>
    <x v="0"/>
    <x v="1073"/>
    <s v="Anjali Mehta"/>
    <x v="16"/>
    <s v="Puzzle 1000pc"/>
    <x v="0"/>
    <x v="8"/>
    <n v="4"/>
    <n v="334.21"/>
    <n v="0.05"/>
    <n v="152.4"/>
    <n v="1.37"/>
    <n v="1423.77"/>
    <s v="Amazon Pay"/>
    <s v="Delivered"/>
    <s v="Dallas"/>
    <s v="TX"/>
    <s v="United Kingdom"/>
    <s v="SELL01101"/>
  </r>
  <r>
    <x v="1089"/>
    <d v="2024-10-19T00:00:00"/>
    <x v="2"/>
    <x v="1074"/>
    <s v="Arjun Mehta"/>
    <x v="20"/>
    <s v="4K Monitor"/>
    <x v="3"/>
    <x v="2"/>
    <n v="3"/>
    <n v="213.56"/>
    <n v="0"/>
    <n v="32.03"/>
    <n v="5.52"/>
    <n v="678.23"/>
    <s v="Credit Card"/>
    <s v="Shipped"/>
    <s v="Philadelphia"/>
    <s v="PA"/>
    <s v="United States"/>
    <s v="SELL00993"/>
  </r>
  <r>
    <x v="1090"/>
    <d v="2023-01-01T00:00:00"/>
    <x v="0"/>
    <x v="1075"/>
    <s v="Rohit Mehta"/>
    <x v="39"/>
    <s v="Sunglasses"/>
    <x v="1"/>
    <x v="8"/>
    <n v="3"/>
    <n v="475.74"/>
    <n v="0"/>
    <n v="71.36"/>
    <n v="1.64"/>
    <n v="1500.22"/>
    <s v="Cash on Delivery"/>
    <s v="Delivered"/>
    <s v="Fort Worth"/>
    <s v="TX"/>
    <s v="United States"/>
    <s v="SELL00150"/>
  </r>
  <r>
    <x v="1091"/>
    <d v="2022-03-04T00:00:00"/>
    <x v="1"/>
    <x v="1076"/>
    <s v="Aman Kapoor"/>
    <x v="34"/>
    <s v="Air Fryer"/>
    <x v="2"/>
    <x v="2"/>
    <n v="2"/>
    <n v="421.58"/>
    <n v="0.1"/>
    <n v="60.71"/>
    <n v="10.8"/>
    <n v="830.35"/>
    <s v="Debit Card"/>
    <s v="Delivered"/>
    <s v="Dallas"/>
    <s v="TX"/>
    <s v="United States"/>
    <s v="SELL00908"/>
  </r>
  <r>
    <x v="1092"/>
    <d v="2020-09-05T00:00:00"/>
    <x v="3"/>
    <x v="1077"/>
    <s v="Neha Sharma"/>
    <x v="34"/>
    <s v="Air Fryer"/>
    <x v="0"/>
    <x v="9"/>
    <n v="1"/>
    <n v="130.07"/>
    <n v="0.15"/>
    <n v="5.53"/>
    <n v="1.1200000000000001"/>
    <n v="117.21"/>
    <s v="Debit Card"/>
    <s v="Delivered"/>
    <s v="Indianapolis"/>
    <s v="IN"/>
    <s v="United States"/>
    <s v="SELL01712"/>
  </r>
  <r>
    <x v="1093"/>
    <d v="2020-02-16T00:00:00"/>
    <x v="3"/>
    <x v="1078"/>
    <s v="Arjun Reddy"/>
    <x v="4"/>
    <s v="T-Shirt"/>
    <x v="5"/>
    <x v="2"/>
    <n v="2"/>
    <n v="137.41999999999999"/>
    <n v="0"/>
    <n v="13.74"/>
    <n v="5.6"/>
    <n v="294.18"/>
    <s v="Credit Card"/>
    <s v="Delivered"/>
    <s v="Austin"/>
    <s v="TX"/>
    <s v="United States"/>
    <s v="SELL00036"/>
  </r>
  <r>
    <x v="1094"/>
    <d v="2023-02-18T00:00:00"/>
    <x v="0"/>
    <x v="1079"/>
    <s v="Rohit Reddy"/>
    <x v="2"/>
    <s v="Power Bank 20000mAh"/>
    <x v="3"/>
    <x v="4"/>
    <n v="1"/>
    <n v="289.38"/>
    <n v="0.15"/>
    <n v="19.68"/>
    <n v="10.61"/>
    <n v="276.26"/>
    <s v="Credit Card"/>
    <s v="Delivered"/>
    <s v="Chicago"/>
    <s v="IL"/>
    <s v="United States"/>
    <s v="SELL01658"/>
  </r>
  <r>
    <x v="1095"/>
    <d v="2020-08-01T00:00:00"/>
    <x v="3"/>
    <x v="1080"/>
    <s v="Anjali Joshi"/>
    <x v="30"/>
    <s v="Noise Cancelling Headphones"/>
    <x v="4"/>
    <x v="0"/>
    <n v="3"/>
    <n v="104.16"/>
    <n v="0"/>
    <n v="15.62"/>
    <n v="10.24"/>
    <n v="338.34"/>
    <s v="Credit Card"/>
    <s v="Delivered"/>
    <s v="San Francisco"/>
    <s v="CA"/>
    <s v="United States"/>
    <s v="SELL01440"/>
  </r>
  <r>
    <x v="1096"/>
    <d v="2020-08-26T00:00:00"/>
    <x v="3"/>
    <x v="1081"/>
    <s v="Aman Mehta"/>
    <x v="26"/>
    <s v="Board Game"/>
    <x v="3"/>
    <x v="3"/>
    <n v="4"/>
    <n v="105.47"/>
    <n v="0"/>
    <n v="0"/>
    <n v="7.05"/>
    <n v="428.93"/>
    <s v="Debit Card"/>
    <s v="Delivered"/>
    <s v="New York"/>
    <s v="NY"/>
    <s v="United Kingdom"/>
    <s v="SELL00567"/>
  </r>
  <r>
    <x v="1097"/>
    <d v="2022-12-15T00:00:00"/>
    <x v="1"/>
    <x v="1082"/>
    <s v="Anjali Singh"/>
    <x v="25"/>
    <s v="Memory Card 128GB"/>
    <x v="1"/>
    <x v="0"/>
    <n v="1"/>
    <n v="189.97"/>
    <n v="0.1"/>
    <n v="0"/>
    <n v="10.3"/>
    <n v="181.27"/>
    <s v="Credit Card"/>
    <s v="Delivered"/>
    <s v="Columbus"/>
    <s v="OH"/>
    <s v="United States"/>
    <s v="SELL00380"/>
  </r>
  <r>
    <x v="1098"/>
    <d v="2020-12-15T00:00:00"/>
    <x v="3"/>
    <x v="1083"/>
    <s v="Simran Reddy"/>
    <x v="42"/>
    <s v="Wireless Charger"/>
    <x v="0"/>
    <x v="3"/>
    <n v="4"/>
    <n v="288.57"/>
    <n v="0.05"/>
    <n v="131.59"/>
    <n v="8.84"/>
    <n v="1237"/>
    <s v="Net Banking"/>
    <s v="Delivered"/>
    <s v="New York"/>
    <s v="NY"/>
    <s v="United States"/>
    <s v="SELL01406"/>
  </r>
  <r>
    <x v="1099"/>
    <d v="2020-04-16T00:00:00"/>
    <x v="3"/>
    <x v="1084"/>
    <s v="Anjali Reddy"/>
    <x v="10"/>
    <s v="Car Charger"/>
    <x v="4"/>
    <x v="9"/>
    <n v="4"/>
    <n v="163.5"/>
    <n v="0.05"/>
    <n v="111.83"/>
    <n v="0.35"/>
    <n v="733.48"/>
    <s v="Credit Card"/>
    <s v="Delivered"/>
    <s v="Indianapolis"/>
    <s v="IN"/>
    <s v="United States"/>
    <s v="SELL00399"/>
  </r>
  <r>
    <x v="1100"/>
    <d v="2022-04-10T00:00:00"/>
    <x v="1"/>
    <x v="1085"/>
    <s v="Vikas Gupta"/>
    <x v="4"/>
    <s v="T-Shirt"/>
    <x v="0"/>
    <x v="2"/>
    <n v="4"/>
    <n v="512.28"/>
    <n v="0.1"/>
    <n v="92.21"/>
    <n v="2.85"/>
    <n v="1939.27"/>
    <s v="Debit Card"/>
    <s v="Delivered"/>
    <s v="Seattle"/>
    <s v="WA"/>
    <s v="United States"/>
    <s v="SELL01909"/>
  </r>
  <r>
    <x v="1101"/>
    <d v="2020-02-17T00:00:00"/>
    <x v="3"/>
    <x v="1086"/>
    <s v="Kabir Joshi"/>
    <x v="13"/>
    <s v="Desk Plant"/>
    <x v="1"/>
    <x v="9"/>
    <n v="3"/>
    <n v="115.28"/>
    <n v="0.15"/>
    <n v="14.7"/>
    <n v="2.57"/>
    <n v="311.23"/>
    <s v="UPI"/>
    <s v="Delivered"/>
    <s v="Seattle"/>
    <s v="WA"/>
    <s v="United States"/>
    <s v="SELL00347"/>
  </r>
  <r>
    <x v="1102"/>
    <d v="2024-05-15T00:00:00"/>
    <x v="2"/>
    <x v="1087"/>
    <s v="Rohit Kumar"/>
    <x v="4"/>
    <s v="T-Shirt"/>
    <x v="3"/>
    <x v="0"/>
    <n v="4"/>
    <n v="193.25"/>
    <n v="0"/>
    <n v="61.84"/>
    <n v="0.43"/>
    <n v="835.27"/>
    <s v="Net Banking"/>
    <s v="Delivered"/>
    <s v="Los Angeles"/>
    <s v="CA"/>
    <s v="United Kingdom"/>
    <s v="SELL01898"/>
  </r>
  <r>
    <x v="1103"/>
    <d v="2020-12-02T00:00:00"/>
    <x v="3"/>
    <x v="1088"/>
    <s v="Pooja Reddy"/>
    <x v="35"/>
    <s v="Winter Jacket"/>
    <x v="4"/>
    <x v="6"/>
    <n v="4"/>
    <n v="221.52"/>
    <n v="0"/>
    <n v="44.3"/>
    <n v="3.27"/>
    <n v="933.65"/>
    <s v="UPI"/>
    <s v="Delivered"/>
    <s v="Denver"/>
    <s v="CO"/>
    <s v="India"/>
    <s v="SELL00368"/>
  </r>
  <r>
    <x v="1104"/>
    <d v="2022-11-15T00:00:00"/>
    <x v="1"/>
    <x v="1089"/>
    <s v="Priya Kumar"/>
    <x v="21"/>
    <s v="Smart Light Bulb"/>
    <x v="5"/>
    <x v="2"/>
    <n v="4"/>
    <n v="506.63"/>
    <n v="0.05"/>
    <n v="96.26"/>
    <n v="8.6300000000000008"/>
    <n v="2030.08"/>
    <s v="Debit Card"/>
    <s v="Cancelled"/>
    <s v="Denver"/>
    <s v="CO"/>
    <s v="United States"/>
    <s v="SELL01504"/>
  </r>
  <r>
    <x v="1105"/>
    <d v="2022-03-14T00:00:00"/>
    <x v="1"/>
    <x v="1090"/>
    <s v="Priya Gupta"/>
    <x v="31"/>
    <s v="Novel Bestseller"/>
    <x v="0"/>
    <x v="6"/>
    <n v="3"/>
    <n v="278.38"/>
    <n v="0.1"/>
    <n v="0"/>
    <n v="8.67"/>
    <n v="760.3"/>
    <s v="Debit Card"/>
    <s v="Delivered"/>
    <s v="Fort Worth"/>
    <s v="TX"/>
    <s v="United States"/>
    <s v="SELL00318"/>
  </r>
  <r>
    <x v="1106"/>
    <d v="2023-07-04T00:00:00"/>
    <x v="0"/>
    <x v="1091"/>
    <s v="Rohit Joshi"/>
    <x v="8"/>
    <s v="Kids Toy Car"/>
    <x v="2"/>
    <x v="9"/>
    <n v="3"/>
    <n v="281.83999999999997"/>
    <n v="0.05"/>
    <n v="96.39"/>
    <n v="3.44"/>
    <n v="903.07"/>
    <s v="Debit Card"/>
    <s v="Delivered"/>
    <s v="San Jose"/>
    <s v="CA"/>
    <s v="India"/>
    <s v="SELL01582"/>
  </r>
  <r>
    <x v="1107"/>
    <d v="2020-01-08T00:00:00"/>
    <x v="3"/>
    <x v="1092"/>
    <s v="Anjali Joshi"/>
    <x v="16"/>
    <s v="Puzzle 1000pc"/>
    <x v="3"/>
    <x v="3"/>
    <n v="4"/>
    <n v="401.85"/>
    <n v="0.1"/>
    <n v="173.6"/>
    <n v="1.66"/>
    <n v="1621.92"/>
    <s v="Credit Card"/>
    <s v="Delivered"/>
    <s v="Dallas"/>
    <s v="TX"/>
    <s v="United States"/>
    <s v="SELL01268"/>
  </r>
  <r>
    <x v="1108"/>
    <d v="2021-09-16T00:00:00"/>
    <x v="4"/>
    <x v="1093"/>
    <s v="Vikas Reddy"/>
    <x v="45"/>
    <s v="Yoga Mat"/>
    <x v="4"/>
    <x v="3"/>
    <n v="1"/>
    <n v="192.69"/>
    <n v="0.3"/>
    <n v="16.190000000000001"/>
    <n v="1.46"/>
    <n v="152.53"/>
    <s v="Debit Card"/>
    <s v="Shipped"/>
    <s v="Austin"/>
    <s v="TX"/>
    <s v="United States"/>
    <s v="SELL00013"/>
  </r>
  <r>
    <x v="1109"/>
    <d v="2023-06-30T00:00:00"/>
    <x v="0"/>
    <x v="1094"/>
    <s v="Pooja Gupta"/>
    <x v="23"/>
    <s v="Phone Tripod"/>
    <x v="0"/>
    <x v="3"/>
    <n v="1"/>
    <n v="273.08999999999997"/>
    <n v="0"/>
    <n v="0"/>
    <n v="3.67"/>
    <n v="276.76"/>
    <s v="Credit Card"/>
    <s v="Delivered"/>
    <s v="Denver"/>
    <s v="CO"/>
    <s v="India"/>
    <s v="SELL01505"/>
  </r>
  <r>
    <x v="1110"/>
    <d v="2024-09-11T00:00:00"/>
    <x v="2"/>
    <x v="1095"/>
    <s v="Vihaan Kapoor"/>
    <x v="7"/>
    <s v="Jeans"/>
    <x v="1"/>
    <x v="5"/>
    <n v="3"/>
    <n v="522.54999999999995"/>
    <n v="0.1"/>
    <n v="112.87"/>
    <n v="5.48"/>
    <n v="1529.24"/>
    <s v="Net Banking"/>
    <s v="Pending"/>
    <s v="Chicago"/>
    <s v="IL"/>
    <s v="United Kingdom"/>
    <s v="SELL01093"/>
  </r>
  <r>
    <x v="1111"/>
    <d v="2021-12-19T00:00:00"/>
    <x v="4"/>
    <x v="1096"/>
    <s v="Sahil Mehta"/>
    <x v="29"/>
    <s v="Portable SSD 1TB"/>
    <x v="3"/>
    <x v="9"/>
    <n v="1"/>
    <n v="554.83000000000004"/>
    <n v="0"/>
    <n v="27.74"/>
    <n v="8.2899999999999991"/>
    <n v="590.86"/>
    <s v="Credit Card"/>
    <s v="Delivered"/>
    <s v="Philadelphia"/>
    <s v="PA"/>
    <s v="India"/>
    <s v="SELL00750"/>
  </r>
  <r>
    <x v="1112"/>
    <d v="2020-10-29T00:00:00"/>
    <x v="3"/>
    <x v="1097"/>
    <s v="Sunita Patel"/>
    <x v="1"/>
    <s v="Microphone"/>
    <x v="2"/>
    <x v="0"/>
    <n v="4"/>
    <n v="84"/>
    <n v="0.2"/>
    <n v="21.5"/>
    <n v="14.44"/>
    <n v="304.74"/>
    <s v="UPI"/>
    <s v="Delivered"/>
    <s v="Austin"/>
    <s v="TX"/>
    <s v="United States"/>
    <s v="SELL00901"/>
  </r>
  <r>
    <x v="1113"/>
    <d v="2021-09-30T00:00:00"/>
    <x v="4"/>
    <x v="1098"/>
    <s v="Arjun Gupta"/>
    <x v="35"/>
    <s v="Winter Jacket"/>
    <x v="4"/>
    <x v="2"/>
    <n v="2"/>
    <n v="432.53"/>
    <n v="0"/>
    <n v="155.71"/>
    <n v="8.0500000000000007"/>
    <n v="1028.82"/>
    <s v="UPI"/>
    <s v="Cancelled"/>
    <s v="Seattle"/>
    <s v="WA"/>
    <s v="India"/>
    <s v="SELL00740"/>
  </r>
  <r>
    <x v="1114"/>
    <d v="2020-02-25T00:00:00"/>
    <x v="3"/>
    <x v="1099"/>
    <s v="Vivaan Gupta"/>
    <x v="16"/>
    <s v="Puzzle 1000pc"/>
    <x v="2"/>
    <x v="7"/>
    <n v="5"/>
    <n v="202.84"/>
    <n v="0.1"/>
    <n v="109.53"/>
    <n v="3.45"/>
    <n v="1025.76"/>
    <s v="Net Banking"/>
    <s v="Delivered"/>
    <s v="Los Angeles"/>
    <s v="CA"/>
    <s v="United States"/>
    <s v="SELL00631"/>
  </r>
  <r>
    <x v="1115"/>
    <d v="2021-12-26T00:00:00"/>
    <x v="4"/>
    <x v="1100"/>
    <s v="Aditya Patel"/>
    <x v="10"/>
    <s v="Car Charger"/>
    <x v="3"/>
    <x v="7"/>
    <n v="4"/>
    <n v="56.01"/>
    <n v="0"/>
    <n v="40.33"/>
    <n v="13.29"/>
    <n v="277.66000000000003"/>
    <s v="Net Banking"/>
    <s v="Delivered"/>
    <s v="Philadelphia"/>
    <s v="PA"/>
    <s v="United States"/>
    <s v="SELL01400"/>
  </r>
  <r>
    <x v="1116"/>
    <d v="2021-06-09T00:00:00"/>
    <x v="4"/>
    <x v="1101"/>
    <s v="Simran Gupta"/>
    <x v="28"/>
    <s v="Water Bottle"/>
    <x v="3"/>
    <x v="0"/>
    <n v="5"/>
    <n v="352.33"/>
    <n v="0.25"/>
    <n v="158.55000000000001"/>
    <n v="7.38"/>
    <n v="1487.17"/>
    <s v="Cash on Delivery"/>
    <s v="Shipped"/>
    <s v="Dallas"/>
    <s v="TX"/>
    <s v="United States"/>
    <s v="SELL00411"/>
  </r>
  <r>
    <x v="1117"/>
    <d v="2021-04-18T00:00:00"/>
    <x v="4"/>
    <x v="1102"/>
    <s v="Neha Kumar"/>
    <x v="19"/>
    <s v="Backpack"/>
    <x v="0"/>
    <x v="7"/>
    <n v="2"/>
    <n v="525.02"/>
    <n v="0.05"/>
    <n v="79.8"/>
    <n v="4.99"/>
    <n v="1082.33"/>
    <s v="Amazon Pay"/>
    <s v="Delivered"/>
    <s v="Jacksonville"/>
    <s v="FL"/>
    <s v="United States"/>
    <s v="SELL01581"/>
  </r>
  <r>
    <x v="1118"/>
    <d v="2020-01-28T00:00:00"/>
    <x v="3"/>
    <x v="1103"/>
    <s v="Rohit Reddy"/>
    <x v="44"/>
    <s v="Desk Organizer"/>
    <x v="3"/>
    <x v="0"/>
    <n v="4"/>
    <n v="426.76"/>
    <n v="0"/>
    <n v="85.35"/>
    <n v="12.34"/>
    <n v="1804.73"/>
    <s v="Cash on Delivery"/>
    <s v="Delivered"/>
    <s v="New York"/>
    <s v="NY"/>
    <s v="United States"/>
    <s v="SELL00408"/>
  </r>
  <r>
    <x v="1119"/>
    <d v="2020-03-18T00:00:00"/>
    <x v="3"/>
    <x v="1104"/>
    <s v="Pooja Reddy"/>
    <x v="7"/>
    <s v="Jeans"/>
    <x v="3"/>
    <x v="1"/>
    <n v="5"/>
    <n v="349.26"/>
    <n v="0"/>
    <n v="139.69999999999999"/>
    <n v="4.34"/>
    <n v="1890.34"/>
    <s v="Net Banking"/>
    <s v="Delivered"/>
    <s v="San Antonio"/>
    <s v="TX"/>
    <s v="United States"/>
    <s v="SELL01422"/>
  </r>
  <r>
    <x v="1120"/>
    <d v="2023-05-24T00:00:00"/>
    <x v="0"/>
    <x v="1105"/>
    <s v="Pooja Singh"/>
    <x v="15"/>
    <s v="Graphic Tablet"/>
    <x v="4"/>
    <x v="0"/>
    <n v="4"/>
    <n v="461.75"/>
    <n v="0.25"/>
    <n v="166.23"/>
    <n v="14.34"/>
    <n v="1565.82"/>
    <s v="Credit Card"/>
    <s v="Delivered"/>
    <s v="Washington"/>
    <s v="DC"/>
    <s v="India"/>
    <s v="SELL00704"/>
  </r>
  <r>
    <x v="1121"/>
    <d v="2023-11-10T00:00:00"/>
    <x v="0"/>
    <x v="1106"/>
    <s v="Vihaan Kapoor"/>
    <x v="28"/>
    <s v="Water Bottle"/>
    <x v="0"/>
    <x v="6"/>
    <n v="5"/>
    <n v="139.38"/>
    <n v="0"/>
    <n v="125.44"/>
    <n v="0.65"/>
    <n v="822.99"/>
    <s v="Amazon Pay"/>
    <s v="Delivered"/>
    <s v="Denver"/>
    <s v="CO"/>
    <s v="United States"/>
    <s v="SELL00707"/>
  </r>
  <r>
    <x v="1122"/>
    <d v="2020-12-30T00:00:00"/>
    <x v="3"/>
    <x v="1107"/>
    <s v="Ritika Kumar"/>
    <x v="13"/>
    <s v="Desk Plant"/>
    <x v="5"/>
    <x v="2"/>
    <n v="2"/>
    <n v="99.34"/>
    <n v="0.1"/>
    <n v="21.46"/>
    <n v="6.55"/>
    <n v="206.82"/>
    <s v="Credit Card"/>
    <s v="Delivered"/>
    <s v="Phoenix"/>
    <s v="AZ"/>
    <s v="Australia"/>
    <s v="SELL00937"/>
  </r>
  <r>
    <x v="1123"/>
    <d v="2021-10-27T00:00:00"/>
    <x v="4"/>
    <x v="1108"/>
    <s v="Sneha Sharma"/>
    <x v="46"/>
    <s v="Action Camera"/>
    <x v="3"/>
    <x v="9"/>
    <n v="1"/>
    <n v="222.38"/>
    <n v="0"/>
    <n v="11.12"/>
    <n v="7.3"/>
    <n v="240.8"/>
    <s v="UPI"/>
    <s v="Delivered"/>
    <s v="Jacksonville"/>
    <s v="FL"/>
    <s v="United States"/>
    <s v="SELL00140"/>
  </r>
  <r>
    <x v="1124"/>
    <d v="2021-06-09T00:00:00"/>
    <x v="4"/>
    <x v="1109"/>
    <s v="Aman Kumar"/>
    <x v="18"/>
    <s v="Smartphone Case"/>
    <x v="2"/>
    <x v="8"/>
    <n v="5"/>
    <n v="505.95"/>
    <n v="0.15"/>
    <n v="172.02"/>
    <n v="7.26"/>
    <n v="2329.5700000000002"/>
    <s v="Net Banking"/>
    <s v="Delivered"/>
    <s v="San Diego"/>
    <s v="CA"/>
    <s v="United States"/>
    <s v="SELL01540"/>
  </r>
  <r>
    <x v="1125"/>
    <d v="2021-11-29T00:00:00"/>
    <x v="4"/>
    <x v="1110"/>
    <s v="Sneha Sharma"/>
    <x v="10"/>
    <s v="Car Charger"/>
    <x v="1"/>
    <x v="5"/>
    <n v="3"/>
    <n v="318.14"/>
    <n v="0.25"/>
    <n v="85.9"/>
    <n v="10.65"/>
    <n v="812.36"/>
    <s v="Net Banking"/>
    <s v="Delivered"/>
    <s v="San Francisco"/>
    <s v="CA"/>
    <s v="Canada"/>
    <s v="SELL00611"/>
  </r>
  <r>
    <x v="1126"/>
    <d v="2023-08-28T00:00:00"/>
    <x v="0"/>
    <x v="1111"/>
    <s v="Vihaan Mehta"/>
    <x v="31"/>
    <s v="Novel Bestseller"/>
    <x v="1"/>
    <x v="4"/>
    <n v="5"/>
    <n v="126.65"/>
    <n v="0.05"/>
    <n v="108.29"/>
    <n v="11.95"/>
    <n v="721.83"/>
    <s v="Credit Card"/>
    <s v="Shipped"/>
    <s v="Los Angeles"/>
    <s v="CA"/>
    <s v="United States"/>
    <s v="SELL01213"/>
  </r>
  <r>
    <x v="1127"/>
    <d v="2022-06-01T00:00:00"/>
    <x v="1"/>
    <x v="1112"/>
    <s v="Anjali Joshi"/>
    <x v="28"/>
    <s v="Water Bottle"/>
    <x v="1"/>
    <x v="8"/>
    <n v="1"/>
    <n v="442.31"/>
    <n v="0.1"/>
    <n v="71.650000000000006"/>
    <n v="9.3800000000000008"/>
    <n v="479.11"/>
    <s v="Credit Card"/>
    <s v="Shipped"/>
    <s v="Chicago"/>
    <s v="IL"/>
    <s v="United States"/>
    <s v="SELL00418"/>
  </r>
  <r>
    <x v="1128"/>
    <d v="2022-10-27T00:00:00"/>
    <x v="1"/>
    <x v="1113"/>
    <s v="Vihaan Singh"/>
    <x v="33"/>
    <s v="Laptop Sleeve"/>
    <x v="3"/>
    <x v="4"/>
    <n v="1"/>
    <n v="339.25"/>
    <n v="0"/>
    <n v="16.96"/>
    <n v="6.1"/>
    <n v="362.31"/>
    <s v="Debit Card"/>
    <s v="Shipped"/>
    <s v="Los Angeles"/>
    <s v="CA"/>
    <s v="United Kingdom"/>
    <s v="SELL01267"/>
  </r>
  <r>
    <x v="1129"/>
    <d v="2022-10-23T00:00:00"/>
    <x v="1"/>
    <x v="1114"/>
    <s v="Aarav Reddy"/>
    <x v="31"/>
    <s v="Novel Bestseller"/>
    <x v="2"/>
    <x v="0"/>
    <n v="5"/>
    <n v="89.68"/>
    <n v="0.1"/>
    <n v="32.28"/>
    <n v="9.2100000000000009"/>
    <n v="445.05"/>
    <s v="Debit Card"/>
    <s v="Pending"/>
    <s v="San Diego"/>
    <s v="CA"/>
    <s v="United States"/>
    <s v="SELL00757"/>
  </r>
  <r>
    <x v="1130"/>
    <d v="2024-07-04T00:00:00"/>
    <x v="2"/>
    <x v="1115"/>
    <s v="Mohit Mehta"/>
    <x v="25"/>
    <s v="Memory Card 128GB"/>
    <x v="5"/>
    <x v="1"/>
    <n v="2"/>
    <n v="104.69"/>
    <n v="0.25"/>
    <n v="7.85"/>
    <n v="3.35"/>
    <n v="168.24"/>
    <s v="Credit Card"/>
    <s v="Shipped"/>
    <s v="Los Angeles"/>
    <s v="CA"/>
    <s v="Canada"/>
    <s v="SELL01497"/>
  </r>
  <r>
    <x v="1131"/>
    <d v="2022-07-07T00:00:00"/>
    <x v="1"/>
    <x v="1116"/>
    <s v="Neha Joshi"/>
    <x v="41"/>
    <s v="Electric Kettle"/>
    <x v="2"/>
    <x v="7"/>
    <n v="3"/>
    <n v="282.42"/>
    <n v="0.05"/>
    <n v="96.59"/>
    <n v="6.68"/>
    <n v="908.17"/>
    <s v="Credit Card"/>
    <s v="Delivered"/>
    <s v="Columbus"/>
    <s v="OH"/>
    <s v="United States"/>
    <s v="SELL01208"/>
  </r>
  <r>
    <x v="1132"/>
    <d v="2022-01-19T00:00:00"/>
    <x v="1"/>
    <x v="1117"/>
    <s v="Rohit Gupta"/>
    <x v="30"/>
    <s v="Noise Cancelling Headphones"/>
    <x v="1"/>
    <x v="3"/>
    <n v="2"/>
    <n v="154.66999999999999"/>
    <n v="0.15"/>
    <n v="21.04"/>
    <n v="5.87"/>
    <n v="289.85000000000002"/>
    <s v="Debit Card"/>
    <s v="Delivered"/>
    <s v="Fort Worth"/>
    <s v="TX"/>
    <s v="United States"/>
    <s v="SELL00932"/>
  </r>
  <r>
    <x v="1133"/>
    <d v="2020-12-28T00:00:00"/>
    <x v="3"/>
    <x v="1118"/>
    <s v="Anjali Gupta"/>
    <x v="12"/>
    <s v="Vacuum Cleaner"/>
    <x v="0"/>
    <x v="3"/>
    <n v="1"/>
    <n v="482.86"/>
    <n v="0"/>
    <n v="24.14"/>
    <n v="11.35"/>
    <n v="518.35"/>
    <s v="Net Banking"/>
    <s v="Delivered"/>
    <s v="Columbus"/>
    <s v="OH"/>
    <s v="United States"/>
    <s v="SELL01446"/>
  </r>
  <r>
    <x v="1134"/>
    <d v="2024-11-09T00:00:00"/>
    <x v="2"/>
    <x v="1119"/>
    <s v="Vivaan Verma"/>
    <x v="39"/>
    <s v="Sunglasses"/>
    <x v="2"/>
    <x v="7"/>
    <n v="2"/>
    <n v="481.99"/>
    <n v="0.1"/>
    <n v="43.38"/>
    <n v="3.54"/>
    <n v="914.5"/>
    <s v="UPI"/>
    <s v="Pending"/>
    <s v="Chicago"/>
    <s v="IL"/>
    <s v="United States"/>
    <s v="SELL01198"/>
  </r>
  <r>
    <x v="1135"/>
    <d v="2024-03-11T00:00:00"/>
    <x v="2"/>
    <x v="1120"/>
    <s v="Ritika Kumar"/>
    <x v="7"/>
    <s v="Jeans"/>
    <x v="5"/>
    <x v="1"/>
    <n v="4"/>
    <n v="224.98"/>
    <n v="0.25"/>
    <n v="121.49"/>
    <n v="2.15"/>
    <n v="798.58"/>
    <s v="UPI"/>
    <s v="Delivered"/>
    <s v="Chicago"/>
    <s v="IL"/>
    <s v="United States"/>
    <s v="SELL01447"/>
  </r>
  <r>
    <x v="1136"/>
    <d v="2023-07-21T00:00:00"/>
    <x v="0"/>
    <x v="1121"/>
    <s v="Sahil Sharma"/>
    <x v="12"/>
    <s v="Vacuum Cleaner"/>
    <x v="4"/>
    <x v="6"/>
    <n v="2"/>
    <n v="533.29999999999995"/>
    <n v="0"/>
    <n v="85.33"/>
    <n v="11.59"/>
    <n v="1163.52"/>
    <s v="Credit Card"/>
    <s v="Delivered"/>
    <s v="Seattle"/>
    <s v="WA"/>
    <s v="United States"/>
    <s v="SELL00422"/>
  </r>
  <r>
    <x v="1137"/>
    <d v="2024-03-09T00:00:00"/>
    <x v="2"/>
    <x v="1122"/>
    <s v="Mohit Mehta"/>
    <x v="25"/>
    <s v="Memory Card 128GB"/>
    <x v="3"/>
    <x v="8"/>
    <n v="5"/>
    <n v="500.49"/>
    <n v="0.1"/>
    <n v="180.18"/>
    <n v="7.6"/>
    <n v="2439.98"/>
    <s v="Debit Card"/>
    <s v="Delivered"/>
    <s v="Los Angeles"/>
    <s v="CA"/>
    <s v="United States"/>
    <s v="SELL01459"/>
  </r>
  <r>
    <x v="1138"/>
    <d v="2022-03-16T00:00:00"/>
    <x v="1"/>
    <x v="1123"/>
    <s v="Mohit Sharma"/>
    <x v="0"/>
    <s v="Drone Mini"/>
    <x v="1"/>
    <x v="6"/>
    <n v="4"/>
    <n v="541.77"/>
    <n v="0.05"/>
    <n v="247.05"/>
    <n v="13.24"/>
    <n v="2319.02"/>
    <s v="Credit Card"/>
    <s v="Shipped"/>
    <s v="Austin"/>
    <s v="TX"/>
    <s v="United States"/>
    <s v="SELL01457"/>
  </r>
  <r>
    <x v="1139"/>
    <d v="2022-01-08T00:00:00"/>
    <x v="1"/>
    <x v="1124"/>
    <s v="Sunita Joshi"/>
    <x v="6"/>
    <s v="Dress Shirt"/>
    <x v="5"/>
    <x v="7"/>
    <n v="5"/>
    <n v="314.95999999999998"/>
    <n v="0"/>
    <n v="0"/>
    <n v="5.82"/>
    <n v="1580.62"/>
    <s v="Debit Card"/>
    <s v="Delivered"/>
    <s v="Washington"/>
    <s v="DC"/>
    <s v="Australia"/>
    <s v="SELL00966"/>
  </r>
  <r>
    <x v="1140"/>
    <d v="2022-11-04T00:00:00"/>
    <x v="1"/>
    <x v="1125"/>
    <s v="Mohit Gupta"/>
    <x v="33"/>
    <s v="Laptop Sleeve"/>
    <x v="1"/>
    <x v="3"/>
    <n v="1"/>
    <n v="474.08"/>
    <n v="0.05"/>
    <n v="36.03"/>
    <n v="3.99"/>
    <n v="490.4"/>
    <s v="Credit Card"/>
    <s v="Delivered"/>
    <s v="Phoenix"/>
    <s v="AZ"/>
    <s v="United Kingdom"/>
    <s v="SELL01385"/>
  </r>
  <r>
    <x v="1141"/>
    <d v="2023-04-30T00:00:00"/>
    <x v="0"/>
    <x v="1126"/>
    <s v="Vivaan Sharma"/>
    <x v="19"/>
    <s v="Backpack"/>
    <x v="1"/>
    <x v="8"/>
    <n v="2"/>
    <n v="349.96"/>
    <n v="0.1"/>
    <n v="31.5"/>
    <n v="1.29"/>
    <n v="662.72"/>
    <s v="Amazon Pay"/>
    <s v="Delivered"/>
    <s v="Jacksonville"/>
    <s v="FL"/>
    <s v="United Kingdom"/>
    <s v="SELL00010"/>
  </r>
  <r>
    <x v="1142"/>
    <d v="2024-07-12T00:00:00"/>
    <x v="2"/>
    <x v="1127"/>
    <s v="Priya Kapoor"/>
    <x v="23"/>
    <s v="Phone Tripod"/>
    <x v="4"/>
    <x v="0"/>
    <n v="2"/>
    <n v="369.02"/>
    <n v="0.05"/>
    <n v="56.09"/>
    <n v="4.33"/>
    <n v="761.56"/>
    <s v="Credit Card"/>
    <s v="Delivered"/>
    <s v="Charlotte"/>
    <s v="NC"/>
    <s v="United States"/>
    <s v="SELL01548"/>
  </r>
  <r>
    <x v="1143"/>
    <d v="2021-04-29T00:00:00"/>
    <x v="4"/>
    <x v="1128"/>
    <s v="Kabir Verma"/>
    <x v="30"/>
    <s v="Noise Cancelling Headphones"/>
    <x v="4"/>
    <x v="0"/>
    <n v="4"/>
    <n v="200.46"/>
    <n v="0.15"/>
    <n v="54.53"/>
    <n v="12.79"/>
    <n v="748.88"/>
    <s v="Debit Card"/>
    <s v="Delivered"/>
    <s v="Indianapolis"/>
    <s v="IN"/>
    <s v="United States"/>
    <s v="SELL00233"/>
  </r>
  <r>
    <x v="1144"/>
    <d v="2020-01-28T00:00:00"/>
    <x v="3"/>
    <x v="1129"/>
    <s v="Anjali Gupta"/>
    <x v="3"/>
    <s v="Webcam Full HD"/>
    <x v="0"/>
    <x v="5"/>
    <n v="4"/>
    <n v="317.08"/>
    <n v="0"/>
    <n v="101.47"/>
    <n v="5.18"/>
    <n v="1374.97"/>
    <s v="Debit Card"/>
    <s v="Delivered"/>
    <s v="Phoenix"/>
    <s v="AZ"/>
    <s v="United States"/>
    <s v="SELL00231"/>
  </r>
  <r>
    <x v="1145"/>
    <d v="2021-12-14T00:00:00"/>
    <x v="4"/>
    <x v="1130"/>
    <s v="Simran Reddy"/>
    <x v="0"/>
    <s v="Drone Mini"/>
    <x v="2"/>
    <x v="0"/>
    <n v="3"/>
    <n v="549.05999999999995"/>
    <n v="0"/>
    <n v="0"/>
    <n v="3.35"/>
    <n v="1650.53"/>
    <s v="Net Banking"/>
    <s v="Delivered"/>
    <s v="Seattle"/>
    <s v="WA"/>
    <s v="Australia"/>
    <s v="SELL01086"/>
  </r>
  <r>
    <x v="1146"/>
    <d v="2022-11-28T00:00:00"/>
    <x v="1"/>
    <x v="1131"/>
    <s v="Aman Joshi"/>
    <x v="0"/>
    <s v="Drone Mini"/>
    <x v="4"/>
    <x v="8"/>
    <n v="2"/>
    <n v="302.43"/>
    <n v="0"/>
    <n v="72.58"/>
    <n v="8.3699999999999992"/>
    <n v="685.81"/>
    <s v="Credit Card"/>
    <s v="Delivered"/>
    <s v="Los Angeles"/>
    <s v="CA"/>
    <s v="United States"/>
    <s v="SELL01380"/>
  </r>
  <r>
    <x v="1147"/>
    <d v="2023-07-20T00:00:00"/>
    <x v="0"/>
    <x v="1132"/>
    <s v="Arjun Reddy"/>
    <x v="19"/>
    <s v="Backpack"/>
    <x v="4"/>
    <x v="1"/>
    <n v="3"/>
    <n v="7.11"/>
    <n v="0.15"/>
    <n v="0.91"/>
    <n v="3.45"/>
    <n v="22.49"/>
    <s v="Credit Card"/>
    <s v="Delivered"/>
    <s v="Jacksonville"/>
    <s v="FL"/>
    <s v="Canada"/>
    <s v="SELL01661"/>
  </r>
  <r>
    <x v="1148"/>
    <d v="2023-06-08T00:00:00"/>
    <x v="0"/>
    <x v="1133"/>
    <s v="Simran Gupta"/>
    <x v="28"/>
    <s v="Water Bottle"/>
    <x v="0"/>
    <x v="7"/>
    <n v="2"/>
    <n v="341.84"/>
    <n v="0.1"/>
    <n v="49.22"/>
    <n v="3.92"/>
    <n v="668.45"/>
    <s v="Amazon Pay"/>
    <s v="Delivered"/>
    <s v="San Jose"/>
    <s v="CA"/>
    <s v="India"/>
    <s v="SELL00747"/>
  </r>
  <r>
    <x v="1149"/>
    <d v="2020-03-26T00:00:00"/>
    <x v="3"/>
    <x v="1134"/>
    <s v="Rohit Verma"/>
    <x v="0"/>
    <s v="Drone Mini"/>
    <x v="1"/>
    <x v="7"/>
    <n v="5"/>
    <n v="254.99"/>
    <n v="0.05"/>
    <n v="60.56"/>
    <n v="5.01"/>
    <n v="1276.77"/>
    <s v="Amazon Pay"/>
    <s v="Delivered"/>
    <s v="Denver"/>
    <s v="CO"/>
    <s v="India"/>
    <s v="SELL00977"/>
  </r>
  <r>
    <x v="1150"/>
    <d v="2024-02-06T00:00:00"/>
    <x v="2"/>
    <x v="1135"/>
    <s v="Anjali Singh"/>
    <x v="31"/>
    <s v="Novel Bestseller"/>
    <x v="4"/>
    <x v="6"/>
    <n v="1"/>
    <n v="548.48"/>
    <n v="0.15"/>
    <n v="0"/>
    <n v="7.16"/>
    <n v="473.37"/>
    <s v="Credit Card"/>
    <s v="Shipped"/>
    <s v="Jacksonville"/>
    <s v="FL"/>
    <s v="United States"/>
    <s v="SELL01771"/>
  </r>
  <r>
    <x v="1151"/>
    <d v="2020-05-05T00:00:00"/>
    <x v="3"/>
    <x v="1136"/>
    <s v="Simran Gupta"/>
    <x v="0"/>
    <s v="Drone Mini"/>
    <x v="0"/>
    <x v="0"/>
    <n v="4"/>
    <n v="172.15"/>
    <n v="0.1"/>
    <n v="30.99"/>
    <n v="11.19"/>
    <n v="661.92"/>
    <s v="Cash on Delivery"/>
    <s v="Shipped"/>
    <s v="Columbus"/>
    <s v="OH"/>
    <s v="United States"/>
    <s v="SELL00731"/>
  </r>
  <r>
    <x v="1152"/>
    <d v="2022-03-22T00:00:00"/>
    <x v="1"/>
    <x v="1137"/>
    <s v="Mohit Sharma"/>
    <x v="12"/>
    <s v="Vacuum Cleaner"/>
    <x v="3"/>
    <x v="6"/>
    <n v="4"/>
    <n v="258.14999999999998"/>
    <n v="0.1"/>
    <n v="111.52"/>
    <n v="2.65"/>
    <n v="1043.51"/>
    <s v="Debit Card"/>
    <s v="Delivered"/>
    <s v="San Francisco"/>
    <s v="CA"/>
    <s v="United States"/>
    <s v="SELL00243"/>
  </r>
  <r>
    <x v="1153"/>
    <d v="2021-06-20T00:00:00"/>
    <x v="4"/>
    <x v="1138"/>
    <s v="Anjali Gupta"/>
    <x v="48"/>
    <s v="Office Chair"/>
    <x v="0"/>
    <x v="2"/>
    <n v="1"/>
    <n v="450.46"/>
    <n v="0.05"/>
    <n v="34.229999999999997"/>
    <n v="6.81"/>
    <n v="468.98"/>
    <s v="UPI"/>
    <s v="Shipped"/>
    <s v="Seattle"/>
    <s v="WA"/>
    <s v="United States"/>
    <s v="SELL01974"/>
  </r>
  <r>
    <x v="1154"/>
    <d v="2020-05-24T00:00:00"/>
    <x v="3"/>
    <x v="1139"/>
    <s v="Ritika Kumar"/>
    <x v="44"/>
    <s v="Desk Organizer"/>
    <x v="2"/>
    <x v="6"/>
    <n v="3"/>
    <n v="569.33000000000004"/>
    <n v="0"/>
    <n v="307.44"/>
    <n v="3.41"/>
    <n v="2018.84"/>
    <s v="UPI"/>
    <s v="Delivered"/>
    <s v="Denver"/>
    <s v="CO"/>
    <s v="United States"/>
    <s v="SELL01796"/>
  </r>
  <r>
    <x v="1155"/>
    <d v="2024-03-28T00:00:00"/>
    <x v="2"/>
    <x v="1140"/>
    <s v="Mohit Kapoor"/>
    <x v="42"/>
    <s v="Wireless Charger"/>
    <x v="4"/>
    <x v="7"/>
    <n v="2"/>
    <n v="180.04"/>
    <n v="0"/>
    <n v="64.81"/>
    <n v="10.07"/>
    <n v="434.96"/>
    <s v="Credit Card"/>
    <s v="Delivered"/>
    <s v="Jacksonville"/>
    <s v="FL"/>
    <s v="United States"/>
    <s v="SELL00115"/>
  </r>
  <r>
    <x v="1156"/>
    <d v="2023-05-20T00:00:00"/>
    <x v="0"/>
    <x v="1141"/>
    <s v="Sunita Mehta"/>
    <x v="36"/>
    <s v="Router"/>
    <x v="4"/>
    <x v="0"/>
    <n v="4"/>
    <n v="236.56"/>
    <n v="0.1"/>
    <n v="68.13"/>
    <n v="8.1"/>
    <n v="927.85"/>
    <s v="Cash on Delivery"/>
    <s v="Delivered"/>
    <s v="Washington"/>
    <s v="DC"/>
    <s v="United States"/>
    <s v="SELL00469"/>
  </r>
  <r>
    <x v="1157"/>
    <d v="2020-01-25T00:00:00"/>
    <x v="3"/>
    <x v="1142"/>
    <s v="Aman Patel"/>
    <x v="2"/>
    <s v="Power Bank 20000mAh"/>
    <x v="5"/>
    <x v="3"/>
    <n v="2"/>
    <n v="534.71"/>
    <n v="0.15"/>
    <n v="45.45"/>
    <n v="8.01"/>
    <n v="962.47"/>
    <s v="Net Banking"/>
    <s v="Delivered"/>
    <s v="Chicago"/>
    <s v="IL"/>
    <s v="United States"/>
    <s v="SELL00539"/>
  </r>
  <r>
    <x v="1158"/>
    <d v="2024-05-22T00:00:00"/>
    <x v="2"/>
    <x v="1143"/>
    <s v="Aditya Mehta"/>
    <x v="46"/>
    <s v="Action Camera"/>
    <x v="0"/>
    <x v="1"/>
    <n v="2"/>
    <n v="498.4"/>
    <n v="0.25"/>
    <n v="37.380000000000003"/>
    <n v="8.49"/>
    <n v="793.47"/>
    <s v="Credit Card"/>
    <s v="Shipped"/>
    <s v="Los Angeles"/>
    <s v="CA"/>
    <s v="United Kingdom"/>
    <s v="SELL01568"/>
  </r>
  <r>
    <x v="1159"/>
    <d v="2023-11-18T00:00:00"/>
    <x v="0"/>
    <x v="1144"/>
    <s v="Vihaan Singh"/>
    <x v="41"/>
    <s v="Electric Kettle"/>
    <x v="0"/>
    <x v="7"/>
    <n v="3"/>
    <n v="20.07"/>
    <n v="0.1"/>
    <n v="6.5"/>
    <n v="9.39"/>
    <n v="70.08"/>
    <s v="Credit Card"/>
    <s v="Delivered"/>
    <s v="Chicago"/>
    <s v="IL"/>
    <s v="United States"/>
    <s v="SELL01844"/>
  </r>
  <r>
    <x v="1160"/>
    <d v="2020-03-07T00:00:00"/>
    <x v="3"/>
    <x v="1145"/>
    <s v="Arjun Joshi"/>
    <x v="9"/>
    <s v="Wireless Earbuds"/>
    <x v="1"/>
    <x v="8"/>
    <n v="3"/>
    <n v="249.93"/>
    <n v="0"/>
    <n v="37.49"/>
    <n v="3.24"/>
    <n v="790.52"/>
    <s v="Net Banking"/>
    <s v="Delivered"/>
    <s v="Fort Worth"/>
    <s v="TX"/>
    <s v="United States"/>
    <s v="SELL00613"/>
  </r>
  <r>
    <x v="1161"/>
    <d v="2020-08-20T00:00:00"/>
    <x v="3"/>
    <x v="1146"/>
    <s v="Anjali Kumar"/>
    <x v="46"/>
    <s v="Action Camera"/>
    <x v="4"/>
    <x v="7"/>
    <n v="2"/>
    <n v="240.3"/>
    <n v="0.15"/>
    <n v="20.43"/>
    <n v="13.11"/>
    <n v="442.05"/>
    <s v="Debit Card"/>
    <s v="Pending"/>
    <s v="Columbus"/>
    <s v="OH"/>
    <s v="United States"/>
    <s v="SELL01131"/>
  </r>
  <r>
    <x v="1162"/>
    <d v="2020-04-18T00:00:00"/>
    <x v="3"/>
    <x v="1147"/>
    <s v="Aarav Gupta"/>
    <x v="4"/>
    <s v="T-Shirt"/>
    <x v="5"/>
    <x v="6"/>
    <n v="2"/>
    <n v="122.23"/>
    <n v="0"/>
    <n v="19.559999999999999"/>
    <n v="13.55"/>
    <n v="277.57"/>
    <s v="Credit Card"/>
    <s v="Delivered"/>
    <s v="Seattle"/>
    <s v="WA"/>
    <s v="United States"/>
    <s v="SELL01440"/>
  </r>
  <r>
    <x v="1163"/>
    <d v="2023-03-15T00:00:00"/>
    <x v="0"/>
    <x v="1148"/>
    <s v="Sunita Kumar"/>
    <x v="21"/>
    <s v="Smart Light Bulb"/>
    <x v="2"/>
    <x v="8"/>
    <n v="1"/>
    <n v="287.23"/>
    <n v="0"/>
    <n v="51.7"/>
    <n v="3.67"/>
    <n v="342.6"/>
    <s v="Credit Card"/>
    <s v="Delivered"/>
    <s v="San Diego"/>
    <s v="CA"/>
    <s v="United Kingdom"/>
    <s v="SELL00171"/>
  </r>
  <r>
    <x v="1164"/>
    <d v="2020-04-20T00:00:00"/>
    <x v="3"/>
    <x v="1149"/>
    <s v="Simran Gupta"/>
    <x v="3"/>
    <s v="Webcam Full HD"/>
    <x v="3"/>
    <x v="8"/>
    <n v="5"/>
    <n v="333.48"/>
    <n v="0.2"/>
    <n v="66.7"/>
    <n v="13.37"/>
    <n v="1413.99"/>
    <s v="Credit Card"/>
    <s v="Delivered"/>
    <s v="Denver"/>
    <s v="CO"/>
    <s v="United States"/>
    <s v="SELL01778"/>
  </r>
  <r>
    <x v="1165"/>
    <d v="2020-08-15T00:00:00"/>
    <x v="3"/>
    <x v="1150"/>
    <s v="Anjali Gupta"/>
    <x v="22"/>
    <s v="LED Desk Lamp"/>
    <x v="3"/>
    <x v="7"/>
    <n v="3"/>
    <n v="197.82"/>
    <n v="0"/>
    <n v="47.48"/>
    <n v="6.97"/>
    <n v="647.91"/>
    <s v="Cash on Delivery"/>
    <s v="Delivered"/>
    <s v="Fort Worth"/>
    <s v="TX"/>
    <s v="United States"/>
    <s v="SELL01774"/>
  </r>
  <r>
    <x v="1166"/>
    <d v="2020-04-20T00:00:00"/>
    <x v="3"/>
    <x v="1151"/>
    <s v="Ritika Kapoor"/>
    <x v="4"/>
    <s v="T-Shirt"/>
    <x v="3"/>
    <x v="7"/>
    <n v="2"/>
    <n v="68.73"/>
    <n v="0"/>
    <n v="11"/>
    <n v="9.1300000000000008"/>
    <n v="157.59"/>
    <s v="Credit Card"/>
    <s v="Returned"/>
    <s v="Charlotte"/>
    <s v="NC"/>
    <s v="United States"/>
    <s v="SELL01279"/>
  </r>
  <r>
    <x v="1167"/>
    <d v="2024-02-02T00:00:00"/>
    <x v="2"/>
    <x v="1152"/>
    <s v="Aarav Gupta"/>
    <x v="36"/>
    <s v="Router"/>
    <x v="5"/>
    <x v="3"/>
    <n v="4"/>
    <n v="569.19000000000005"/>
    <n v="0.05"/>
    <n v="173.03"/>
    <n v="5.67"/>
    <n v="2341.62"/>
    <s v="Amazon Pay"/>
    <s v="Delivered"/>
    <s v="San Jose"/>
    <s v="CA"/>
    <s v="United States"/>
    <s v="SELL00567"/>
  </r>
  <r>
    <x v="1168"/>
    <d v="2020-02-03T00:00:00"/>
    <x v="3"/>
    <x v="1153"/>
    <s v="Vikas Kumar"/>
    <x v="11"/>
    <s v="Projector Mini"/>
    <x v="3"/>
    <x v="9"/>
    <n v="2"/>
    <n v="319.26"/>
    <n v="0"/>
    <n v="51.08"/>
    <n v="12.5"/>
    <n v="702.1"/>
    <s v="UPI"/>
    <s v="Delivered"/>
    <s v="San Antonio"/>
    <s v="TX"/>
    <s v="United States"/>
    <s v="SELL00907"/>
  </r>
  <r>
    <x v="1169"/>
    <d v="2021-09-14T00:00:00"/>
    <x v="4"/>
    <x v="1154"/>
    <s v="Vivaan Verma"/>
    <x v="17"/>
    <s v="Smartwatch"/>
    <x v="2"/>
    <x v="9"/>
    <n v="4"/>
    <n v="538.94000000000005"/>
    <n v="0"/>
    <n v="107.79"/>
    <n v="6.7"/>
    <n v="2270.25"/>
    <s v="Credit Card"/>
    <s v="Delivered"/>
    <s v="Los Angeles"/>
    <s v="CA"/>
    <s v="United Kingdom"/>
    <s v="SELL00569"/>
  </r>
  <r>
    <x v="1170"/>
    <d v="2024-12-04T00:00:00"/>
    <x v="2"/>
    <x v="1155"/>
    <s v="Simran Gupta"/>
    <x v="31"/>
    <s v="Novel Bestseller"/>
    <x v="3"/>
    <x v="1"/>
    <n v="3"/>
    <n v="180.56"/>
    <n v="0.2"/>
    <n v="0"/>
    <n v="11.65"/>
    <n v="444.99"/>
    <s v="Amazon Pay"/>
    <s v="Delivered"/>
    <s v="Denver"/>
    <s v="CO"/>
    <s v="India"/>
    <s v="SELL00292"/>
  </r>
  <r>
    <x v="1171"/>
    <d v="2023-10-24T00:00:00"/>
    <x v="0"/>
    <x v="1156"/>
    <s v="Mohit Mehta"/>
    <x v="12"/>
    <s v="Vacuum Cleaner"/>
    <x v="5"/>
    <x v="7"/>
    <n v="4"/>
    <n v="24.13"/>
    <n v="0.05"/>
    <n v="16.5"/>
    <n v="4.25"/>
    <n v="112.44"/>
    <s v="Debit Card"/>
    <s v="Delivered"/>
    <s v="Indianapolis"/>
    <s v="IN"/>
    <s v="India"/>
    <s v="SELL00377"/>
  </r>
  <r>
    <x v="1172"/>
    <d v="2022-01-17T00:00:00"/>
    <x v="1"/>
    <x v="1157"/>
    <s v="Aman Gupta"/>
    <x v="37"/>
    <s v="USB-C Charger"/>
    <x v="5"/>
    <x v="5"/>
    <n v="5"/>
    <n v="113.21"/>
    <n v="0.1"/>
    <n v="0"/>
    <n v="12.91"/>
    <n v="522.36"/>
    <s v="Net Banking"/>
    <s v="Delivered"/>
    <s v="Fort Worth"/>
    <s v="TX"/>
    <s v="United States"/>
    <s v="SELL01005"/>
  </r>
  <r>
    <x v="1173"/>
    <d v="2021-08-17T00:00:00"/>
    <x v="4"/>
    <x v="1158"/>
    <s v="Vihaan Gupta"/>
    <x v="39"/>
    <s v="Sunglasses"/>
    <x v="2"/>
    <x v="8"/>
    <n v="5"/>
    <n v="487.42"/>
    <n v="0"/>
    <n v="292.45"/>
    <n v="2.74"/>
    <n v="2732.29"/>
    <s v="Credit Card"/>
    <s v="Delivered"/>
    <s v="San Diego"/>
    <s v="CA"/>
    <s v="United States"/>
    <s v="SELL00917"/>
  </r>
  <r>
    <x v="1174"/>
    <d v="2024-04-26T00:00:00"/>
    <x v="2"/>
    <x v="1159"/>
    <s v="Vikas Kapoor"/>
    <x v="46"/>
    <s v="Action Camera"/>
    <x v="0"/>
    <x v="1"/>
    <n v="1"/>
    <n v="157.26"/>
    <n v="0.05"/>
    <n v="17.93"/>
    <n v="7.97"/>
    <n v="175.3"/>
    <s v="Credit Card"/>
    <s v="Delivered"/>
    <s v="Washington"/>
    <s v="DC"/>
    <s v="United States"/>
    <s v="SELL00409"/>
  </r>
  <r>
    <x v="1175"/>
    <d v="2021-02-28T00:00:00"/>
    <x v="4"/>
    <x v="1160"/>
    <s v="Sneha Kumar"/>
    <x v="31"/>
    <s v="Novel Bestseller"/>
    <x v="2"/>
    <x v="4"/>
    <n v="2"/>
    <n v="374.65"/>
    <n v="0"/>
    <n v="37.46"/>
    <n v="4.01"/>
    <n v="790.77"/>
    <s v="Credit Card"/>
    <s v="Delivered"/>
    <s v="Charlotte"/>
    <s v="NC"/>
    <s v="United States"/>
    <s v="SELL00512"/>
  </r>
  <r>
    <x v="1176"/>
    <d v="2021-09-04T00:00:00"/>
    <x v="4"/>
    <x v="1161"/>
    <s v="Arjun Joshi"/>
    <x v="40"/>
    <s v="Mechanical Keyboard"/>
    <x v="5"/>
    <x v="2"/>
    <n v="5"/>
    <n v="241.91"/>
    <n v="0.05"/>
    <n v="137.88999999999999"/>
    <n v="12.56"/>
    <n v="1299.52"/>
    <s v="Amazon Pay"/>
    <s v="Delivered"/>
    <s v="Houston"/>
    <s v="TX"/>
    <s v="United States"/>
    <s v="SELL00367"/>
  </r>
  <r>
    <x v="1177"/>
    <d v="2024-03-21T00:00:00"/>
    <x v="2"/>
    <x v="1162"/>
    <s v="Arjun Joshi"/>
    <x v="45"/>
    <s v="Yoga Mat"/>
    <x v="3"/>
    <x v="8"/>
    <n v="4"/>
    <n v="427.15"/>
    <n v="0.05"/>
    <n v="194.78"/>
    <n v="6.62"/>
    <n v="1824.57"/>
    <s v="Net Banking"/>
    <s v="Delivered"/>
    <s v="San Diego"/>
    <s v="CA"/>
    <s v="United States"/>
    <s v="SELL00511"/>
  </r>
  <r>
    <x v="1178"/>
    <d v="2021-11-22T00:00:00"/>
    <x v="4"/>
    <x v="1163"/>
    <s v="Kabir Patel"/>
    <x v="35"/>
    <s v="Winter Jacket"/>
    <x v="5"/>
    <x v="6"/>
    <n v="4"/>
    <n v="144.61000000000001"/>
    <n v="0.15"/>
    <n v="24.58"/>
    <n v="0.19"/>
    <n v="516.44000000000005"/>
    <s v="Credit Card"/>
    <s v="Delivered"/>
    <s v="Los Angeles"/>
    <s v="CA"/>
    <s v="United States"/>
    <s v="SELL01461"/>
  </r>
  <r>
    <x v="1179"/>
    <d v="2023-07-29T00:00:00"/>
    <x v="0"/>
    <x v="1164"/>
    <s v="Karan Reddy"/>
    <x v="38"/>
    <s v="Fitness Band"/>
    <x v="3"/>
    <x v="7"/>
    <n v="3"/>
    <n v="195.12"/>
    <n v="0.05"/>
    <n v="44.49"/>
    <n v="3.08"/>
    <n v="603.66"/>
    <s v="Amazon Pay"/>
    <s v="Delivered"/>
    <s v="Chicago"/>
    <s v="IL"/>
    <s v="India"/>
    <s v="SELL01531"/>
  </r>
  <r>
    <x v="1180"/>
    <d v="2023-09-05T00:00:00"/>
    <x v="0"/>
    <x v="1165"/>
    <s v="Neha Reddy"/>
    <x v="25"/>
    <s v="Memory Card 128GB"/>
    <x v="0"/>
    <x v="6"/>
    <n v="2"/>
    <n v="148.74"/>
    <n v="0.05"/>
    <n v="22.61"/>
    <n v="1.17"/>
    <n v="306.39"/>
    <s v="Credit Card"/>
    <s v="Delivered"/>
    <s v="New York"/>
    <s v="NY"/>
    <s v="United States"/>
    <s v="SELL00665"/>
  </r>
  <r>
    <x v="1181"/>
    <d v="2024-10-27T00:00:00"/>
    <x v="2"/>
    <x v="1166"/>
    <s v="Rohit Kumar"/>
    <x v="36"/>
    <s v="Router"/>
    <x v="0"/>
    <x v="7"/>
    <n v="1"/>
    <n v="159.57"/>
    <n v="0.05"/>
    <n v="18.190000000000001"/>
    <n v="2.81"/>
    <n v="172.59"/>
    <s v="Cash on Delivery"/>
    <s v="Delivered"/>
    <s v="Fort Worth"/>
    <s v="TX"/>
    <s v="United States"/>
    <s v="SELL01946"/>
  </r>
  <r>
    <x v="1182"/>
    <d v="2024-01-06T00:00:00"/>
    <x v="2"/>
    <x v="1167"/>
    <s v="Kabir Verma"/>
    <x v="6"/>
    <s v="Dress Shirt"/>
    <x v="0"/>
    <x v="0"/>
    <n v="2"/>
    <n v="262.10000000000002"/>
    <n v="0.05"/>
    <n v="59.76"/>
    <n v="0.3"/>
    <n v="558.04999999999995"/>
    <s v="Credit Card"/>
    <s v="Delivered"/>
    <s v="Indianapolis"/>
    <s v="IN"/>
    <s v="United States"/>
    <s v="SELL00108"/>
  </r>
  <r>
    <x v="1183"/>
    <d v="2020-11-10T00:00:00"/>
    <x v="3"/>
    <x v="1168"/>
    <s v="Aman Joshi"/>
    <x v="8"/>
    <s v="Kids Toy Car"/>
    <x v="4"/>
    <x v="3"/>
    <n v="1"/>
    <n v="99.32"/>
    <n v="0.05"/>
    <n v="4.72"/>
    <n v="5.52"/>
    <n v="104.59"/>
    <s v="Debit Card"/>
    <s v="Delivered"/>
    <s v="New York"/>
    <s v="NY"/>
    <s v="United States"/>
    <s v="SELL00829"/>
  </r>
  <r>
    <x v="1184"/>
    <d v="2022-05-26T00:00:00"/>
    <x v="1"/>
    <x v="1169"/>
    <s v="Aman Patel"/>
    <x v="18"/>
    <s v="Smartphone Case"/>
    <x v="0"/>
    <x v="4"/>
    <n v="3"/>
    <n v="20.22"/>
    <n v="0.15"/>
    <n v="0"/>
    <n v="11.13"/>
    <n v="62.69"/>
    <s v="Cash on Delivery"/>
    <s v="Delivered"/>
    <s v="Indianapolis"/>
    <s v="IN"/>
    <s v="United States"/>
    <s v="SELL01997"/>
  </r>
  <r>
    <x v="1185"/>
    <d v="2024-10-30T00:00:00"/>
    <x v="2"/>
    <x v="1170"/>
    <s v="Aditya Kapoor"/>
    <x v="1"/>
    <s v="Microphone"/>
    <x v="3"/>
    <x v="2"/>
    <n v="2"/>
    <n v="569.89"/>
    <n v="0.05"/>
    <n v="86.62"/>
    <n v="13.6"/>
    <n v="1183.01"/>
    <s v="Debit Card"/>
    <s v="Shipped"/>
    <s v="New York"/>
    <s v="NY"/>
    <s v="India"/>
    <s v="SELL01653"/>
  </r>
  <r>
    <x v="1186"/>
    <d v="2023-11-01T00:00:00"/>
    <x v="0"/>
    <x v="1171"/>
    <s v="Vihaan Sharma"/>
    <x v="41"/>
    <s v="Electric Kettle"/>
    <x v="1"/>
    <x v="4"/>
    <n v="4"/>
    <n v="66.34"/>
    <n v="0.1"/>
    <n v="0"/>
    <n v="4.17"/>
    <n v="242.99"/>
    <s v="Credit Card"/>
    <s v="Delivered"/>
    <s v="New York"/>
    <s v="NY"/>
    <s v="India"/>
    <s v="SELL00207"/>
  </r>
  <r>
    <x v="1187"/>
    <d v="2023-08-05T00:00:00"/>
    <x v="0"/>
    <x v="1172"/>
    <s v="Sahil Reddy"/>
    <x v="47"/>
    <s v="External HDD 2TB"/>
    <x v="2"/>
    <x v="0"/>
    <n v="5"/>
    <n v="164.48"/>
    <n v="0.1"/>
    <n v="133.22999999999999"/>
    <n v="6.14"/>
    <n v="879.53"/>
    <s v="Credit Card"/>
    <s v="Pending"/>
    <s v="Indianapolis"/>
    <s v="IN"/>
    <s v="India"/>
    <s v="SELL01603"/>
  </r>
  <r>
    <x v="1188"/>
    <d v="2023-12-31T00:00:00"/>
    <x v="0"/>
    <x v="1173"/>
    <s v="Rohit Kapoor"/>
    <x v="19"/>
    <s v="Backpack"/>
    <x v="3"/>
    <x v="5"/>
    <n v="4"/>
    <n v="456.31"/>
    <n v="0"/>
    <n v="91.26"/>
    <n v="9.85"/>
    <n v="1926.35"/>
    <s v="Net Banking"/>
    <s v="Delivered"/>
    <s v="San Jose"/>
    <s v="CA"/>
    <s v="United States"/>
    <s v="SELL01985"/>
  </r>
  <r>
    <x v="1189"/>
    <d v="2021-10-23T00:00:00"/>
    <x v="4"/>
    <x v="1174"/>
    <s v="Sahil Singh"/>
    <x v="8"/>
    <s v="Kids Toy Car"/>
    <x v="4"/>
    <x v="6"/>
    <n v="1"/>
    <n v="386.93"/>
    <n v="0.1"/>
    <n v="27.86"/>
    <n v="14.87"/>
    <n v="390.97"/>
    <s v="UPI"/>
    <s v="Delivered"/>
    <s v="San Diego"/>
    <s v="CA"/>
    <s v="United Kingdom"/>
    <s v="SELL01224"/>
  </r>
  <r>
    <x v="1190"/>
    <d v="2020-10-03T00:00:00"/>
    <x v="3"/>
    <x v="1175"/>
    <s v="Mohit Patel"/>
    <x v="26"/>
    <s v="Board Game"/>
    <x v="4"/>
    <x v="1"/>
    <n v="5"/>
    <n v="480.11"/>
    <n v="0"/>
    <n v="120.03"/>
    <n v="11.05"/>
    <n v="2531.63"/>
    <s v="Credit Card"/>
    <s v="Delivered"/>
    <s v="Seattle"/>
    <s v="WA"/>
    <s v="United States"/>
    <s v="SELL00760"/>
  </r>
  <r>
    <x v="1191"/>
    <d v="2024-09-29T00:00:00"/>
    <x v="2"/>
    <x v="1176"/>
    <s v="Aman Joshi"/>
    <x v="36"/>
    <s v="Router"/>
    <x v="4"/>
    <x v="8"/>
    <n v="4"/>
    <n v="238.75"/>
    <n v="0.1"/>
    <n v="42.98"/>
    <n v="2.02"/>
    <n v="904.5"/>
    <s v="UPI"/>
    <s v="Delivered"/>
    <s v="San Jose"/>
    <s v="CA"/>
    <s v="United States"/>
    <s v="SELL01729"/>
  </r>
  <r>
    <x v="1192"/>
    <d v="2024-05-24T00:00:00"/>
    <x v="2"/>
    <x v="1177"/>
    <s v="Vihaan Kumar"/>
    <x v="20"/>
    <s v="4K Monitor"/>
    <x v="1"/>
    <x v="8"/>
    <n v="5"/>
    <n v="308.92"/>
    <n v="0.15"/>
    <n v="236.32"/>
    <n v="13.01"/>
    <n v="1562.24"/>
    <s v="Debit Card"/>
    <s v="Delivered"/>
    <s v="Columbus"/>
    <s v="OH"/>
    <s v="India"/>
    <s v="SELL00328"/>
  </r>
  <r>
    <x v="1193"/>
    <d v="2024-03-06T00:00:00"/>
    <x v="2"/>
    <x v="1178"/>
    <s v="Ritika Joshi"/>
    <x v="34"/>
    <s v="Air Fryer"/>
    <x v="4"/>
    <x v="7"/>
    <n v="1"/>
    <n v="165.58"/>
    <n v="0.1"/>
    <n v="0"/>
    <n v="10.34"/>
    <n v="159.36000000000001"/>
    <s v="Net Banking"/>
    <s v="Shipped"/>
    <s v="Los Angeles"/>
    <s v="CA"/>
    <s v="United States"/>
    <s v="SELL01242"/>
  </r>
  <r>
    <x v="1194"/>
    <d v="2021-09-15T00:00:00"/>
    <x v="4"/>
    <x v="1179"/>
    <s v="Aditya Reddy"/>
    <x v="38"/>
    <s v="Fitness Band"/>
    <x v="0"/>
    <x v="0"/>
    <n v="5"/>
    <n v="27.4"/>
    <n v="0"/>
    <n v="0"/>
    <n v="7.6"/>
    <n v="144.6"/>
    <s v="UPI"/>
    <s v="Pending"/>
    <s v="Los Angeles"/>
    <s v="CA"/>
    <s v="United States"/>
    <s v="SELL00404"/>
  </r>
  <r>
    <x v="1195"/>
    <d v="2021-05-30T00:00:00"/>
    <x v="4"/>
    <x v="1180"/>
    <s v="Simran Sharma"/>
    <x v="29"/>
    <s v="Portable SSD 1TB"/>
    <x v="5"/>
    <x v="8"/>
    <n v="4"/>
    <n v="126.97"/>
    <n v="0.25"/>
    <n v="30.47"/>
    <n v="3.87"/>
    <n v="415.25"/>
    <s v="Net Banking"/>
    <s v="Delivered"/>
    <s v="New York"/>
    <s v="NY"/>
    <s v="United States"/>
    <s v="SELL00029"/>
  </r>
  <r>
    <x v="1196"/>
    <d v="2023-10-05T00:00:00"/>
    <x v="0"/>
    <x v="1181"/>
    <s v="Simran Singh"/>
    <x v="12"/>
    <s v="Vacuum Cleaner"/>
    <x v="4"/>
    <x v="3"/>
    <n v="1"/>
    <n v="540.69000000000005"/>
    <n v="0"/>
    <n v="64.88"/>
    <n v="1.65"/>
    <n v="607.22"/>
    <s v="Amazon Pay"/>
    <s v="Delivered"/>
    <s v="Philadelphia"/>
    <s v="PA"/>
    <s v="United States"/>
    <s v="SELL01097"/>
  </r>
  <r>
    <x v="1197"/>
    <d v="2022-04-22T00:00:00"/>
    <x v="1"/>
    <x v="1182"/>
    <s v="Aman Mehta"/>
    <x v="46"/>
    <s v="Action Camera"/>
    <x v="5"/>
    <x v="5"/>
    <n v="1"/>
    <n v="570.21"/>
    <n v="0.3"/>
    <n v="0"/>
    <n v="14.95"/>
    <n v="414.1"/>
    <s v="Amazon Pay"/>
    <s v="Returned"/>
    <s v="Phoenix"/>
    <s v="AZ"/>
    <s v="India"/>
    <s v="SELL01373"/>
  </r>
  <r>
    <x v="1198"/>
    <d v="2024-01-09T00:00:00"/>
    <x v="2"/>
    <x v="1183"/>
    <s v="Simran Kapoor"/>
    <x v="26"/>
    <s v="Board Game"/>
    <x v="4"/>
    <x v="9"/>
    <n v="3"/>
    <n v="386.3"/>
    <n v="0.25"/>
    <n v="156.44999999999999"/>
    <n v="8.17"/>
    <n v="1033.8"/>
    <s v="Credit Card"/>
    <s v="Delivered"/>
    <s v="Austin"/>
    <s v="TX"/>
    <s v="Canada"/>
    <s v="SELL00590"/>
  </r>
  <r>
    <x v="1199"/>
    <d v="2020-12-15T00:00:00"/>
    <x v="3"/>
    <x v="1184"/>
    <s v="Vivaan Reddy"/>
    <x v="6"/>
    <s v="Dress Shirt"/>
    <x v="4"/>
    <x v="2"/>
    <n v="2"/>
    <n v="548.24"/>
    <n v="0.1"/>
    <n v="118.42"/>
    <n v="10.57"/>
    <n v="1115.82"/>
    <s v="Credit Card"/>
    <s v="Delivered"/>
    <s v="Charlotte"/>
    <s v="NC"/>
    <s v="United States"/>
    <s v="SELL00306"/>
  </r>
  <r>
    <x v="1200"/>
    <d v="2024-06-18T00:00:00"/>
    <x v="2"/>
    <x v="1185"/>
    <s v="Simran Gupta"/>
    <x v="48"/>
    <s v="Office Chair"/>
    <x v="4"/>
    <x v="8"/>
    <n v="1"/>
    <n v="76.790000000000006"/>
    <n v="0"/>
    <n v="3.84"/>
    <n v="4.9800000000000004"/>
    <n v="85.61"/>
    <s v="Net Banking"/>
    <s v="Delivered"/>
    <s v="Washington"/>
    <s v="DC"/>
    <s v="United States"/>
    <s v="SELL01091"/>
  </r>
  <r>
    <x v="1201"/>
    <d v="2024-08-14T00:00:00"/>
    <x v="2"/>
    <x v="1186"/>
    <s v="Aarav Mehta"/>
    <x v="2"/>
    <s v="Power Bank 20000mAh"/>
    <x v="3"/>
    <x v="7"/>
    <n v="5"/>
    <n v="456.68"/>
    <n v="0.1"/>
    <n v="164.4"/>
    <n v="13.31"/>
    <n v="2232.77"/>
    <s v="Cash on Delivery"/>
    <s v="Delivered"/>
    <s v="Houston"/>
    <s v="TX"/>
    <s v="United States"/>
    <s v="SELL00258"/>
  </r>
  <r>
    <x v="1202"/>
    <d v="2022-04-02T00:00:00"/>
    <x v="1"/>
    <x v="1187"/>
    <s v="Pooja Sharma"/>
    <x v="36"/>
    <s v="Router"/>
    <x v="0"/>
    <x v="2"/>
    <n v="4"/>
    <n v="476.13"/>
    <n v="0.3"/>
    <n v="159.97999999999999"/>
    <n v="8.6"/>
    <n v="1501.74"/>
    <s v="UPI"/>
    <s v="Delivered"/>
    <s v="New York"/>
    <s v="NY"/>
    <s v="United States"/>
    <s v="SELL00040"/>
  </r>
  <r>
    <x v="1203"/>
    <d v="2023-03-06T00:00:00"/>
    <x v="0"/>
    <x v="1188"/>
    <s v="Rohit Kapoor"/>
    <x v="44"/>
    <s v="Desk Organizer"/>
    <x v="5"/>
    <x v="7"/>
    <n v="2"/>
    <n v="487.35"/>
    <n v="0.2"/>
    <n v="62.38"/>
    <n v="4.1399999999999997"/>
    <n v="846.28"/>
    <s v="UPI"/>
    <s v="Delivered"/>
    <s v="San Francisco"/>
    <s v="CA"/>
    <s v="United States"/>
    <s v="SELL01180"/>
  </r>
  <r>
    <x v="1204"/>
    <d v="2022-01-28T00:00:00"/>
    <x v="1"/>
    <x v="1189"/>
    <s v="Aditya Sharma"/>
    <x v="28"/>
    <s v="Water Bottle"/>
    <x v="5"/>
    <x v="2"/>
    <n v="4"/>
    <n v="516.11"/>
    <n v="0.1"/>
    <n v="92.9"/>
    <n v="12.54"/>
    <n v="1963.44"/>
    <s v="Credit Card"/>
    <s v="Delivered"/>
    <s v="Phoenix"/>
    <s v="AZ"/>
    <s v="United States"/>
    <s v="SELL01244"/>
  </r>
  <r>
    <x v="1205"/>
    <d v="2022-06-17T00:00:00"/>
    <x v="1"/>
    <x v="1190"/>
    <s v="Karan Patel"/>
    <x v="36"/>
    <s v="Router"/>
    <x v="1"/>
    <x v="7"/>
    <n v="2"/>
    <n v="174.86"/>
    <n v="0.05"/>
    <n v="26.58"/>
    <n v="2.72"/>
    <n v="361.53"/>
    <s v="UPI"/>
    <s v="Shipped"/>
    <s v="Dallas"/>
    <s v="TX"/>
    <s v="United States"/>
    <s v="SELL00737"/>
  </r>
  <r>
    <x v="1206"/>
    <d v="2020-08-30T00:00:00"/>
    <x v="3"/>
    <x v="1191"/>
    <s v="Aditya Reddy"/>
    <x v="24"/>
    <s v="Gaming Mouse"/>
    <x v="4"/>
    <x v="5"/>
    <n v="2"/>
    <n v="154.56"/>
    <n v="0.1"/>
    <n v="22.26"/>
    <n v="12.17"/>
    <n v="312.64"/>
    <s v="Credit Card"/>
    <s v="Delivered"/>
    <s v="Charlotte"/>
    <s v="NC"/>
    <s v="United States"/>
    <s v="SELL01105"/>
  </r>
  <r>
    <x v="1207"/>
    <d v="2021-06-26T00:00:00"/>
    <x v="4"/>
    <x v="1192"/>
    <s v="Vivaan Verma"/>
    <x v="4"/>
    <s v="T-Shirt"/>
    <x v="1"/>
    <x v="2"/>
    <n v="3"/>
    <n v="430.69"/>
    <n v="0"/>
    <n v="0"/>
    <n v="10.83"/>
    <n v="1302.9000000000001"/>
    <s v="Net Banking"/>
    <s v="Delivered"/>
    <s v="Jacksonville"/>
    <s v="FL"/>
    <s v="United States"/>
    <s v="SELL01486"/>
  </r>
  <r>
    <x v="1208"/>
    <d v="2022-11-29T00:00:00"/>
    <x v="1"/>
    <x v="1193"/>
    <s v="Neha Sharma"/>
    <x v="32"/>
    <s v="Children's Book"/>
    <x v="3"/>
    <x v="5"/>
    <n v="2"/>
    <n v="248.57"/>
    <n v="0"/>
    <n v="59.66"/>
    <n v="2.81"/>
    <n v="559.61"/>
    <s v="Credit Card"/>
    <s v="Delivered"/>
    <s v="Dallas"/>
    <s v="TX"/>
    <s v="India"/>
    <s v="SELL01200"/>
  </r>
  <r>
    <x v="1209"/>
    <d v="2020-08-16T00:00:00"/>
    <x v="3"/>
    <x v="1194"/>
    <s v="Priya Mehta"/>
    <x v="2"/>
    <s v="Power Bank 20000mAh"/>
    <x v="3"/>
    <x v="4"/>
    <n v="2"/>
    <n v="590.28"/>
    <n v="0.1"/>
    <n v="127.5"/>
    <n v="3.74"/>
    <n v="1193.74"/>
    <s v="Amazon Pay"/>
    <s v="Delivered"/>
    <s v="Charlotte"/>
    <s v="NC"/>
    <s v="United States"/>
    <s v="SELL01758"/>
  </r>
  <r>
    <x v="1210"/>
    <d v="2021-07-01T00:00:00"/>
    <x v="4"/>
    <x v="1195"/>
    <s v="Mohit Singh"/>
    <x v="37"/>
    <s v="USB-C Charger"/>
    <x v="0"/>
    <x v="0"/>
    <n v="1"/>
    <n v="589.49"/>
    <n v="0.1"/>
    <n v="0"/>
    <n v="9.08"/>
    <n v="539.62"/>
    <s v="Credit Card"/>
    <s v="Delivered"/>
    <s v="Jacksonville"/>
    <s v="FL"/>
    <s v="United States"/>
    <s v="SELL00573"/>
  </r>
  <r>
    <x v="1211"/>
    <d v="2022-07-08T00:00:00"/>
    <x v="1"/>
    <x v="1196"/>
    <s v="Karan Patel"/>
    <x v="17"/>
    <s v="Smartwatch"/>
    <x v="3"/>
    <x v="4"/>
    <n v="2"/>
    <n v="317.41000000000003"/>
    <n v="0"/>
    <n v="31.74"/>
    <n v="3.19"/>
    <n v="669.75"/>
    <s v="Debit Card"/>
    <s v="Shipped"/>
    <s v="Chicago"/>
    <s v="IL"/>
    <s v="Canada"/>
    <s v="SELL00889"/>
  </r>
  <r>
    <x v="1212"/>
    <d v="2023-05-31T00:00:00"/>
    <x v="0"/>
    <x v="1197"/>
    <s v="Sunita Joshi"/>
    <x v="10"/>
    <s v="Car Charger"/>
    <x v="1"/>
    <x v="0"/>
    <n v="2"/>
    <n v="575.1"/>
    <n v="0"/>
    <n v="57.51"/>
    <n v="7.74"/>
    <n v="1215.45"/>
    <s v="Credit Card"/>
    <s v="Delivered"/>
    <s v="Seattle"/>
    <s v="WA"/>
    <s v="United States"/>
    <s v="SELL01227"/>
  </r>
  <r>
    <x v="1213"/>
    <d v="2020-01-06T00:00:00"/>
    <x v="3"/>
    <x v="1198"/>
    <s v="Sunita Mehta"/>
    <x v="44"/>
    <s v="Desk Organizer"/>
    <x v="2"/>
    <x v="4"/>
    <n v="3"/>
    <n v="567.66"/>
    <n v="0"/>
    <n v="204.36"/>
    <n v="7.18"/>
    <n v="1914.52"/>
    <s v="Debit Card"/>
    <s v="Delivered"/>
    <s v="San Antonio"/>
    <s v="TX"/>
    <s v="India"/>
    <s v="SELL00627"/>
  </r>
  <r>
    <x v="1214"/>
    <d v="2023-09-07T00:00:00"/>
    <x v="0"/>
    <x v="1199"/>
    <s v="Aditya Reddy"/>
    <x v="22"/>
    <s v="LED Desk Lamp"/>
    <x v="4"/>
    <x v="0"/>
    <n v="5"/>
    <n v="32.24"/>
    <n v="0.1"/>
    <n v="26.11"/>
    <n v="7.37"/>
    <n v="178.56"/>
    <s v="UPI"/>
    <s v="Delivered"/>
    <s v="Seattle"/>
    <s v="WA"/>
    <s v="India"/>
    <s v="SELL00627"/>
  </r>
  <r>
    <x v="1215"/>
    <d v="2021-04-12T00:00:00"/>
    <x v="4"/>
    <x v="1200"/>
    <s v="Arjun Patel"/>
    <x v="17"/>
    <s v="Smartwatch"/>
    <x v="3"/>
    <x v="3"/>
    <n v="3"/>
    <n v="377.76"/>
    <n v="0.05"/>
    <n v="129.19"/>
    <n v="6.56"/>
    <n v="1212.3699999999999"/>
    <s v="UPI"/>
    <s v="Shipped"/>
    <s v="Chicago"/>
    <s v="IL"/>
    <s v="India"/>
    <s v="SELL00266"/>
  </r>
  <r>
    <x v="1216"/>
    <d v="2024-10-21T00:00:00"/>
    <x v="2"/>
    <x v="1201"/>
    <s v="Vihaan Singh"/>
    <x v="26"/>
    <s v="Board Game"/>
    <x v="1"/>
    <x v="2"/>
    <n v="1"/>
    <n v="164.95"/>
    <n v="0.05"/>
    <n v="28.21"/>
    <n v="8.56"/>
    <n v="193.47"/>
    <s v="Credit Card"/>
    <s v="Delivered"/>
    <s v="Los Angeles"/>
    <s v="CA"/>
    <s v="United States"/>
    <s v="SELL01232"/>
  </r>
  <r>
    <x v="1217"/>
    <d v="2020-03-15T00:00:00"/>
    <x v="3"/>
    <x v="1202"/>
    <s v="Sahil Mehta"/>
    <x v="29"/>
    <s v="Portable SSD 1TB"/>
    <x v="2"/>
    <x v="0"/>
    <n v="2"/>
    <n v="174.92"/>
    <n v="0.15"/>
    <n v="14.87"/>
    <n v="2.5099999999999998"/>
    <n v="314.74"/>
    <s v="Credit Card"/>
    <s v="Delivered"/>
    <s v="Indianapolis"/>
    <s v="IN"/>
    <s v="United States"/>
    <s v="SELL00967"/>
  </r>
  <r>
    <x v="1218"/>
    <d v="2020-01-04T00:00:00"/>
    <x v="3"/>
    <x v="1203"/>
    <s v="Aman Singh"/>
    <x v="12"/>
    <s v="Vacuum Cleaner"/>
    <x v="2"/>
    <x v="6"/>
    <n v="4"/>
    <n v="144.65"/>
    <n v="0.1"/>
    <n v="62.49"/>
    <n v="10.74"/>
    <n v="593.97"/>
    <s v="UPI"/>
    <s v="Shipped"/>
    <s v="Columbus"/>
    <s v="OH"/>
    <s v="United States"/>
    <s v="SELL01377"/>
  </r>
  <r>
    <x v="1219"/>
    <d v="2021-10-07T00:00:00"/>
    <x v="4"/>
    <x v="1204"/>
    <s v="Sneha Sharma"/>
    <x v="29"/>
    <s v="Portable SSD 1TB"/>
    <x v="1"/>
    <x v="4"/>
    <n v="5"/>
    <n v="19.739999999999998"/>
    <n v="0.2"/>
    <n v="3.95"/>
    <n v="4.8600000000000003"/>
    <n v="87.77"/>
    <s v="Amazon Pay"/>
    <s v="Delivered"/>
    <s v="New York"/>
    <s v="NY"/>
    <s v="United States"/>
    <s v="SELL00509"/>
  </r>
  <r>
    <x v="1220"/>
    <d v="2020-04-27T00:00:00"/>
    <x v="3"/>
    <x v="1205"/>
    <s v="Aarav Gupta"/>
    <x v="38"/>
    <s v="Fitness Band"/>
    <x v="5"/>
    <x v="6"/>
    <n v="3"/>
    <n v="327.96"/>
    <n v="0.05"/>
    <n v="0"/>
    <n v="6.52"/>
    <n v="941.21"/>
    <s v="UPI"/>
    <s v="Delivered"/>
    <s v="Denver"/>
    <s v="CO"/>
    <s v="United Kingdom"/>
    <s v="SELL00092"/>
  </r>
  <r>
    <x v="1221"/>
    <d v="2022-05-30T00:00:00"/>
    <x v="1"/>
    <x v="1206"/>
    <s v="Simran Reddy"/>
    <x v="49"/>
    <s v="Bluetooth Speaker"/>
    <x v="5"/>
    <x v="4"/>
    <n v="1"/>
    <n v="374.72"/>
    <n v="0.3"/>
    <n v="20.98"/>
    <n v="14.32"/>
    <n v="297.60000000000002"/>
    <s v="Debit Card"/>
    <s v="Delivered"/>
    <s v="Chicago"/>
    <s v="IL"/>
    <s v="United States"/>
    <s v="SELL01531"/>
  </r>
  <r>
    <x v="1222"/>
    <d v="2024-06-17T00:00:00"/>
    <x v="2"/>
    <x v="1207"/>
    <s v="Karan Reddy"/>
    <x v="9"/>
    <s v="Wireless Earbuds"/>
    <x v="2"/>
    <x v="3"/>
    <n v="5"/>
    <n v="124.18"/>
    <n v="0.05"/>
    <n v="47.19"/>
    <n v="11.43"/>
    <n v="648.48"/>
    <s v="Credit Card"/>
    <s v="Delivered"/>
    <s v="Dallas"/>
    <s v="TX"/>
    <s v="India"/>
    <s v="SELL01989"/>
  </r>
  <r>
    <x v="1223"/>
    <d v="2021-05-18T00:00:00"/>
    <x v="4"/>
    <x v="1208"/>
    <s v="Sunita Kumar"/>
    <x v="8"/>
    <s v="Kids Toy Car"/>
    <x v="1"/>
    <x v="9"/>
    <n v="1"/>
    <n v="469.5"/>
    <n v="0.05"/>
    <n v="22.3"/>
    <n v="1.69"/>
    <n v="470.02"/>
    <s v="Credit Card"/>
    <s v="Delivered"/>
    <s v="Austin"/>
    <s v="TX"/>
    <s v="Canada"/>
    <s v="SELL00693"/>
  </r>
  <r>
    <x v="1224"/>
    <d v="2022-08-04T00:00:00"/>
    <x v="1"/>
    <x v="1209"/>
    <s v="Sneha Joshi"/>
    <x v="13"/>
    <s v="Desk Plant"/>
    <x v="3"/>
    <x v="0"/>
    <n v="4"/>
    <n v="491.67"/>
    <n v="0.25"/>
    <n v="118"/>
    <n v="3.14"/>
    <n v="1596.15"/>
    <s v="Net Banking"/>
    <s v="Delivered"/>
    <s v="Fort Worth"/>
    <s v="TX"/>
    <s v="United States"/>
    <s v="SELL00200"/>
  </r>
  <r>
    <x v="1225"/>
    <d v="2021-07-27T00:00:00"/>
    <x v="4"/>
    <x v="1210"/>
    <s v="Vikas Singh"/>
    <x v="3"/>
    <s v="Webcam Full HD"/>
    <x v="2"/>
    <x v="6"/>
    <n v="5"/>
    <n v="327.63"/>
    <n v="0.05"/>
    <n v="77.81"/>
    <n v="13.82"/>
    <n v="1647.87"/>
    <s v="Credit Card"/>
    <s v="Delivered"/>
    <s v="Denver"/>
    <s v="CO"/>
    <s v="United States"/>
    <s v="SELL01297"/>
  </r>
  <r>
    <x v="1226"/>
    <d v="2024-01-04T00:00:00"/>
    <x v="2"/>
    <x v="1211"/>
    <s v="Pooja Kumar"/>
    <x v="7"/>
    <s v="Jeans"/>
    <x v="4"/>
    <x v="8"/>
    <n v="1"/>
    <n v="117.2"/>
    <n v="0"/>
    <n v="5.86"/>
    <n v="14.47"/>
    <n v="137.53"/>
    <s v="Debit Card"/>
    <s v="Delivered"/>
    <s v="San Jose"/>
    <s v="CA"/>
    <s v="Canada"/>
    <s v="SELL01502"/>
  </r>
  <r>
    <x v="1227"/>
    <d v="2020-07-12T00:00:00"/>
    <x v="3"/>
    <x v="1212"/>
    <s v="Vihaan Sharma"/>
    <x v="10"/>
    <s v="Car Charger"/>
    <x v="2"/>
    <x v="1"/>
    <n v="3"/>
    <n v="411.05"/>
    <n v="0"/>
    <n v="98.65"/>
    <n v="12.56"/>
    <n v="1344.36"/>
    <s v="Debit Card"/>
    <s v="Delivered"/>
    <s v="Denver"/>
    <s v="CO"/>
    <s v="United States"/>
    <s v="SELL00476"/>
  </r>
  <r>
    <x v="1228"/>
    <d v="2022-04-26T00:00:00"/>
    <x v="1"/>
    <x v="1213"/>
    <s v="Karan Kapoor"/>
    <x v="35"/>
    <s v="Winter Jacket"/>
    <x v="1"/>
    <x v="5"/>
    <n v="5"/>
    <n v="132.38"/>
    <n v="0"/>
    <n v="119.14"/>
    <n v="1.45"/>
    <n v="782.49"/>
    <s v="Credit Card"/>
    <s v="Cancelled"/>
    <s v="New York"/>
    <s v="NY"/>
    <s v="India"/>
    <s v="SELL00433"/>
  </r>
  <r>
    <x v="1229"/>
    <d v="2021-12-15T00:00:00"/>
    <x v="4"/>
    <x v="1214"/>
    <s v="Aarav Kumar"/>
    <x v="17"/>
    <s v="Smartwatch"/>
    <x v="4"/>
    <x v="2"/>
    <n v="4"/>
    <n v="103.11"/>
    <n v="0.05"/>
    <n v="19.59"/>
    <n v="0.3"/>
    <n v="411.71"/>
    <s v="Debit Card"/>
    <s v="Delivered"/>
    <s v="Washington"/>
    <s v="DC"/>
    <s v="United States"/>
    <s v="SELL00872"/>
  </r>
  <r>
    <x v="1230"/>
    <d v="2023-11-16T00:00:00"/>
    <x v="0"/>
    <x v="1215"/>
    <s v="Rohit Verma"/>
    <x v="41"/>
    <s v="Electric Kettle"/>
    <x v="2"/>
    <x v="6"/>
    <n v="3"/>
    <n v="404.27"/>
    <n v="0.05"/>
    <n v="138.26"/>
    <n v="3.06"/>
    <n v="1293.49"/>
    <s v="Net Banking"/>
    <s v="Delivered"/>
    <s v="San Diego"/>
    <s v="CA"/>
    <s v="United States"/>
    <s v="SELL00937"/>
  </r>
  <r>
    <x v="1231"/>
    <d v="2022-11-15T00:00:00"/>
    <x v="1"/>
    <x v="1216"/>
    <s v="Vihaan Kapoor"/>
    <x v="47"/>
    <s v="External HDD 2TB"/>
    <x v="5"/>
    <x v="5"/>
    <n v="2"/>
    <n v="60.64"/>
    <n v="0"/>
    <n v="21.83"/>
    <n v="5.67"/>
    <n v="148.78"/>
    <s v="Debit Card"/>
    <s v="Delivered"/>
    <s v="Jacksonville"/>
    <s v="FL"/>
    <s v="United States"/>
    <s v="SELL00247"/>
  </r>
  <r>
    <x v="1232"/>
    <d v="2023-12-29T00:00:00"/>
    <x v="0"/>
    <x v="1217"/>
    <s v="Vivaan Joshi"/>
    <x v="13"/>
    <s v="Desk Plant"/>
    <x v="0"/>
    <x v="2"/>
    <n v="2"/>
    <n v="464.81"/>
    <n v="0"/>
    <n v="46.48"/>
    <n v="12.09"/>
    <n v="988.19"/>
    <s v="Credit Card"/>
    <s v="Shipped"/>
    <s v="San Francisco"/>
    <s v="CA"/>
    <s v="India"/>
    <s v="SELL00291"/>
  </r>
  <r>
    <x v="1233"/>
    <d v="2020-06-21T00:00:00"/>
    <x v="3"/>
    <x v="1218"/>
    <s v="Kabir Sharma"/>
    <x v="23"/>
    <s v="Phone Tripod"/>
    <x v="4"/>
    <x v="0"/>
    <n v="5"/>
    <n v="195.23"/>
    <n v="0.05"/>
    <n v="46.37"/>
    <n v="7.14"/>
    <n v="980.85"/>
    <s v="Debit Card"/>
    <s v="Delivered"/>
    <s v="Seattle"/>
    <s v="WA"/>
    <s v="United Kingdom"/>
    <s v="SELL00365"/>
  </r>
  <r>
    <x v="1234"/>
    <d v="2023-08-16T00:00:00"/>
    <x v="0"/>
    <x v="1219"/>
    <s v="Sneha Sharma"/>
    <x v="39"/>
    <s v="Sunglasses"/>
    <x v="1"/>
    <x v="8"/>
    <n v="1"/>
    <n v="300.14999999999998"/>
    <n v="0.05"/>
    <n v="34.22"/>
    <n v="1.1499999999999999"/>
    <n v="320.51"/>
    <s v="Credit Card"/>
    <s v="Delivered"/>
    <s v="Fort Worth"/>
    <s v="TX"/>
    <s v="India"/>
    <s v="SELL01494"/>
  </r>
  <r>
    <x v="1235"/>
    <d v="2024-07-26T00:00:00"/>
    <x v="2"/>
    <x v="1220"/>
    <s v="Sunita Joshi"/>
    <x v="39"/>
    <s v="Sunglasses"/>
    <x v="2"/>
    <x v="2"/>
    <n v="2"/>
    <n v="516.16999999999996"/>
    <n v="0.1"/>
    <n v="0"/>
    <n v="4.8"/>
    <n v="933.91"/>
    <s v="Amazon Pay"/>
    <s v="Shipped"/>
    <s v="Indianapolis"/>
    <s v="IN"/>
    <s v="United States"/>
    <s v="SELL00403"/>
  </r>
  <r>
    <x v="1236"/>
    <d v="2020-11-21T00:00:00"/>
    <x v="3"/>
    <x v="1221"/>
    <s v="Sneha Reddy"/>
    <x v="37"/>
    <s v="USB-C Charger"/>
    <x v="5"/>
    <x v="2"/>
    <n v="2"/>
    <n v="362.98"/>
    <n v="0.1"/>
    <n v="117.61"/>
    <n v="6.11"/>
    <n v="777.08"/>
    <s v="Credit Card"/>
    <s v="Delivered"/>
    <s v="Austin"/>
    <s v="TX"/>
    <s v="United States"/>
    <s v="SELL01327"/>
  </r>
  <r>
    <x v="1237"/>
    <d v="2023-12-04T00:00:00"/>
    <x v="0"/>
    <x v="1222"/>
    <s v="Rohit Sharma"/>
    <x v="17"/>
    <s v="Smartwatch"/>
    <x v="4"/>
    <x v="8"/>
    <n v="3"/>
    <n v="50.04"/>
    <n v="0"/>
    <n v="27.02"/>
    <n v="5.14"/>
    <n v="182.28"/>
    <s v="Net Banking"/>
    <s v="Delivered"/>
    <s v="San Francisco"/>
    <s v="CA"/>
    <s v="United States"/>
    <s v="SELL00234"/>
  </r>
  <r>
    <x v="1238"/>
    <d v="2023-02-15T00:00:00"/>
    <x v="0"/>
    <x v="1223"/>
    <s v="Arjun Reddy"/>
    <x v="31"/>
    <s v="Novel Bestseller"/>
    <x v="2"/>
    <x v="4"/>
    <n v="2"/>
    <n v="6.95"/>
    <n v="0.1"/>
    <n v="0.63"/>
    <n v="4.62"/>
    <n v="17.760000000000002"/>
    <s v="Debit Card"/>
    <s v="Delivered"/>
    <s v="San Diego"/>
    <s v="CA"/>
    <s v="United States"/>
    <s v="SELL00321"/>
  </r>
  <r>
    <x v="1239"/>
    <d v="2022-04-15T00:00:00"/>
    <x v="1"/>
    <x v="1224"/>
    <s v="Priya Kumar"/>
    <x v="24"/>
    <s v="Gaming Mouse"/>
    <x v="2"/>
    <x v="2"/>
    <n v="1"/>
    <n v="409.23"/>
    <n v="0"/>
    <n v="0"/>
    <n v="6.43"/>
    <n v="415.66"/>
    <s v="Debit Card"/>
    <s v="Delivered"/>
    <s v="Fort Worth"/>
    <s v="TX"/>
    <s v="United States"/>
    <s v="SELL00026"/>
  </r>
  <r>
    <x v="1240"/>
    <d v="2024-12-15T00:00:00"/>
    <x v="2"/>
    <x v="1225"/>
    <s v="Ritika Patel"/>
    <x v="0"/>
    <s v="Drone Mini"/>
    <x v="1"/>
    <x v="4"/>
    <n v="3"/>
    <n v="223.94"/>
    <n v="0.05"/>
    <n v="31.91"/>
    <n v="7.97"/>
    <n v="678.11"/>
    <s v="Amazon Pay"/>
    <s v="Delivered"/>
    <s v="Chicago"/>
    <s v="IL"/>
    <s v="United States"/>
    <s v="SELL00047"/>
  </r>
  <r>
    <x v="1241"/>
    <d v="2021-12-24T00:00:00"/>
    <x v="4"/>
    <x v="1226"/>
    <s v="Ritika Kapoor"/>
    <x v="9"/>
    <s v="Wireless Earbuds"/>
    <x v="1"/>
    <x v="8"/>
    <n v="4"/>
    <n v="125.06"/>
    <n v="0.1"/>
    <n v="54.03"/>
    <n v="14.8"/>
    <n v="519.04999999999995"/>
    <s v="Net Banking"/>
    <s v="Shipped"/>
    <s v="Houston"/>
    <s v="TX"/>
    <s v="United States"/>
    <s v="SELL01950"/>
  </r>
  <r>
    <x v="1242"/>
    <d v="2020-08-12T00:00:00"/>
    <x v="3"/>
    <x v="1227"/>
    <s v="Anjali Kumar"/>
    <x v="2"/>
    <s v="Power Bank 20000mAh"/>
    <x v="1"/>
    <x v="7"/>
    <n v="2"/>
    <n v="311.36"/>
    <n v="0.05"/>
    <n v="29.58"/>
    <n v="12.76"/>
    <n v="633.91999999999996"/>
    <s v="Credit Card"/>
    <s v="Delivered"/>
    <s v="New York"/>
    <s v="NY"/>
    <s v="United States"/>
    <s v="SELL00165"/>
  </r>
  <r>
    <x v="1243"/>
    <d v="2021-06-15T00:00:00"/>
    <x v="4"/>
    <x v="1228"/>
    <s v="Priya Singh"/>
    <x v="7"/>
    <s v="Jeans"/>
    <x v="5"/>
    <x v="8"/>
    <n v="1"/>
    <n v="10.79"/>
    <n v="0.05"/>
    <n v="0.51"/>
    <n v="2.6"/>
    <n v="13.36"/>
    <s v="Net Banking"/>
    <s v="Returned"/>
    <s v="Seattle"/>
    <s v="WA"/>
    <s v="United States"/>
    <s v="SELL01194"/>
  </r>
  <r>
    <x v="1244"/>
    <d v="2020-04-22T00:00:00"/>
    <x v="3"/>
    <x v="1229"/>
    <s v="Aman Kumar"/>
    <x v="14"/>
    <s v="Running Shoes"/>
    <x v="0"/>
    <x v="7"/>
    <n v="1"/>
    <n v="352.6"/>
    <n v="0"/>
    <n v="17.63"/>
    <n v="9.6199999999999992"/>
    <n v="379.85"/>
    <s v="Credit Card"/>
    <s v="Delivered"/>
    <s v="Washington"/>
    <s v="DC"/>
    <s v="United States"/>
    <s v="SELL00681"/>
  </r>
  <r>
    <x v="1245"/>
    <d v="2020-05-19T00:00:00"/>
    <x v="3"/>
    <x v="1230"/>
    <s v="Karan Gupta"/>
    <x v="37"/>
    <s v="USB-C Charger"/>
    <x v="0"/>
    <x v="8"/>
    <n v="5"/>
    <n v="37.71"/>
    <n v="0"/>
    <n v="33.94"/>
    <n v="5.95"/>
    <n v="228.44"/>
    <s v="Net Banking"/>
    <s v="Delivered"/>
    <s v="Houston"/>
    <s v="TX"/>
    <s v="United States"/>
    <s v="SELL00620"/>
  </r>
  <r>
    <x v="1246"/>
    <d v="2021-07-12T00:00:00"/>
    <x v="4"/>
    <x v="1231"/>
    <s v="Pooja Sharma"/>
    <x v="18"/>
    <s v="Smartphone Case"/>
    <x v="2"/>
    <x v="5"/>
    <n v="4"/>
    <n v="259.36"/>
    <n v="0.1"/>
    <n v="74.7"/>
    <n v="6.22"/>
    <n v="1014.62"/>
    <s v="Credit Card"/>
    <s v="Delivered"/>
    <s v="San Francisco"/>
    <s v="CA"/>
    <s v="United States"/>
    <s v="SELL01987"/>
  </r>
  <r>
    <x v="1247"/>
    <d v="2020-01-01T00:00:00"/>
    <x v="3"/>
    <x v="1232"/>
    <s v="Sahil Kapoor"/>
    <x v="34"/>
    <s v="Air Fryer"/>
    <x v="1"/>
    <x v="3"/>
    <n v="4"/>
    <n v="578.26"/>
    <n v="0"/>
    <n v="416.35"/>
    <n v="4.87"/>
    <n v="2734.26"/>
    <s v="Cash on Delivery"/>
    <s v="Shipped"/>
    <s v="San Jose"/>
    <s v="CA"/>
    <s v="Australia"/>
    <s v="SELL01874"/>
  </r>
  <r>
    <x v="1248"/>
    <d v="2020-03-30T00:00:00"/>
    <x v="3"/>
    <x v="1233"/>
    <s v="Mohit Mehta"/>
    <x v="8"/>
    <s v="Kids Toy Car"/>
    <x v="2"/>
    <x v="5"/>
    <n v="1"/>
    <n v="159.57"/>
    <n v="0.05"/>
    <n v="7.58"/>
    <n v="7.99"/>
    <n v="167.16"/>
    <s v="Credit Card"/>
    <s v="Shipped"/>
    <s v="Austin"/>
    <s v="TX"/>
    <s v="United Kingdom"/>
    <s v="SELL01708"/>
  </r>
  <r>
    <x v="1249"/>
    <d v="2021-10-15T00:00:00"/>
    <x v="4"/>
    <x v="1234"/>
    <s v="Sahil Joshi"/>
    <x v="37"/>
    <s v="USB-C Charger"/>
    <x v="4"/>
    <x v="5"/>
    <n v="4"/>
    <n v="560.1"/>
    <n v="0.1"/>
    <n v="241.96"/>
    <n v="0.23"/>
    <n v="2258.5500000000002"/>
    <s v="Net Banking"/>
    <s v="Delivered"/>
    <s v="New York"/>
    <s v="NY"/>
    <s v="United States"/>
    <s v="SELL00280"/>
  </r>
  <r>
    <x v="1250"/>
    <d v="2020-11-15T00:00:00"/>
    <x v="3"/>
    <x v="1235"/>
    <s v="Vivaan Patel"/>
    <x v="22"/>
    <s v="LED Desk Lamp"/>
    <x v="0"/>
    <x v="9"/>
    <n v="5"/>
    <n v="409.24"/>
    <n v="0.3"/>
    <n v="114.59"/>
    <n v="5.21"/>
    <n v="1552.14"/>
    <s v="UPI"/>
    <s v="Shipped"/>
    <s v="Jacksonville"/>
    <s v="FL"/>
    <s v="United States"/>
    <s v="SELL00726"/>
  </r>
  <r>
    <x v="1251"/>
    <d v="2024-04-22T00:00:00"/>
    <x v="2"/>
    <x v="1236"/>
    <s v="Sunita Reddy"/>
    <x v="31"/>
    <s v="Novel Bestseller"/>
    <x v="0"/>
    <x v="7"/>
    <n v="5"/>
    <n v="351.78"/>
    <n v="0.05"/>
    <n v="83.55"/>
    <n v="6.23"/>
    <n v="1760.73"/>
    <s v="UPI"/>
    <s v="Cancelled"/>
    <s v="Indianapolis"/>
    <s v="IN"/>
    <s v="India"/>
    <s v="SELL01896"/>
  </r>
  <r>
    <x v="1252"/>
    <d v="2020-05-18T00:00:00"/>
    <x v="3"/>
    <x v="1237"/>
    <s v="Anjali Mehta"/>
    <x v="38"/>
    <s v="Fitness Band"/>
    <x v="1"/>
    <x v="6"/>
    <n v="4"/>
    <n v="331.34"/>
    <n v="0"/>
    <n v="238.56"/>
    <n v="8.02"/>
    <n v="1571.94"/>
    <s v="Cash on Delivery"/>
    <s v="Returned"/>
    <s v="Seattle"/>
    <s v="WA"/>
    <s v="United Kingdom"/>
    <s v="SELL00802"/>
  </r>
  <r>
    <x v="1253"/>
    <d v="2024-03-14T00:00:00"/>
    <x v="2"/>
    <x v="1238"/>
    <s v="Karan Singh"/>
    <x v="47"/>
    <s v="External HDD 2TB"/>
    <x v="3"/>
    <x v="6"/>
    <n v="5"/>
    <n v="78.94"/>
    <n v="0.25"/>
    <n v="14.8"/>
    <n v="9.1300000000000008"/>
    <n v="319.95999999999998"/>
    <s v="Debit Card"/>
    <s v="Delivered"/>
    <s v="Los Angeles"/>
    <s v="CA"/>
    <s v="Canada"/>
    <s v="SELL01409"/>
  </r>
  <r>
    <x v="1254"/>
    <d v="2022-04-24T00:00:00"/>
    <x v="1"/>
    <x v="1239"/>
    <s v="Priya Mehta"/>
    <x v="2"/>
    <s v="Power Bank 20000mAh"/>
    <x v="4"/>
    <x v="6"/>
    <n v="4"/>
    <n v="215.07"/>
    <n v="0.2"/>
    <n v="82.59"/>
    <n v="6.7"/>
    <n v="777.51"/>
    <s v="Credit Card"/>
    <s v="Shipped"/>
    <s v="Seattle"/>
    <s v="WA"/>
    <s v="United States"/>
    <s v="SELL00195"/>
  </r>
  <r>
    <x v="1255"/>
    <d v="2020-09-15T00:00:00"/>
    <x v="3"/>
    <x v="1240"/>
    <s v="Mohit Reddy"/>
    <x v="12"/>
    <s v="Vacuum Cleaner"/>
    <x v="5"/>
    <x v="4"/>
    <n v="4"/>
    <n v="34.92"/>
    <n v="0"/>
    <n v="6.98"/>
    <n v="14.94"/>
    <n v="161.6"/>
    <s v="Net Banking"/>
    <s v="Delivered"/>
    <s v="Dallas"/>
    <s v="TX"/>
    <s v="United States"/>
    <s v="SELL00653"/>
  </r>
  <r>
    <x v="1256"/>
    <d v="2024-08-23T00:00:00"/>
    <x v="2"/>
    <x v="1241"/>
    <s v="Neha Kumar"/>
    <x v="33"/>
    <s v="Laptop Sleeve"/>
    <x v="4"/>
    <x v="5"/>
    <n v="3"/>
    <n v="71.650000000000006"/>
    <n v="0.05"/>
    <n v="10.210000000000001"/>
    <n v="9.65"/>
    <n v="224.06"/>
    <s v="UPI"/>
    <s v="Delivered"/>
    <s v="Seattle"/>
    <s v="WA"/>
    <s v="United States"/>
    <s v="SELL00779"/>
  </r>
  <r>
    <x v="1257"/>
    <d v="2022-06-20T00:00:00"/>
    <x v="1"/>
    <x v="1242"/>
    <s v="Sneha Gupta"/>
    <x v="44"/>
    <s v="Desk Organizer"/>
    <x v="0"/>
    <x v="1"/>
    <n v="1"/>
    <n v="202.94"/>
    <n v="0.2"/>
    <n v="8.1199999999999992"/>
    <n v="3.74"/>
    <n v="174.21"/>
    <s v="Credit Card"/>
    <s v="Delivered"/>
    <s v="San Jose"/>
    <s v="CA"/>
    <s v="United States"/>
    <s v="SELL00530"/>
  </r>
  <r>
    <x v="1258"/>
    <d v="2021-11-20T00:00:00"/>
    <x v="4"/>
    <x v="1243"/>
    <s v="Arjun Joshi"/>
    <x v="12"/>
    <s v="Vacuum Cleaner"/>
    <x v="4"/>
    <x v="6"/>
    <n v="2"/>
    <n v="511.72"/>
    <n v="0"/>
    <n v="51.17"/>
    <n v="2.98"/>
    <n v="1077.5899999999999"/>
    <s v="Credit Card"/>
    <s v="Delivered"/>
    <s v="Austin"/>
    <s v="TX"/>
    <s v="United States"/>
    <s v="SELL00058"/>
  </r>
  <r>
    <x v="1259"/>
    <d v="2020-01-10T00:00:00"/>
    <x v="3"/>
    <x v="1244"/>
    <s v="Vivaan Reddy"/>
    <x v="15"/>
    <s v="Graphic Tablet"/>
    <x v="4"/>
    <x v="7"/>
    <n v="5"/>
    <n v="324.69"/>
    <n v="0"/>
    <n v="292.22000000000003"/>
    <n v="11.9"/>
    <n v="1927.57"/>
    <s v="Amazon Pay"/>
    <s v="Delivered"/>
    <s v="Seattle"/>
    <s v="WA"/>
    <s v="India"/>
    <s v="SELL00388"/>
  </r>
  <r>
    <x v="1260"/>
    <d v="2020-09-17T00:00:00"/>
    <x v="3"/>
    <x v="1245"/>
    <s v="Karan Mehta"/>
    <x v="12"/>
    <s v="Vacuum Cleaner"/>
    <x v="0"/>
    <x v="4"/>
    <n v="1"/>
    <n v="137.51"/>
    <n v="0"/>
    <n v="6.88"/>
    <n v="4.3499999999999996"/>
    <n v="148.74"/>
    <s v="UPI"/>
    <s v="Delivered"/>
    <s v="San Diego"/>
    <s v="CA"/>
    <s v="United States"/>
    <s v="SELL01752"/>
  </r>
  <r>
    <x v="1261"/>
    <d v="2024-07-31T00:00:00"/>
    <x v="2"/>
    <x v="1246"/>
    <s v="Sahil Reddy"/>
    <x v="5"/>
    <s v="Cookware Set"/>
    <x v="1"/>
    <x v="9"/>
    <n v="5"/>
    <n v="148.44999999999999"/>
    <n v="0.2"/>
    <n v="0"/>
    <n v="4.96"/>
    <n v="598.76"/>
    <s v="Credit Card"/>
    <s v="Delivered"/>
    <s v="Washington"/>
    <s v="DC"/>
    <s v="United States"/>
    <s v="SELL01954"/>
  </r>
  <r>
    <x v="1262"/>
    <d v="2020-06-20T00:00:00"/>
    <x v="3"/>
    <x v="1247"/>
    <s v="Arjun Mehta"/>
    <x v="10"/>
    <s v="Car Charger"/>
    <x v="1"/>
    <x v="0"/>
    <n v="2"/>
    <n v="226.23"/>
    <n v="0"/>
    <n v="54.3"/>
    <n v="0.17"/>
    <n v="506.93"/>
    <s v="Credit Card"/>
    <s v="Delivered"/>
    <s v="San Francisco"/>
    <s v="CA"/>
    <s v="United Kingdom"/>
    <s v="SELL00737"/>
  </r>
  <r>
    <x v="1263"/>
    <d v="2022-06-16T00:00:00"/>
    <x v="1"/>
    <x v="1248"/>
    <s v="Sneha Gupta"/>
    <x v="5"/>
    <s v="Cookware Set"/>
    <x v="2"/>
    <x v="3"/>
    <n v="4"/>
    <n v="179.26"/>
    <n v="0.2"/>
    <n v="103.25"/>
    <n v="14.28"/>
    <n v="691.16"/>
    <s v="UPI"/>
    <s v="Delivered"/>
    <s v="San Jose"/>
    <s v="CA"/>
    <s v="United Kingdom"/>
    <s v="SELL01591"/>
  </r>
  <r>
    <x v="1264"/>
    <d v="2020-01-13T00:00:00"/>
    <x v="3"/>
    <x v="1249"/>
    <s v="Rohit Patel"/>
    <x v="41"/>
    <s v="Electric Kettle"/>
    <x v="5"/>
    <x v="1"/>
    <n v="1"/>
    <n v="376.02"/>
    <n v="0"/>
    <n v="30.08"/>
    <n v="10.18"/>
    <n v="416.28"/>
    <s v="Credit Card"/>
    <s v="Delivered"/>
    <s v="San Diego"/>
    <s v="CA"/>
    <s v="United States"/>
    <s v="SELL01975"/>
  </r>
  <r>
    <x v="1265"/>
    <d v="2023-04-06T00:00:00"/>
    <x v="0"/>
    <x v="1250"/>
    <s v="Aditya Joshi"/>
    <x v="20"/>
    <s v="4K Monitor"/>
    <x v="4"/>
    <x v="4"/>
    <n v="2"/>
    <n v="350.13"/>
    <n v="0.05"/>
    <n v="79.83"/>
    <n v="4.71"/>
    <n v="749.79"/>
    <s v="Amazon Pay"/>
    <s v="Returned"/>
    <s v="Seattle"/>
    <s v="WA"/>
    <s v="United States"/>
    <s v="SELL00757"/>
  </r>
  <r>
    <x v="1266"/>
    <d v="2024-07-23T00:00:00"/>
    <x v="2"/>
    <x v="1251"/>
    <s v="Vikas Verma"/>
    <x v="24"/>
    <s v="Gaming Mouse"/>
    <x v="1"/>
    <x v="5"/>
    <n v="5"/>
    <n v="352.13"/>
    <n v="0.15"/>
    <n v="74.83"/>
    <n v="10.45"/>
    <n v="1581.83"/>
    <s v="Credit Card"/>
    <s v="Delivered"/>
    <s v="Indianapolis"/>
    <s v="IN"/>
    <s v="United States"/>
    <s v="SELL00357"/>
  </r>
  <r>
    <x v="1267"/>
    <d v="2024-06-07T00:00:00"/>
    <x v="2"/>
    <x v="1252"/>
    <s v="Sahil Kumar"/>
    <x v="1"/>
    <s v="Microphone"/>
    <x v="0"/>
    <x v="1"/>
    <n v="2"/>
    <n v="480.4"/>
    <n v="0"/>
    <n v="115.3"/>
    <n v="9.01"/>
    <n v="1085.1099999999999"/>
    <s v="Debit Card"/>
    <s v="Shipped"/>
    <s v="Fort Worth"/>
    <s v="TX"/>
    <s v="United States"/>
    <s v="SELL00191"/>
  </r>
  <r>
    <x v="1268"/>
    <d v="2020-11-16T00:00:00"/>
    <x v="3"/>
    <x v="1253"/>
    <s v="Vivaan Gupta"/>
    <x v="11"/>
    <s v="Projector Mini"/>
    <x v="3"/>
    <x v="8"/>
    <n v="5"/>
    <n v="545.92999999999995"/>
    <n v="0.15"/>
    <n v="417.64"/>
    <n v="7.91"/>
    <n v="2745.75"/>
    <s v="Credit Card"/>
    <s v="Delivered"/>
    <s v="Houston"/>
    <s v="TX"/>
    <s v="India"/>
    <s v="SELL00775"/>
  </r>
  <r>
    <x v="1269"/>
    <d v="2023-09-04T00:00:00"/>
    <x v="0"/>
    <x v="1254"/>
    <s v="Sunita Kapoor"/>
    <x v="22"/>
    <s v="LED Desk Lamp"/>
    <x v="3"/>
    <x v="7"/>
    <n v="5"/>
    <n v="337.83"/>
    <n v="0.15"/>
    <n v="71.790000000000006"/>
    <n v="12.35"/>
    <n v="1519.92"/>
    <s v="Net Banking"/>
    <s v="Delivered"/>
    <s v="San Antonio"/>
    <s v="TX"/>
    <s v="United States"/>
    <s v="SELL01887"/>
  </r>
  <r>
    <x v="1270"/>
    <d v="2024-06-24T00:00:00"/>
    <x v="2"/>
    <x v="1255"/>
    <s v="Kabir Sharma"/>
    <x v="2"/>
    <s v="Power Bank 20000mAh"/>
    <x v="2"/>
    <x v="2"/>
    <n v="1"/>
    <n v="63.52"/>
    <n v="0.05"/>
    <n v="4.83"/>
    <n v="6.04"/>
    <n v="71.209999999999994"/>
    <s v="UPI"/>
    <s v="Shipped"/>
    <s v="Jacksonville"/>
    <s v="FL"/>
    <s v="United States"/>
    <s v="SELL00799"/>
  </r>
  <r>
    <x v="1271"/>
    <d v="2020-11-24T00:00:00"/>
    <x v="3"/>
    <x v="1256"/>
    <s v="Aditya Kumar"/>
    <x v="28"/>
    <s v="Water Bottle"/>
    <x v="5"/>
    <x v="9"/>
    <n v="2"/>
    <n v="504.28"/>
    <n v="0"/>
    <n v="121.03"/>
    <n v="0.03"/>
    <n v="1129.6199999999999"/>
    <s v="Net Banking"/>
    <s v="Delivered"/>
    <s v="New York"/>
    <s v="NY"/>
    <s v="United States"/>
    <s v="SELL00030"/>
  </r>
  <r>
    <x v="1272"/>
    <d v="2022-02-23T00:00:00"/>
    <x v="1"/>
    <x v="1257"/>
    <s v="Ritika Reddy"/>
    <x v="29"/>
    <s v="Portable SSD 1TB"/>
    <x v="2"/>
    <x v="9"/>
    <n v="1"/>
    <n v="480.89"/>
    <n v="0"/>
    <n v="24.04"/>
    <n v="4.62"/>
    <n v="509.55"/>
    <s v="UPI"/>
    <s v="Delivered"/>
    <s v="Philadelphia"/>
    <s v="PA"/>
    <s v="United States"/>
    <s v="SELL00287"/>
  </r>
  <r>
    <x v="1273"/>
    <d v="2022-02-15T00:00:00"/>
    <x v="1"/>
    <x v="1258"/>
    <s v="Rohit Joshi"/>
    <x v="40"/>
    <s v="Mechanical Keyboard"/>
    <x v="3"/>
    <x v="3"/>
    <n v="2"/>
    <n v="67.69"/>
    <n v="0.2"/>
    <n v="13"/>
    <n v="10.41"/>
    <n v="131.71"/>
    <s v="Net Banking"/>
    <s v="Delivered"/>
    <s v="San Antonio"/>
    <s v="TX"/>
    <s v="United States"/>
    <s v="SELL00192"/>
  </r>
  <r>
    <x v="1274"/>
    <d v="2022-06-29T00:00:00"/>
    <x v="1"/>
    <x v="1259"/>
    <s v="Rohit Patel"/>
    <x v="20"/>
    <s v="4K Monitor"/>
    <x v="5"/>
    <x v="9"/>
    <n v="5"/>
    <n v="331.63"/>
    <n v="0"/>
    <n v="298.47000000000003"/>
    <n v="9.66"/>
    <n v="1966.28"/>
    <s v="UPI"/>
    <s v="Shipped"/>
    <s v="New York"/>
    <s v="NY"/>
    <s v="United Kingdom"/>
    <s v="SELL01130"/>
  </r>
  <r>
    <x v="1275"/>
    <d v="2024-04-22T00:00:00"/>
    <x v="2"/>
    <x v="1260"/>
    <s v="Priya Sharma"/>
    <x v="47"/>
    <s v="External HDD 2TB"/>
    <x v="3"/>
    <x v="3"/>
    <n v="4"/>
    <n v="277.04000000000002"/>
    <n v="0.05"/>
    <n v="189.5"/>
    <n v="1.27"/>
    <n v="1243.52"/>
    <s v="Net Banking"/>
    <s v="Delivered"/>
    <s v="San Francisco"/>
    <s v="CA"/>
    <s v="United States"/>
    <s v="SELL01291"/>
  </r>
  <r>
    <x v="1276"/>
    <d v="2023-12-13T00:00:00"/>
    <x v="0"/>
    <x v="1261"/>
    <s v="Rohit Kumar"/>
    <x v="49"/>
    <s v="Bluetooth Speaker"/>
    <x v="5"/>
    <x v="0"/>
    <n v="3"/>
    <n v="488.86"/>
    <n v="0"/>
    <n v="175.99"/>
    <n v="14.4"/>
    <n v="1656.97"/>
    <s v="UPI"/>
    <s v="Delivered"/>
    <s v="San Antonio"/>
    <s v="TX"/>
    <s v="United States"/>
    <s v="SELL00050"/>
  </r>
  <r>
    <x v="1277"/>
    <d v="2024-06-17T00:00:00"/>
    <x v="2"/>
    <x v="1262"/>
    <s v="Vihaan Joshi"/>
    <x v="11"/>
    <s v="Projector Mini"/>
    <x v="3"/>
    <x v="5"/>
    <n v="4"/>
    <n v="353.37"/>
    <n v="0.15"/>
    <n v="60.07"/>
    <n v="3.17"/>
    <n v="1264.7"/>
    <s v="Credit Card"/>
    <s v="Shipped"/>
    <s v="San Diego"/>
    <s v="CA"/>
    <s v="Australia"/>
    <s v="SELL00888"/>
  </r>
  <r>
    <x v="1278"/>
    <d v="2023-01-23T00:00:00"/>
    <x v="0"/>
    <x v="1263"/>
    <s v="Sneha Kapoor"/>
    <x v="31"/>
    <s v="Novel Bestseller"/>
    <x v="5"/>
    <x v="0"/>
    <n v="1"/>
    <n v="587.67999999999995"/>
    <n v="0.1"/>
    <n v="26.45"/>
    <n v="10.23"/>
    <n v="565.59"/>
    <s v="Net Banking"/>
    <s v="Cancelled"/>
    <s v="New York"/>
    <s v="NY"/>
    <s v="United States"/>
    <s v="SELL01378"/>
  </r>
  <r>
    <x v="1279"/>
    <d v="2024-05-23T00:00:00"/>
    <x v="2"/>
    <x v="1264"/>
    <s v="Rohit Mehta"/>
    <x v="4"/>
    <s v="T-Shirt"/>
    <x v="0"/>
    <x v="9"/>
    <n v="2"/>
    <n v="441.45"/>
    <n v="0.1"/>
    <n v="0"/>
    <n v="10.88"/>
    <n v="805.49"/>
    <s v="Debit Card"/>
    <s v="Delivered"/>
    <s v="Columbus"/>
    <s v="OH"/>
    <s v="United States"/>
    <s v="SELL01605"/>
  </r>
  <r>
    <x v="1280"/>
    <d v="2020-11-13T00:00:00"/>
    <x v="3"/>
    <x v="1265"/>
    <s v="Sneha Reddy"/>
    <x v="23"/>
    <s v="Phone Tripod"/>
    <x v="2"/>
    <x v="0"/>
    <n v="1"/>
    <n v="328.49"/>
    <n v="0"/>
    <n v="39.42"/>
    <n v="10.14"/>
    <n v="378.05"/>
    <s v="UPI"/>
    <s v="Pending"/>
    <s v="Philadelphia"/>
    <s v="PA"/>
    <s v="India"/>
    <s v="SELL00102"/>
  </r>
  <r>
    <x v="1281"/>
    <d v="2020-08-23T00:00:00"/>
    <x v="3"/>
    <x v="1266"/>
    <s v="Anjali Gupta"/>
    <x v="22"/>
    <s v="LED Desk Lamp"/>
    <x v="2"/>
    <x v="8"/>
    <n v="4"/>
    <n v="50.34"/>
    <n v="0"/>
    <n v="24.16"/>
    <n v="4.04"/>
    <n v="229.56"/>
    <s v="Amazon Pay"/>
    <s v="Delivered"/>
    <s v="Houston"/>
    <s v="TX"/>
    <s v="Canada"/>
    <s v="SELL00498"/>
  </r>
  <r>
    <x v="1282"/>
    <d v="2020-11-29T00:00:00"/>
    <x v="3"/>
    <x v="1267"/>
    <s v="Sunita Joshi"/>
    <x v="16"/>
    <s v="Puzzle 1000pc"/>
    <x v="4"/>
    <x v="1"/>
    <n v="3"/>
    <n v="140.47999999999999"/>
    <n v="0.05"/>
    <n v="32.03"/>
    <n v="4.37"/>
    <n v="436.77"/>
    <s v="Credit Card"/>
    <s v="Delivered"/>
    <s v="Jacksonville"/>
    <s v="FL"/>
    <s v="United States"/>
    <s v="SELL01030"/>
  </r>
  <r>
    <x v="1283"/>
    <d v="2021-01-10T00:00:00"/>
    <x v="4"/>
    <x v="1268"/>
    <s v="Sahil Patel"/>
    <x v="34"/>
    <s v="Air Fryer"/>
    <x v="3"/>
    <x v="1"/>
    <n v="3"/>
    <n v="286.45999999999998"/>
    <n v="0.15"/>
    <n v="0"/>
    <n v="6.84"/>
    <n v="737.31"/>
    <s v="Amazon Pay"/>
    <s v="Returned"/>
    <s v="Denver"/>
    <s v="CO"/>
    <s v="United States"/>
    <s v="SELL01684"/>
  </r>
  <r>
    <x v="1284"/>
    <d v="2024-01-22T00:00:00"/>
    <x v="2"/>
    <x v="1269"/>
    <s v="Priya Gupta"/>
    <x v="22"/>
    <s v="LED Desk Lamp"/>
    <x v="4"/>
    <x v="2"/>
    <n v="4"/>
    <n v="13.87"/>
    <n v="0"/>
    <n v="2.77"/>
    <n v="5.58"/>
    <n v="63.83"/>
    <s v="Credit Card"/>
    <s v="Shipped"/>
    <s v="Houston"/>
    <s v="TX"/>
    <s v="United States"/>
    <s v="SELL01578"/>
  </r>
  <r>
    <x v="1285"/>
    <d v="2023-03-06T00:00:00"/>
    <x v="0"/>
    <x v="1270"/>
    <s v="Vikas Reddy"/>
    <x v="13"/>
    <s v="Desk Plant"/>
    <x v="5"/>
    <x v="3"/>
    <n v="4"/>
    <n v="227.09"/>
    <n v="0.05"/>
    <n v="69.040000000000006"/>
    <n v="9"/>
    <n v="940.98"/>
    <s v="Cash on Delivery"/>
    <s v="Delivered"/>
    <s v="San Diego"/>
    <s v="CA"/>
    <s v="United Kingdom"/>
    <s v="SELL01129"/>
  </r>
  <r>
    <x v="1286"/>
    <d v="2021-08-10T00:00:00"/>
    <x v="4"/>
    <x v="1271"/>
    <s v="Neha Joshi"/>
    <x v="40"/>
    <s v="Mechanical Keyboard"/>
    <x v="2"/>
    <x v="1"/>
    <n v="2"/>
    <n v="552.15"/>
    <n v="0"/>
    <n v="132.52000000000001"/>
    <n v="13.78"/>
    <n v="1250.5999999999999"/>
    <s v="Credit Card"/>
    <s v="Shipped"/>
    <s v="Philadelphia"/>
    <s v="PA"/>
    <s v="United States"/>
    <s v="SELL00351"/>
  </r>
  <r>
    <x v="1287"/>
    <d v="2024-04-19T00:00:00"/>
    <x v="2"/>
    <x v="1272"/>
    <s v="Vihaan Joshi"/>
    <x v="15"/>
    <s v="Graphic Tablet"/>
    <x v="2"/>
    <x v="3"/>
    <n v="2"/>
    <n v="407.69"/>
    <n v="0"/>
    <n v="65.23"/>
    <n v="10.039999999999999"/>
    <n v="890.65"/>
    <s v="UPI"/>
    <s v="Shipped"/>
    <s v="Indianapolis"/>
    <s v="IN"/>
    <s v="United States"/>
    <s v="SELL01793"/>
  </r>
  <r>
    <x v="1288"/>
    <d v="2021-05-27T00:00:00"/>
    <x v="4"/>
    <x v="1273"/>
    <s v="Anjali Kumar"/>
    <x v="8"/>
    <s v="Kids Toy Car"/>
    <x v="2"/>
    <x v="2"/>
    <n v="2"/>
    <n v="391.41"/>
    <n v="0.05"/>
    <n v="0"/>
    <n v="12.3"/>
    <n v="755.98"/>
    <s v="Amazon Pay"/>
    <s v="Delivered"/>
    <s v="San Diego"/>
    <s v="CA"/>
    <s v="United States"/>
    <s v="SELL01398"/>
  </r>
  <r>
    <x v="1289"/>
    <d v="2023-08-12T00:00:00"/>
    <x v="0"/>
    <x v="1274"/>
    <s v="Vikas Patel"/>
    <x v="0"/>
    <s v="Drone Mini"/>
    <x v="2"/>
    <x v="2"/>
    <n v="1"/>
    <n v="481.98"/>
    <n v="0.2"/>
    <n v="0"/>
    <n v="2.0299999999999998"/>
    <n v="387.61"/>
    <s v="Net Banking"/>
    <s v="Delivered"/>
    <s v="San Diego"/>
    <s v="CA"/>
    <s v="Australia"/>
    <s v="SELL00898"/>
  </r>
  <r>
    <x v="1290"/>
    <d v="2023-09-05T00:00:00"/>
    <x v="0"/>
    <x v="1275"/>
    <s v="Karan Sharma"/>
    <x v="40"/>
    <s v="Mechanical Keyboard"/>
    <x v="0"/>
    <x v="2"/>
    <n v="1"/>
    <n v="68.680000000000007"/>
    <n v="0"/>
    <n v="8.24"/>
    <n v="11.12"/>
    <n v="88.04"/>
    <s v="Credit Card"/>
    <s v="Delivered"/>
    <s v="Dallas"/>
    <s v="TX"/>
    <s v="United States"/>
    <s v="SELL01550"/>
  </r>
  <r>
    <x v="1291"/>
    <d v="2022-07-06T00:00:00"/>
    <x v="1"/>
    <x v="1276"/>
    <s v="Ritika Kumar"/>
    <x v="29"/>
    <s v="Portable SSD 1TB"/>
    <x v="4"/>
    <x v="8"/>
    <n v="4"/>
    <n v="431.8"/>
    <n v="0.05"/>
    <n v="196.9"/>
    <n v="14.81"/>
    <n v="1852.55"/>
    <s v="Credit Card"/>
    <s v="Delivered"/>
    <s v="Chicago"/>
    <s v="IL"/>
    <s v="United States"/>
    <s v="SELL00975"/>
  </r>
  <r>
    <x v="1292"/>
    <d v="2024-05-14T00:00:00"/>
    <x v="2"/>
    <x v="1277"/>
    <s v="Arjun Sharma"/>
    <x v="14"/>
    <s v="Running Shoes"/>
    <x v="3"/>
    <x v="3"/>
    <n v="1"/>
    <n v="478.17"/>
    <n v="0"/>
    <n v="86.07"/>
    <n v="11.02"/>
    <n v="575.26"/>
    <s v="Amazon Pay"/>
    <s v="Delivered"/>
    <s v="Philadelphia"/>
    <s v="PA"/>
    <s v="United States"/>
    <s v="SELL00445"/>
  </r>
  <r>
    <x v="1293"/>
    <d v="2023-10-04T00:00:00"/>
    <x v="0"/>
    <x v="1278"/>
    <s v="Pooja Reddy"/>
    <x v="35"/>
    <s v="Winter Jacket"/>
    <x v="0"/>
    <x v="3"/>
    <n v="4"/>
    <n v="175.06"/>
    <n v="0"/>
    <n v="0"/>
    <n v="1.23"/>
    <n v="701.47"/>
    <s v="UPI"/>
    <s v="Shipped"/>
    <s v="Chicago"/>
    <s v="IL"/>
    <s v="United States"/>
    <s v="SELL00461"/>
  </r>
  <r>
    <x v="1294"/>
    <d v="2024-12-07T00:00:00"/>
    <x v="2"/>
    <x v="1279"/>
    <s v="Ritika Kapoor"/>
    <x v="31"/>
    <s v="Novel Bestseller"/>
    <x v="0"/>
    <x v="8"/>
    <n v="5"/>
    <n v="401.12"/>
    <n v="0.1"/>
    <n v="216.6"/>
    <n v="10.18"/>
    <n v="2031.82"/>
    <s v="Credit Card"/>
    <s v="Delivered"/>
    <s v="San Jose"/>
    <s v="CA"/>
    <s v="United States"/>
    <s v="SELL00052"/>
  </r>
  <r>
    <x v="1295"/>
    <d v="2022-05-22T00:00:00"/>
    <x v="1"/>
    <x v="1280"/>
    <s v="Karan Gupta"/>
    <x v="14"/>
    <s v="Running Shoes"/>
    <x v="4"/>
    <x v="1"/>
    <n v="3"/>
    <n v="452.26"/>
    <n v="0"/>
    <n v="67.84"/>
    <n v="2.52"/>
    <n v="1427.14"/>
    <s v="Credit Card"/>
    <s v="Delivered"/>
    <s v="Dallas"/>
    <s v="TX"/>
    <s v="United States"/>
    <s v="SELL00912"/>
  </r>
  <r>
    <x v="1296"/>
    <d v="2023-06-06T00:00:00"/>
    <x v="0"/>
    <x v="1281"/>
    <s v="Arjun Kumar"/>
    <x v="45"/>
    <s v="Yoga Mat"/>
    <x v="2"/>
    <x v="6"/>
    <n v="1"/>
    <n v="9.56"/>
    <n v="0"/>
    <n v="0.48"/>
    <n v="3.24"/>
    <n v="13.28"/>
    <s v="Credit Card"/>
    <s v="Delivered"/>
    <s v="San Antonio"/>
    <s v="TX"/>
    <s v="United States"/>
    <s v="SELL01682"/>
  </r>
  <r>
    <x v="1297"/>
    <d v="2020-09-26T00:00:00"/>
    <x v="3"/>
    <x v="1282"/>
    <s v="Anjali Kumar"/>
    <x v="7"/>
    <s v="Jeans"/>
    <x v="3"/>
    <x v="4"/>
    <n v="1"/>
    <n v="578.89"/>
    <n v="0"/>
    <n v="28.94"/>
    <n v="12"/>
    <n v="619.83000000000004"/>
    <s v="Credit Card"/>
    <s v="Delivered"/>
    <s v="Indianapolis"/>
    <s v="IN"/>
    <s v="United States"/>
    <s v="SELL01066"/>
  </r>
  <r>
    <x v="1298"/>
    <d v="2022-03-08T00:00:00"/>
    <x v="1"/>
    <x v="1283"/>
    <s v="Sunita Kapoor"/>
    <x v="43"/>
    <s v="HDMI Cable 2m"/>
    <x v="2"/>
    <x v="1"/>
    <n v="4"/>
    <n v="399.62"/>
    <n v="0"/>
    <n v="79.92"/>
    <n v="2.2999999999999998"/>
    <n v="1680.7"/>
    <s v="UPI"/>
    <s v="Delivered"/>
    <s v="Dallas"/>
    <s v="TX"/>
    <s v="United States"/>
    <s v="SELL01628"/>
  </r>
  <r>
    <x v="1299"/>
    <d v="2023-08-07T00:00:00"/>
    <x v="0"/>
    <x v="1284"/>
    <s v="Sneha Joshi"/>
    <x v="37"/>
    <s v="USB-C Charger"/>
    <x v="5"/>
    <x v="9"/>
    <n v="5"/>
    <n v="82.71"/>
    <n v="0"/>
    <n v="33.08"/>
    <n v="11.6"/>
    <n v="458.23"/>
    <s v="Debit Card"/>
    <s v="Shipped"/>
    <s v="Dallas"/>
    <s v="TX"/>
    <s v="United States"/>
    <s v="SELL01979"/>
  </r>
  <r>
    <x v="1300"/>
    <d v="2021-12-25T00:00:00"/>
    <x v="4"/>
    <x v="1285"/>
    <s v="Sahil Patel"/>
    <x v="22"/>
    <s v="LED Desk Lamp"/>
    <x v="3"/>
    <x v="2"/>
    <n v="5"/>
    <n v="389.89"/>
    <n v="0.25"/>
    <n v="116.97"/>
    <n v="6.28"/>
    <n v="1585.34"/>
    <s v="Credit Card"/>
    <s v="Shipped"/>
    <s v="Chicago"/>
    <s v="IL"/>
    <s v="United Kingdom"/>
    <s v="SELL00208"/>
  </r>
  <r>
    <x v="1301"/>
    <d v="2023-04-03T00:00:00"/>
    <x v="0"/>
    <x v="1286"/>
    <s v="Pooja Joshi"/>
    <x v="26"/>
    <s v="Board Game"/>
    <x v="1"/>
    <x v="1"/>
    <n v="4"/>
    <n v="215.5"/>
    <n v="0.25"/>
    <n v="51.72"/>
    <n v="14.93"/>
    <n v="713.15"/>
    <s v="Debit Card"/>
    <s v="Delivered"/>
    <s v="Denver"/>
    <s v="CO"/>
    <s v="United States"/>
    <s v="SELL00727"/>
  </r>
  <r>
    <x v="1302"/>
    <d v="2020-01-05T00:00:00"/>
    <x v="3"/>
    <x v="1287"/>
    <s v="Neha Joshi"/>
    <x v="13"/>
    <s v="Desk Plant"/>
    <x v="3"/>
    <x v="2"/>
    <n v="5"/>
    <n v="213.36"/>
    <n v="0"/>
    <n v="85.34"/>
    <n v="9.74"/>
    <n v="1161.8800000000001"/>
    <s v="Net Banking"/>
    <s v="Delivered"/>
    <s v="Fort Worth"/>
    <s v="TX"/>
    <s v="United States"/>
    <s v="SELL00935"/>
  </r>
  <r>
    <x v="1303"/>
    <d v="2022-04-30T00:00:00"/>
    <x v="1"/>
    <x v="1288"/>
    <s v="Mohit Patel"/>
    <x v="12"/>
    <s v="Vacuum Cleaner"/>
    <x v="5"/>
    <x v="5"/>
    <n v="5"/>
    <n v="155.61000000000001"/>
    <n v="0"/>
    <n v="38.9"/>
    <n v="0.8"/>
    <n v="817.75"/>
    <s v="Credit Card"/>
    <s v="Delivered"/>
    <s v="Denver"/>
    <s v="CO"/>
    <s v="Australia"/>
    <s v="SELL01228"/>
  </r>
  <r>
    <x v="1304"/>
    <d v="2023-11-03T00:00:00"/>
    <x v="0"/>
    <x v="1289"/>
    <s v="Mohit Singh"/>
    <x v="34"/>
    <s v="Air Fryer"/>
    <x v="4"/>
    <x v="3"/>
    <n v="1"/>
    <n v="356.62"/>
    <n v="0"/>
    <n v="64.19"/>
    <n v="14.03"/>
    <n v="434.84"/>
    <s v="Debit Card"/>
    <s v="Delivered"/>
    <s v="San Diego"/>
    <s v="CA"/>
    <s v="Canada"/>
    <s v="SELL01510"/>
  </r>
  <r>
    <x v="1305"/>
    <d v="2020-03-18T00:00:00"/>
    <x v="3"/>
    <x v="1290"/>
    <s v="Sahil Joshi"/>
    <x v="0"/>
    <s v="Drone Mini"/>
    <x v="0"/>
    <x v="9"/>
    <n v="5"/>
    <n v="450.96"/>
    <n v="0.05"/>
    <n v="107.1"/>
    <n v="12.45"/>
    <n v="2261.61"/>
    <s v="Debit Card"/>
    <s v="Delivered"/>
    <s v="San Francisco"/>
    <s v="CA"/>
    <s v="United States"/>
    <s v="SELL01033"/>
  </r>
  <r>
    <x v="1306"/>
    <d v="2023-12-04T00:00:00"/>
    <x v="0"/>
    <x v="1291"/>
    <s v="Mohit Reddy"/>
    <x v="49"/>
    <s v="Bluetooth Speaker"/>
    <x v="0"/>
    <x v="3"/>
    <n v="1"/>
    <n v="322.05"/>
    <n v="0"/>
    <n v="0"/>
    <n v="8.2799999999999994"/>
    <n v="330.33"/>
    <s v="Credit Card"/>
    <s v="Delivered"/>
    <s v="Phoenix"/>
    <s v="AZ"/>
    <s v="United States"/>
    <s v="SELL00038"/>
  </r>
  <r>
    <x v="1307"/>
    <d v="2021-07-27T00:00:00"/>
    <x v="4"/>
    <x v="1292"/>
    <s v="Vivaan Reddy"/>
    <x v="6"/>
    <s v="Dress Shirt"/>
    <x v="1"/>
    <x v="5"/>
    <n v="1"/>
    <n v="46.79"/>
    <n v="0.1"/>
    <n v="7.58"/>
    <n v="4.2300000000000004"/>
    <n v="53.92"/>
    <s v="UPI"/>
    <s v="Delivered"/>
    <s v="San Antonio"/>
    <s v="TX"/>
    <s v="United States"/>
    <s v="SELL00539"/>
  </r>
  <r>
    <x v="1308"/>
    <d v="2020-05-11T00:00:00"/>
    <x v="3"/>
    <x v="1293"/>
    <s v="Vivaan Verma"/>
    <x v="21"/>
    <s v="Smart Light Bulb"/>
    <x v="2"/>
    <x v="1"/>
    <n v="2"/>
    <n v="294.29000000000002"/>
    <n v="0.25"/>
    <n v="22.07"/>
    <n v="4.66"/>
    <n v="468.17"/>
    <s v="Credit Card"/>
    <s v="Delivered"/>
    <s v="Washington"/>
    <s v="DC"/>
    <s v="United States"/>
    <s v="SELL00888"/>
  </r>
  <r>
    <x v="1309"/>
    <d v="2021-08-23T00:00:00"/>
    <x v="4"/>
    <x v="1294"/>
    <s v="Vivaan Sharma"/>
    <x v="9"/>
    <s v="Wireless Earbuds"/>
    <x v="4"/>
    <x v="7"/>
    <n v="3"/>
    <n v="399.08"/>
    <n v="0"/>
    <n v="143.66999999999999"/>
    <n v="9.1300000000000008"/>
    <n v="1350.04"/>
    <s v="Credit Card"/>
    <s v="Delivered"/>
    <s v="Washington"/>
    <s v="DC"/>
    <s v="United States"/>
    <s v="SELL01052"/>
  </r>
  <r>
    <x v="1310"/>
    <d v="2024-11-07T00:00:00"/>
    <x v="2"/>
    <x v="1295"/>
    <s v="Karan Singh"/>
    <x v="1"/>
    <s v="Microphone"/>
    <x v="0"/>
    <x v="2"/>
    <n v="1"/>
    <n v="89.75"/>
    <n v="0"/>
    <n v="10.77"/>
    <n v="11.42"/>
    <n v="111.94"/>
    <s v="Net Banking"/>
    <s v="Delivered"/>
    <s v="Columbus"/>
    <s v="OH"/>
    <s v="United States"/>
    <s v="SELL00717"/>
  </r>
  <r>
    <x v="1311"/>
    <d v="2022-12-01T00:00:00"/>
    <x v="1"/>
    <x v="1296"/>
    <s v="Sneha Verma"/>
    <x v="27"/>
    <s v="Instant Pot"/>
    <x v="1"/>
    <x v="7"/>
    <n v="1"/>
    <n v="263.77999999999997"/>
    <n v="0.05"/>
    <n v="0"/>
    <n v="0.73"/>
    <n v="251.32"/>
    <s v="Amazon Pay"/>
    <s v="Shipped"/>
    <s v="New York"/>
    <s v="NY"/>
    <s v="United States"/>
    <s v="SELL01699"/>
  </r>
  <r>
    <x v="1312"/>
    <d v="2020-03-29T00:00:00"/>
    <x v="3"/>
    <x v="1297"/>
    <s v="Arjun Sharma"/>
    <x v="29"/>
    <s v="Portable SSD 1TB"/>
    <x v="0"/>
    <x v="6"/>
    <n v="4"/>
    <n v="271.02999999999997"/>
    <n v="0.05"/>
    <n v="82.39"/>
    <n v="0.19"/>
    <n v="1112.49"/>
    <s v="Credit Card"/>
    <s v="Delivered"/>
    <s v="Fort Worth"/>
    <s v="TX"/>
    <s v="Canada"/>
    <s v="SELL00482"/>
  </r>
  <r>
    <x v="1313"/>
    <d v="2021-02-05T00:00:00"/>
    <x v="4"/>
    <x v="1298"/>
    <s v="Rohit Reddy"/>
    <x v="23"/>
    <s v="Phone Tripod"/>
    <x v="2"/>
    <x v="6"/>
    <n v="3"/>
    <n v="7.85"/>
    <n v="0"/>
    <n v="0"/>
    <n v="5.05"/>
    <n v="28.6"/>
    <s v="UPI"/>
    <s v="Delivered"/>
    <s v="Philadelphia"/>
    <s v="PA"/>
    <s v="United States"/>
    <s v="SELL00367"/>
  </r>
  <r>
    <x v="1314"/>
    <d v="2020-10-22T00:00:00"/>
    <x v="3"/>
    <x v="1299"/>
    <s v="Simran Patel"/>
    <x v="41"/>
    <s v="Electric Kettle"/>
    <x v="0"/>
    <x v="8"/>
    <n v="2"/>
    <n v="503.42"/>
    <n v="0.1"/>
    <n v="0"/>
    <n v="12.86"/>
    <n v="919.02"/>
    <s v="Debit Card"/>
    <s v="Pending"/>
    <s v="Denver"/>
    <s v="CO"/>
    <s v="United States"/>
    <s v="SELL00704"/>
  </r>
  <r>
    <x v="1315"/>
    <d v="2023-08-11T00:00:00"/>
    <x v="0"/>
    <x v="1300"/>
    <s v="Vivaan Kapoor"/>
    <x v="0"/>
    <s v="Drone Mini"/>
    <x v="0"/>
    <x v="0"/>
    <n v="5"/>
    <n v="82.83"/>
    <n v="0"/>
    <n v="49.7"/>
    <n v="14.89"/>
    <n v="478.74"/>
    <s v="Debit Card"/>
    <s v="Delivered"/>
    <s v="Columbus"/>
    <s v="OH"/>
    <s v="United States"/>
    <s v="SELL01933"/>
  </r>
  <r>
    <x v="1316"/>
    <d v="2021-09-07T00:00:00"/>
    <x v="4"/>
    <x v="1301"/>
    <s v="Kabir Joshi"/>
    <x v="16"/>
    <s v="Puzzle 1000pc"/>
    <x v="0"/>
    <x v="1"/>
    <n v="1"/>
    <n v="346.7"/>
    <n v="0.15"/>
    <n v="0"/>
    <n v="6.48"/>
    <n v="301.18"/>
    <s v="Credit Card"/>
    <s v="Delivered"/>
    <s v="Los Angeles"/>
    <s v="CA"/>
    <s v="India"/>
    <s v="SELL01397"/>
  </r>
  <r>
    <x v="1317"/>
    <d v="2024-03-29T00:00:00"/>
    <x v="2"/>
    <x v="1302"/>
    <s v="Neha Sharma"/>
    <x v="17"/>
    <s v="Smartwatch"/>
    <x v="0"/>
    <x v="2"/>
    <n v="3"/>
    <n v="534.09"/>
    <n v="0"/>
    <n v="80.11"/>
    <n v="0.2"/>
    <n v="1682.58"/>
    <s v="Credit Card"/>
    <s v="Delivered"/>
    <s v="Phoenix"/>
    <s v="AZ"/>
    <s v="United States"/>
    <s v="SELL00826"/>
  </r>
  <r>
    <x v="1318"/>
    <d v="2022-03-10T00:00:00"/>
    <x v="1"/>
    <x v="1303"/>
    <s v="Aarav Reddy"/>
    <x v="32"/>
    <s v="Children's Book"/>
    <x v="0"/>
    <x v="7"/>
    <n v="3"/>
    <n v="529.73"/>
    <n v="0"/>
    <n v="286.05"/>
    <n v="14.72"/>
    <n v="1889.96"/>
    <s v="Credit Card"/>
    <s v="Delivered"/>
    <s v="Phoenix"/>
    <s v="AZ"/>
    <s v="United States"/>
    <s v="SELL01122"/>
  </r>
  <r>
    <x v="1319"/>
    <d v="2024-09-10T00:00:00"/>
    <x v="2"/>
    <x v="1304"/>
    <s v="Sahil Mehta"/>
    <x v="43"/>
    <s v="HDMI Cable 2m"/>
    <x v="0"/>
    <x v="5"/>
    <n v="3"/>
    <n v="425.65"/>
    <n v="0.1"/>
    <n v="206.87"/>
    <n v="5.46"/>
    <n v="1361.58"/>
    <s v="UPI"/>
    <s v="Shipped"/>
    <s v="Denver"/>
    <s v="CO"/>
    <s v="United States"/>
    <s v="SELL00582"/>
  </r>
  <r>
    <x v="1320"/>
    <d v="2024-07-18T00:00:00"/>
    <x v="2"/>
    <x v="1037"/>
    <s v="Aarav Sharma"/>
    <x v="25"/>
    <s v="Memory Card 128GB"/>
    <x v="2"/>
    <x v="9"/>
    <n v="1"/>
    <n v="482.23"/>
    <n v="0"/>
    <n v="86.8"/>
    <n v="11.48"/>
    <n v="580.51"/>
    <s v="Cash on Delivery"/>
    <s v="Delivered"/>
    <s v="Jacksonville"/>
    <s v="FL"/>
    <s v="United States"/>
    <s v="SELL00524"/>
  </r>
  <r>
    <x v="1321"/>
    <d v="2021-02-25T00:00:00"/>
    <x v="4"/>
    <x v="1305"/>
    <s v="Aman Gupta"/>
    <x v="0"/>
    <s v="Drone Mini"/>
    <x v="0"/>
    <x v="7"/>
    <n v="5"/>
    <n v="561.04"/>
    <n v="0.05"/>
    <n v="213.2"/>
    <n v="4.4800000000000004"/>
    <n v="2882.62"/>
    <s v="Net Banking"/>
    <s v="Delivered"/>
    <s v="Los Angeles"/>
    <s v="CA"/>
    <s v="India"/>
    <s v="SELL00328"/>
  </r>
  <r>
    <x v="1322"/>
    <d v="2022-11-12T00:00:00"/>
    <x v="1"/>
    <x v="1306"/>
    <s v="Sahil Gupta"/>
    <x v="33"/>
    <s v="Laptop Sleeve"/>
    <x v="0"/>
    <x v="1"/>
    <n v="3"/>
    <n v="258.02999999999997"/>
    <n v="0.2"/>
    <n v="111.47"/>
    <n v="4.7300000000000004"/>
    <n v="735.47"/>
    <s v="UPI"/>
    <s v="Shipped"/>
    <s v="Columbus"/>
    <s v="OH"/>
    <s v="United States"/>
    <s v="SELL01127"/>
  </r>
  <r>
    <x v="1323"/>
    <d v="2021-07-28T00:00:00"/>
    <x v="4"/>
    <x v="1307"/>
    <s v="Aarav Reddy"/>
    <x v="39"/>
    <s v="Sunglasses"/>
    <x v="4"/>
    <x v="8"/>
    <n v="3"/>
    <n v="557.23"/>
    <n v="0.05"/>
    <n v="127.05"/>
    <n v="11.71"/>
    <n v="1726.87"/>
    <s v="Debit Card"/>
    <s v="Shipped"/>
    <s v="Houston"/>
    <s v="TX"/>
    <s v="United States"/>
    <s v="SELL00571"/>
  </r>
  <r>
    <x v="1324"/>
    <d v="2020-05-22T00:00:00"/>
    <x v="3"/>
    <x v="1308"/>
    <s v="Karan Singh"/>
    <x v="8"/>
    <s v="Kids Toy Car"/>
    <x v="3"/>
    <x v="8"/>
    <n v="3"/>
    <n v="555.58000000000004"/>
    <n v="0"/>
    <n v="133.34"/>
    <n v="2.02"/>
    <n v="1802.1"/>
    <s v="Credit Card"/>
    <s v="Delivered"/>
    <s v="Dallas"/>
    <s v="TX"/>
    <s v="United States"/>
    <s v="SELL00759"/>
  </r>
  <r>
    <x v="1325"/>
    <d v="2022-09-19T00:00:00"/>
    <x v="1"/>
    <x v="1309"/>
    <s v="Vihaan Verma"/>
    <x v="9"/>
    <s v="Wireless Earbuds"/>
    <x v="3"/>
    <x v="5"/>
    <n v="4"/>
    <n v="190.97"/>
    <n v="0.1"/>
    <n v="55"/>
    <n v="11.74"/>
    <n v="754.23"/>
    <s v="UPI"/>
    <s v="Delivered"/>
    <s v="Los Angeles"/>
    <s v="CA"/>
    <s v="United States"/>
    <s v="SELL00102"/>
  </r>
  <r>
    <x v="1326"/>
    <d v="2021-10-26T00:00:00"/>
    <x v="4"/>
    <x v="1310"/>
    <s v="Aman Singh"/>
    <x v="32"/>
    <s v="Children's Book"/>
    <x v="5"/>
    <x v="5"/>
    <n v="2"/>
    <n v="447.48"/>
    <n v="0.15"/>
    <n v="60.86"/>
    <n v="2.83"/>
    <n v="824.41"/>
    <s v="Amazon Pay"/>
    <s v="Delivered"/>
    <s v="Columbus"/>
    <s v="OH"/>
    <s v="United States"/>
    <s v="SELL01260"/>
  </r>
  <r>
    <x v="1327"/>
    <d v="2020-05-24T00:00:00"/>
    <x v="3"/>
    <x v="1311"/>
    <s v="Sneha Kumar"/>
    <x v="19"/>
    <s v="Backpack"/>
    <x v="5"/>
    <x v="1"/>
    <n v="5"/>
    <n v="423.11"/>
    <n v="0.1"/>
    <n v="95.2"/>
    <n v="3.57"/>
    <n v="2002.76"/>
    <s v="Credit Card"/>
    <s v="Delivered"/>
    <s v="Austin"/>
    <s v="TX"/>
    <s v="United States"/>
    <s v="SELL01196"/>
  </r>
  <r>
    <x v="1328"/>
    <d v="2023-06-02T00:00:00"/>
    <x v="0"/>
    <x v="1312"/>
    <s v="Kabir Reddy"/>
    <x v="6"/>
    <s v="Dress Shirt"/>
    <x v="0"/>
    <x v="6"/>
    <n v="4"/>
    <n v="51.21"/>
    <n v="0.05"/>
    <n v="23.35"/>
    <n v="5.9"/>
    <n v="223.85"/>
    <s v="UPI"/>
    <s v="Delivered"/>
    <s v="Austin"/>
    <s v="TX"/>
    <s v="United States"/>
    <s v="SELL00736"/>
  </r>
  <r>
    <x v="1329"/>
    <d v="2022-10-03T00:00:00"/>
    <x v="1"/>
    <x v="1313"/>
    <s v="Pooja Patel"/>
    <x v="14"/>
    <s v="Running Shoes"/>
    <x v="1"/>
    <x v="1"/>
    <n v="5"/>
    <n v="501.97"/>
    <n v="0.15"/>
    <n v="170.67"/>
    <n v="11.29"/>
    <n v="2315.33"/>
    <s v="Debit Card"/>
    <s v="Delivered"/>
    <s v="San Jose"/>
    <s v="CA"/>
    <s v="United States"/>
    <s v="SELL00444"/>
  </r>
  <r>
    <x v="1330"/>
    <d v="2021-05-17T00:00:00"/>
    <x v="4"/>
    <x v="1314"/>
    <s v="Pooja Mehta"/>
    <x v="43"/>
    <s v="HDMI Cable 2m"/>
    <x v="4"/>
    <x v="2"/>
    <n v="4"/>
    <n v="98.5"/>
    <n v="0.1"/>
    <n v="63.83"/>
    <n v="6.55"/>
    <n v="424.98"/>
    <s v="UPI"/>
    <s v="Delivered"/>
    <s v="San Jose"/>
    <s v="CA"/>
    <s v="United States"/>
    <s v="SELL00087"/>
  </r>
  <r>
    <x v="1331"/>
    <d v="2022-03-31T00:00:00"/>
    <x v="1"/>
    <x v="1315"/>
    <s v="Aditya Patel"/>
    <x v="29"/>
    <s v="Portable SSD 1TB"/>
    <x v="4"/>
    <x v="2"/>
    <n v="3"/>
    <n v="142.41999999999999"/>
    <n v="0.05"/>
    <n v="32.47"/>
    <n v="4.67"/>
    <n v="443.04"/>
    <s v="Amazon Pay"/>
    <s v="Shipped"/>
    <s v="Jacksonville"/>
    <s v="FL"/>
    <s v="United States"/>
    <s v="SELL01706"/>
  </r>
  <r>
    <x v="1332"/>
    <d v="2024-06-27T00:00:00"/>
    <x v="2"/>
    <x v="1316"/>
    <s v="Sunita Joshi"/>
    <x v="20"/>
    <s v="4K Monitor"/>
    <x v="2"/>
    <x v="5"/>
    <n v="2"/>
    <n v="352.04"/>
    <n v="0.1"/>
    <n v="31.68"/>
    <n v="14.47"/>
    <n v="679.82"/>
    <s v="Debit Card"/>
    <s v="Delivered"/>
    <s v="Indianapolis"/>
    <s v="IN"/>
    <s v="United Kingdom"/>
    <s v="SELL01806"/>
  </r>
  <r>
    <x v="1333"/>
    <d v="2020-04-13T00:00:00"/>
    <x v="3"/>
    <x v="1317"/>
    <s v="Ritika Kumar"/>
    <x v="4"/>
    <s v="T-Shirt"/>
    <x v="2"/>
    <x v="8"/>
    <n v="1"/>
    <n v="428.75"/>
    <n v="0"/>
    <n v="51.45"/>
    <n v="1.7"/>
    <n v="481.9"/>
    <s v="UPI"/>
    <s v="Delivered"/>
    <s v="Charlotte"/>
    <s v="NC"/>
    <s v="United States"/>
    <s v="SELL01745"/>
  </r>
  <r>
    <x v="1334"/>
    <d v="2022-11-28T00:00:00"/>
    <x v="1"/>
    <x v="1318"/>
    <s v="Sneha Gupta"/>
    <x v="13"/>
    <s v="Desk Plant"/>
    <x v="3"/>
    <x v="5"/>
    <n v="5"/>
    <n v="465.39"/>
    <n v="0.05"/>
    <n v="265.27"/>
    <n v="4.93"/>
    <n v="2480.8000000000002"/>
    <s v="Amazon Pay"/>
    <s v="Delivered"/>
    <s v="Austin"/>
    <s v="TX"/>
    <s v="Australia"/>
    <s v="SELL00669"/>
  </r>
  <r>
    <x v="1335"/>
    <d v="2020-07-16T00:00:00"/>
    <x v="3"/>
    <x v="1319"/>
    <s v="Aditya Sharma"/>
    <x v="18"/>
    <s v="Smartphone Case"/>
    <x v="2"/>
    <x v="6"/>
    <n v="5"/>
    <n v="213.34"/>
    <n v="0.05"/>
    <n v="81.069999999999993"/>
    <n v="11.6"/>
    <n v="1106.03"/>
    <s v="Credit Card"/>
    <s v="Delivered"/>
    <s v="Los Angeles"/>
    <s v="CA"/>
    <s v="United States"/>
    <s v="SELL00483"/>
  </r>
  <r>
    <x v="1336"/>
    <d v="2024-07-27T00:00:00"/>
    <x v="2"/>
    <x v="1320"/>
    <s v="Aditya Mehta"/>
    <x v="5"/>
    <s v="Cookware Set"/>
    <x v="5"/>
    <x v="9"/>
    <n v="2"/>
    <n v="303.27999999999997"/>
    <n v="0"/>
    <n v="109.18"/>
    <n v="2.42"/>
    <n v="718.16"/>
    <s v="Credit Card"/>
    <s v="Delivered"/>
    <s v="Columbus"/>
    <s v="OH"/>
    <s v="United States"/>
    <s v="SELL01040"/>
  </r>
  <r>
    <x v="1337"/>
    <d v="2021-08-01T00:00:00"/>
    <x v="4"/>
    <x v="1321"/>
    <s v="Sunita Mehta"/>
    <x v="40"/>
    <s v="Mechanical Keyboard"/>
    <x v="1"/>
    <x v="4"/>
    <n v="4"/>
    <n v="255.5"/>
    <n v="0.05"/>
    <n v="116.51"/>
    <n v="1.97"/>
    <n v="1089.3800000000001"/>
    <s v="Amazon Pay"/>
    <s v="Delivered"/>
    <s v="Austin"/>
    <s v="TX"/>
    <s v="United States"/>
    <s v="SELL00283"/>
  </r>
  <r>
    <x v="1338"/>
    <d v="2021-01-25T00:00:00"/>
    <x v="4"/>
    <x v="1322"/>
    <s v="Sahil Joshi"/>
    <x v="24"/>
    <s v="Gaming Mouse"/>
    <x v="2"/>
    <x v="5"/>
    <n v="5"/>
    <n v="129.41999999999999"/>
    <n v="0"/>
    <n v="77.650000000000006"/>
    <n v="13.27"/>
    <n v="738.02"/>
    <s v="Net Banking"/>
    <s v="Delivered"/>
    <s v="Houston"/>
    <s v="TX"/>
    <s v="United States"/>
    <s v="SELL00140"/>
  </r>
  <r>
    <x v="1339"/>
    <d v="2023-04-17T00:00:00"/>
    <x v="0"/>
    <x v="1323"/>
    <s v="Vivaan Sharma"/>
    <x v="10"/>
    <s v="Car Charger"/>
    <x v="2"/>
    <x v="6"/>
    <n v="2"/>
    <n v="165.57"/>
    <n v="0.05"/>
    <n v="56.62"/>
    <n v="9.41"/>
    <n v="380.61"/>
    <s v="Net Banking"/>
    <s v="Delivered"/>
    <s v="Indianapolis"/>
    <s v="IN"/>
    <s v="United States"/>
    <s v="SELL01962"/>
  </r>
  <r>
    <x v="1340"/>
    <d v="2021-07-07T00:00:00"/>
    <x v="4"/>
    <x v="1324"/>
    <s v="Mohit Verma"/>
    <x v="29"/>
    <s v="Portable SSD 1TB"/>
    <x v="2"/>
    <x v="3"/>
    <n v="3"/>
    <n v="375.82"/>
    <n v="0"/>
    <n v="90.2"/>
    <n v="14.13"/>
    <n v="1231.79"/>
    <s v="Credit Card"/>
    <s v="Delivered"/>
    <s v="San Jose"/>
    <s v="CA"/>
    <s v="United States"/>
    <s v="SELL00710"/>
  </r>
  <r>
    <x v="1341"/>
    <d v="2024-01-11T00:00:00"/>
    <x v="2"/>
    <x v="1325"/>
    <s v="Neha Mehta"/>
    <x v="30"/>
    <s v="Noise Cancelling Headphones"/>
    <x v="0"/>
    <x v="5"/>
    <n v="1"/>
    <n v="481.81"/>
    <n v="0"/>
    <n v="38.54"/>
    <n v="6"/>
    <n v="526.35"/>
    <s v="Net Banking"/>
    <s v="Delivered"/>
    <s v="Charlotte"/>
    <s v="NC"/>
    <s v="United States"/>
    <s v="SELL01570"/>
  </r>
  <r>
    <x v="1342"/>
    <d v="2024-03-03T00:00:00"/>
    <x v="2"/>
    <x v="1326"/>
    <s v="Anjali Kapoor"/>
    <x v="40"/>
    <s v="Mechanical Keyboard"/>
    <x v="0"/>
    <x v="1"/>
    <n v="2"/>
    <n v="365.53"/>
    <n v="0.2"/>
    <n v="29.24"/>
    <n v="10.57"/>
    <n v="624.66"/>
    <s v="Net Banking"/>
    <s v="Delivered"/>
    <s v="Dallas"/>
    <s v="TX"/>
    <s v="India"/>
    <s v="SELL01426"/>
  </r>
  <r>
    <x v="1343"/>
    <d v="2022-11-04T00:00:00"/>
    <x v="1"/>
    <x v="1327"/>
    <s v="Vihaan Reddy"/>
    <x v="18"/>
    <s v="Smartphone Case"/>
    <x v="4"/>
    <x v="4"/>
    <n v="1"/>
    <n v="287.20999999999998"/>
    <n v="0.05"/>
    <n v="13.64"/>
    <n v="6.6"/>
    <n v="293.08999999999997"/>
    <s v="Amazon Pay"/>
    <s v="Delivered"/>
    <s v="Indianapolis"/>
    <s v="IN"/>
    <s v="United States"/>
    <s v="SELL00081"/>
  </r>
  <r>
    <x v="1344"/>
    <d v="2024-07-04T00:00:00"/>
    <x v="2"/>
    <x v="1328"/>
    <s v="Vivaan Kumar"/>
    <x v="37"/>
    <s v="USB-C Charger"/>
    <x v="4"/>
    <x v="5"/>
    <n v="2"/>
    <n v="451.76"/>
    <n v="0"/>
    <n v="45.18"/>
    <n v="11.99"/>
    <n v="960.69"/>
    <s v="Debit Card"/>
    <s v="Delivered"/>
    <s v="Fort Worth"/>
    <s v="TX"/>
    <s v="United Kingdom"/>
    <s v="SELL00966"/>
  </r>
  <r>
    <x v="1345"/>
    <d v="2024-08-19T00:00:00"/>
    <x v="2"/>
    <x v="1329"/>
    <s v="Rohit Kapoor"/>
    <x v="46"/>
    <s v="Action Camera"/>
    <x v="1"/>
    <x v="5"/>
    <n v="5"/>
    <n v="64.2"/>
    <n v="0"/>
    <n v="16.05"/>
    <n v="7.62"/>
    <n v="344.67"/>
    <s v="Credit Card"/>
    <s v="Delivered"/>
    <s v="Dallas"/>
    <s v="TX"/>
    <s v="United States"/>
    <s v="SELL01624"/>
  </r>
  <r>
    <x v="1346"/>
    <d v="2023-08-05T00:00:00"/>
    <x v="0"/>
    <x v="1330"/>
    <s v="Neha Gupta"/>
    <x v="45"/>
    <s v="Yoga Mat"/>
    <x v="2"/>
    <x v="4"/>
    <n v="2"/>
    <n v="342.04"/>
    <n v="0"/>
    <n v="54.73"/>
    <n v="7.22"/>
    <n v="746.03"/>
    <s v="Amazon Pay"/>
    <s v="Shipped"/>
    <s v="San Francisco"/>
    <s v="CA"/>
    <s v="Canada"/>
    <s v="SELL01453"/>
  </r>
  <r>
    <x v="1347"/>
    <d v="2021-04-22T00:00:00"/>
    <x v="4"/>
    <x v="1331"/>
    <s v="Vivaan Verma"/>
    <x v="31"/>
    <s v="Novel Bestseller"/>
    <x v="1"/>
    <x v="2"/>
    <n v="1"/>
    <n v="290.72000000000003"/>
    <n v="0"/>
    <n v="0"/>
    <n v="13.08"/>
    <n v="303.8"/>
    <s v="Credit Card"/>
    <s v="Delivered"/>
    <s v="Dallas"/>
    <s v="TX"/>
    <s v="India"/>
    <s v="SELL00987"/>
  </r>
  <r>
    <x v="1348"/>
    <d v="2023-06-08T00:00:00"/>
    <x v="0"/>
    <x v="1332"/>
    <s v="Pooja Reddy"/>
    <x v="19"/>
    <s v="Backpack"/>
    <x v="5"/>
    <x v="5"/>
    <n v="2"/>
    <n v="129.19"/>
    <n v="0.05"/>
    <n v="44.18"/>
    <n v="10.6"/>
    <n v="300.24"/>
    <s v="Debit Card"/>
    <s v="Delivered"/>
    <s v="Washington"/>
    <s v="DC"/>
    <s v="United States"/>
    <s v="SELL00086"/>
  </r>
  <r>
    <x v="1349"/>
    <d v="2022-07-11T00:00:00"/>
    <x v="1"/>
    <x v="1333"/>
    <s v="Ritika Sharma"/>
    <x v="39"/>
    <s v="Sunglasses"/>
    <x v="0"/>
    <x v="8"/>
    <n v="3"/>
    <n v="178.57"/>
    <n v="0"/>
    <n v="26.79"/>
    <n v="4.6399999999999997"/>
    <n v="567.14"/>
    <s v="Amazon Pay"/>
    <s v="Delivered"/>
    <s v="Fort Worth"/>
    <s v="TX"/>
    <s v="United States"/>
    <s v="SELL01949"/>
  </r>
  <r>
    <x v="1350"/>
    <d v="2021-02-23T00:00:00"/>
    <x v="4"/>
    <x v="1334"/>
    <s v="Mohit Patel"/>
    <x v="42"/>
    <s v="Wireless Charger"/>
    <x v="3"/>
    <x v="7"/>
    <n v="4"/>
    <n v="435.23"/>
    <n v="0"/>
    <n v="87.05"/>
    <n v="3.14"/>
    <n v="1831.11"/>
    <s v="Credit Card"/>
    <s v="Delivered"/>
    <s v="Jacksonville"/>
    <s v="FL"/>
    <s v="United States"/>
    <s v="SELL01811"/>
  </r>
  <r>
    <x v="1351"/>
    <d v="2020-06-05T00:00:00"/>
    <x v="3"/>
    <x v="1335"/>
    <s v="Aarav Kumar"/>
    <x v="46"/>
    <s v="Action Camera"/>
    <x v="4"/>
    <x v="0"/>
    <n v="4"/>
    <n v="305.35000000000002"/>
    <n v="0"/>
    <n v="61.07"/>
    <n v="2.4300000000000002"/>
    <n v="1284.9000000000001"/>
    <s v="Net Banking"/>
    <s v="Returned"/>
    <s v="Chicago"/>
    <s v="IL"/>
    <s v="Canada"/>
    <s v="SELL00659"/>
  </r>
  <r>
    <x v="1352"/>
    <d v="2021-07-03T00:00:00"/>
    <x v="4"/>
    <x v="1336"/>
    <s v="Ritika Singh"/>
    <x v="45"/>
    <s v="Yoga Mat"/>
    <x v="1"/>
    <x v="0"/>
    <n v="5"/>
    <n v="506.57"/>
    <n v="0.05"/>
    <n v="288.74"/>
    <n v="13.65"/>
    <n v="2708.6"/>
    <s v="Debit Card"/>
    <s v="Delivered"/>
    <s v="San Antonio"/>
    <s v="TX"/>
    <s v="India"/>
    <s v="SELL01069"/>
  </r>
  <r>
    <x v="1353"/>
    <d v="2024-01-04T00:00:00"/>
    <x v="2"/>
    <x v="1337"/>
    <s v="Sunita Verma"/>
    <x v="47"/>
    <s v="External HDD 2TB"/>
    <x v="4"/>
    <x v="0"/>
    <n v="3"/>
    <n v="22.85"/>
    <n v="0.1"/>
    <n v="4.9400000000000004"/>
    <n v="9.35"/>
    <n v="75.989999999999995"/>
    <s v="UPI"/>
    <s v="Delivered"/>
    <s v="Seattle"/>
    <s v="WA"/>
    <s v="India"/>
    <s v="SELL01369"/>
  </r>
  <r>
    <x v="1354"/>
    <d v="2023-01-25T00:00:00"/>
    <x v="0"/>
    <x v="1338"/>
    <s v="Priya Singh"/>
    <x v="23"/>
    <s v="Phone Tripod"/>
    <x v="2"/>
    <x v="6"/>
    <n v="3"/>
    <n v="217.65"/>
    <n v="0"/>
    <n v="78.349999999999994"/>
    <n v="9.02"/>
    <n v="740.32"/>
    <s v="Credit Card"/>
    <s v="Delivered"/>
    <s v="Denver"/>
    <s v="CO"/>
    <s v="United States"/>
    <s v="SELL01086"/>
  </r>
  <r>
    <x v="1355"/>
    <d v="2022-10-17T00:00:00"/>
    <x v="1"/>
    <x v="1339"/>
    <s v="Ritika Kumar"/>
    <x v="5"/>
    <s v="Cookware Set"/>
    <x v="3"/>
    <x v="4"/>
    <n v="4"/>
    <n v="181.98"/>
    <n v="0.2"/>
    <n v="69.88"/>
    <n v="2.5099999999999998"/>
    <n v="654.73"/>
    <s v="Credit Card"/>
    <s v="Delivered"/>
    <s v="Philadelphia"/>
    <s v="PA"/>
    <s v="United States"/>
    <s v="SELL00818"/>
  </r>
  <r>
    <x v="1356"/>
    <d v="2022-09-23T00:00:00"/>
    <x v="1"/>
    <x v="1340"/>
    <s v="Ritika Mehta"/>
    <x v="28"/>
    <s v="Water Bottle"/>
    <x v="1"/>
    <x v="9"/>
    <n v="2"/>
    <n v="153.75"/>
    <n v="0.1"/>
    <n v="33.21"/>
    <n v="13.35"/>
    <n v="323.31"/>
    <s v="Credit Card"/>
    <s v="Shipped"/>
    <s v="Charlotte"/>
    <s v="NC"/>
    <s v="United States"/>
    <s v="SELL01976"/>
  </r>
  <r>
    <x v="1357"/>
    <d v="2023-12-05T00:00:00"/>
    <x v="0"/>
    <x v="1341"/>
    <s v="Sahil Patel"/>
    <x v="39"/>
    <s v="Sunglasses"/>
    <x v="4"/>
    <x v="4"/>
    <n v="5"/>
    <n v="373.93"/>
    <n v="0.15"/>
    <n v="79.459999999999994"/>
    <n v="1.17"/>
    <n v="1669.83"/>
    <s v="Credit Card"/>
    <s v="Delivered"/>
    <s v="Austin"/>
    <s v="TX"/>
    <s v="United States"/>
    <s v="SELL00121"/>
  </r>
  <r>
    <x v="1358"/>
    <d v="2022-08-08T00:00:00"/>
    <x v="1"/>
    <x v="1342"/>
    <s v="Sunita Singh"/>
    <x v="20"/>
    <s v="4K Monitor"/>
    <x v="1"/>
    <x v="3"/>
    <n v="2"/>
    <n v="277.83"/>
    <n v="0"/>
    <n v="44.45"/>
    <n v="11.71"/>
    <n v="611.82000000000005"/>
    <s v="Amazon Pay"/>
    <s v="Delivered"/>
    <s v="Austin"/>
    <s v="TX"/>
    <s v="India"/>
    <s v="SELL01119"/>
  </r>
  <r>
    <x v="1359"/>
    <d v="2020-10-15T00:00:00"/>
    <x v="3"/>
    <x v="1343"/>
    <s v="Aditya Reddy"/>
    <x v="13"/>
    <s v="Desk Plant"/>
    <x v="2"/>
    <x v="0"/>
    <n v="4"/>
    <n v="491.69"/>
    <n v="0"/>
    <n v="236.01"/>
    <n v="11.62"/>
    <n v="2214.39"/>
    <s v="Credit Card"/>
    <s v="Delivered"/>
    <s v="Phoenix"/>
    <s v="AZ"/>
    <s v="India"/>
    <s v="SELL01499"/>
  </r>
  <r>
    <x v="1360"/>
    <d v="2023-07-01T00:00:00"/>
    <x v="0"/>
    <x v="1344"/>
    <s v="Vikas Sharma"/>
    <x v="30"/>
    <s v="Noise Cancelling Headphones"/>
    <x v="1"/>
    <x v="7"/>
    <n v="2"/>
    <n v="36.200000000000003"/>
    <n v="0"/>
    <n v="8.69"/>
    <n v="10.76"/>
    <n v="91.85"/>
    <s v="Net Banking"/>
    <s v="Delivered"/>
    <s v="Chicago"/>
    <s v="IL"/>
    <s v="United States"/>
    <s v="SELL01597"/>
  </r>
  <r>
    <x v="1361"/>
    <d v="2020-07-14T00:00:00"/>
    <x v="3"/>
    <x v="1345"/>
    <s v="Vihaan Mehta"/>
    <x v="15"/>
    <s v="Graphic Tablet"/>
    <x v="1"/>
    <x v="8"/>
    <n v="3"/>
    <n v="307.08"/>
    <n v="0.3"/>
    <n v="32.24"/>
    <n v="6.64"/>
    <n v="683.75"/>
    <s v="UPI"/>
    <s v="Delivered"/>
    <s v="Dallas"/>
    <s v="TX"/>
    <s v="Australia"/>
    <s v="SELL00416"/>
  </r>
  <r>
    <x v="1362"/>
    <d v="2021-08-20T00:00:00"/>
    <x v="4"/>
    <x v="1346"/>
    <s v="Sneha Verma"/>
    <x v="36"/>
    <s v="Router"/>
    <x v="5"/>
    <x v="7"/>
    <n v="5"/>
    <n v="123.31"/>
    <n v="0"/>
    <n v="110.98"/>
    <n v="6.37"/>
    <n v="733.9"/>
    <s v="Credit Card"/>
    <s v="Delivered"/>
    <s v="Charlotte"/>
    <s v="NC"/>
    <s v="Australia"/>
    <s v="SELL01293"/>
  </r>
  <r>
    <x v="1363"/>
    <d v="2024-03-25T00:00:00"/>
    <x v="2"/>
    <x v="1347"/>
    <s v="Anjali Kapoor"/>
    <x v="7"/>
    <s v="Jeans"/>
    <x v="2"/>
    <x v="8"/>
    <n v="4"/>
    <n v="127.48"/>
    <n v="0.15"/>
    <n v="34.67"/>
    <n v="13.23"/>
    <n v="481.33"/>
    <s v="Credit Card"/>
    <s v="Delivered"/>
    <s v="Jacksonville"/>
    <s v="FL"/>
    <s v="India"/>
    <s v="SELL01095"/>
  </r>
  <r>
    <x v="1364"/>
    <d v="2021-05-31T00:00:00"/>
    <x v="4"/>
    <x v="1348"/>
    <s v="Kabir Kapoor"/>
    <x v="23"/>
    <s v="Phone Tripod"/>
    <x v="1"/>
    <x v="4"/>
    <n v="4"/>
    <n v="12.23"/>
    <n v="0.1"/>
    <n v="3.52"/>
    <n v="5.14"/>
    <n v="52.69"/>
    <s v="UPI"/>
    <s v="Delivered"/>
    <s v="Phoenix"/>
    <s v="AZ"/>
    <s v="Australia"/>
    <s v="SELL00424"/>
  </r>
  <r>
    <x v="1365"/>
    <d v="2024-07-16T00:00:00"/>
    <x v="2"/>
    <x v="1349"/>
    <s v="Sunita Patel"/>
    <x v="42"/>
    <s v="Wireless Charger"/>
    <x v="4"/>
    <x v="2"/>
    <n v="1"/>
    <n v="158.49"/>
    <n v="0.25"/>
    <n v="21.4"/>
    <n v="1.63"/>
    <n v="141.9"/>
    <s v="UPI"/>
    <s v="Delivered"/>
    <s v="Los Angeles"/>
    <s v="CA"/>
    <s v="United Kingdom"/>
    <s v="SELL00583"/>
  </r>
  <r>
    <x v="1366"/>
    <d v="2022-05-14T00:00:00"/>
    <x v="1"/>
    <x v="1350"/>
    <s v="Aarav Gupta"/>
    <x v="9"/>
    <s v="Wireless Earbuds"/>
    <x v="0"/>
    <x v="4"/>
    <n v="1"/>
    <n v="454.74"/>
    <n v="0.2"/>
    <n v="29.1"/>
    <n v="1.35"/>
    <n v="394.24"/>
    <s v="Credit Card"/>
    <s v="Delivered"/>
    <s v="Jacksonville"/>
    <s v="FL"/>
    <s v="United States"/>
    <s v="SELL01912"/>
  </r>
  <r>
    <x v="1367"/>
    <d v="2023-02-15T00:00:00"/>
    <x v="0"/>
    <x v="1351"/>
    <s v="Simran Joshi"/>
    <x v="11"/>
    <s v="Projector Mini"/>
    <x v="3"/>
    <x v="6"/>
    <n v="4"/>
    <n v="409.4"/>
    <n v="0"/>
    <n v="196.51"/>
    <n v="6.03"/>
    <n v="1840.14"/>
    <s v="Credit Card"/>
    <s v="Delivered"/>
    <s v="Charlotte"/>
    <s v="NC"/>
    <s v="United States"/>
    <s v="SELL01531"/>
  </r>
  <r>
    <x v="1368"/>
    <d v="2022-03-16T00:00:00"/>
    <x v="1"/>
    <x v="1352"/>
    <s v="Sneha Patel"/>
    <x v="0"/>
    <s v="Drone Mini"/>
    <x v="5"/>
    <x v="5"/>
    <n v="2"/>
    <n v="314.02999999999997"/>
    <n v="0.1"/>
    <n v="67.83"/>
    <n v="4.43"/>
    <n v="637.51"/>
    <s v="Net Banking"/>
    <s v="Delivered"/>
    <s v="Houston"/>
    <s v="TX"/>
    <s v="United States"/>
    <s v="SELL01421"/>
  </r>
  <r>
    <x v="1369"/>
    <d v="2023-03-28T00:00:00"/>
    <x v="0"/>
    <x v="1353"/>
    <s v="Sahil Mehta"/>
    <x v="17"/>
    <s v="Smartwatch"/>
    <x v="5"/>
    <x v="8"/>
    <n v="1"/>
    <n v="468.97"/>
    <n v="0.1"/>
    <n v="50.65"/>
    <n v="5.46"/>
    <n v="478.18"/>
    <s v="UPI"/>
    <s v="Delivered"/>
    <s v="San Jose"/>
    <s v="CA"/>
    <s v="United States"/>
    <s v="SELL00889"/>
  </r>
  <r>
    <x v="1370"/>
    <d v="2022-03-25T00:00:00"/>
    <x v="1"/>
    <x v="1354"/>
    <s v="Karan Singh"/>
    <x v="20"/>
    <s v="4K Monitor"/>
    <x v="4"/>
    <x v="4"/>
    <n v="4"/>
    <n v="75.39"/>
    <n v="0.25"/>
    <n v="40.71"/>
    <n v="12.95"/>
    <n v="279.83"/>
    <s v="UPI"/>
    <s v="Returned"/>
    <s v="Chicago"/>
    <s v="IL"/>
    <s v="India"/>
    <s v="SELL00377"/>
  </r>
  <r>
    <x v="1371"/>
    <d v="2020-08-15T00:00:00"/>
    <x v="3"/>
    <x v="1355"/>
    <s v="Ritika Mehta"/>
    <x v="23"/>
    <s v="Phone Tripod"/>
    <x v="1"/>
    <x v="1"/>
    <n v="3"/>
    <n v="163.28"/>
    <n v="0"/>
    <n v="88.17"/>
    <n v="4.17"/>
    <n v="582.17999999999995"/>
    <s v="Amazon Pay"/>
    <s v="Delivered"/>
    <s v="Charlotte"/>
    <s v="NC"/>
    <s v="United States"/>
    <s v="SELL01881"/>
  </r>
  <r>
    <x v="1372"/>
    <d v="2020-08-03T00:00:00"/>
    <x v="3"/>
    <x v="1356"/>
    <s v="Aditya Kapoor"/>
    <x v="40"/>
    <s v="Mechanical Keyboard"/>
    <x v="4"/>
    <x v="6"/>
    <n v="1"/>
    <n v="588.99"/>
    <n v="0.1"/>
    <n v="63.61"/>
    <n v="0.06"/>
    <n v="593.76"/>
    <s v="Credit Card"/>
    <s v="Shipped"/>
    <s v="New York"/>
    <s v="NY"/>
    <s v="Canada"/>
    <s v="SELL00580"/>
  </r>
  <r>
    <x v="1373"/>
    <d v="2022-08-05T00:00:00"/>
    <x v="1"/>
    <x v="1357"/>
    <s v="Priya Kumar"/>
    <x v="5"/>
    <s v="Cookware Set"/>
    <x v="4"/>
    <x v="2"/>
    <n v="1"/>
    <n v="434.13"/>
    <n v="0"/>
    <n v="21.71"/>
    <n v="6.36"/>
    <n v="462.2"/>
    <s v="Credit Card"/>
    <s v="Delivered"/>
    <s v="Philadelphia"/>
    <s v="PA"/>
    <s v="Australia"/>
    <s v="SELL00836"/>
  </r>
  <r>
    <x v="1374"/>
    <d v="2024-09-15T00:00:00"/>
    <x v="2"/>
    <x v="1358"/>
    <s v="Aditya Verma"/>
    <x v="18"/>
    <s v="Smartphone Case"/>
    <x v="3"/>
    <x v="7"/>
    <n v="5"/>
    <n v="246.18"/>
    <n v="0.05"/>
    <n v="58.47"/>
    <n v="7.68"/>
    <n v="1235.51"/>
    <s v="Debit Card"/>
    <s v="Delivered"/>
    <s v="Houston"/>
    <s v="TX"/>
    <s v="United States"/>
    <s v="SELL01647"/>
  </r>
  <r>
    <x v="1375"/>
    <d v="2020-01-15T00:00:00"/>
    <x v="3"/>
    <x v="1359"/>
    <s v="Pooja Singh"/>
    <x v="45"/>
    <s v="Yoga Mat"/>
    <x v="4"/>
    <x v="8"/>
    <n v="1"/>
    <n v="253.16"/>
    <n v="0.1"/>
    <n v="11.39"/>
    <n v="5.86"/>
    <n v="245.09"/>
    <s v="Amazon Pay"/>
    <s v="Delivered"/>
    <s v="Indianapolis"/>
    <s v="IN"/>
    <s v="United States"/>
    <s v="SELL01779"/>
  </r>
  <r>
    <x v="1376"/>
    <d v="2023-03-26T00:00:00"/>
    <x v="0"/>
    <x v="1360"/>
    <s v="Sunita Singh"/>
    <x v="34"/>
    <s v="Air Fryer"/>
    <x v="2"/>
    <x v="5"/>
    <n v="3"/>
    <n v="359.13"/>
    <n v="0"/>
    <n v="86.19"/>
    <n v="2.29"/>
    <n v="1165.8699999999999"/>
    <s v="Debit Card"/>
    <s v="Delivered"/>
    <s v="Philadelphia"/>
    <s v="PA"/>
    <s v="United States"/>
    <s v="SELL01326"/>
  </r>
  <r>
    <x v="1377"/>
    <d v="2024-07-29T00:00:00"/>
    <x v="2"/>
    <x v="1361"/>
    <s v="Sunita Patel"/>
    <x v="23"/>
    <s v="Phone Tripod"/>
    <x v="4"/>
    <x v="9"/>
    <n v="2"/>
    <n v="12.11"/>
    <n v="0.15"/>
    <n v="0"/>
    <n v="2.21"/>
    <n v="22.8"/>
    <s v="Credit Card"/>
    <s v="Delivered"/>
    <s v="Phoenix"/>
    <s v="AZ"/>
    <s v="United States"/>
    <s v="SELL00290"/>
  </r>
  <r>
    <x v="1378"/>
    <d v="2023-07-08T00:00:00"/>
    <x v="0"/>
    <x v="1362"/>
    <s v="Vikas Verma"/>
    <x v="28"/>
    <s v="Water Bottle"/>
    <x v="2"/>
    <x v="3"/>
    <n v="1"/>
    <n v="426.52"/>
    <n v="0.05"/>
    <n v="72.930000000000007"/>
    <n v="9.48"/>
    <n v="487.6"/>
    <s v="Credit Card"/>
    <s v="Returned"/>
    <s v="San Diego"/>
    <s v="CA"/>
    <s v="United States"/>
    <s v="SELL01823"/>
  </r>
  <r>
    <x v="1379"/>
    <d v="2023-03-26T00:00:00"/>
    <x v="0"/>
    <x v="1363"/>
    <s v="Aditya Sharma"/>
    <x v="37"/>
    <s v="USB-C Charger"/>
    <x v="4"/>
    <x v="4"/>
    <n v="3"/>
    <n v="42.53"/>
    <n v="0.05"/>
    <n v="6.06"/>
    <n v="6.62"/>
    <n v="133.88999999999999"/>
    <s v="Credit Card"/>
    <s v="Delivered"/>
    <s v="Austin"/>
    <s v="TX"/>
    <s v="India"/>
    <s v="SELL00499"/>
  </r>
  <r>
    <x v="1380"/>
    <d v="2020-02-16T00:00:00"/>
    <x v="3"/>
    <x v="1364"/>
    <s v="Priya Joshi"/>
    <x v="4"/>
    <s v="T-Shirt"/>
    <x v="0"/>
    <x v="8"/>
    <n v="5"/>
    <n v="303.37"/>
    <n v="0.15"/>
    <n v="64.47"/>
    <n v="10.78"/>
    <n v="1364.57"/>
    <s v="Amazon Pay"/>
    <s v="Delivered"/>
    <s v="Seattle"/>
    <s v="WA"/>
    <s v="United States"/>
    <s v="SELL01942"/>
  </r>
  <r>
    <x v="1381"/>
    <d v="2020-11-19T00:00:00"/>
    <x v="3"/>
    <x v="1365"/>
    <s v="Vikas Gupta"/>
    <x v="0"/>
    <s v="Drone Mini"/>
    <x v="5"/>
    <x v="7"/>
    <n v="1"/>
    <n v="376.67"/>
    <n v="0"/>
    <n v="18.829999999999998"/>
    <n v="9.83"/>
    <n v="405.33"/>
    <s v="Debit Card"/>
    <s v="Delivered"/>
    <s v="Houston"/>
    <s v="TX"/>
    <s v="United States"/>
    <s v="SELL01335"/>
  </r>
  <r>
    <x v="1382"/>
    <d v="2022-04-23T00:00:00"/>
    <x v="1"/>
    <x v="1366"/>
    <s v="Vihaan Singh"/>
    <x v="32"/>
    <s v="Children's Book"/>
    <x v="0"/>
    <x v="7"/>
    <n v="1"/>
    <n v="366.48"/>
    <n v="0.1"/>
    <n v="26.39"/>
    <n v="14.85"/>
    <n v="371.07"/>
    <s v="Credit Card"/>
    <s v="Delivered"/>
    <s v="Philadelphia"/>
    <s v="PA"/>
    <s v="United States"/>
    <s v="SELL01439"/>
  </r>
  <r>
    <x v="1383"/>
    <d v="2024-09-04T00:00:00"/>
    <x v="2"/>
    <x v="1367"/>
    <s v="Aditya Singh"/>
    <x v="17"/>
    <s v="Smartwatch"/>
    <x v="4"/>
    <x v="2"/>
    <n v="2"/>
    <n v="541.80999999999995"/>
    <n v="0.1"/>
    <n v="175.55"/>
    <n v="10.19"/>
    <n v="1161"/>
    <s v="Credit Card"/>
    <s v="Delivered"/>
    <s v="San Diego"/>
    <s v="CA"/>
    <s v="United States"/>
    <s v="SELL01258"/>
  </r>
  <r>
    <x v="1384"/>
    <d v="2020-05-09T00:00:00"/>
    <x v="3"/>
    <x v="1368"/>
    <s v="Karan Joshi"/>
    <x v="48"/>
    <s v="Office Chair"/>
    <x v="4"/>
    <x v="3"/>
    <n v="1"/>
    <n v="137.61000000000001"/>
    <n v="0"/>
    <n v="11.01"/>
    <n v="14.77"/>
    <n v="163.38999999999999"/>
    <s v="Credit Card"/>
    <s v="Delivered"/>
    <s v="Seattle"/>
    <s v="WA"/>
    <s v="United States"/>
    <s v="SELL01724"/>
  </r>
  <r>
    <x v="1385"/>
    <d v="2023-12-05T00:00:00"/>
    <x v="0"/>
    <x v="1369"/>
    <s v="Sahil Reddy"/>
    <x v="2"/>
    <s v="Power Bank 20000mAh"/>
    <x v="2"/>
    <x v="3"/>
    <n v="2"/>
    <n v="117.71"/>
    <n v="0.05"/>
    <n v="11.18"/>
    <n v="10.210000000000001"/>
    <n v="245.04"/>
    <s v="Credit Card"/>
    <s v="Delivered"/>
    <s v="Seattle"/>
    <s v="WA"/>
    <s v="United Kingdom"/>
    <s v="SELL00980"/>
  </r>
  <r>
    <x v="1386"/>
    <d v="2020-04-04T00:00:00"/>
    <x v="3"/>
    <x v="1370"/>
    <s v="Aman Mehta"/>
    <x v="48"/>
    <s v="Office Chair"/>
    <x v="2"/>
    <x v="4"/>
    <n v="3"/>
    <n v="405.8"/>
    <n v="0"/>
    <n v="60.87"/>
    <n v="3.63"/>
    <n v="1281.9000000000001"/>
    <s v="Net Banking"/>
    <s v="Delivered"/>
    <s v="Austin"/>
    <s v="TX"/>
    <s v="United States"/>
    <s v="SELL00401"/>
  </r>
  <r>
    <x v="1387"/>
    <d v="2021-09-18T00:00:00"/>
    <x v="4"/>
    <x v="1371"/>
    <s v="Vihaan Sharma"/>
    <x v="23"/>
    <s v="Phone Tripod"/>
    <x v="4"/>
    <x v="6"/>
    <n v="5"/>
    <n v="280.95999999999998"/>
    <n v="0"/>
    <n v="0"/>
    <n v="0.67"/>
    <n v="1405.47"/>
    <s v="Debit Card"/>
    <s v="Shipped"/>
    <s v="New York"/>
    <s v="NY"/>
    <s v="United States"/>
    <s v="SELL01042"/>
  </r>
  <r>
    <x v="1388"/>
    <d v="2022-01-24T00:00:00"/>
    <x v="1"/>
    <x v="1372"/>
    <s v="Aditya Patel"/>
    <x v="16"/>
    <s v="Puzzle 1000pc"/>
    <x v="2"/>
    <x v="0"/>
    <n v="2"/>
    <n v="457.46"/>
    <n v="0.15"/>
    <n v="0"/>
    <n v="0.11"/>
    <n v="777.79"/>
    <s v="Credit Card"/>
    <s v="Delivered"/>
    <s v="Indianapolis"/>
    <s v="IN"/>
    <s v="United States"/>
    <s v="SELL01224"/>
  </r>
  <r>
    <x v="1389"/>
    <d v="2023-08-08T00:00:00"/>
    <x v="0"/>
    <x v="1373"/>
    <s v="Sahil Verma"/>
    <x v="26"/>
    <s v="Board Game"/>
    <x v="1"/>
    <x v="0"/>
    <n v="1"/>
    <n v="276.97000000000003"/>
    <n v="0"/>
    <n v="0"/>
    <n v="11.97"/>
    <n v="288.94"/>
    <s v="Credit Card"/>
    <s v="Delivered"/>
    <s v="Washington"/>
    <s v="DC"/>
    <s v="United States"/>
    <s v="SELL00278"/>
  </r>
  <r>
    <x v="1390"/>
    <d v="2022-03-04T00:00:00"/>
    <x v="1"/>
    <x v="1374"/>
    <s v="Kabir Kapoor"/>
    <x v="17"/>
    <s v="Smartwatch"/>
    <x v="0"/>
    <x v="1"/>
    <n v="2"/>
    <n v="353.52"/>
    <n v="0.15"/>
    <n v="48.08"/>
    <n v="8"/>
    <n v="657.06"/>
    <s v="Debit Card"/>
    <s v="Shipped"/>
    <s v="Chicago"/>
    <s v="IL"/>
    <s v="United States"/>
    <s v="SELL00273"/>
  </r>
  <r>
    <x v="1391"/>
    <d v="2023-07-30T00:00:00"/>
    <x v="0"/>
    <x v="1375"/>
    <s v="Anjali Mehta"/>
    <x v="45"/>
    <s v="Yoga Mat"/>
    <x v="1"/>
    <x v="5"/>
    <n v="2"/>
    <n v="18.809999999999999"/>
    <n v="0.1"/>
    <n v="1.69"/>
    <n v="0.96"/>
    <n v="36.51"/>
    <s v="Amazon Pay"/>
    <s v="Delivered"/>
    <s v="Philadelphia"/>
    <s v="PA"/>
    <s v="United States"/>
    <s v="SELL01298"/>
  </r>
  <r>
    <x v="1392"/>
    <d v="2020-03-09T00:00:00"/>
    <x v="3"/>
    <x v="1376"/>
    <s v="Aarav Gupta"/>
    <x v="14"/>
    <s v="Running Shoes"/>
    <x v="3"/>
    <x v="7"/>
    <n v="1"/>
    <n v="447.8"/>
    <n v="0.15"/>
    <n v="30.45"/>
    <n v="0.41"/>
    <n v="411.49"/>
    <s v="Debit Card"/>
    <s v="Shipped"/>
    <s v="Fort Worth"/>
    <s v="TX"/>
    <s v="United States"/>
    <s v="SELL00966"/>
  </r>
  <r>
    <x v="1393"/>
    <d v="2024-08-10T00:00:00"/>
    <x v="2"/>
    <x v="1377"/>
    <s v="Karan Mehta"/>
    <x v="18"/>
    <s v="Smartphone Case"/>
    <x v="4"/>
    <x v="5"/>
    <n v="4"/>
    <n v="570.72"/>
    <n v="0"/>
    <n v="0"/>
    <n v="3.98"/>
    <n v="2286.86"/>
    <s v="UPI"/>
    <s v="Delivered"/>
    <s v="San Diego"/>
    <s v="CA"/>
    <s v="United States"/>
    <s v="SELL01193"/>
  </r>
  <r>
    <x v="1394"/>
    <d v="2020-01-11T00:00:00"/>
    <x v="3"/>
    <x v="1378"/>
    <s v="Aditya Reddy"/>
    <x v="18"/>
    <s v="Smartphone Case"/>
    <x v="5"/>
    <x v="7"/>
    <n v="4"/>
    <n v="78.73"/>
    <n v="0.25"/>
    <n v="18.899999999999999"/>
    <n v="0.01"/>
    <n v="255.1"/>
    <s v="Debit Card"/>
    <s v="Delivered"/>
    <s v="Jacksonville"/>
    <s v="FL"/>
    <s v="United States"/>
    <s v="SELL00736"/>
  </r>
  <r>
    <x v="1395"/>
    <d v="2023-07-01T00:00:00"/>
    <x v="0"/>
    <x v="1379"/>
    <s v="Sneha Kapoor"/>
    <x v="42"/>
    <s v="Wireless Charger"/>
    <x v="0"/>
    <x v="6"/>
    <n v="5"/>
    <n v="123.07"/>
    <n v="0.2"/>
    <n v="39.380000000000003"/>
    <n v="6.73"/>
    <n v="538.39"/>
    <s v="Credit Card"/>
    <s v="Delivered"/>
    <s v="Dallas"/>
    <s v="TX"/>
    <s v="United States"/>
    <s v="SELL01603"/>
  </r>
  <r>
    <x v="1396"/>
    <d v="2022-05-21T00:00:00"/>
    <x v="1"/>
    <x v="1380"/>
    <s v="Aman Singh"/>
    <x v="25"/>
    <s v="Memory Card 128GB"/>
    <x v="3"/>
    <x v="1"/>
    <n v="4"/>
    <n v="487.87"/>
    <n v="0.2"/>
    <n v="78.06"/>
    <n v="13.92"/>
    <n v="1653.16"/>
    <s v="Credit Card"/>
    <s v="Cancelled"/>
    <s v="Columbus"/>
    <s v="OH"/>
    <s v="United States"/>
    <s v="SELL01201"/>
  </r>
  <r>
    <x v="1397"/>
    <d v="2021-07-03T00:00:00"/>
    <x v="4"/>
    <x v="1381"/>
    <s v="Sunita Singh"/>
    <x v="31"/>
    <s v="Novel Bestseller"/>
    <x v="0"/>
    <x v="7"/>
    <n v="2"/>
    <n v="55.59"/>
    <n v="0"/>
    <n v="5.56"/>
    <n v="8"/>
    <n v="124.74"/>
    <s v="Debit Card"/>
    <s v="Delivered"/>
    <s v="Austin"/>
    <s v="TX"/>
    <s v="India"/>
    <s v="SELL01412"/>
  </r>
  <r>
    <x v="1398"/>
    <d v="2023-03-03T00:00:00"/>
    <x v="0"/>
    <x v="1382"/>
    <s v="Arjun Gupta"/>
    <x v="31"/>
    <s v="Novel Bestseller"/>
    <x v="2"/>
    <x v="0"/>
    <n v="3"/>
    <n v="94.34"/>
    <n v="0"/>
    <n v="50.94"/>
    <n v="12.72"/>
    <n v="346.68"/>
    <s v="Debit Card"/>
    <s v="Returned"/>
    <s v="Fort Worth"/>
    <s v="TX"/>
    <s v="United States"/>
    <s v="SELL00469"/>
  </r>
  <r>
    <x v="1399"/>
    <d v="2021-12-12T00:00:00"/>
    <x v="4"/>
    <x v="1383"/>
    <s v="Priya Gupta"/>
    <x v="21"/>
    <s v="Smart Light Bulb"/>
    <x v="3"/>
    <x v="8"/>
    <n v="5"/>
    <n v="94.01"/>
    <n v="0.15"/>
    <n v="19.98"/>
    <n v="6.13"/>
    <n v="425.65"/>
    <s v="Credit Card"/>
    <s v="Shipped"/>
    <s v="Jacksonville"/>
    <s v="FL"/>
    <s v="United States"/>
    <s v="SELL00437"/>
  </r>
  <r>
    <x v="1400"/>
    <d v="2020-01-23T00:00:00"/>
    <x v="3"/>
    <x v="1384"/>
    <s v="Neha Singh"/>
    <x v="20"/>
    <s v="4K Monitor"/>
    <x v="5"/>
    <x v="2"/>
    <n v="4"/>
    <n v="193.72"/>
    <n v="0.05"/>
    <n v="88.34"/>
    <n v="3.01"/>
    <n v="827.49"/>
    <s v="Debit Card"/>
    <s v="Shipped"/>
    <s v="Los Angeles"/>
    <s v="CA"/>
    <s v="Australia"/>
    <s v="SELL00708"/>
  </r>
  <r>
    <x v="1401"/>
    <d v="2022-03-25T00:00:00"/>
    <x v="1"/>
    <x v="1385"/>
    <s v="Aditya Singh"/>
    <x v="32"/>
    <s v="Children's Book"/>
    <x v="4"/>
    <x v="2"/>
    <n v="1"/>
    <n v="348.16"/>
    <n v="0.1"/>
    <n v="25.07"/>
    <n v="9.24"/>
    <n v="347.65"/>
    <s v="Credit Card"/>
    <s v="Delivered"/>
    <s v="Denver"/>
    <s v="CO"/>
    <s v="United States"/>
    <s v="SELL00311"/>
  </r>
  <r>
    <x v="1402"/>
    <d v="2020-12-11T00:00:00"/>
    <x v="3"/>
    <x v="1386"/>
    <s v="Karan Gupta"/>
    <x v="38"/>
    <s v="Fitness Band"/>
    <x v="5"/>
    <x v="7"/>
    <n v="4"/>
    <n v="321.52"/>
    <n v="0"/>
    <n v="102.89"/>
    <n v="6.12"/>
    <n v="1395.09"/>
    <s v="Net Banking"/>
    <s v="Delivered"/>
    <s v="San Antonio"/>
    <s v="TX"/>
    <s v="India"/>
    <s v="SELL01278"/>
  </r>
  <r>
    <x v="1403"/>
    <d v="2020-10-28T00:00:00"/>
    <x v="3"/>
    <x v="1387"/>
    <s v="Karan Gupta"/>
    <x v="7"/>
    <s v="Jeans"/>
    <x v="0"/>
    <x v="2"/>
    <n v="2"/>
    <n v="357.03"/>
    <n v="0"/>
    <n v="57.12"/>
    <n v="13.87"/>
    <n v="785.05"/>
    <s v="Debit Card"/>
    <s v="Delivered"/>
    <s v="Washington"/>
    <s v="DC"/>
    <s v="United States"/>
    <s v="SELL00393"/>
  </r>
  <r>
    <x v="1404"/>
    <d v="2020-12-28T00:00:00"/>
    <x v="3"/>
    <x v="1388"/>
    <s v="Neha Verma"/>
    <x v="21"/>
    <s v="Smart Light Bulb"/>
    <x v="1"/>
    <x v="5"/>
    <n v="3"/>
    <n v="56.02"/>
    <n v="0"/>
    <n v="8.4"/>
    <n v="4.88"/>
    <n v="181.34"/>
    <s v="Credit Card"/>
    <s v="Delivered"/>
    <s v="San Diego"/>
    <s v="CA"/>
    <s v="India"/>
    <s v="SELL00347"/>
  </r>
  <r>
    <x v="1405"/>
    <d v="2021-01-30T00:00:00"/>
    <x v="4"/>
    <x v="1389"/>
    <s v="Vikas Gupta"/>
    <x v="5"/>
    <s v="Cookware Set"/>
    <x v="0"/>
    <x v="1"/>
    <n v="4"/>
    <n v="124"/>
    <n v="0.1"/>
    <n v="22.32"/>
    <n v="6.74"/>
    <n v="475.46"/>
    <s v="Credit Card"/>
    <s v="Delivered"/>
    <s v="Phoenix"/>
    <s v="AZ"/>
    <s v="United States"/>
    <s v="SELL00765"/>
  </r>
  <r>
    <x v="1406"/>
    <d v="2020-08-05T00:00:00"/>
    <x v="3"/>
    <x v="1390"/>
    <s v="Sneha Joshi"/>
    <x v="46"/>
    <s v="Action Camera"/>
    <x v="4"/>
    <x v="1"/>
    <n v="3"/>
    <n v="529.57000000000005"/>
    <n v="0.2"/>
    <n v="101.68"/>
    <n v="14.61"/>
    <n v="1387.26"/>
    <s v="Debit Card"/>
    <s v="Delivered"/>
    <s v="Columbus"/>
    <s v="OH"/>
    <s v="United Kingdom"/>
    <s v="SELL01800"/>
  </r>
  <r>
    <x v="1407"/>
    <d v="2020-05-20T00:00:00"/>
    <x v="3"/>
    <x v="1391"/>
    <s v="Kabir Kapoor"/>
    <x v="33"/>
    <s v="Laptop Sleeve"/>
    <x v="3"/>
    <x v="1"/>
    <n v="1"/>
    <n v="23.45"/>
    <n v="0"/>
    <n v="4.22"/>
    <n v="4.78"/>
    <n v="32.450000000000003"/>
    <s v="Cash on Delivery"/>
    <s v="Delivered"/>
    <s v="Chicago"/>
    <s v="IL"/>
    <s v="United States"/>
    <s v="SELL00057"/>
  </r>
  <r>
    <x v="1408"/>
    <d v="2024-06-27T00:00:00"/>
    <x v="2"/>
    <x v="1392"/>
    <s v="Rohit Joshi"/>
    <x v="38"/>
    <s v="Fitness Band"/>
    <x v="5"/>
    <x v="6"/>
    <n v="2"/>
    <n v="510.58"/>
    <n v="0.1"/>
    <n v="73.52"/>
    <n v="10.68"/>
    <n v="1003.24"/>
    <s v="Amazon Pay"/>
    <s v="Delivered"/>
    <s v="Dallas"/>
    <s v="TX"/>
    <s v="United States"/>
    <s v="SELL00900"/>
  </r>
  <r>
    <x v="1409"/>
    <d v="2022-08-15T00:00:00"/>
    <x v="1"/>
    <x v="1393"/>
    <s v="Vihaan Singh"/>
    <x v="12"/>
    <s v="Vacuum Cleaner"/>
    <x v="0"/>
    <x v="7"/>
    <n v="2"/>
    <n v="32.71"/>
    <n v="0.15"/>
    <n v="6.67"/>
    <n v="2.13"/>
    <n v="64.41"/>
    <s v="Debit Card"/>
    <s v="Shipped"/>
    <s v="Washington"/>
    <s v="DC"/>
    <s v="Canada"/>
    <s v="SELL01187"/>
  </r>
  <r>
    <x v="1410"/>
    <d v="2023-05-18T00:00:00"/>
    <x v="0"/>
    <x v="1394"/>
    <s v="Priya Sharma"/>
    <x v="23"/>
    <s v="Phone Tripod"/>
    <x v="2"/>
    <x v="6"/>
    <n v="1"/>
    <n v="274.29000000000002"/>
    <n v="0.1"/>
    <n v="0"/>
    <n v="1.29"/>
    <n v="248.15"/>
    <s v="Credit Card"/>
    <s v="Delivered"/>
    <s v="Phoenix"/>
    <s v="AZ"/>
    <s v="United States"/>
    <s v="SELL01099"/>
  </r>
  <r>
    <x v="1411"/>
    <d v="2022-09-11T00:00:00"/>
    <x v="1"/>
    <x v="1395"/>
    <s v="Sunita Patel"/>
    <x v="12"/>
    <s v="Vacuum Cleaner"/>
    <x v="4"/>
    <x v="8"/>
    <n v="4"/>
    <n v="168.29"/>
    <n v="0"/>
    <n v="53.85"/>
    <n v="14.86"/>
    <n v="741.87"/>
    <s v="Net Banking"/>
    <s v="Delivered"/>
    <s v="Indianapolis"/>
    <s v="IN"/>
    <s v="Australia"/>
    <s v="SELL00628"/>
  </r>
  <r>
    <x v="1412"/>
    <d v="2022-09-19T00:00:00"/>
    <x v="1"/>
    <x v="1396"/>
    <s v="Kabir Mehta"/>
    <x v="10"/>
    <s v="Car Charger"/>
    <x v="3"/>
    <x v="8"/>
    <n v="2"/>
    <n v="66.5"/>
    <n v="0"/>
    <n v="23.94"/>
    <n v="7.93"/>
    <n v="164.87"/>
    <s v="Cash on Delivery"/>
    <s v="Delivered"/>
    <s v="Charlotte"/>
    <s v="NC"/>
    <s v="United States"/>
    <s v="SELL00963"/>
  </r>
  <r>
    <x v="1413"/>
    <d v="2024-07-04T00:00:00"/>
    <x v="2"/>
    <x v="1397"/>
    <s v="Anjali Joshi"/>
    <x v="15"/>
    <s v="Graphic Tablet"/>
    <x v="2"/>
    <x v="5"/>
    <n v="3"/>
    <n v="60.2"/>
    <n v="0"/>
    <n v="32.51"/>
    <n v="7.26"/>
    <n v="220.37"/>
    <s v="Debit Card"/>
    <s v="Delivered"/>
    <s v="Dallas"/>
    <s v="TX"/>
    <s v="United States"/>
    <s v="SELL01239"/>
  </r>
  <r>
    <x v="1414"/>
    <d v="2024-06-27T00:00:00"/>
    <x v="2"/>
    <x v="1398"/>
    <s v="Anjali Mehta"/>
    <x v="26"/>
    <s v="Board Game"/>
    <x v="1"/>
    <x v="5"/>
    <n v="1"/>
    <n v="12.19"/>
    <n v="0.25"/>
    <n v="1.1000000000000001"/>
    <n v="5.71"/>
    <n v="15.95"/>
    <s v="Debit Card"/>
    <s v="Delivered"/>
    <s v="Los Angeles"/>
    <s v="CA"/>
    <s v="India"/>
    <s v="SELL01246"/>
  </r>
  <r>
    <x v="1415"/>
    <d v="2022-04-07T00:00:00"/>
    <x v="1"/>
    <x v="1399"/>
    <s v="Kabir Singh"/>
    <x v="15"/>
    <s v="Graphic Tablet"/>
    <x v="3"/>
    <x v="8"/>
    <n v="5"/>
    <n v="539.13"/>
    <n v="0.2"/>
    <n v="107.83"/>
    <n v="8.7799999999999994"/>
    <n v="2273.13"/>
    <s v="Credit Card"/>
    <s v="Shipped"/>
    <s v="Los Angeles"/>
    <s v="CA"/>
    <s v="United States"/>
    <s v="SELL00402"/>
  </r>
  <r>
    <x v="1416"/>
    <d v="2021-11-13T00:00:00"/>
    <x v="4"/>
    <x v="1400"/>
    <s v="Priya Patel"/>
    <x v="1"/>
    <s v="Microphone"/>
    <x v="0"/>
    <x v="7"/>
    <n v="5"/>
    <n v="87.06"/>
    <n v="0.15"/>
    <n v="66.599999999999994"/>
    <n v="10.11"/>
    <n v="446.72"/>
    <s v="Credit Card"/>
    <s v="Delivered"/>
    <s v="Los Angeles"/>
    <s v="CA"/>
    <s v="United States"/>
    <s v="SELL00130"/>
  </r>
  <r>
    <x v="1417"/>
    <d v="2024-01-23T00:00:00"/>
    <x v="2"/>
    <x v="1401"/>
    <s v="Kabir Kumar"/>
    <x v="34"/>
    <s v="Air Fryer"/>
    <x v="5"/>
    <x v="1"/>
    <n v="4"/>
    <n v="361.92"/>
    <n v="0"/>
    <n v="0"/>
    <n v="11.31"/>
    <n v="1458.99"/>
    <s v="Credit Card"/>
    <s v="Delivered"/>
    <s v="Columbus"/>
    <s v="OH"/>
    <s v="Canada"/>
    <s v="SELL00128"/>
  </r>
  <r>
    <x v="1418"/>
    <d v="2022-09-30T00:00:00"/>
    <x v="1"/>
    <x v="1402"/>
    <s v="Neha Patel"/>
    <x v="12"/>
    <s v="Vacuum Cleaner"/>
    <x v="3"/>
    <x v="3"/>
    <n v="3"/>
    <n v="307.72000000000003"/>
    <n v="0"/>
    <n v="73.849999999999994"/>
    <n v="2.86"/>
    <n v="999.87"/>
    <s v="UPI"/>
    <s v="Delivered"/>
    <s v="San Jose"/>
    <s v="CA"/>
    <s v="United States"/>
    <s v="SELL00319"/>
  </r>
  <r>
    <x v="1419"/>
    <d v="2020-12-21T00:00:00"/>
    <x v="3"/>
    <x v="1403"/>
    <s v="Mohit Mehta"/>
    <x v="20"/>
    <s v="4K Monitor"/>
    <x v="2"/>
    <x v="3"/>
    <n v="1"/>
    <n v="206.21"/>
    <n v="0.05"/>
    <n v="15.67"/>
    <n v="13.17"/>
    <n v="224.74"/>
    <s v="Debit Card"/>
    <s v="Shipped"/>
    <s v="San Jose"/>
    <s v="CA"/>
    <s v="United States"/>
    <s v="SELL00351"/>
  </r>
  <r>
    <x v="1420"/>
    <d v="2022-10-04T00:00:00"/>
    <x v="1"/>
    <x v="1404"/>
    <s v="Anjali Gupta"/>
    <x v="23"/>
    <s v="Phone Tripod"/>
    <x v="0"/>
    <x v="2"/>
    <n v="4"/>
    <n v="242.22"/>
    <n v="0.05"/>
    <n v="46.02"/>
    <n v="13.22"/>
    <n v="979.68"/>
    <s v="Debit Card"/>
    <s v="Delivered"/>
    <s v="San Jose"/>
    <s v="CA"/>
    <s v="United States"/>
    <s v="SELL01039"/>
  </r>
  <r>
    <x v="1421"/>
    <d v="2023-09-09T00:00:00"/>
    <x v="0"/>
    <x v="1405"/>
    <s v="Neha Kapoor"/>
    <x v="22"/>
    <s v="LED Desk Lamp"/>
    <x v="2"/>
    <x v="6"/>
    <n v="4"/>
    <n v="553.64"/>
    <n v="0"/>
    <n v="265.75"/>
    <n v="9.69"/>
    <n v="2490"/>
    <s v="Credit Card"/>
    <s v="Shipped"/>
    <s v="Denver"/>
    <s v="CO"/>
    <s v="United States"/>
    <s v="SELL01729"/>
  </r>
  <r>
    <x v="1422"/>
    <d v="2023-03-02T00:00:00"/>
    <x v="0"/>
    <x v="1406"/>
    <s v="Sneha Patel"/>
    <x v="14"/>
    <s v="Running Shoes"/>
    <x v="1"/>
    <x v="8"/>
    <n v="1"/>
    <n v="358.55"/>
    <n v="0"/>
    <n v="28.68"/>
    <n v="11.95"/>
    <n v="399.18"/>
    <s v="Net Banking"/>
    <s v="Delivered"/>
    <s v="Austin"/>
    <s v="TX"/>
    <s v="United States"/>
    <s v="SELL01576"/>
  </r>
  <r>
    <x v="1423"/>
    <d v="2022-06-06T00:00:00"/>
    <x v="1"/>
    <x v="1407"/>
    <s v="Sunita Gupta"/>
    <x v="8"/>
    <s v="Kids Toy Car"/>
    <x v="2"/>
    <x v="7"/>
    <n v="4"/>
    <n v="469.21"/>
    <n v="0.1"/>
    <n v="304.05"/>
    <n v="10.27"/>
    <n v="2003.48"/>
    <s v="Credit Card"/>
    <s v="Delivered"/>
    <s v="Indianapolis"/>
    <s v="IN"/>
    <s v="United States"/>
    <s v="SELL01033"/>
  </r>
  <r>
    <x v="1424"/>
    <d v="2020-05-06T00:00:00"/>
    <x v="3"/>
    <x v="1408"/>
    <s v="Sunita Patel"/>
    <x v="33"/>
    <s v="Laptop Sleeve"/>
    <x v="4"/>
    <x v="2"/>
    <n v="4"/>
    <n v="218.28"/>
    <n v="0"/>
    <n v="157.16"/>
    <n v="5.31"/>
    <n v="1035.5899999999999"/>
    <s v="Credit Card"/>
    <s v="Delivered"/>
    <s v="Phoenix"/>
    <s v="AZ"/>
    <s v="United States"/>
    <s v="SELL01708"/>
  </r>
  <r>
    <x v="1425"/>
    <d v="2023-02-03T00:00:00"/>
    <x v="0"/>
    <x v="1409"/>
    <s v="Vihaan Kapoor"/>
    <x v="34"/>
    <s v="Air Fryer"/>
    <x v="5"/>
    <x v="4"/>
    <n v="2"/>
    <n v="225.59"/>
    <n v="0"/>
    <n v="36.090000000000003"/>
    <n v="5.89"/>
    <n v="493.16"/>
    <s v="Credit Card"/>
    <s v="Delivered"/>
    <s v="San Diego"/>
    <s v="CA"/>
    <s v="United States"/>
    <s v="SELL00735"/>
  </r>
  <r>
    <x v="1426"/>
    <d v="2022-10-05T00:00:00"/>
    <x v="1"/>
    <x v="1410"/>
    <s v="Rohit Kapoor"/>
    <x v="37"/>
    <s v="USB-C Charger"/>
    <x v="4"/>
    <x v="7"/>
    <n v="5"/>
    <n v="450.86"/>
    <n v="0.05"/>
    <n v="171.33"/>
    <n v="14.91"/>
    <n v="2327.8200000000002"/>
    <s v="UPI"/>
    <s v="Delivered"/>
    <s v="Austin"/>
    <s v="TX"/>
    <s v="India"/>
    <s v="SELL00417"/>
  </r>
  <r>
    <x v="1427"/>
    <d v="2021-08-26T00:00:00"/>
    <x v="4"/>
    <x v="1411"/>
    <s v="Sahil Singh"/>
    <x v="12"/>
    <s v="Vacuum Cleaner"/>
    <x v="5"/>
    <x v="9"/>
    <n v="3"/>
    <n v="238.27"/>
    <n v="0.25"/>
    <n v="42.89"/>
    <n v="5.39"/>
    <n v="584.39"/>
    <s v="Debit Card"/>
    <s v="Shipped"/>
    <s v="Washington"/>
    <s v="DC"/>
    <s v="United States"/>
    <s v="SELL00682"/>
  </r>
  <r>
    <x v="1428"/>
    <d v="2024-12-27T00:00:00"/>
    <x v="2"/>
    <x v="1412"/>
    <s v="Sahil Sharma"/>
    <x v="21"/>
    <s v="Smart Light Bulb"/>
    <x v="5"/>
    <x v="1"/>
    <n v="5"/>
    <n v="21.64"/>
    <n v="0.05"/>
    <n v="5.14"/>
    <n v="11.91"/>
    <n v="119.84"/>
    <s v="Credit Card"/>
    <s v="Delivered"/>
    <s v="Charlotte"/>
    <s v="NC"/>
    <s v="United States"/>
    <s v="SELL01675"/>
  </r>
  <r>
    <x v="1429"/>
    <d v="2023-11-02T00:00:00"/>
    <x v="0"/>
    <x v="1413"/>
    <s v="Simran Kumar"/>
    <x v="9"/>
    <s v="Wireless Earbuds"/>
    <x v="4"/>
    <x v="2"/>
    <n v="1"/>
    <n v="472.89"/>
    <n v="0.05"/>
    <n v="35.94"/>
    <n v="13.6"/>
    <n v="498.79"/>
    <s v="Credit Card"/>
    <s v="Delivered"/>
    <s v="Houston"/>
    <s v="TX"/>
    <s v="United Kingdom"/>
    <s v="SELL01121"/>
  </r>
  <r>
    <x v="1430"/>
    <d v="2022-10-10T00:00:00"/>
    <x v="1"/>
    <x v="1414"/>
    <s v="Simran Gupta"/>
    <x v="6"/>
    <s v="Dress Shirt"/>
    <x v="4"/>
    <x v="5"/>
    <n v="5"/>
    <n v="235.05"/>
    <n v="0.2"/>
    <n v="75.22"/>
    <n v="11.19"/>
    <n v="1026.6099999999999"/>
    <s v="UPI"/>
    <s v="Shipped"/>
    <s v="Columbus"/>
    <s v="OH"/>
    <s v="Australia"/>
    <s v="SELL01481"/>
  </r>
  <r>
    <x v="1431"/>
    <d v="2020-02-20T00:00:00"/>
    <x v="3"/>
    <x v="1415"/>
    <s v="Aditya Mehta"/>
    <x v="37"/>
    <s v="USB-C Charger"/>
    <x v="4"/>
    <x v="5"/>
    <n v="5"/>
    <n v="282.83"/>
    <n v="0"/>
    <n v="113.13"/>
    <n v="5.07"/>
    <n v="1532.35"/>
    <s v="Debit Card"/>
    <s v="Delivered"/>
    <s v="Austin"/>
    <s v="TX"/>
    <s v="India"/>
    <s v="SELL01927"/>
  </r>
  <r>
    <x v="1432"/>
    <d v="2022-11-18T00:00:00"/>
    <x v="1"/>
    <x v="1416"/>
    <s v="Neha Singh"/>
    <x v="12"/>
    <s v="Vacuum Cleaner"/>
    <x v="1"/>
    <x v="1"/>
    <n v="5"/>
    <n v="356.2"/>
    <n v="0"/>
    <n v="142.47999999999999"/>
    <n v="0.11"/>
    <n v="1923.59"/>
    <s v="UPI"/>
    <s v="Returned"/>
    <s v="Jacksonville"/>
    <s v="FL"/>
    <s v="United States"/>
    <s v="SELL01662"/>
  </r>
  <r>
    <x v="1433"/>
    <d v="2024-01-25T00:00:00"/>
    <x v="2"/>
    <x v="1417"/>
    <s v="Priya Kumar"/>
    <x v="18"/>
    <s v="Smartphone Case"/>
    <x v="4"/>
    <x v="2"/>
    <n v="2"/>
    <n v="30.9"/>
    <n v="0"/>
    <n v="4.9400000000000004"/>
    <n v="0.83"/>
    <n v="67.569999999999993"/>
    <s v="Credit Card"/>
    <s v="Delivered"/>
    <s v="New York"/>
    <s v="NY"/>
    <s v="India"/>
    <s v="SELL01719"/>
  </r>
  <r>
    <x v="1434"/>
    <d v="2023-08-12T00:00:00"/>
    <x v="0"/>
    <x v="1418"/>
    <s v="Pooja Singh"/>
    <x v="0"/>
    <s v="Drone Mini"/>
    <x v="2"/>
    <x v="5"/>
    <n v="5"/>
    <n v="326.05"/>
    <n v="0.25"/>
    <n v="0"/>
    <n v="4.76"/>
    <n v="1227.45"/>
    <s v="Credit Card"/>
    <s v="Delivered"/>
    <s v="New York"/>
    <s v="NY"/>
    <s v="United States"/>
    <s v="SELL01783"/>
  </r>
  <r>
    <x v="1435"/>
    <d v="2023-08-13T00:00:00"/>
    <x v="0"/>
    <x v="1419"/>
    <s v="Karan Mehta"/>
    <x v="49"/>
    <s v="Bluetooth Speaker"/>
    <x v="1"/>
    <x v="6"/>
    <n v="5"/>
    <n v="303.70999999999998"/>
    <n v="0"/>
    <n v="182.23"/>
    <n v="6.97"/>
    <n v="1707.75"/>
    <s v="Net Banking"/>
    <s v="Delivered"/>
    <s v="Fort Worth"/>
    <s v="TX"/>
    <s v="United States"/>
    <s v="SELL01804"/>
  </r>
  <r>
    <x v="1436"/>
    <d v="2024-10-15T00:00:00"/>
    <x v="2"/>
    <x v="1420"/>
    <s v="Aditya Joshi"/>
    <x v="28"/>
    <s v="Water Bottle"/>
    <x v="4"/>
    <x v="1"/>
    <n v="5"/>
    <n v="36.26"/>
    <n v="0"/>
    <n v="9.06"/>
    <n v="12.11"/>
    <n v="202.47"/>
    <s v="Credit Card"/>
    <s v="Delivered"/>
    <s v="Fort Worth"/>
    <s v="TX"/>
    <s v="United States"/>
    <s v="SELL01863"/>
  </r>
  <r>
    <x v="1437"/>
    <d v="2022-02-17T00:00:00"/>
    <x v="1"/>
    <x v="1421"/>
    <s v="Kabir Joshi"/>
    <x v="46"/>
    <s v="Action Camera"/>
    <x v="1"/>
    <x v="4"/>
    <n v="1"/>
    <n v="254.73"/>
    <n v="0.05"/>
    <n v="19.36"/>
    <n v="8.4499999999999993"/>
    <n v="269.8"/>
    <s v="Debit Card"/>
    <s v="Delivered"/>
    <s v="San Jose"/>
    <s v="CA"/>
    <s v="United States"/>
    <s v="SELL00716"/>
  </r>
  <r>
    <x v="1438"/>
    <d v="2023-12-01T00:00:00"/>
    <x v="0"/>
    <x v="1422"/>
    <s v="Ritika Mehta"/>
    <x v="32"/>
    <s v="Children's Book"/>
    <x v="4"/>
    <x v="8"/>
    <n v="3"/>
    <n v="432.81"/>
    <n v="0.1"/>
    <n v="93.49"/>
    <n v="7.16"/>
    <n v="1269.24"/>
    <s v="Debit Card"/>
    <s v="Delivered"/>
    <s v="San Diego"/>
    <s v="CA"/>
    <s v="United States"/>
    <s v="SELL00416"/>
  </r>
  <r>
    <x v="1439"/>
    <d v="2024-11-27T00:00:00"/>
    <x v="2"/>
    <x v="1423"/>
    <s v="Sahil Reddy"/>
    <x v="39"/>
    <s v="Sunglasses"/>
    <x v="2"/>
    <x v="2"/>
    <n v="5"/>
    <n v="242.16"/>
    <n v="0"/>
    <n v="0"/>
    <n v="2.46"/>
    <n v="1213.26"/>
    <s v="Cash on Delivery"/>
    <s v="Delivered"/>
    <s v="Indianapolis"/>
    <s v="IN"/>
    <s v="United States"/>
    <s v="SELL00817"/>
  </r>
  <r>
    <x v="1440"/>
    <d v="2022-03-24T00:00:00"/>
    <x v="1"/>
    <x v="1424"/>
    <s v="Karan Reddy"/>
    <x v="21"/>
    <s v="Smart Light Bulb"/>
    <x v="3"/>
    <x v="6"/>
    <n v="2"/>
    <n v="574.65"/>
    <n v="0.1"/>
    <n v="51.72"/>
    <n v="8.69"/>
    <n v="1094.78"/>
    <s v="Credit Card"/>
    <s v="Delivered"/>
    <s v="Dallas"/>
    <s v="TX"/>
    <s v="United States"/>
    <s v="SELL00382"/>
  </r>
  <r>
    <x v="1441"/>
    <d v="2024-06-24T00:00:00"/>
    <x v="2"/>
    <x v="1425"/>
    <s v="Vivaan Patel"/>
    <x v="41"/>
    <s v="Electric Kettle"/>
    <x v="0"/>
    <x v="7"/>
    <n v="1"/>
    <n v="183.43"/>
    <n v="0"/>
    <n v="9.17"/>
    <n v="11.58"/>
    <n v="204.18"/>
    <s v="Credit Card"/>
    <s v="Delivered"/>
    <s v="San Diego"/>
    <s v="CA"/>
    <s v="United States"/>
    <s v="SELL00875"/>
  </r>
  <r>
    <x v="1442"/>
    <d v="2023-11-29T00:00:00"/>
    <x v="0"/>
    <x v="1426"/>
    <s v="Sahil Kapoor"/>
    <x v="41"/>
    <s v="Electric Kettle"/>
    <x v="5"/>
    <x v="8"/>
    <n v="4"/>
    <n v="280.01"/>
    <n v="0"/>
    <n v="89.6"/>
    <n v="12.4"/>
    <n v="1222.04"/>
    <s v="UPI"/>
    <s v="Delivered"/>
    <s v="San Antonio"/>
    <s v="TX"/>
    <s v="United States"/>
    <s v="SELL00729"/>
  </r>
  <r>
    <x v="1443"/>
    <d v="2023-10-01T00:00:00"/>
    <x v="0"/>
    <x v="1427"/>
    <s v="Aditya Verma"/>
    <x v="0"/>
    <s v="Drone Mini"/>
    <x v="5"/>
    <x v="7"/>
    <n v="4"/>
    <n v="138.29"/>
    <n v="0.05"/>
    <n v="26.28"/>
    <n v="11.48"/>
    <n v="563.26"/>
    <s v="UPI"/>
    <s v="Returned"/>
    <s v="Los Angeles"/>
    <s v="CA"/>
    <s v="United States"/>
    <s v="SELL00349"/>
  </r>
  <r>
    <x v="1444"/>
    <d v="2024-07-03T00:00:00"/>
    <x v="2"/>
    <x v="1428"/>
    <s v="Sneha Patel"/>
    <x v="20"/>
    <s v="4K Monitor"/>
    <x v="3"/>
    <x v="2"/>
    <n v="2"/>
    <n v="497.46"/>
    <n v="0"/>
    <n v="79.59"/>
    <n v="4.5"/>
    <n v="1079.01"/>
    <s v="Debit Card"/>
    <s v="Delivered"/>
    <s v="San Jose"/>
    <s v="CA"/>
    <s v="United Kingdom"/>
    <s v="SELL01882"/>
  </r>
  <r>
    <x v="1445"/>
    <d v="2021-02-23T00:00:00"/>
    <x v="4"/>
    <x v="1429"/>
    <s v="Mohit Kapoor"/>
    <x v="44"/>
    <s v="Desk Organizer"/>
    <x v="2"/>
    <x v="1"/>
    <n v="1"/>
    <n v="106.47"/>
    <n v="0.05"/>
    <n v="5.0599999999999996"/>
    <n v="3.19"/>
    <n v="109.4"/>
    <s v="Net Banking"/>
    <s v="Shipped"/>
    <s v="Indianapolis"/>
    <s v="IN"/>
    <s v="United States"/>
    <s v="SELL01122"/>
  </r>
  <r>
    <x v="1446"/>
    <d v="2023-04-20T00:00:00"/>
    <x v="0"/>
    <x v="1430"/>
    <s v="Vivaan Kapoor"/>
    <x v="28"/>
    <s v="Water Bottle"/>
    <x v="3"/>
    <x v="1"/>
    <n v="4"/>
    <n v="317.98"/>
    <n v="0.15"/>
    <n v="129.74"/>
    <n v="1.87"/>
    <n v="1212.74"/>
    <s v="Credit Card"/>
    <s v="Cancelled"/>
    <s v="Chicago"/>
    <s v="IL"/>
    <s v="United States"/>
    <s v="SELL01847"/>
  </r>
  <r>
    <x v="1447"/>
    <d v="2022-09-09T00:00:00"/>
    <x v="1"/>
    <x v="1431"/>
    <s v="Sunita Patel"/>
    <x v="10"/>
    <s v="Car Charger"/>
    <x v="3"/>
    <x v="4"/>
    <n v="3"/>
    <n v="235.23"/>
    <n v="0"/>
    <n v="84.68"/>
    <n v="1"/>
    <n v="791.37"/>
    <s v="Debit Card"/>
    <s v="Delivered"/>
    <s v="Indianapolis"/>
    <s v="IN"/>
    <s v="United Kingdom"/>
    <s v="SELL01966"/>
  </r>
  <r>
    <x v="1448"/>
    <d v="2022-04-04T00:00:00"/>
    <x v="1"/>
    <x v="1432"/>
    <s v="Karan Verma"/>
    <x v="37"/>
    <s v="USB-C Charger"/>
    <x v="4"/>
    <x v="1"/>
    <n v="1"/>
    <n v="254.37"/>
    <n v="0"/>
    <n v="45.79"/>
    <n v="14.83"/>
    <n v="314.99"/>
    <s v="UPI"/>
    <s v="Pending"/>
    <s v="Indianapolis"/>
    <s v="IN"/>
    <s v="United States"/>
    <s v="SELL00441"/>
  </r>
  <r>
    <x v="1449"/>
    <d v="2022-10-21T00:00:00"/>
    <x v="1"/>
    <x v="1433"/>
    <s v="Aarav Verma"/>
    <x v="42"/>
    <s v="Wireless Charger"/>
    <x v="4"/>
    <x v="1"/>
    <n v="5"/>
    <n v="460.27"/>
    <n v="0.05"/>
    <n v="109.31"/>
    <n v="0.91"/>
    <n v="2296.5"/>
    <s v="Credit Card"/>
    <s v="Delivered"/>
    <s v="New York"/>
    <s v="NY"/>
    <s v="United States"/>
    <s v="SELL00691"/>
  </r>
  <r>
    <x v="1450"/>
    <d v="2021-07-20T00:00:00"/>
    <x v="4"/>
    <x v="1434"/>
    <s v="Pooja Kumar"/>
    <x v="34"/>
    <s v="Air Fryer"/>
    <x v="2"/>
    <x v="6"/>
    <n v="3"/>
    <n v="411.82"/>
    <n v="0"/>
    <n v="148.26"/>
    <n v="8.1"/>
    <n v="1391.82"/>
    <s v="Debit Card"/>
    <s v="Delivered"/>
    <s v="Fort Worth"/>
    <s v="TX"/>
    <s v="United States"/>
    <s v="SELL00128"/>
  </r>
  <r>
    <x v="1451"/>
    <d v="2021-01-05T00:00:00"/>
    <x v="4"/>
    <x v="1435"/>
    <s v="Aman Reddy"/>
    <x v="26"/>
    <s v="Board Game"/>
    <x v="0"/>
    <x v="1"/>
    <n v="3"/>
    <n v="176.49"/>
    <n v="0.1"/>
    <n v="57.18"/>
    <n v="10.62"/>
    <n v="544.32000000000005"/>
    <s v="UPI"/>
    <s v="Shipped"/>
    <s v="Denver"/>
    <s v="CO"/>
    <s v="Canada"/>
    <s v="SELL00912"/>
  </r>
  <r>
    <x v="1452"/>
    <d v="2022-07-24T00:00:00"/>
    <x v="1"/>
    <x v="1436"/>
    <s v="Sahil Kapoor"/>
    <x v="25"/>
    <s v="Memory Card 128GB"/>
    <x v="2"/>
    <x v="6"/>
    <n v="3"/>
    <n v="384.57"/>
    <n v="0.15"/>
    <n v="49.03"/>
    <n v="12.96"/>
    <n v="1042.6400000000001"/>
    <s v="Credit Card"/>
    <s v="Delivered"/>
    <s v="Los Angeles"/>
    <s v="CA"/>
    <s v="United States"/>
    <s v="SELL00109"/>
  </r>
  <r>
    <x v="1453"/>
    <d v="2021-10-22T00:00:00"/>
    <x v="4"/>
    <x v="1437"/>
    <s v="Ritika Kumar"/>
    <x v="1"/>
    <s v="Microphone"/>
    <x v="4"/>
    <x v="2"/>
    <n v="2"/>
    <n v="191.17"/>
    <n v="0.05"/>
    <n v="18.16"/>
    <n v="1.54"/>
    <n v="382.92"/>
    <s v="UPI"/>
    <s v="Delivered"/>
    <s v="San Francisco"/>
    <s v="CA"/>
    <s v="India"/>
    <s v="SELL00790"/>
  </r>
  <r>
    <x v="1454"/>
    <d v="2023-12-25T00:00:00"/>
    <x v="0"/>
    <x v="1438"/>
    <s v="Simran Patel"/>
    <x v="30"/>
    <s v="Noise Cancelling Headphones"/>
    <x v="3"/>
    <x v="7"/>
    <n v="2"/>
    <n v="28.08"/>
    <n v="0"/>
    <n v="0"/>
    <n v="0.3"/>
    <n v="56.46"/>
    <s v="Debit Card"/>
    <s v="Delivered"/>
    <s v="San Antonio"/>
    <s v="TX"/>
    <s v="Canada"/>
    <s v="SELL00709"/>
  </r>
  <r>
    <x v="1455"/>
    <d v="2022-08-26T00:00:00"/>
    <x v="1"/>
    <x v="1439"/>
    <s v="Sunita Joshi"/>
    <x v="17"/>
    <s v="Smartwatch"/>
    <x v="5"/>
    <x v="3"/>
    <n v="4"/>
    <n v="569.45000000000005"/>
    <n v="0"/>
    <n v="410"/>
    <n v="8.07"/>
    <n v="2695.87"/>
    <s v="Debit Card"/>
    <s v="Delivered"/>
    <s v="San Antonio"/>
    <s v="TX"/>
    <s v="India"/>
    <s v="SELL01627"/>
  </r>
  <r>
    <x v="1456"/>
    <d v="2023-08-25T00:00:00"/>
    <x v="0"/>
    <x v="1440"/>
    <s v="Ritika Reddy"/>
    <x v="23"/>
    <s v="Phone Tripod"/>
    <x v="0"/>
    <x v="6"/>
    <n v="4"/>
    <n v="318.77999999999997"/>
    <n v="0.05"/>
    <n v="60.57"/>
    <n v="5.21"/>
    <n v="1277.1400000000001"/>
    <s v="Credit Card"/>
    <s v="Delivered"/>
    <s v="Charlotte"/>
    <s v="NC"/>
    <s v="Canada"/>
    <s v="SELL00638"/>
  </r>
  <r>
    <x v="1457"/>
    <d v="2023-03-06T00:00:00"/>
    <x v="0"/>
    <x v="1441"/>
    <s v="Arjun Patel"/>
    <x v="19"/>
    <s v="Backpack"/>
    <x v="5"/>
    <x v="8"/>
    <n v="4"/>
    <n v="470.9"/>
    <n v="0.1"/>
    <n v="305.14"/>
    <n v="11.93"/>
    <n v="2012.31"/>
    <s v="Amazon Pay"/>
    <s v="Delivered"/>
    <s v="Houston"/>
    <s v="TX"/>
    <s v="United States"/>
    <s v="SELL00278"/>
  </r>
  <r>
    <x v="1458"/>
    <d v="2020-07-20T00:00:00"/>
    <x v="3"/>
    <x v="1442"/>
    <s v="Aarav Joshi"/>
    <x v="15"/>
    <s v="Graphic Tablet"/>
    <x v="1"/>
    <x v="6"/>
    <n v="2"/>
    <n v="426.34"/>
    <n v="0"/>
    <n v="42.63"/>
    <n v="8.3699999999999992"/>
    <n v="903.68"/>
    <s v="Cash on Delivery"/>
    <s v="Delivered"/>
    <s v="Phoenix"/>
    <s v="AZ"/>
    <s v="United States"/>
    <s v="SELL01980"/>
  </r>
  <r>
    <x v="1459"/>
    <d v="2023-12-30T00:00:00"/>
    <x v="0"/>
    <x v="1443"/>
    <s v="Vihaan Gupta"/>
    <x v="12"/>
    <s v="Vacuum Cleaner"/>
    <x v="0"/>
    <x v="5"/>
    <n v="1"/>
    <n v="591.91"/>
    <n v="0.25"/>
    <n v="79.91"/>
    <n v="14.7"/>
    <n v="538.54"/>
    <s v="UPI"/>
    <s v="Delivered"/>
    <s v="Fort Worth"/>
    <s v="TX"/>
    <s v="United States"/>
    <s v="SELL01742"/>
  </r>
  <r>
    <x v="1460"/>
    <d v="2020-11-08T00:00:00"/>
    <x v="3"/>
    <x v="1444"/>
    <s v="Karan Verma"/>
    <x v="21"/>
    <s v="Smart Light Bulb"/>
    <x v="4"/>
    <x v="2"/>
    <n v="5"/>
    <n v="389.77"/>
    <n v="0.1"/>
    <n v="140.32"/>
    <n v="3.79"/>
    <n v="1898.07"/>
    <s v="Net Banking"/>
    <s v="Delivered"/>
    <s v="San Diego"/>
    <s v="CA"/>
    <s v="United States"/>
    <s v="SELL00720"/>
  </r>
  <r>
    <x v="1461"/>
    <d v="2020-04-26T00:00:00"/>
    <x v="3"/>
    <x v="1445"/>
    <s v="Vihaan Singh"/>
    <x v="16"/>
    <s v="Puzzle 1000pc"/>
    <x v="2"/>
    <x v="0"/>
    <n v="5"/>
    <n v="577.29"/>
    <n v="0"/>
    <n v="346.37"/>
    <n v="9.7899999999999991"/>
    <n v="3242.61"/>
    <s v="Debit Card"/>
    <s v="Delivered"/>
    <s v="San Diego"/>
    <s v="CA"/>
    <s v="India"/>
    <s v="SELL01484"/>
  </r>
  <r>
    <x v="1462"/>
    <d v="2024-08-16T00:00:00"/>
    <x v="2"/>
    <x v="1446"/>
    <s v="Vikas Gupta"/>
    <x v="14"/>
    <s v="Running Shoes"/>
    <x v="5"/>
    <x v="2"/>
    <n v="1"/>
    <n v="519.54"/>
    <n v="0"/>
    <n v="25.98"/>
    <n v="0.75"/>
    <n v="546.27"/>
    <s v="Debit Card"/>
    <s v="Delivered"/>
    <s v="San Antonio"/>
    <s v="TX"/>
    <s v="United States"/>
    <s v="SELL00582"/>
  </r>
  <r>
    <x v="1463"/>
    <d v="2022-07-25T00:00:00"/>
    <x v="1"/>
    <x v="1447"/>
    <s v="Anjali Joshi"/>
    <x v="33"/>
    <s v="Laptop Sleeve"/>
    <x v="5"/>
    <x v="4"/>
    <n v="2"/>
    <n v="177.82"/>
    <n v="0.1"/>
    <n v="38.409999999999997"/>
    <n v="10.77"/>
    <n v="369.26"/>
    <s v="UPI"/>
    <s v="Pending"/>
    <s v="San Antonio"/>
    <s v="TX"/>
    <s v="United States"/>
    <s v="SELL01490"/>
  </r>
  <r>
    <x v="1464"/>
    <d v="2021-07-28T00:00:00"/>
    <x v="4"/>
    <x v="1448"/>
    <s v="Rohit Reddy"/>
    <x v="41"/>
    <s v="Electric Kettle"/>
    <x v="2"/>
    <x v="7"/>
    <n v="5"/>
    <n v="592.5"/>
    <n v="0.1"/>
    <n v="213.3"/>
    <n v="11.98"/>
    <n v="2891.53"/>
    <s v="Amazon Pay"/>
    <s v="Delivered"/>
    <s v="San Diego"/>
    <s v="CA"/>
    <s v="Canada"/>
    <s v="SELL01013"/>
  </r>
  <r>
    <x v="1465"/>
    <d v="2020-08-31T00:00:00"/>
    <x v="3"/>
    <x v="1449"/>
    <s v="Neha Patel"/>
    <x v="25"/>
    <s v="Memory Card 128GB"/>
    <x v="5"/>
    <x v="4"/>
    <n v="3"/>
    <n v="425.98"/>
    <n v="0"/>
    <n v="102.24"/>
    <n v="8.77"/>
    <n v="1388.95"/>
    <s v="Credit Card"/>
    <s v="Delivered"/>
    <s v="Phoenix"/>
    <s v="AZ"/>
    <s v="India"/>
    <s v="SELL01195"/>
  </r>
  <r>
    <x v="1466"/>
    <d v="2021-06-20T00:00:00"/>
    <x v="4"/>
    <x v="1450"/>
    <s v="Neha Verma"/>
    <x v="19"/>
    <s v="Backpack"/>
    <x v="0"/>
    <x v="0"/>
    <n v="3"/>
    <n v="178.62"/>
    <n v="0"/>
    <n v="0"/>
    <n v="2.86"/>
    <n v="538.72"/>
    <s v="UPI"/>
    <s v="Delivered"/>
    <s v="Washington"/>
    <s v="DC"/>
    <s v="India"/>
    <s v="SELL00111"/>
  </r>
  <r>
    <x v="1467"/>
    <d v="2024-06-13T00:00:00"/>
    <x v="2"/>
    <x v="1451"/>
    <s v="Simran Joshi"/>
    <x v="37"/>
    <s v="USB-C Charger"/>
    <x v="4"/>
    <x v="4"/>
    <n v="4"/>
    <n v="11.33"/>
    <n v="0.15"/>
    <n v="3.08"/>
    <n v="4.88"/>
    <n v="46.48"/>
    <s v="Cash on Delivery"/>
    <s v="Delivered"/>
    <s v="Dallas"/>
    <s v="TX"/>
    <s v="United States"/>
    <s v="SELL01621"/>
  </r>
  <r>
    <x v="1468"/>
    <d v="2020-03-15T00:00:00"/>
    <x v="3"/>
    <x v="1452"/>
    <s v="Anjali Verma"/>
    <x v="33"/>
    <s v="Laptop Sleeve"/>
    <x v="4"/>
    <x v="4"/>
    <n v="4"/>
    <n v="7.59"/>
    <n v="0"/>
    <n v="2.4300000000000002"/>
    <n v="7.99"/>
    <n v="40.78"/>
    <s v="Credit Card"/>
    <s v="Shipped"/>
    <s v="Dallas"/>
    <s v="TX"/>
    <s v="Australia"/>
    <s v="SELL01347"/>
  </r>
  <r>
    <x v="1469"/>
    <d v="2021-01-20T00:00:00"/>
    <x v="4"/>
    <x v="1453"/>
    <s v="Priya Sharma"/>
    <x v="8"/>
    <s v="Kids Toy Car"/>
    <x v="3"/>
    <x v="5"/>
    <n v="3"/>
    <n v="337.08"/>
    <n v="0.15"/>
    <n v="42.98"/>
    <n v="14.26"/>
    <n v="916.79"/>
    <s v="Net Banking"/>
    <s v="Delivered"/>
    <s v="Phoenix"/>
    <s v="AZ"/>
    <s v="United States"/>
    <s v="SELL00598"/>
  </r>
  <r>
    <x v="1470"/>
    <d v="2023-05-18T00:00:00"/>
    <x v="0"/>
    <x v="1454"/>
    <s v="Vihaan Sharma"/>
    <x v="9"/>
    <s v="Wireless Earbuds"/>
    <x v="4"/>
    <x v="4"/>
    <n v="1"/>
    <n v="23.7"/>
    <n v="0.05"/>
    <n v="0"/>
    <n v="4.75"/>
    <n v="27.26"/>
    <s v="Debit Card"/>
    <s v="Delivered"/>
    <s v="Chicago"/>
    <s v="IL"/>
    <s v="United States"/>
    <s v="SELL00594"/>
  </r>
  <r>
    <x v="1471"/>
    <d v="2021-04-19T00:00:00"/>
    <x v="4"/>
    <x v="1455"/>
    <s v="Anjali Verma"/>
    <x v="33"/>
    <s v="Laptop Sleeve"/>
    <x v="1"/>
    <x v="5"/>
    <n v="3"/>
    <n v="221.18"/>
    <n v="0"/>
    <n v="53.08"/>
    <n v="4.1100000000000003"/>
    <n v="720.73"/>
    <s v="Debit Card"/>
    <s v="Shipped"/>
    <s v="Philadelphia"/>
    <s v="PA"/>
    <s v="Canada"/>
    <s v="SELL01689"/>
  </r>
  <r>
    <x v="1472"/>
    <d v="2021-02-21T00:00:00"/>
    <x v="4"/>
    <x v="1456"/>
    <s v="Mohit Kumar"/>
    <x v="47"/>
    <s v="External HDD 2TB"/>
    <x v="0"/>
    <x v="1"/>
    <n v="1"/>
    <n v="339.38"/>
    <n v="0.05"/>
    <n v="38.69"/>
    <n v="12.28"/>
    <n v="373.38"/>
    <s v="Credit Card"/>
    <s v="Delivered"/>
    <s v="Austin"/>
    <s v="TX"/>
    <s v="United Kingdom"/>
    <s v="SELL01545"/>
  </r>
  <r>
    <x v="1473"/>
    <d v="2020-12-12T00:00:00"/>
    <x v="3"/>
    <x v="1457"/>
    <s v="Aman Singh"/>
    <x v="22"/>
    <s v="LED Desk Lamp"/>
    <x v="3"/>
    <x v="6"/>
    <n v="3"/>
    <n v="79.89"/>
    <n v="0.05"/>
    <n v="27.32"/>
    <n v="11.06"/>
    <n v="266.07"/>
    <s v="Credit Card"/>
    <s v="Delivered"/>
    <s v="Philadelphia"/>
    <s v="PA"/>
    <s v="United States"/>
    <s v="SELL01438"/>
  </r>
  <r>
    <x v="1474"/>
    <d v="2024-04-01T00:00:00"/>
    <x v="2"/>
    <x v="1458"/>
    <s v="Sahil Singh"/>
    <x v="19"/>
    <s v="Backpack"/>
    <x v="4"/>
    <x v="3"/>
    <n v="1"/>
    <n v="17.760000000000002"/>
    <n v="0.05"/>
    <n v="3.04"/>
    <n v="1.39"/>
    <n v="21.3"/>
    <s v="Credit Card"/>
    <s v="Delivered"/>
    <s v="San Francisco"/>
    <s v="CA"/>
    <s v="India"/>
    <s v="SELL01950"/>
  </r>
  <r>
    <x v="1475"/>
    <d v="2021-10-01T00:00:00"/>
    <x v="4"/>
    <x v="1459"/>
    <s v="Anjali Reddy"/>
    <x v="24"/>
    <s v="Gaming Mouse"/>
    <x v="2"/>
    <x v="9"/>
    <n v="2"/>
    <n v="304.60000000000002"/>
    <n v="0.1"/>
    <n v="65.790000000000006"/>
    <n v="4.37"/>
    <n v="618.44000000000005"/>
    <s v="Debit Card"/>
    <s v="Shipped"/>
    <s v="Phoenix"/>
    <s v="AZ"/>
    <s v="United States"/>
    <s v="SELL01276"/>
  </r>
  <r>
    <x v="1476"/>
    <d v="2022-07-27T00:00:00"/>
    <x v="1"/>
    <x v="1460"/>
    <s v="Karan Joshi"/>
    <x v="11"/>
    <s v="Projector Mini"/>
    <x v="4"/>
    <x v="5"/>
    <n v="2"/>
    <n v="6.67"/>
    <n v="0.15"/>
    <n v="1.36"/>
    <n v="5.09"/>
    <n v="17.79"/>
    <s v="Credit Card"/>
    <s v="Delivered"/>
    <s v="Columbus"/>
    <s v="OH"/>
    <s v="United States"/>
    <s v="SELL01366"/>
  </r>
  <r>
    <x v="1477"/>
    <d v="2022-08-12T00:00:00"/>
    <x v="1"/>
    <x v="1461"/>
    <s v="Sneha Mehta"/>
    <x v="35"/>
    <s v="Winter Jacket"/>
    <x v="2"/>
    <x v="1"/>
    <n v="2"/>
    <n v="80.8"/>
    <n v="0"/>
    <n v="19.39"/>
    <n v="14.25"/>
    <n v="195.24"/>
    <s v="Net Banking"/>
    <s v="Delivered"/>
    <s v="San Francisco"/>
    <s v="CA"/>
    <s v="United Kingdom"/>
    <s v="SELL01282"/>
  </r>
  <r>
    <x v="1478"/>
    <d v="2022-05-25T00:00:00"/>
    <x v="1"/>
    <x v="1462"/>
    <s v="Mohit Singh"/>
    <x v="41"/>
    <s v="Electric Kettle"/>
    <x v="5"/>
    <x v="1"/>
    <n v="2"/>
    <n v="470.31"/>
    <n v="0.2"/>
    <n v="37.619999999999997"/>
    <n v="10.96"/>
    <n v="801.08"/>
    <s v="Cash on Delivery"/>
    <s v="Delivered"/>
    <s v="Washington"/>
    <s v="DC"/>
    <s v="Australia"/>
    <s v="SELL00044"/>
  </r>
  <r>
    <x v="1479"/>
    <d v="2022-02-01T00:00:00"/>
    <x v="1"/>
    <x v="1463"/>
    <s v="Karan Mehta"/>
    <x v="49"/>
    <s v="Bluetooth Speaker"/>
    <x v="5"/>
    <x v="2"/>
    <n v="1"/>
    <n v="143.68"/>
    <n v="0"/>
    <n v="7.18"/>
    <n v="11.21"/>
    <n v="162.07"/>
    <s v="Credit Card"/>
    <s v="Delivered"/>
    <s v="Seattle"/>
    <s v="WA"/>
    <s v="United States"/>
    <s v="SELL00752"/>
  </r>
  <r>
    <x v="1480"/>
    <d v="2023-04-17T00:00:00"/>
    <x v="0"/>
    <x v="1464"/>
    <s v="Aarav Kapoor"/>
    <x v="21"/>
    <s v="Smart Light Bulb"/>
    <x v="3"/>
    <x v="3"/>
    <n v="3"/>
    <n v="122.32"/>
    <n v="0.3"/>
    <n v="12.84"/>
    <n v="14.09"/>
    <n v="283.8"/>
    <s v="Credit Card"/>
    <s v="Shipped"/>
    <s v="San Diego"/>
    <s v="CA"/>
    <s v="United States"/>
    <s v="SELL00610"/>
  </r>
  <r>
    <x v="1481"/>
    <d v="2023-04-20T00:00:00"/>
    <x v="0"/>
    <x v="1465"/>
    <s v="Rohit Joshi"/>
    <x v="11"/>
    <s v="Projector Mini"/>
    <x v="0"/>
    <x v="9"/>
    <n v="1"/>
    <n v="347.26"/>
    <n v="0"/>
    <n v="27.78"/>
    <n v="10.62"/>
    <n v="385.66"/>
    <s v="Credit Card"/>
    <s v="Delivered"/>
    <s v="San Diego"/>
    <s v="CA"/>
    <s v="United States"/>
    <s v="SELL00167"/>
  </r>
  <r>
    <x v="1482"/>
    <d v="2021-10-25T00:00:00"/>
    <x v="4"/>
    <x v="1466"/>
    <s v="Ritika Mehta"/>
    <x v="14"/>
    <s v="Running Shoes"/>
    <x v="1"/>
    <x v="5"/>
    <n v="2"/>
    <n v="382.92"/>
    <n v="0"/>
    <n v="38.29"/>
    <n v="14.97"/>
    <n v="819.1"/>
    <s v="Amazon Pay"/>
    <s v="Pending"/>
    <s v="Dallas"/>
    <s v="TX"/>
    <s v="United States"/>
    <s v="SELL01793"/>
  </r>
  <r>
    <x v="1483"/>
    <d v="2020-01-25T00:00:00"/>
    <x v="3"/>
    <x v="1467"/>
    <s v="Sunita Sharma"/>
    <x v="16"/>
    <s v="Puzzle 1000pc"/>
    <x v="2"/>
    <x v="3"/>
    <n v="5"/>
    <n v="274.33999999999997"/>
    <n v="0.05"/>
    <n v="104.25"/>
    <n v="11.84"/>
    <n v="1419.2"/>
    <s v="Credit Card"/>
    <s v="Delivered"/>
    <s v="Chicago"/>
    <s v="IL"/>
    <s v="United States"/>
    <s v="SELL00440"/>
  </r>
  <r>
    <x v="1484"/>
    <d v="2023-04-18T00:00:00"/>
    <x v="0"/>
    <x v="1468"/>
    <s v="Rohit Kumar"/>
    <x v="25"/>
    <s v="Memory Card 128GB"/>
    <x v="3"/>
    <x v="6"/>
    <n v="4"/>
    <n v="559.16"/>
    <n v="0"/>
    <n v="268.39999999999998"/>
    <n v="3.33"/>
    <n v="2508.37"/>
    <s v="UPI"/>
    <s v="Delivered"/>
    <s v="Charlotte"/>
    <s v="NC"/>
    <s v="United States"/>
    <s v="SELL00264"/>
  </r>
  <r>
    <x v="1485"/>
    <d v="2021-12-10T00:00:00"/>
    <x v="4"/>
    <x v="1469"/>
    <s v="Pooja Verma"/>
    <x v="46"/>
    <s v="Action Camera"/>
    <x v="4"/>
    <x v="5"/>
    <n v="1"/>
    <n v="22.94"/>
    <n v="0.15"/>
    <n v="2.34"/>
    <n v="7.95"/>
    <n v="29.79"/>
    <s v="Credit Card"/>
    <s v="Returned"/>
    <s v="Denver"/>
    <s v="CO"/>
    <s v="United States"/>
    <s v="SELL01331"/>
  </r>
  <r>
    <x v="1486"/>
    <d v="2024-03-04T00:00:00"/>
    <x v="2"/>
    <x v="1470"/>
    <s v="Ritika Verma"/>
    <x v="0"/>
    <s v="Drone Mini"/>
    <x v="2"/>
    <x v="1"/>
    <n v="2"/>
    <n v="565.41999999999996"/>
    <n v="0"/>
    <n v="90.47"/>
    <n v="12.26"/>
    <n v="1233.57"/>
    <s v="Credit Card"/>
    <s v="Delivered"/>
    <s v="Los Angeles"/>
    <s v="CA"/>
    <s v="United States"/>
    <s v="SELL01639"/>
  </r>
  <r>
    <x v="1487"/>
    <d v="2023-03-30T00:00:00"/>
    <x v="0"/>
    <x v="1471"/>
    <s v="Sahil Singh"/>
    <x v="46"/>
    <s v="Action Camera"/>
    <x v="3"/>
    <x v="3"/>
    <n v="5"/>
    <n v="86.6"/>
    <n v="0"/>
    <n v="21.65"/>
    <n v="3.49"/>
    <n v="458.14"/>
    <s v="Amazon Pay"/>
    <s v="Delivered"/>
    <s v="Seattle"/>
    <s v="WA"/>
    <s v="United States"/>
    <s v="SELL01076"/>
  </r>
  <r>
    <x v="1488"/>
    <d v="2020-06-25T00:00:00"/>
    <x v="3"/>
    <x v="1472"/>
    <s v="Vikas Patel"/>
    <x v="36"/>
    <s v="Router"/>
    <x v="0"/>
    <x v="8"/>
    <n v="4"/>
    <n v="572.62"/>
    <n v="0.05"/>
    <n v="108.8"/>
    <n v="3.64"/>
    <n v="2288.4"/>
    <s v="Net Banking"/>
    <s v="Delivered"/>
    <s v="Houston"/>
    <s v="TX"/>
    <s v="United States"/>
    <s v="SELL01737"/>
  </r>
  <r>
    <x v="1489"/>
    <d v="2020-10-11T00:00:00"/>
    <x v="3"/>
    <x v="1473"/>
    <s v="Rohit Joshi"/>
    <x v="33"/>
    <s v="Laptop Sleeve"/>
    <x v="5"/>
    <x v="0"/>
    <n v="1"/>
    <n v="479.1"/>
    <n v="0"/>
    <n v="38.33"/>
    <n v="0.55000000000000004"/>
    <n v="517.98"/>
    <s v="UPI"/>
    <s v="Delivered"/>
    <s v="Seattle"/>
    <s v="WA"/>
    <s v="United States"/>
    <s v="SELL01413"/>
  </r>
  <r>
    <x v="1490"/>
    <d v="2020-03-03T00:00:00"/>
    <x v="3"/>
    <x v="1474"/>
    <s v="Vihaan Gupta"/>
    <x v="28"/>
    <s v="Water Bottle"/>
    <x v="3"/>
    <x v="6"/>
    <n v="4"/>
    <n v="202.62"/>
    <n v="0.15"/>
    <n v="34.450000000000003"/>
    <n v="3.59"/>
    <n v="726.95"/>
    <s v="Amazon Pay"/>
    <s v="Delivered"/>
    <s v="New York"/>
    <s v="NY"/>
    <s v="United States"/>
    <s v="SELL00827"/>
  </r>
  <r>
    <x v="1491"/>
    <d v="2022-09-29T00:00:00"/>
    <x v="1"/>
    <x v="1475"/>
    <s v="Neha Reddy"/>
    <x v="16"/>
    <s v="Puzzle 1000pc"/>
    <x v="0"/>
    <x v="5"/>
    <n v="3"/>
    <n v="157.88999999999999"/>
    <n v="0"/>
    <n v="56.84"/>
    <n v="11.38"/>
    <n v="541.89"/>
    <s v="Credit Card"/>
    <s v="Delivered"/>
    <s v="San Francisco"/>
    <s v="CA"/>
    <s v="United States"/>
    <s v="SELL00782"/>
  </r>
  <r>
    <x v="1492"/>
    <d v="2021-10-23T00:00:00"/>
    <x v="4"/>
    <x v="1476"/>
    <s v="Anjali Kapoor"/>
    <x v="17"/>
    <s v="Smartwatch"/>
    <x v="5"/>
    <x v="3"/>
    <n v="4"/>
    <n v="478.37"/>
    <n v="0"/>
    <n v="0"/>
    <n v="11.13"/>
    <n v="1924.61"/>
    <s v="Credit Card"/>
    <s v="Cancelled"/>
    <s v="Dallas"/>
    <s v="TX"/>
    <s v="United States"/>
    <s v="SELL01367"/>
  </r>
  <r>
    <x v="1493"/>
    <d v="2021-10-27T00:00:00"/>
    <x v="4"/>
    <x v="294"/>
    <s v="Sunita Kapoor"/>
    <x v="23"/>
    <s v="Phone Tripod"/>
    <x v="4"/>
    <x v="2"/>
    <n v="1"/>
    <n v="232.24"/>
    <n v="0.15"/>
    <n v="15.79"/>
    <n v="8.85"/>
    <n v="222.04"/>
    <s v="Credit Card"/>
    <s v="Delivered"/>
    <s v="Denver"/>
    <s v="CO"/>
    <s v="United States"/>
    <s v="SELL01815"/>
  </r>
  <r>
    <x v="1494"/>
    <d v="2020-06-04T00:00:00"/>
    <x v="3"/>
    <x v="1477"/>
    <s v="Sunita Kapoor"/>
    <x v="2"/>
    <s v="Power Bank 20000mAh"/>
    <x v="0"/>
    <x v="6"/>
    <n v="5"/>
    <n v="564.99"/>
    <n v="0.05"/>
    <n v="214.7"/>
    <n v="10.6"/>
    <n v="2909"/>
    <s v="Debit Card"/>
    <s v="Delivered"/>
    <s v="Denver"/>
    <s v="CO"/>
    <s v="United States"/>
    <s v="SELL01169"/>
  </r>
  <r>
    <x v="1495"/>
    <d v="2024-02-01T00:00:00"/>
    <x v="2"/>
    <x v="1478"/>
    <s v="Vihaan Patel"/>
    <x v="6"/>
    <s v="Dress Shirt"/>
    <x v="5"/>
    <x v="9"/>
    <n v="4"/>
    <n v="486.29"/>
    <n v="0"/>
    <n v="155.61000000000001"/>
    <n v="3.55"/>
    <n v="2104.3200000000002"/>
    <s v="UPI"/>
    <s v="Pending"/>
    <s v="Washington"/>
    <s v="DC"/>
    <s v="United States"/>
    <s v="SELL00244"/>
  </r>
  <r>
    <x v="1496"/>
    <d v="2022-12-08T00:00:00"/>
    <x v="1"/>
    <x v="1479"/>
    <s v="Vikas Joshi"/>
    <x v="7"/>
    <s v="Jeans"/>
    <x v="1"/>
    <x v="0"/>
    <n v="4"/>
    <n v="227.77"/>
    <n v="0.15"/>
    <n v="38.72"/>
    <n v="3.46"/>
    <n v="816.6"/>
    <s v="Cash on Delivery"/>
    <s v="Delivered"/>
    <s v="San Jose"/>
    <s v="CA"/>
    <s v="United States"/>
    <s v="SELL00762"/>
  </r>
  <r>
    <x v="1497"/>
    <d v="2022-08-24T00:00:00"/>
    <x v="1"/>
    <x v="1480"/>
    <s v="Kabir Singh"/>
    <x v="1"/>
    <s v="Microphone"/>
    <x v="4"/>
    <x v="5"/>
    <n v="1"/>
    <n v="385.47"/>
    <n v="0"/>
    <n v="0"/>
    <n v="13.1"/>
    <n v="398.57"/>
    <s v="Net Banking"/>
    <s v="Delivered"/>
    <s v="San Diego"/>
    <s v="CA"/>
    <s v="United States"/>
    <s v="SELL00496"/>
  </r>
  <r>
    <x v="1498"/>
    <d v="2022-04-28T00:00:00"/>
    <x v="1"/>
    <x v="1481"/>
    <s v="Priya Kapoor"/>
    <x v="42"/>
    <s v="Wireless Charger"/>
    <x v="0"/>
    <x v="8"/>
    <n v="3"/>
    <n v="253.26"/>
    <n v="0"/>
    <n v="37.99"/>
    <n v="5.16"/>
    <n v="802.93"/>
    <s v="Amazon Pay"/>
    <s v="Delivered"/>
    <s v="Fort Worth"/>
    <s v="TX"/>
    <s v="United States"/>
    <s v="SELL00602"/>
  </r>
  <r>
    <x v="1499"/>
    <d v="2023-01-12T00:00:00"/>
    <x v="0"/>
    <x v="1482"/>
    <s v="Ritika Verma"/>
    <x v="44"/>
    <s v="Desk Organizer"/>
    <x v="3"/>
    <x v="3"/>
    <n v="4"/>
    <n v="157.35"/>
    <n v="0.2"/>
    <n v="90.63"/>
    <n v="4.29"/>
    <n v="598.44000000000005"/>
    <s v="Debit Card"/>
    <s v="Delivered"/>
    <s v="San Diego"/>
    <s v="CA"/>
    <s v="United States"/>
    <s v="SELL01214"/>
  </r>
  <r>
    <x v="1500"/>
    <d v="2023-10-16T00:00:00"/>
    <x v="0"/>
    <x v="1483"/>
    <s v="Arjun Patel"/>
    <x v="43"/>
    <s v="HDMI Cable 2m"/>
    <x v="5"/>
    <x v="3"/>
    <n v="3"/>
    <n v="435.04"/>
    <n v="0"/>
    <n v="65.260000000000005"/>
    <n v="12.65"/>
    <n v="1383.03"/>
    <s v="Debit Card"/>
    <s v="Delivered"/>
    <s v="Washington"/>
    <s v="DC"/>
    <s v="United States"/>
    <s v="SELL00831"/>
  </r>
  <r>
    <x v="1501"/>
    <d v="2021-11-19T00:00:00"/>
    <x v="4"/>
    <x v="1484"/>
    <s v="Vihaan Kumar"/>
    <x v="17"/>
    <s v="Smartwatch"/>
    <x v="2"/>
    <x v="9"/>
    <n v="5"/>
    <n v="302.62"/>
    <n v="0"/>
    <n v="75.66"/>
    <n v="14.08"/>
    <n v="1602.84"/>
    <s v="Debit Card"/>
    <s v="Delivered"/>
    <s v="Jacksonville"/>
    <s v="FL"/>
    <s v="India"/>
    <s v="SELL00855"/>
  </r>
  <r>
    <x v="1502"/>
    <d v="2020-05-27T00:00:00"/>
    <x v="3"/>
    <x v="1485"/>
    <s v="Priya Verma"/>
    <x v="9"/>
    <s v="Wireless Earbuds"/>
    <x v="1"/>
    <x v="7"/>
    <n v="5"/>
    <n v="406.17"/>
    <n v="0.05"/>
    <n v="231.52"/>
    <n v="13.47"/>
    <n v="2174.3000000000002"/>
    <s v="Amazon Pay"/>
    <s v="Delivered"/>
    <s v="San Jose"/>
    <s v="CA"/>
    <s v="United States"/>
    <s v="SELL00284"/>
  </r>
  <r>
    <x v="1503"/>
    <d v="2024-07-11T00:00:00"/>
    <x v="2"/>
    <x v="1486"/>
    <s v="Mohit Patel"/>
    <x v="15"/>
    <s v="Graphic Tablet"/>
    <x v="1"/>
    <x v="5"/>
    <n v="2"/>
    <n v="202.22"/>
    <n v="0.1"/>
    <n v="65.52"/>
    <n v="12.47"/>
    <n v="441.99"/>
    <s v="Net Banking"/>
    <s v="Delivered"/>
    <s v="San Diego"/>
    <s v="CA"/>
    <s v="United States"/>
    <s v="SELL00855"/>
  </r>
  <r>
    <x v="1504"/>
    <d v="2020-12-07T00:00:00"/>
    <x v="3"/>
    <x v="1487"/>
    <s v="Arjun Reddy"/>
    <x v="7"/>
    <s v="Jeans"/>
    <x v="0"/>
    <x v="5"/>
    <n v="3"/>
    <n v="16.37"/>
    <n v="0.15"/>
    <n v="3.34"/>
    <n v="3.35"/>
    <n v="48.43"/>
    <s v="Credit Card"/>
    <s v="Pending"/>
    <s v="Washington"/>
    <s v="DC"/>
    <s v="United States"/>
    <s v="SELL00728"/>
  </r>
  <r>
    <x v="1505"/>
    <d v="2021-04-20T00:00:00"/>
    <x v="4"/>
    <x v="1488"/>
    <s v="Sunita Mehta"/>
    <x v="1"/>
    <s v="Microphone"/>
    <x v="5"/>
    <x v="2"/>
    <n v="3"/>
    <n v="143.54"/>
    <n v="0"/>
    <n v="51.67"/>
    <n v="8.27"/>
    <n v="490.56"/>
    <s v="Credit Card"/>
    <s v="Delivered"/>
    <s v="Dallas"/>
    <s v="TX"/>
    <s v="United States"/>
    <s v="SELL01472"/>
  </r>
  <r>
    <x v="1506"/>
    <d v="2022-12-22T00:00:00"/>
    <x v="1"/>
    <x v="1489"/>
    <s v="Kabir Singh"/>
    <x v="27"/>
    <s v="Instant Pot"/>
    <x v="3"/>
    <x v="3"/>
    <n v="4"/>
    <n v="501.61"/>
    <n v="0.2"/>
    <n v="80.260000000000005"/>
    <n v="10.41"/>
    <n v="1695.82"/>
    <s v="Credit Card"/>
    <s v="Returned"/>
    <s v="New York"/>
    <s v="NY"/>
    <s v="United States"/>
    <s v="SELL01474"/>
  </r>
  <r>
    <x v="1507"/>
    <d v="2024-09-20T00:00:00"/>
    <x v="2"/>
    <x v="1490"/>
    <s v="Ritika Mehta"/>
    <x v="28"/>
    <s v="Water Bottle"/>
    <x v="3"/>
    <x v="1"/>
    <n v="1"/>
    <n v="457.94"/>
    <n v="0"/>
    <n v="36.64"/>
    <n v="9.68"/>
    <n v="504.26"/>
    <s v="Debit Card"/>
    <s v="Delivered"/>
    <s v="San Antonio"/>
    <s v="TX"/>
    <s v="United Kingdom"/>
    <s v="SELL01989"/>
  </r>
  <r>
    <x v="1508"/>
    <d v="2023-10-15T00:00:00"/>
    <x v="0"/>
    <x v="1491"/>
    <s v="Karan Singh"/>
    <x v="3"/>
    <s v="Webcam Full HD"/>
    <x v="1"/>
    <x v="6"/>
    <n v="1"/>
    <n v="507.86"/>
    <n v="0.1"/>
    <n v="0"/>
    <n v="9.92"/>
    <n v="466.99"/>
    <s v="Amazon Pay"/>
    <s v="Shipped"/>
    <s v="Los Angeles"/>
    <s v="CA"/>
    <s v="United States"/>
    <s v="SELL00985"/>
  </r>
  <r>
    <x v="1509"/>
    <d v="2021-07-14T00:00:00"/>
    <x v="4"/>
    <x v="1492"/>
    <s v="Neha Reddy"/>
    <x v="13"/>
    <s v="Desk Plant"/>
    <x v="0"/>
    <x v="2"/>
    <n v="5"/>
    <n v="432.02"/>
    <n v="0.2"/>
    <n v="86.4"/>
    <n v="5.44"/>
    <n v="1819.92"/>
    <s v="UPI"/>
    <s v="Delivered"/>
    <s v="Washington"/>
    <s v="DC"/>
    <s v="United Kingdom"/>
    <s v="SELL00549"/>
  </r>
  <r>
    <x v="1510"/>
    <d v="2020-11-22T00:00:00"/>
    <x v="3"/>
    <x v="1493"/>
    <s v="Mohit Reddy"/>
    <x v="22"/>
    <s v="LED Desk Lamp"/>
    <x v="0"/>
    <x v="8"/>
    <n v="3"/>
    <n v="282.45999999999998"/>
    <n v="0.05"/>
    <n v="40.25"/>
    <n v="5.43"/>
    <n v="850.69"/>
    <s v="Amazon Pay"/>
    <s v="Delivered"/>
    <s v="New York"/>
    <s v="NY"/>
    <s v="United States"/>
    <s v="SELL00309"/>
  </r>
  <r>
    <x v="1511"/>
    <d v="2024-11-27T00:00:00"/>
    <x v="2"/>
    <x v="1494"/>
    <s v="Mohit Joshi"/>
    <x v="41"/>
    <s v="Electric Kettle"/>
    <x v="1"/>
    <x v="5"/>
    <n v="5"/>
    <n v="526.97"/>
    <n v="0.1"/>
    <n v="426.85"/>
    <n v="8.16"/>
    <n v="2806.38"/>
    <s v="Amazon Pay"/>
    <s v="Delivered"/>
    <s v="San Diego"/>
    <s v="CA"/>
    <s v="United States"/>
    <s v="SELL01131"/>
  </r>
  <r>
    <x v="1512"/>
    <d v="2024-10-25T00:00:00"/>
    <x v="2"/>
    <x v="1495"/>
    <s v="Priya Singh"/>
    <x v="9"/>
    <s v="Wireless Earbuds"/>
    <x v="2"/>
    <x v="9"/>
    <n v="3"/>
    <n v="424.68"/>
    <n v="0"/>
    <n v="101.92"/>
    <n v="13.81"/>
    <n v="1389.77"/>
    <s v="Debit Card"/>
    <s v="Shipped"/>
    <s v="Austin"/>
    <s v="TX"/>
    <s v="United Kingdom"/>
    <s v="SELL00273"/>
  </r>
  <r>
    <x v="1513"/>
    <d v="2023-03-10T00:00:00"/>
    <x v="0"/>
    <x v="1496"/>
    <s v="Mohit Patel"/>
    <x v="38"/>
    <s v="Fitness Band"/>
    <x v="5"/>
    <x v="0"/>
    <n v="3"/>
    <n v="196.53"/>
    <n v="0.1"/>
    <n v="42.45"/>
    <n v="11.79"/>
    <n v="584.87"/>
    <s v="Credit Card"/>
    <s v="Shipped"/>
    <s v="Phoenix"/>
    <s v="AZ"/>
    <s v="United States"/>
    <s v="SELL01201"/>
  </r>
  <r>
    <x v="1514"/>
    <d v="2022-09-16T00:00:00"/>
    <x v="1"/>
    <x v="1497"/>
    <s v="Simran Kapoor"/>
    <x v="43"/>
    <s v="HDMI Cable 2m"/>
    <x v="1"/>
    <x v="1"/>
    <n v="5"/>
    <n v="51.62"/>
    <n v="0"/>
    <n v="20.65"/>
    <n v="11.27"/>
    <n v="290.02"/>
    <s v="Cash on Delivery"/>
    <s v="Delivered"/>
    <s v="San Diego"/>
    <s v="CA"/>
    <s v="United States"/>
    <s v="SELL00607"/>
  </r>
  <r>
    <x v="1515"/>
    <d v="2020-08-02T00:00:00"/>
    <x v="3"/>
    <x v="1498"/>
    <s v="Vivaan Patel"/>
    <x v="27"/>
    <s v="Instant Pot"/>
    <x v="0"/>
    <x v="0"/>
    <n v="3"/>
    <n v="65.23"/>
    <n v="0.1"/>
    <n v="14.09"/>
    <n v="13.02"/>
    <n v="203.23"/>
    <s v="Debit Card"/>
    <s v="Pending"/>
    <s v="Dallas"/>
    <s v="TX"/>
    <s v="United States"/>
    <s v="SELL01023"/>
  </r>
  <r>
    <x v="1516"/>
    <d v="2021-03-10T00:00:00"/>
    <x v="4"/>
    <x v="1499"/>
    <s v="Aarav Joshi"/>
    <x v="46"/>
    <s v="Action Camera"/>
    <x v="5"/>
    <x v="0"/>
    <n v="4"/>
    <n v="245.87"/>
    <n v="0.05"/>
    <n v="46.72"/>
    <n v="12.94"/>
    <n v="993.97"/>
    <s v="Debit Card"/>
    <s v="Pending"/>
    <s v="Seattle"/>
    <s v="WA"/>
    <s v="United States"/>
    <s v="SELL00112"/>
  </r>
  <r>
    <x v="1517"/>
    <d v="2022-08-09T00:00:00"/>
    <x v="1"/>
    <x v="1500"/>
    <s v="Arjun Kumar"/>
    <x v="30"/>
    <s v="Noise Cancelling Headphones"/>
    <x v="3"/>
    <x v="7"/>
    <n v="3"/>
    <n v="74.22"/>
    <n v="0.05"/>
    <n v="10.58"/>
    <n v="4.4400000000000004"/>
    <n v="226.55"/>
    <s v="Amazon Pay"/>
    <s v="Delivered"/>
    <s v="Phoenix"/>
    <s v="AZ"/>
    <s v="United States"/>
    <s v="SELL01530"/>
  </r>
  <r>
    <x v="1518"/>
    <d v="2021-12-23T00:00:00"/>
    <x v="4"/>
    <x v="1501"/>
    <s v="Sunita Reddy"/>
    <x v="2"/>
    <s v="Power Bank 20000mAh"/>
    <x v="2"/>
    <x v="5"/>
    <n v="2"/>
    <n v="575.42999999999995"/>
    <n v="0.15"/>
    <n v="78.260000000000005"/>
    <n v="14.39"/>
    <n v="1070.8800000000001"/>
    <s v="Credit Card"/>
    <s v="Shipped"/>
    <s v="Houston"/>
    <s v="TX"/>
    <s v="United States"/>
    <s v="SELL00252"/>
  </r>
  <r>
    <x v="1519"/>
    <d v="2023-09-03T00:00:00"/>
    <x v="0"/>
    <x v="1502"/>
    <s v="Aman Joshi"/>
    <x v="39"/>
    <s v="Sunglasses"/>
    <x v="3"/>
    <x v="1"/>
    <n v="3"/>
    <n v="224.25"/>
    <n v="0.15"/>
    <n v="68.62"/>
    <n v="0.91"/>
    <n v="641.37"/>
    <s v="UPI"/>
    <s v="Delivered"/>
    <s v="Dallas"/>
    <s v="TX"/>
    <s v="Australia"/>
    <s v="SELL00283"/>
  </r>
  <r>
    <x v="1520"/>
    <d v="2020-02-01T00:00:00"/>
    <x v="3"/>
    <x v="1503"/>
    <s v="Karan Joshi"/>
    <x v="23"/>
    <s v="Phone Tripod"/>
    <x v="5"/>
    <x v="0"/>
    <n v="1"/>
    <n v="109.03"/>
    <n v="0"/>
    <n v="5.45"/>
    <n v="6.63"/>
    <n v="121.11"/>
    <s v="Amazon Pay"/>
    <s v="Delivered"/>
    <s v="Charlotte"/>
    <s v="NC"/>
    <s v="Canada"/>
    <s v="SELL00206"/>
  </r>
  <r>
    <x v="1521"/>
    <d v="2021-10-31T00:00:00"/>
    <x v="4"/>
    <x v="1504"/>
    <s v="Karan Joshi"/>
    <x v="48"/>
    <s v="Office Chair"/>
    <x v="2"/>
    <x v="2"/>
    <n v="2"/>
    <n v="439.89"/>
    <n v="0.05"/>
    <n v="100.29"/>
    <n v="4.99"/>
    <n v="941.07"/>
    <s v="Credit Card"/>
    <s v="Delivered"/>
    <s v="San Diego"/>
    <s v="CA"/>
    <s v="United States"/>
    <s v="SELL00709"/>
  </r>
  <r>
    <x v="1522"/>
    <d v="2020-10-11T00:00:00"/>
    <x v="3"/>
    <x v="1505"/>
    <s v="Neha Singh"/>
    <x v="17"/>
    <s v="Smartwatch"/>
    <x v="4"/>
    <x v="2"/>
    <n v="4"/>
    <n v="356.95"/>
    <n v="0.2"/>
    <n v="57.11"/>
    <n v="0.91"/>
    <n v="1200.26"/>
    <s v="Amazon Pay"/>
    <s v="Delivered"/>
    <s v="San Diego"/>
    <s v="CA"/>
    <s v="India"/>
    <s v="SELL01128"/>
  </r>
  <r>
    <x v="1523"/>
    <d v="2023-08-21T00:00:00"/>
    <x v="0"/>
    <x v="781"/>
    <s v="Aditya Kapoor"/>
    <x v="9"/>
    <s v="Wireless Earbuds"/>
    <x v="0"/>
    <x v="6"/>
    <n v="3"/>
    <n v="366.82"/>
    <n v="0.25"/>
    <n v="0"/>
    <n v="5.52"/>
    <n v="830.86"/>
    <s v="Amazon Pay"/>
    <s v="Delivered"/>
    <s v="Indianapolis"/>
    <s v="IN"/>
    <s v="United States"/>
    <s v="SELL00169"/>
  </r>
  <r>
    <x v="1524"/>
    <d v="2021-03-04T00:00:00"/>
    <x v="4"/>
    <x v="1506"/>
    <s v="Aarav Kumar"/>
    <x v="12"/>
    <s v="Vacuum Cleaner"/>
    <x v="2"/>
    <x v="9"/>
    <n v="5"/>
    <n v="257.54000000000002"/>
    <n v="0.05"/>
    <n v="61.17"/>
    <n v="2.92"/>
    <n v="1287.4100000000001"/>
    <s v="Debit Card"/>
    <s v="Delivered"/>
    <s v="Charlotte"/>
    <s v="NC"/>
    <s v="United Kingdom"/>
    <s v="SELL00813"/>
  </r>
  <r>
    <x v="1525"/>
    <d v="2024-02-09T00:00:00"/>
    <x v="2"/>
    <x v="1507"/>
    <s v="Priya Sharma"/>
    <x v="16"/>
    <s v="Puzzle 1000pc"/>
    <x v="5"/>
    <x v="4"/>
    <n v="5"/>
    <n v="592.79"/>
    <n v="0.1"/>
    <n v="213.4"/>
    <n v="14.9"/>
    <n v="2895.86"/>
    <s v="UPI"/>
    <s v="Delivered"/>
    <s v="Chicago"/>
    <s v="IL"/>
    <s v="United States"/>
    <s v="SELL00833"/>
  </r>
  <r>
    <x v="1526"/>
    <d v="2020-10-12T00:00:00"/>
    <x v="3"/>
    <x v="1508"/>
    <s v="Pooja Kumar"/>
    <x v="47"/>
    <s v="External HDD 2TB"/>
    <x v="3"/>
    <x v="5"/>
    <n v="2"/>
    <n v="293.17"/>
    <n v="0.1"/>
    <n v="0"/>
    <n v="5.08"/>
    <n v="532.79"/>
    <s v="UPI"/>
    <s v="Shipped"/>
    <s v="San Antonio"/>
    <s v="TX"/>
    <s v="Canada"/>
    <s v="SELL00124"/>
  </r>
  <r>
    <x v="1527"/>
    <d v="2023-03-13T00:00:00"/>
    <x v="0"/>
    <x v="1509"/>
    <s v="Sahil Gupta"/>
    <x v="38"/>
    <s v="Fitness Band"/>
    <x v="5"/>
    <x v="1"/>
    <n v="4"/>
    <n v="50.21"/>
    <n v="0"/>
    <n v="16.07"/>
    <n v="9.1300000000000008"/>
    <n v="226.04"/>
    <s v="Net Banking"/>
    <s v="Delivered"/>
    <s v="San Jose"/>
    <s v="CA"/>
    <s v="United States"/>
    <s v="SELL01556"/>
  </r>
  <r>
    <x v="1528"/>
    <d v="2023-12-18T00:00:00"/>
    <x v="0"/>
    <x v="1510"/>
    <s v="Mohit Joshi"/>
    <x v="46"/>
    <s v="Action Camera"/>
    <x v="2"/>
    <x v="2"/>
    <n v="3"/>
    <n v="168.59"/>
    <n v="0.2"/>
    <n v="0"/>
    <n v="5.97"/>
    <n v="410.59"/>
    <s v="Credit Card"/>
    <s v="Delivered"/>
    <s v="Phoenix"/>
    <s v="AZ"/>
    <s v="United States"/>
    <s v="SELL00490"/>
  </r>
  <r>
    <x v="1529"/>
    <d v="2022-11-08T00:00:00"/>
    <x v="1"/>
    <x v="1511"/>
    <s v="Ritika Joshi"/>
    <x v="23"/>
    <s v="Phone Tripod"/>
    <x v="1"/>
    <x v="3"/>
    <n v="4"/>
    <n v="302.42"/>
    <n v="0"/>
    <n v="96.77"/>
    <n v="1"/>
    <n v="1307.45"/>
    <s v="Net Banking"/>
    <s v="Delivered"/>
    <s v="San Jose"/>
    <s v="CA"/>
    <s v="United States"/>
    <s v="SELL01454"/>
  </r>
  <r>
    <x v="1530"/>
    <d v="2020-01-18T00:00:00"/>
    <x v="3"/>
    <x v="1512"/>
    <s v="Sahil Reddy"/>
    <x v="31"/>
    <s v="Novel Bestseller"/>
    <x v="4"/>
    <x v="4"/>
    <n v="1"/>
    <n v="368.93"/>
    <n v="0"/>
    <n v="44.27"/>
    <n v="14.36"/>
    <n v="427.56"/>
    <s v="Amazon Pay"/>
    <s v="Shipped"/>
    <s v="San Diego"/>
    <s v="CA"/>
    <s v="United States"/>
    <s v="SELL01349"/>
  </r>
  <r>
    <x v="1531"/>
    <d v="2022-02-07T00:00:00"/>
    <x v="1"/>
    <x v="1513"/>
    <s v="Vihaan Kapoor"/>
    <x v="34"/>
    <s v="Air Fryer"/>
    <x v="2"/>
    <x v="2"/>
    <n v="2"/>
    <n v="327.5"/>
    <n v="0.15"/>
    <n v="44.54"/>
    <n v="13.5"/>
    <n v="614.79"/>
    <s v="Net Banking"/>
    <s v="Delivered"/>
    <s v="Chicago"/>
    <s v="IL"/>
    <s v="India"/>
    <s v="SELL00934"/>
  </r>
  <r>
    <x v="1532"/>
    <d v="2021-08-12T00:00:00"/>
    <x v="4"/>
    <x v="1514"/>
    <s v="Vihaan Gupta"/>
    <x v="6"/>
    <s v="Dress Shirt"/>
    <x v="2"/>
    <x v="6"/>
    <n v="1"/>
    <n v="313.39"/>
    <n v="0.25"/>
    <n v="11.75"/>
    <n v="2.92"/>
    <n v="249.71"/>
    <s v="Debit Card"/>
    <s v="Delivered"/>
    <s v="Columbus"/>
    <s v="OH"/>
    <s v="India"/>
    <s v="SELL01775"/>
  </r>
  <r>
    <x v="1533"/>
    <d v="2023-10-26T00:00:00"/>
    <x v="0"/>
    <x v="1515"/>
    <s v="Sahil Patel"/>
    <x v="44"/>
    <s v="Desk Organizer"/>
    <x v="1"/>
    <x v="6"/>
    <n v="2"/>
    <n v="19.25"/>
    <n v="0.3"/>
    <n v="1.35"/>
    <n v="6.6"/>
    <n v="34.9"/>
    <s v="Credit Card"/>
    <s v="Pending"/>
    <s v="San Francisco"/>
    <s v="CA"/>
    <s v="United States"/>
    <s v="SELL01264"/>
  </r>
  <r>
    <x v="1534"/>
    <d v="2023-04-13T00:00:00"/>
    <x v="0"/>
    <x v="1516"/>
    <s v="Sahil Sharma"/>
    <x v="27"/>
    <s v="Instant Pot"/>
    <x v="2"/>
    <x v="3"/>
    <n v="5"/>
    <n v="197.51"/>
    <n v="0.2"/>
    <n v="63.2"/>
    <n v="4.03"/>
    <n v="857.27"/>
    <s v="UPI"/>
    <s v="Delivered"/>
    <s v="San Francisco"/>
    <s v="CA"/>
    <s v="India"/>
    <s v="SELL00667"/>
  </r>
  <r>
    <x v="1535"/>
    <d v="2022-10-06T00:00:00"/>
    <x v="1"/>
    <x v="1517"/>
    <s v="Simran Reddy"/>
    <x v="34"/>
    <s v="Air Fryer"/>
    <x v="3"/>
    <x v="7"/>
    <n v="4"/>
    <n v="433.35"/>
    <n v="0"/>
    <n v="312.01"/>
    <n v="3.45"/>
    <n v="2048.86"/>
    <s v="UPI"/>
    <s v="Delivered"/>
    <s v="Houston"/>
    <s v="TX"/>
    <s v="United States"/>
    <s v="SELL01542"/>
  </r>
  <r>
    <x v="1536"/>
    <d v="2020-07-12T00:00:00"/>
    <x v="3"/>
    <x v="1518"/>
    <s v="Rohit Mehta"/>
    <x v="17"/>
    <s v="Smartwatch"/>
    <x v="3"/>
    <x v="2"/>
    <n v="4"/>
    <n v="296.06"/>
    <n v="0.05"/>
    <n v="90"/>
    <n v="3.1"/>
    <n v="1218.1300000000001"/>
    <s v="UPI"/>
    <s v="Returned"/>
    <s v="Chicago"/>
    <s v="IL"/>
    <s v="United States"/>
    <s v="SELL00163"/>
  </r>
  <r>
    <x v="1537"/>
    <d v="2021-05-16T00:00:00"/>
    <x v="4"/>
    <x v="1519"/>
    <s v="Vihaan Kumar"/>
    <x v="44"/>
    <s v="Desk Organizer"/>
    <x v="5"/>
    <x v="8"/>
    <n v="4"/>
    <n v="188.79"/>
    <n v="0"/>
    <n v="37.76"/>
    <n v="5.31"/>
    <n v="798.23"/>
    <s v="Credit Card"/>
    <s v="Delivered"/>
    <s v="Austin"/>
    <s v="TX"/>
    <s v="United States"/>
    <s v="SELL01351"/>
  </r>
  <r>
    <x v="1538"/>
    <d v="2022-09-14T00:00:00"/>
    <x v="1"/>
    <x v="1520"/>
    <s v="Priya Sharma"/>
    <x v="37"/>
    <s v="USB-C Charger"/>
    <x v="4"/>
    <x v="7"/>
    <n v="1"/>
    <n v="175.79"/>
    <n v="0.1"/>
    <n v="7.91"/>
    <n v="13.23"/>
    <n v="179.35"/>
    <s v="Cash on Delivery"/>
    <s v="Delivered"/>
    <s v="Charlotte"/>
    <s v="NC"/>
    <s v="United States"/>
    <s v="SELL00302"/>
  </r>
  <r>
    <x v="1539"/>
    <d v="2023-02-10T00:00:00"/>
    <x v="0"/>
    <x v="1521"/>
    <s v="Simran Gupta"/>
    <x v="36"/>
    <s v="Router"/>
    <x v="0"/>
    <x v="3"/>
    <n v="3"/>
    <n v="479.94"/>
    <n v="0"/>
    <n v="172.78"/>
    <n v="5.38"/>
    <n v="1617.98"/>
    <s v="Credit Card"/>
    <s v="Delivered"/>
    <s v="Fort Worth"/>
    <s v="TX"/>
    <s v="India"/>
    <s v="SELL00578"/>
  </r>
  <r>
    <x v="1540"/>
    <d v="2020-04-23T00:00:00"/>
    <x v="3"/>
    <x v="1522"/>
    <s v="Vikas Verma"/>
    <x v="32"/>
    <s v="Children's Book"/>
    <x v="0"/>
    <x v="9"/>
    <n v="3"/>
    <n v="136.88"/>
    <n v="0.05"/>
    <n v="31.21"/>
    <n v="3.49"/>
    <n v="424.81"/>
    <s v="UPI"/>
    <s v="Delivered"/>
    <s v="Austin"/>
    <s v="TX"/>
    <s v="United States"/>
    <s v="SELL00429"/>
  </r>
  <r>
    <x v="1541"/>
    <d v="2023-05-30T00:00:00"/>
    <x v="0"/>
    <x v="1523"/>
    <s v="Simran Verma"/>
    <x v="5"/>
    <s v="Cookware Set"/>
    <x v="0"/>
    <x v="4"/>
    <n v="1"/>
    <n v="233.46"/>
    <n v="0"/>
    <n v="28.02"/>
    <n v="7.37"/>
    <n v="268.85000000000002"/>
    <s v="Credit Card"/>
    <s v="Delivered"/>
    <s v="Columbus"/>
    <s v="OH"/>
    <s v="United States"/>
    <s v="SELL00789"/>
  </r>
  <r>
    <x v="1542"/>
    <d v="2024-08-28T00:00:00"/>
    <x v="2"/>
    <x v="1524"/>
    <s v="Sneha Kumar"/>
    <x v="5"/>
    <s v="Cookware Set"/>
    <x v="0"/>
    <x v="8"/>
    <n v="5"/>
    <n v="207.11"/>
    <n v="0"/>
    <n v="82.84"/>
    <n v="7.67"/>
    <n v="1126.06"/>
    <s v="Debit Card"/>
    <s v="Delivered"/>
    <s v="San Diego"/>
    <s v="CA"/>
    <s v="United States"/>
    <s v="SELL00851"/>
  </r>
  <r>
    <x v="1543"/>
    <d v="2022-08-04T00:00:00"/>
    <x v="1"/>
    <x v="621"/>
    <s v="Ritika Patel"/>
    <x v="41"/>
    <s v="Electric Kettle"/>
    <x v="5"/>
    <x v="0"/>
    <n v="3"/>
    <n v="8.39"/>
    <n v="0"/>
    <n v="3.02"/>
    <n v="5.88"/>
    <n v="34.07"/>
    <s v="Credit Card"/>
    <s v="Delivered"/>
    <s v="Charlotte"/>
    <s v="NC"/>
    <s v="India"/>
    <s v="SELL00947"/>
  </r>
  <r>
    <x v="1544"/>
    <d v="2022-04-10T00:00:00"/>
    <x v="1"/>
    <x v="1525"/>
    <s v="Kabir Mehta"/>
    <x v="30"/>
    <s v="Noise Cancelling Headphones"/>
    <x v="4"/>
    <x v="7"/>
    <n v="5"/>
    <n v="341.09"/>
    <n v="0"/>
    <n v="85.27"/>
    <n v="14.18"/>
    <n v="1804.9"/>
    <s v="Amazon Pay"/>
    <s v="Delivered"/>
    <s v="San Antonio"/>
    <s v="TX"/>
    <s v="United Kingdom"/>
    <s v="SELL00262"/>
  </r>
  <r>
    <x v="1545"/>
    <d v="2024-07-25T00:00:00"/>
    <x v="2"/>
    <x v="1526"/>
    <s v="Mohit Kapoor"/>
    <x v="42"/>
    <s v="Wireless Charger"/>
    <x v="3"/>
    <x v="3"/>
    <n v="4"/>
    <n v="216.13"/>
    <n v="0.05"/>
    <n v="41.06"/>
    <n v="9.36"/>
    <n v="871.71"/>
    <s v="Amazon Pay"/>
    <s v="Delivered"/>
    <s v="Seattle"/>
    <s v="WA"/>
    <s v="United States"/>
    <s v="SELL00855"/>
  </r>
  <r>
    <x v="1546"/>
    <d v="2023-07-11T00:00:00"/>
    <x v="0"/>
    <x v="1527"/>
    <s v="Arjun Kumar"/>
    <x v="1"/>
    <s v="Microphone"/>
    <x v="3"/>
    <x v="7"/>
    <n v="1"/>
    <n v="331.42"/>
    <n v="0.3"/>
    <n v="0"/>
    <n v="11.4"/>
    <n v="243.39"/>
    <s v="Net Banking"/>
    <s v="Delivered"/>
    <s v="San Antonio"/>
    <s v="TX"/>
    <s v="United States"/>
    <s v="SELL00861"/>
  </r>
  <r>
    <x v="1547"/>
    <d v="2022-07-13T00:00:00"/>
    <x v="1"/>
    <x v="1528"/>
    <s v="Rohit Sharma"/>
    <x v="18"/>
    <s v="Smartphone Case"/>
    <x v="5"/>
    <x v="1"/>
    <n v="4"/>
    <n v="350.87"/>
    <n v="0.05"/>
    <n v="66.67"/>
    <n v="9.6"/>
    <n v="1409.58"/>
    <s v="UPI"/>
    <s v="Delivered"/>
    <s v="Washington"/>
    <s v="DC"/>
    <s v="United States"/>
    <s v="SELL00370"/>
  </r>
  <r>
    <x v="1548"/>
    <d v="2020-02-24T00:00:00"/>
    <x v="3"/>
    <x v="1529"/>
    <s v="Ritika Patel"/>
    <x v="23"/>
    <s v="Phone Tripod"/>
    <x v="0"/>
    <x v="7"/>
    <n v="4"/>
    <n v="83.97"/>
    <n v="0.05"/>
    <n v="15.95"/>
    <n v="4.3499999999999996"/>
    <n v="339.39"/>
    <s v="Cash on Delivery"/>
    <s v="Delivered"/>
    <s v="New York"/>
    <s v="NY"/>
    <s v="United States"/>
    <s v="SELL00337"/>
  </r>
  <r>
    <x v="1549"/>
    <d v="2024-07-24T00:00:00"/>
    <x v="2"/>
    <x v="1530"/>
    <s v="Sahil Gupta"/>
    <x v="49"/>
    <s v="Bluetooth Speaker"/>
    <x v="2"/>
    <x v="6"/>
    <n v="5"/>
    <n v="448.11"/>
    <n v="0.05"/>
    <n v="383.13"/>
    <n v="12.9"/>
    <n v="2524.5500000000002"/>
    <s v="Debit Card"/>
    <s v="Delivered"/>
    <s v="Columbus"/>
    <s v="OH"/>
    <s v="United States"/>
    <s v="SELL00767"/>
  </r>
  <r>
    <x v="1550"/>
    <d v="2022-03-10T00:00:00"/>
    <x v="1"/>
    <x v="1531"/>
    <s v="Kabir Reddy"/>
    <x v="27"/>
    <s v="Instant Pot"/>
    <x v="3"/>
    <x v="1"/>
    <n v="3"/>
    <n v="378.16"/>
    <n v="0"/>
    <n v="90.76"/>
    <n v="10.46"/>
    <n v="1235.7"/>
    <s v="Credit Card"/>
    <s v="Shipped"/>
    <s v="Phoenix"/>
    <s v="AZ"/>
    <s v="United States"/>
    <s v="SELL01234"/>
  </r>
  <r>
    <x v="1551"/>
    <d v="2022-02-16T00:00:00"/>
    <x v="1"/>
    <x v="1532"/>
    <s v="Mohit Patel"/>
    <x v="6"/>
    <s v="Dress Shirt"/>
    <x v="5"/>
    <x v="5"/>
    <n v="1"/>
    <n v="481.03"/>
    <n v="0.05"/>
    <n v="0"/>
    <n v="2.44"/>
    <n v="459.42"/>
    <s v="Net Banking"/>
    <s v="Delivered"/>
    <s v="Denver"/>
    <s v="CO"/>
    <s v="United States"/>
    <s v="SELL01033"/>
  </r>
  <r>
    <x v="1552"/>
    <d v="2024-01-21T00:00:00"/>
    <x v="2"/>
    <x v="558"/>
    <s v="Priya Gupta"/>
    <x v="33"/>
    <s v="Laptop Sleeve"/>
    <x v="5"/>
    <x v="7"/>
    <n v="1"/>
    <n v="201"/>
    <n v="0"/>
    <n v="10.050000000000001"/>
    <n v="2.66"/>
    <n v="213.71"/>
    <s v="Credit Card"/>
    <s v="Cancelled"/>
    <s v="Los Angeles"/>
    <s v="CA"/>
    <s v="India"/>
    <s v="SELL01880"/>
  </r>
  <r>
    <x v="1553"/>
    <d v="2020-06-10T00:00:00"/>
    <x v="3"/>
    <x v="1533"/>
    <s v="Ritika Gupta"/>
    <x v="40"/>
    <s v="Mechanical Keyboard"/>
    <x v="1"/>
    <x v="9"/>
    <n v="2"/>
    <n v="228.25"/>
    <n v="0.05"/>
    <n v="21.68"/>
    <n v="8.58"/>
    <n v="463.93"/>
    <s v="Credit Card"/>
    <s v="Shipped"/>
    <s v="Dallas"/>
    <s v="TX"/>
    <s v="United States"/>
    <s v="SELL00688"/>
  </r>
  <r>
    <x v="1554"/>
    <d v="2023-11-04T00:00:00"/>
    <x v="0"/>
    <x v="1534"/>
    <s v="Aman Verma"/>
    <x v="20"/>
    <s v="4K Monitor"/>
    <x v="4"/>
    <x v="1"/>
    <n v="3"/>
    <n v="78.739999999999995"/>
    <n v="0.1"/>
    <n v="17.010000000000002"/>
    <n v="10.77"/>
    <n v="240.38"/>
    <s v="Net Banking"/>
    <s v="Cancelled"/>
    <s v="San Antonio"/>
    <s v="TX"/>
    <s v="United States"/>
    <s v="SELL00725"/>
  </r>
  <r>
    <x v="1555"/>
    <d v="2020-03-27T00:00:00"/>
    <x v="3"/>
    <x v="1535"/>
    <s v="Arjun Mehta"/>
    <x v="17"/>
    <s v="Smartwatch"/>
    <x v="4"/>
    <x v="6"/>
    <n v="4"/>
    <n v="67.41"/>
    <n v="0.1"/>
    <n v="19.41"/>
    <n v="14.78"/>
    <n v="276.87"/>
    <s v="Credit Card"/>
    <s v="Delivered"/>
    <s v="Charlotte"/>
    <s v="NC"/>
    <s v="India"/>
    <s v="SELL01291"/>
  </r>
  <r>
    <x v="1556"/>
    <d v="2020-02-24T00:00:00"/>
    <x v="3"/>
    <x v="1536"/>
    <s v="Vivaan Gupta"/>
    <x v="36"/>
    <s v="Router"/>
    <x v="1"/>
    <x v="1"/>
    <n v="3"/>
    <n v="260.52999999999997"/>
    <n v="0.05"/>
    <n v="59.4"/>
    <n v="11.13"/>
    <n v="813.04"/>
    <s v="Credit Card"/>
    <s v="Returned"/>
    <s v="San Jose"/>
    <s v="CA"/>
    <s v="United States"/>
    <s v="SELL01611"/>
  </r>
  <r>
    <x v="1557"/>
    <d v="2024-02-08T00:00:00"/>
    <x v="2"/>
    <x v="1537"/>
    <s v="Arjun Singh"/>
    <x v="31"/>
    <s v="Novel Bestseller"/>
    <x v="3"/>
    <x v="0"/>
    <n v="5"/>
    <n v="105.04"/>
    <n v="0"/>
    <n v="42.02"/>
    <n v="6.74"/>
    <n v="573.96"/>
    <s v="Credit Card"/>
    <s v="Shipped"/>
    <s v="Jacksonville"/>
    <s v="FL"/>
    <s v="United States"/>
    <s v="SELL00672"/>
  </r>
  <r>
    <x v="1558"/>
    <d v="2024-12-28T00:00:00"/>
    <x v="2"/>
    <x v="1446"/>
    <s v="Sneha Singh"/>
    <x v="37"/>
    <s v="USB-C Charger"/>
    <x v="2"/>
    <x v="5"/>
    <n v="1"/>
    <n v="499.12"/>
    <n v="0"/>
    <n v="39.93"/>
    <n v="2.2200000000000002"/>
    <n v="541.27"/>
    <s v="Amazon Pay"/>
    <s v="Delivered"/>
    <s v="Los Angeles"/>
    <s v="CA"/>
    <s v="United Kingdom"/>
    <s v="SELL00472"/>
  </r>
  <r>
    <x v="1559"/>
    <d v="2023-04-16T00:00:00"/>
    <x v="0"/>
    <x v="1538"/>
    <s v="Anjali Kumar"/>
    <x v="8"/>
    <s v="Kids Toy Car"/>
    <x v="2"/>
    <x v="4"/>
    <n v="4"/>
    <n v="462.85"/>
    <n v="0.05"/>
    <n v="140.71"/>
    <n v="11.97"/>
    <n v="1911.51"/>
    <s v="UPI"/>
    <s v="Shipped"/>
    <s v="Columbus"/>
    <s v="OH"/>
    <s v="United States"/>
    <s v="SELL00026"/>
  </r>
  <r>
    <x v="1560"/>
    <d v="2023-11-15T00:00:00"/>
    <x v="0"/>
    <x v="1539"/>
    <s v="Sunita Joshi"/>
    <x v="14"/>
    <s v="Running Shoes"/>
    <x v="3"/>
    <x v="0"/>
    <n v="3"/>
    <n v="302.97000000000003"/>
    <n v="0"/>
    <n v="72.709999999999994"/>
    <n v="4.58"/>
    <n v="986.2"/>
    <s v="Credit Card"/>
    <s v="Delivered"/>
    <s v="New York"/>
    <s v="NY"/>
    <s v="United States"/>
    <s v="SELL01049"/>
  </r>
  <r>
    <x v="1561"/>
    <d v="2023-10-04T00:00:00"/>
    <x v="0"/>
    <x v="1540"/>
    <s v="Arjun Kapoor"/>
    <x v="24"/>
    <s v="Gaming Mouse"/>
    <x v="4"/>
    <x v="5"/>
    <n v="3"/>
    <n v="38.06"/>
    <n v="0"/>
    <n v="13.7"/>
    <n v="13.09"/>
    <n v="140.97"/>
    <s v="Amazon Pay"/>
    <s v="Delivered"/>
    <s v="Denver"/>
    <s v="CO"/>
    <s v="United States"/>
    <s v="SELL00625"/>
  </r>
  <r>
    <x v="1562"/>
    <d v="2022-10-28T00:00:00"/>
    <x v="1"/>
    <x v="1541"/>
    <s v="Pooja Mehta"/>
    <x v="6"/>
    <s v="Dress Shirt"/>
    <x v="3"/>
    <x v="0"/>
    <n v="5"/>
    <n v="373.42"/>
    <n v="0.2"/>
    <n v="74.680000000000007"/>
    <n v="9.59"/>
    <n v="1577.95"/>
    <s v="Amazon Pay"/>
    <s v="Delivered"/>
    <s v="Washington"/>
    <s v="DC"/>
    <s v="United States"/>
    <s v="SELL00562"/>
  </r>
  <r>
    <x v="1563"/>
    <d v="2022-04-12T00:00:00"/>
    <x v="1"/>
    <x v="1542"/>
    <s v="Sunita Joshi"/>
    <x v="36"/>
    <s v="Router"/>
    <x v="2"/>
    <x v="2"/>
    <n v="5"/>
    <n v="533.44000000000005"/>
    <n v="0.25"/>
    <n v="160.03"/>
    <n v="3.55"/>
    <n v="2163.98"/>
    <s v="Credit Card"/>
    <s v="Delivered"/>
    <s v="San Diego"/>
    <s v="CA"/>
    <s v="United States"/>
    <s v="SELL01153"/>
  </r>
  <r>
    <x v="1564"/>
    <d v="2020-11-08T00:00:00"/>
    <x v="3"/>
    <x v="1543"/>
    <s v="Aditya Verma"/>
    <x v="49"/>
    <s v="Bluetooth Speaker"/>
    <x v="4"/>
    <x v="0"/>
    <n v="4"/>
    <n v="137.43"/>
    <n v="0.2"/>
    <n v="35.18"/>
    <n v="4.12"/>
    <n v="479.08"/>
    <s v="UPI"/>
    <s v="Shipped"/>
    <s v="San Francisco"/>
    <s v="CA"/>
    <s v="United States"/>
    <s v="SELL01987"/>
  </r>
  <r>
    <x v="1565"/>
    <d v="2022-01-28T00:00:00"/>
    <x v="1"/>
    <x v="1544"/>
    <s v="Sunita Reddy"/>
    <x v="0"/>
    <s v="Drone Mini"/>
    <x v="4"/>
    <x v="2"/>
    <n v="4"/>
    <n v="176.94"/>
    <n v="0.15"/>
    <n v="72.19"/>
    <n v="10.45"/>
    <n v="684.24"/>
    <s v="UPI"/>
    <s v="Delivered"/>
    <s v="Denver"/>
    <s v="CO"/>
    <s v="United States"/>
    <s v="SELL00428"/>
  </r>
  <r>
    <x v="1566"/>
    <d v="2021-03-18T00:00:00"/>
    <x v="4"/>
    <x v="1545"/>
    <s v="Pooja Patel"/>
    <x v="37"/>
    <s v="USB-C Charger"/>
    <x v="2"/>
    <x v="0"/>
    <n v="2"/>
    <n v="483.84"/>
    <n v="0.05"/>
    <n v="110.32"/>
    <n v="7.34"/>
    <n v="1036.96"/>
    <s v="Credit Card"/>
    <s v="Shipped"/>
    <s v="Washington"/>
    <s v="DC"/>
    <s v="United States"/>
    <s v="SELL00539"/>
  </r>
  <r>
    <x v="1567"/>
    <d v="2024-11-25T00:00:00"/>
    <x v="2"/>
    <x v="1546"/>
    <s v="Simran Joshi"/>
    <x v="48"/>
    <s v="Office Chair"/>
    <x v="4"/>
    <x v="6"/>
    <n v="1"/>
    <n v="556.73"/>
    <n v="0.1"/>
    <n v="40.08"/>
    <n v="10.47"/>
    <n v="551.61"/>
    <s v="Credit Card"/>
    <s v="Delivered"/>
    <s v="Columbus"/>
    <s v="OH"/>
    <s v="United States"/>
    <s v="SELL01081"/>
  </r>
  <r>
    <x v="1568"/>
    <d v="2020-11-23T00:00:00"/>
    <x v="3"/>
    <x v="1547"/>
    <s v="Anjali Kapoor"/>
    <x v="14"/>
    <s v="Running Shoes"/>
    <x v="2"/>
    <x v="1"/>
    <n v="2"/>
    <n v="257.13"/>
    <n v="0.2"/>
    <n v="0"/>
    <n v="3.79"/>
    <n v="415.2"/>
    <s v="Credit Card"/>
    <s v="Delivered"/>
    <s v="Fort Worth"/>
    <s v="TX"/>
    <s v="Canada"/>
    <s v="SELL00536"/>
  </r>
  <r>
    <x v="1569"/>
    <d v="2022-12-13T00:00:00"/>
    <x v="1"/>
    <x v="1548"/>
    <s v="Aarav Verma"/>
    <x v="8"/>
    <s v="Kids Toy Car"/>
    <x v="2"/>
    <x v="5"/>
    <n v="2"/>
    <n v="217.81"/>
    <n v="0.1"/>
    <n v="70.569999999999993"/>
    <n v="14.61"/>
    <n v="477.24"/>
    <s v="Debit Card"/>
    <s v="Delivered"/>
    <s v="Phoenix"/>
    <s v="AZ"/>
    <s v="United States"/>
    <s v="SELL01293"/>
  </r>
  <r>
    <x v="1570"/>
    <d v="2022-01-30T00:00:00"/>
    <x v="1"/>
    <x v="1549"/>
    <s v="Simran Patel"/>
    <x v="9"/>
    <s v="Wireless Earbuds"/>
    <x v="2"/>
    <x v="2"/>
    <n v="3"/>
    <n v="578.23"/>
    <n v="0"/>
    <n v="86.73"/>
    <n v="4.54"/>
    <n v="1825.96"/>
    <s v="Debit Card"/>
    <s v="Delivered"/>
    <s v="Houston"/>
    <s v="TX"/>
    <s v="United States"/>
    <s v="SELL01639"/>
  </r>
  <r>
    <x v="1571"/>
    <d v="2023-06-16T00:00:00"/>
    <x v="0"/>
    <x v="1550"/>
    <s v="Aditya Reddy"/>
    <x v="4"/>
    <s v="T-Shirt"/>
    <x v="5"/>
    <x v="4"/>
    <n v="3"/>
    <n v="389.85"/>
    <n v="0"/>
    <n v="93.56"/>
    <n v="0.96"/>
    <n v="1264.07"/>
    <s v="Net Banking"/>
    <s v="Delivered"/>
    <s v="Chicago"/>
    <s v="IL"/>
    <s v="Canada"/>
    <s v="SELL01580"/>
  </r>
  <r>
    <x v="1572"/>
    <d v="2023-06-06T00:00:00"/>
    <x v="0"/>
    <x v="1454"/>
    <s v="Sunita Kumar"/>
    <x v="34"/>
    <s v="Air Fryer"/>
    <x v="0"/>
    <x v="3"/>
    <n v="4"/>
    <n v="347.02"/>
    <n v="0.05"/>
    <n v="105.49"/>
    <n v="11.93"/>
    <n v="1436.1"/>
    <s v="Debit Card"/>
    <s v="Shipped"/>
    <s v="Houston"/>
    <s v="TX"/>
    <s v="United States"/>
    <s v="SELL00545"/>
  </r>
  <r>
    <x v="1573"/>
    <d v="2021-08-01T00:00:00"/>
    <x v="4"/>
    <x v="1551"/>
    <s v="Karan Kumar"/>
    <x v="34"/>
    <s v="Air Fryer"/>
    <x v="3"/>
    <x v="4"/>
    <n v="3"/>
    <n v="404.03"/>
    <n v="0.2"/>
    <n v="116.36"/>
    <n v="1.07"/>
    <n v="1087.0999999999999"/>
    <s v="Amazon Pay"/>
    <s v="Shipped"/>
    <s v="Phoenix"/>
    <s v="AZ"/>
    <s v="United States"/>
    <s v="SELL00712"/>
  </r>
  <r>
    <x v="1574"/>
    <d v="2022-12-10T00:00:00"/>
    <x v="1"/>
    <x v="1552"/>
    <s v="Neha Gupta"/>
    <x v="41"/>
    <s v="Electric Kettle"/>
    <x v="4"/>
    <x v="2"/>
    <n v="3"/>
    <n v="446.77"/>
    <n v="0"/>
    <n v="160.84"/>
    <n v="4.12"/>
    <n v="1505.27"/>
    <s v="Debit Card"/>
    <s v="Delivered"/>
    <s v="Washington"/>
    <s v="DC"/>
    <s v="United States"/>
    <s v="SELL01319"/>
  </r>
  <r>
    <x v="1575"/>
    <d v="2024-06-20T00:00:00"/>
    <x v="2"/>
    <x v="1553"/>
    <s v="Anjali Gupta"/>
    <x v="11"/>
    <s v="Projector Mini"/>
    <x v="4"/>
    <x v="5"/>
    <n v="1"/>
    <n v="522.16999999999996"/>
    <n v="0.05"/>
    <n v="0"/>
    <n v="12.01"/>
    <n v="508.07"/>
    <s v="Debit Card"/>
    <s v="Delivered"/>
    <s v="Austin"/>
    <s v="TX"/>
    <s v="United Kingdom"/>
    <s v="SELL01456"/>
  </r>
  <r>
    <x v="1576"/>
    <d v="2024-06-15T00:00:00"/>
    <x v="2"/>
    <x v="1554"/>
    <s v="Anjali Reddy"/>
    <x v="23"/>
    <s v="Phone Tripod"/>
    <x v="1"/>
    <x v="0"/>
    <n v="3"/>
    <n v="244.19"/>
    <n v="0.25"/>
    <n v="43.95"/>
    <n v="2.5099999999999998"/>
    <n v="595.89"/>
    <s v="Credit Card"/>
    <s v="Delivered"/>
    <s v="Charlotte"/>
    <s v="NC"/>
    <s v="United States"/>
    <s v="SELL01486"/>
  </r>
  <r>
    <x v="1577"/>
    <d v="2022-10-03T00:00:00"/>
    <x v="1"/>
    <x v="1555"/>
    <s v="Ritika Singh"/>
    <x v="9"/>
    <s v="Wireless Earbuds"/>
    <x v="3"/>
    <x v="3"/>
    <n v="5"/>
    <n v="255.26"/>
    <n v="0"/>
    <n v="63.82"/>
    <n v="14.19"/>
    <n v="1354.31"/>
    <s v="Credit Card"/>
    <s v="Delivered"/>
    <s v="San Diego"/>
    <s v="CA"/>
    <s v="India"/>
    <s v="SELL01772"/>
  </r>
  <r>
    <x v="1578"/>
    <d v="2023-07-11T00:00:00"/>
    <x v="0"/>
    <x v="1556"/>
    <s v="Ritika Joshi"/>
    <x v="1"/>
    <s v="Microphone"/>
    <x v="2"/>
    <x v="9"/>
    <n v="4"/>
    <n v="230.32"/>
    <n v="0.15"/>
    <n v="39.15"/>
    <n v="7"/>
    <n v="829.24"/>
    <s v="Amazon Pay"/>
    <s v="Pending"/>
    <s v="Dallas"/>
    <s v="TX"/>
    <s v="United States"/>
    <s v="SELL00411"/>
  </r>
  <r>
    <x v="1579"/>
    <d v="2023-12-12T00:00:00"/>
    <x v="0"/>
    <x v="1557"/>
    <s v="Anjali Sharma"/>
    <x v="30"/>
    <s v="Noise Cancelling Headphones"/>
    <x v="2"/>
    <x v="3"/>
    <n v="1"/>
    <n v="416.95"/>
    <n v="0.1"/>
    <n v="45.03"/>
    <n v="4.9000000000000004"/>
    <n v="425.18"/>
    <s v="Net Banking"/>
    <s v="Delivered"/>
    <s v="Houston"/>
    <s v="TX"/>
    <s v="India"/>
    <s v="SELL00226"/>
  </r>
  <r>
    <x v="1580"/>
    <d v="2020-04-05T00:00:00"/>
    <x v="3"/>
    <x v="1558"/>
    <s v="Vivaan Verma"/>
    <x v="21"/>
    <s v="Smart Light Bulb"/>
    <x v="4"/>
    <x v="8"/>
    <n v="2"/>
    <n v="225.13"/>
    <n v="0.05"/>
    <n v="21.39"/>
    <n v="13.64"/>
    <n v="462.78"/>
    <s v="Debit Card"/>
    <s v="Delivered"/>
    <s v="Washington"/>
    <s v="DC"/>
    <s v="India"/>
    <s v="SELL00561"/>
  </r>
  <r>
    <x v="1581"/>
    <d v="2023-01-16T00:00:00"/>
    <x v="0"/>
    <x v="1559"/>
    <s v="Simran Sharma"/>
    <x v="41"/>
    <s v="Electric Kettle"/>
    <x v="2"/>
    <x v="1"/>
    <n v="5"/>
    <n v="417.59"/>
    <n v="0.1"/>
    <n v="93.96"/>
    <n v="3.89"/>
    <n v="1977"/>
    <s v="Credit Card"/>
    <s v="Delivered"/>
    <s v="San Diego"/>
    <s v="CA"/>
    <s v="United States"/>
    <s v="SELL00205"/>
  </r>
  <r>
    <x v="1582"/>
    <d v="2023-01-06T00:00:00"/>
    <x v="0"/>
    <x v="1560"/>
    <s v="Vihaan Singh"/>
    <x v="41"/>
    <s v="Electric Kettle"/>
    <x v="1"/>
    <x v="0"/>
    <n v="5"/>
    <n v="369.54"/>
    <n v="0.1"/>
    <n v="133.03"/>
    <n v="9.01"/>
    <n v="1804.97"/>
    <s v="Debit Card"/>
    <s v="Delivered"/>
    <s v="Columbus"/>
    <s v="OH"/>
    <s v="India"/>
    <s v="SELL00784"/>
  </r>
  <r>
    <x v="1583"/>
    <d v="2023-08-04T00:00:00"/>
    <x v="0"/>
    <x v="1561"/>
    <s v="Simran Joshi"/>
    <x v="42"/>
    <s v="Wireless Charger"/>
    <x v="0"/>
    <x v="7"/>
    <n v="2"/>
    <n v="495.29"/>
    <n v="0.1"/>
    <n v="0"/>
    <n v="10.45"/>
    <n v="901.97"/>
    <s v="Credit Card"/>
    <s v="Pending"/>
    <s v="Fort Worth"/>
    <s v="TX"/>
    <s v="United States"/>
    <s v="SELL01983"/>
  </r>
  <r>
    <x v="1584"/>
    <d v="2023-02-17T00:00:00"/>
    <x v="0"/>
    <x v="561"/>
    <s v="Aarav Mehta"/>
    <x v="13"/>
    <s v="Desk Plant"/>
    <x v="5"/>
    <x v="6"/>
    <n v="5"/>
    <n v="17.23"/>
    <n v="0.2"/>
    <n v="5.51"/>
    <n v="5.67"/>
    <n v="80.099999999999994"/>
    <s v="UPI"/>
    <s v="Delivered"/>
    <s v="Seattle"/>
    <s v="WA"/>
    <s v="United States"/>
    <s v="SELL01656"/>
  </r>
  <r>
    <x v="1585"/>
    <d v="2022-03-24T00:00:00"/>
    <x v="1"/>
    <x v="1562"/>
    <s v="Rohit Singh"/>
    <x v="23"/>
    <s v="Phone Tripod"/>
    <x v="3"/>
    <x v="5"/>
    <n v="3"/>
    <n v="70.23"/>
    <n v="0"/>
    <n v="0"/>
    <n v="1.21"/>
    <n v="211.9"/>
    <s v="Credit Card"/>
    <s v="Delivered"/>
    <s v="Charlotte"/>
    <s v="NC"/>
    <s v="United States"/>
    <s v="SELL01701"/>
  </r>
  <r>
    <x v="1586"/>
    <d v="2021-05-05T00:00:00"/>
    <x v="4"/>
    <x v="1563"/>
    <s v="Priya Singh"/>
    <x v="43"/>
    <s v="HDMI Cable 2m"/>
    <x v="4"/>
    <x v="2"/>
    <n v="4"/>
    <n v="252.58"/>
    <n v="0.1"/>
    <n v="72.739999999999995"/>
    <n v="2.64"/>
    <n v="984.67"/>
    <s v="Cash on Delivery"/>
    <s v="Shipped"/>
    <s v="San Diego"/>
    <s v="CA"/>
    <s v="United States"/>
    <s v="SELL01458"/>
  </r>
  <r>
    <x v="1587"/>
    <d v="2021-03-27T00:00:00"/>
    <x v="4"/>
    <x v="1564"/>
    <s v="Pooja Verma"/>
    <x v="7"/>
    <s v="Jeans"/>
    <x v="0"/>
    <x v="6"/>
    <n v="5"/>
    <n v="340.4"/>
    <n v="0"/>
    <n v="0"/>
    <n v="3.75"/>
    <n v="1705.75"/>
    <s v="Net Banking"/>
    <s v="Delivered"/>
    <s v="New York"/>
    <s v="NY"/>
    <s v="India"/>
    <s v="SELL00131"/>
  </r>
  <r>
    <x v="1588"/>
    <d v="2024-03-03T00:00:00"/>
    <x v="2"/>
    <x v="1565"/>
    <s v="Vikas Gupta"/>
    <x v="28"/>
    <s v="Water Bottle"/>
    <x v="4"/>
    <x v="1"/>
    <n v="2"/>
    <n v="212.72"/>
    <n v="0.3"/>
    <n v="14.89"/>
    <n v="13.46"/>
    <n v="326.16000000000003"/>
    <s v="Credit Card"/>
    <s v="Delivered"/>
    <s v="Seattle"/>
    <s v="WA"/>
    <s v="United States"/>
    <s v="SELL01529"/>
  </r>
  <r>
    <x v="1589"/>
    <d v="2020-06-13T00:00:00"/>
    <x v="3"/>
    <x v="1566"/>
    <s v="Aditya Patel"/>
    <x v="41"/>
    <s v="Electric Kettle"/>
    <x v="4"/>
    <x v="7"/>
    <n v="1"/>
    <n v="348.15"/>
    <n v="0"/>
    <n v="41.78"/>
    <n v="13.06"/>
    <n v="402.99"/>
    <s v="Credit Card"/>
    <s v="Delivered"/>
    <s v="San Diego"/>
    <s v="CA"/>
    <s v="India"/>
    <s v="SELL01683"/>
  </r>
  <r>
    <x v="1590"/>
    <d v="2020-06-30T00:00:00"/>
    <x v="3"/>
    <x v="1567"/>
    <s v="Mohit Sharma"/>
    <x v="2"/>
    <s v="Power Bank 20000mAh"/>
    <x v="0"/>
    <x v="9"/>
    <n v="3"/>
    <n v="103.08"/>
    <n v="0"/>
    <n v="37.11"/>
    <n v="11.07"/>
    <n v="357.42"/>
    <s v="Credit Card"/>
    <s v="Shipped"/>
    <s v="Chicago"/>
    <s v="IL"/>
    <s v="Australia"/>
    <s v="SELL01836"/>
  </r>
  <r>
    <x v="1591"/>
    <d v="2021-04-13T00:00:00"/>
    <x v="4"/>
    <x v="1568"/>
    <s v="Sunita Gupta"/>
    <x v="47"/>
    <s v="External HDD 2TB"/>
    <x v="1"/>
    <x v="8"/>
    <n v="3"/>
    <n v="497.41"/>
    <n v="0.15"/>
    <n v="228.31"/>
    <n v="1.35"/>
    <n v="1498.06"/>
    <s v="Amazon Pay"/>
    <s v="Delivered"/>
    <s v="San Francisco"/>
    <s v="CA"/>
    <s v="United States"/>
    <s v="SELL01598"/>
  </r>
  <r>
    <x v="1592"/>
    <d v="2022-06-28T00:00:00"/>
    <x v="1"/>
    <x v="1569"/>
    <s v="Sneha Mehta"/>
    <x v="2"/>
    <s v="Power Bank 20000mAh"/>
    <x v="5"/>
    <x v="9"/>
    <n v="3"/>
    <n v="254.81"/>
    <n v="0.25"/>
    <n v="28.67"/>
    <n v="12.57"/>
    <n v="614.55999999999995"/>
    <s v="UPI"/>
    <s v="Shipped"/>
    <s v="Dallas"/>
    <s v="TX"/>
    <s v="United Kingdom"/>
    <s v="SELL00412"/>
  </r>
  <r>
    <x v="1593"/>
    <d v="2022-01-04T00:00:00"/>
    <x v="1"/>
    <x v="1570"/>
    <s v="Aditya Verma"/>
    <x v="26"/>
    <s v="Board Game"/>
    <x v="5"/>
    <x v="1"/>
    <n v="5"/>
    <n v="525.75"/>
    <n v="0"/>
    <n v="315.45"/>
    <n v="0.99"/>
    <n v="2945.19"/>
    <s v="UPI"/>
    <s v="Delivered"/>
    <s v="San Antonio"/>
    <s v="TX"/>
    <s v="United States"/>
    <s v="SELL00725"/>
  </r>
  <r>
    <x v="1594"/>
    <d v="2022-04-02T00:00:00"/>
    <x v="1"/>
    <x v="1571"/>
    <s v="Aarav Kumar"/>
    <x v="25"/>
    <s v="Memory Card 128GB"/>
    <x v="2"/>
    <x v="3"/>
    <n v="2"/>
    <n v="288.64999999999998"/>
    <n v="0.05"/>
    <n v="65.81"/>
    <n v="0.44"/>
    <n v="614.67999999999995"/>
    <s v="Debit Card"/>
    <s v="Delivered"/>
    <s v="Los Angeles"/>
    <s v="CA"/>
    <s v="United States"/>
    <s v="SELL01046"/>
  </r>
  <r>
    <x v="1595"/>
    <d v="2022-08-01T00:00:00"/>
    <x v="1"/>
    <x v="1572"/>
    <s v="Neha Verma"/>
    <x v="41"/>
    <s v="Electric Kettle"/>
    <x v="1"/>
    <x v="7"/>
    <n v="1"/>
    <n v="45.11"/>
    <n v="0.2"/>
    <n v="0"/>
    <n v="1.41"/>
    <n v="37.5"/>
    <s v="UPI"/>
    <s v="Delivered"/>
    <s v="Los Angeles"/>
    <s v="CA"/>
    <s v="India"/>
    <s v="SELL00190"/>
  </r>
  <r>
    <x v="1596"/>
    <d v="2020-01-07T00:00:00"/>
    <x v="3"/>
    <x v="1573"/>
    <s v="Arjun Kapoor"/>
    <x v="47"/>
    <s v="External HDD 2TB"/>
    <x v="2"/>
    <x v="7"/>
    <n v="1"/>
    <n v="572.37"/>
    <n v="0"/>
    <n v="28.62"/>
    <n v="11.07"/>
    <n v="612.05999999999995"/>
    <s v="Net Banking"/>
    <s v="Delivered"/>
    <s v="Phoenix"/>
    <s v="AZ"/>
    <s v="United States"/>
    <s v="SELL01341"/>
  </r>
  <r>
    <x v="1597"/>
    <d v="2020-11-25T00:00:00"/>
    <x v="3"/>
    <x v="1574"/>
    <s v="Sneha Reddy"/>
    <x v="37"/>
    <s v="USB-C Charger"/>
    <x v="1"/>
    <x v="7"/>
    <n v="3"/>
    <n v="51.52"/>
    <n v="0"/>
    <n v="27.82"/>
    <n v="7.69"/>
    <n v="190.07"/>
    <s v="Cash on Delivery"/>
    <s v="Delivered"/>
    <s v="San Antonio"/>
    <s v="TX"/>
    <s v="United States"/>
    <s v="SELL01629"/>
  </r>
  <r>
    <x v="1598"/>
    <d v="2022-02-13T00:00:00"/>
    <x v="1"/>
    <x v="298"/>
    <s v="Simran Sharma"/>
    <x v="6"/>
    <s v="Dress Shirt"/>
    <x v="2"/>
    <x v="0"/>
    <n v="3"/>
    <n v="203.03"/>
    <n v="0.05"/>
    <n v="28.93"/>
    <n v="2.8"/>
    <n v="610.37"/>
    <s v="Credit Card"/>
    <s v="Delivered"/>
    <s v="Austin"/>
    <s v="TX"/>
    <s v="Australia"/>
    <s v="SELL01049"/>
  </r>
  <r>
    <x v="1599"/>
    <d v="2024-08-23T00:00:00"/>
    <x v="2"/>
    <x v="1575"/>
    <s v="Aarav Patel"/>
    <x v="11"/>
    <s v="Projector Mini"/>
    <x v="0"/>
    <x v="2"/>
    <n v="5"/>
    <n v="61.37"/>
    <n v="0.2"/>
    <n v="12.27"/>
    <n v="1.32"/>
    <n v="259.07"/>
    <s v="Credit Card"/>
    <s v="Delivered"/>
    <s v="Indianapolis"/>
    <s v="IN"/>
    <s v="India"/>
    <s v="SELL01306"/>
  </r>
  <r>
    <x v="1600"/>
    <d v="2020-05-30T00:00:00"/>
    <x v="3"/>
    <x v="954"/>
    <s v="Vihaan Mehta"/>
    <x v="3"/>
    <s v="Webcam Full HD"/>
    <x v="4"/>
    <x v="2"/>
    <n v="1"/>
    <n v="112.85"/>
    <n v="0"/>
    <n v="5.64"/>
    <n v="3.33"/>
    <n v="121.82"/>
    <s v="Amazon Pay"/>
    <s v="Delivered"/>
    <s v="Jacksonville"/>
    <s v="FL"/>
    <s v="India"/>
    <s v="SELL00403"/>
  </r>
  <r>
    <x v="1601"/>
    <d v="2023-01-13T00:00:00"/>
    <x v="0"/>
    <x v="1576"/>
    <s v="Arjun Joshi"/>
    <x v="31"/>
    <s v="Novel Bestseller"/>
    <x v="0"/>
    <x v="8"/>
    <n v="4"/>
    <n v="232.17"/>
    <n v="0.05"/>
    <n v="44.11"/>
    <n v="1.97"/>
    <n v="928.33"/>
    <s v="Debit Card"/>
    <s v="Delivered"/>
    <s v="San Antonio"/>
    <s v="TX"/>
    <s v="United States"/>
    <s v="SELL01672"/>
  </r>
  <r>
    <x v="1602"/>
    <d v="2020-05-26T00:00:00"/>
    <x v="3"/>
    <x v="1577"/>
    <s v="Aditya Kumar"/>
    <x v="11"/>
    <s v="Projector Mini"/>
    <x v="0"/>
    <x v="5"/>
    <n v="2"/>
    <n v="188.48"/>
    <n v="0.3"/>
    <n v="13.19"/>
    <n v="12.87"/>
    <n v="289.93"/>
    <s v="UPI"/>
    <s v="Returned"/>
    <s v="Washington"/>
    <s v="DC"/>
    <s v="United States"/>
    <s v="SELL01982"/>
  </r>
  <r>
    <x v="1603"/>
    <d v="2024-07-05T00:00:00"/>
    <x v="2"/>
    <x v="1578"/>
    <s v="Sunita Verma"/>
    <x v="7"/>
    <s v="Jeans"/>
    <x v="1"/>
    <x v="3"/>
    <n v="1"/>
    <n v="503.29"/>
    <n v="0.15"/>
    <n v="21.39"/>
    <n v="6.93"/>
    <n v="456.12"/>
    <s v="UPI"/>
    <s v="Delivered"/>
    <s v="Washington"/>
    <s v="DC"/>
    <s v="Canada"/>
    <s v="SELL01316"/>
  </r>
  <r>
    <x v="1604"/>
    <d v="2023-11-05T00:00:00"/>
    <x v="0"/>
    <x v="1579"/>
    <s v="Vihaan Verma"/>
    <x v="9"/>
    <s v="Wireless Earbuds"/>
    <x v="3"/>
    <x v="6"/>
    <n v="2"/>
    <n v="539.13"/>
    <n v="0.1"/>
    <n v="77.63"/>
    <n v="9.43"/>
    <n v="1057.49"/>
    <s v="Amazon Pay"/>
    <s v="Delivered"/>
    <s v="San Antonio"/>
    <s v="TX"/>
    <s v="United States"/>
    <s v="SELL00602"/>
  </r>
  <r>
    <x v="1605"/>
    <d v="2022-07-03T00:00:00"/>
    <x v="1"/>
    <x v="1580"/>
    <s v="Anjali Patel"/>
    <x v="21"/>
    <s v="Smart Light Bulb"/>
    <x v="4"/>
    <x v="5"/>
    <n v="4"/>
    <n v="386.96"/>
    <n v="0"/>
    <n v="278.61"/>
    <n v="11.66"/>
    <n v="1838.11"/>
    <s v="Debit Card"/>
    <s v="Delivered"/>
    <s v="Denver"/>
    <s v="CO"/>
    <s v="United States"/>
    <s v="SELL00448"/>
  </r>
  <r>
    <x v="1606"/>
    <d v="2024-04-20T00:00:00"/>
    <x v="2"/>
    <x v="1581"/>
    <s v="Priya Singh"/>
    <x v="17"/>
    <s v="Smartwatch"/>
    <x v="3"/>
    <x v="7"/>
    <n v="1"/>
    <n v="456.77"/>
    <n v="0.05"/>
    <n v="34.71"/>
    <n v="13.38"/>
    <n v="482.02"/>
    <s v="Debit Card"/>
    <s v="Delivered"/>
    <s v="San Antonio"/>
    <s v="TX"/>
    <s v="United States"/>
    <s v="SELL00387"/>
  </r>
  <r>
    <x v="1607"/>
    <d v="2023-08-01T00:00:00"/>
    <x v="0"/>
    <x v="1582"/>
    <s v="Sunita Singh"/>
    <x v="1"/>
    <s v="Microphone"/>
    <x v="1"/>
    <x v="5"/>
    <n v="2"/>
    <n v="126.23"/>
    <n v="0"/>
    <n v="45.44"/>
    <n v="2.68"/>
    <n v="300.58"/>
    <s v="Credit Card"/>
    <s v="Delivered"/>
    <s v="Indianapolis"/>
    <s v="IN"/>
    <s v="Canada"/>
    <s v="SELL01645"/>
  </r>
  <r>
    <x v="1608"/>
    <d v="2021-11-30T00:00:00"/>
    <x v="4"/>
    <x v="1583"/>
    <s v="Arjun Verma"/>
    <x v="11"/>
    <s v="Projector Mini"/>
    <x v="0"/>
    <x v="4"/>
    <n v="3"/>
    <n v="83.16"/>
    <n v="0"/>
    <n v="29.94"/>
    <n v="9.25"/>
    <n v="288.67"/>
    <s v="Net Banking"/>
    <s v="Cancelled"/>
    <s v="Dallas"/>
    <s v="TX"/>
    <s v="United States"/>
    <s v="SELL01658"/>
  </r>
  <r>
    <x v="1609"/>
    <d v="2020-03-22T00:00:00"/>
    <x v="3"/>
    <x v="1584"/>
    <s v="Aman Kapoor"/>
    <x v="36"/>
    <s v="Router"/>
    <x v="2"/>
    <x v="4"/>
    <n v="1"/>
    <n v="123.51"/>
    <n v="0.05"/>
    <n v="0"/>
    <n v="9.2100000000000009"/>
    <n v="126.54"/>
    <s v="Amazon Pay"/>
    <s v="Delivered"/>
    <s v="Fort Worth"/>
    <s v="TX"/>
    <s v="United Kingdom"/>
    <s v="SELL00505"/>
  </r>
  <r>
    <x v="1610"/>
    <d v="2021-05-28T00:00:00"/>
    <x v="4"/>
    <x v="1585"/>
    <s v="Aarav Kapoor"/>
    <x v="42"/>
    <s v="Wireless Charger"/>
    <x v="2"/>
    <x v="0"/>
    <n v="4"/>
    <n v="331.18"/>
    <n v="0"/>
    <n v="66.239999999999995"/>
    <n v="14.96"/>
    <n v="1405.92"/>
    <s v="Credit Card"/>
    <s v="Delivered"/>
    <s v="Los Angeles"/>
    <s v="CA"/>
    <s v="Canada"/>
    <s v="SELL01695"/>
  </r>
  <r>
    <x v="1611"/>
    <d v="2022-03-25T00:00:00"/>
    <x v="1"/>
    <x v="1586"/>
    <s v="Mohit Joshi"/>
    <x v="34"/>
    <s v="Air Fryer"/>
    <x v="2"/>
    <x v="5"/>
    <n v="2"/>
    <n v="563.96"/>
    <n v="0"/>
    <n v="90.23"/>
    <n v="0.19"/>
    <n v="1218.3399999999999"/>
    <s v="Amazon Pay"/>
    <s v="Shipped"/>
    <s v="Los Angeles"/>
    <s v="CA"/>
    <s v="United States"/>
    <s v="SELL01352"/>
  </r>
  <r>
    <x v="1612"/>
    <d v="2021-12-09T00:00:00"/>
    <x v="4"/>
    <x v="1587"/>
    <s v="Vikas Kumar"/>
    <x v="11"/>
    <s v="Projector Mini"/>
    <x v="2"/>
    <x v="5"/>
    <n v="1"/>
    <n v="549.54999999999995"/>
    <n v="0.05"/>
    <n v="62.65"/>
    <n v="11.75"/>
    <n v="596.47"/>
    <s v="Cash on Delivery"/>
    <s v="Delivered"/>
    <s v="San Francisco"/>
    <s v="CA"/>
    <s v="India"/>
    <s v="SELL00729"/>
  </r>
  <r>
    <x v="1613"/>
    <d v="2024-03-26T00:00:00"/>
    <x v="2"/>
    <x v="230"/>
    <s v="Arjun Mehta"/>
    <x v="33"/>
    <s v="Laptop Sleeve"/>
    <x v="2"/>
    <x v="7"/>
    <n v="4"/>
    <n v="328.74"/>
    <n v="0.05"/>
    <n v="99.94"/>
    <n v="0.11"/>
    <n v="1349.26"/>
    <s v="Amazon Pay"/>
    <s v="Delivered"/>
    <s v="New York"/>
    <s v="NY"/>
    <s v="United States"/>
    <s v="SELL00557"/>
  </r>
  <r>
    <x v="1614"/>
    <d v="2022-01-15T00:00:00"/>
    <x v="1"/>
    <x v="1588"/>
    <s v="Kabir Joshi"/>
    <x v="14"/>
    <s v="Running Shoes"/>
    <x v="4"/>
    <x v="2"/>
    <n v="3"/>
    <n v="565.65"/>
    <n v="0.15"/>
    <n v="115.39"/>
    <n v="11.62"/>
    <n v="1569.42"/>
    <s v="Credit Card"/>
    <s v="Delivered"/>
    <s v="Chicago"/>
    <s v="IL"/>
    <s v="India"/>
    <s v="SELL00783"/>
  </r>
  <r>
    <x v="1615"/>
    <d v="2022-10-19T00:00:00"/>
    <x v="1"/>
    <x v="1589"/>
    <s v="Rohit Verma"/>
    <x v="48"/>
    <s v="Office Chair"/>
    <x v="5"/>
    <x v="9"/>
    <n v="5"/>
    <n v="252.2"/>
    <n v="0"/>
    <n v="100.88"/>
    <n v="4.08"/>
    <n v="1365.96"/>
    <s v="Credit Card"/>
    <s v="Delivered"/>
    <s v="San Diego"/>
    <s v="CA"/>
    <s v="United States"/>
    <s v="SELL00653"/>
  </r>
  <r>
    <x v="1616"/>
    <d v="2023-11-10T00:00:00"/>
    <x v="0"/>
    <x v="1590"/>
    <s v="Vihaan Singh"/>
    <x v="22"/>
    <s v="LED Desk Lamp"/>
    <x v="4"/>
    <x v="0"/>
    <n v="3"/>
    <n v="461.27"/>
    <n v="0.25"/>
    <n v="83.03"/>
    <n v="2.12"/>
    <n v="1123.01"/>
    <s v="Credit Card"/>
    <s v="Shipped"/>
    <s v="San Antonio"/>
    <s v="TX"/>
    <s v="United States"/>
    <s v="SELL01124"/>
  </r>
  <r>
    <x v="1617"/>
    <d v="2021-12-07T00:00:00"/>
    <x v="4"/>
    <x v="1591"/>
    <s v="Vihaan Kapoor"/>
    <x v="39"/>
    <s v="Sunglasses"/>
    <x v="3"/>
    <x v="5"/>
    <n v="1"/>
    <n v="95.64"/>
    <n v="0"/>
    <n v="7.65"/>
    <n v="6.62"/>
    <n v="109.91"/>
    <s v="UPI"/>
    <s v="Delivered"/>
    <s v="San Francisco"/>
    <s v="CA"/>
    <s v="United States"/>
    <s v="SELL00750"/>
  </r>
  <r>
    <x v="1618"/>
    <d v="2021-04-15T00:00:00"/>
    <x v="4"/>
    <x v="1592"/>
    <s v="Sunita Patel"/>
    <x v="13"/>
    <s v="Desk Plant"/>
    <x v="1"/>
    <x v="3"/>
    <n v="1"/>
    <n v="521.34"/>
    <n v="0"/>
    <n v="26.07"/>
    <n v="1.86"/>
    <n v="549.27"/>
    <s v="Amazon Pay"/>
    <s v="Shipped"/>
    <s v="Houston"/>
    <s v="TX"/>
    <s v="United States"/>
    <s v="SELL00426"/>
  </r>
  <r>
    <x v="1619"/>
    <d v="2023-02-16T00:00:00"/>
    <x v="0"/>
    <x v="1593"/>
    <s v="Karan Patel"/>
    <x v="25"/>
    <s v="Memory Card 128GB"/>
    <x v="5"/>
    <x v="7"/>
    <n v="5"/>
    <n v="512.94000000000005"/>
    <n v="0.15"/>
    <n v="261.60000000000002"/>
    <n v="0.04"/>
    <n v="2441.64"/>
    <s v="Debit Card"/>
    <s v="Delivered"/>
    <s v="Austin"/>
    <s v="TX"/>
    <s v="United States"/>
    <s v="SELL00434"/>
  </r>
  <r>
    <x v="1620"/>
    <d v="2021-01-30T00:00:00"/>
    <x v="4"/>
    <x v="1594"/>
    <s v="Arjun Kumar"/>
    <x v="8"/>
    <s v="Kids Toy Car"/>
    <x v="0"/>
    <x v="6"/>
    <n v="5"/>
    <n v="576.54"/>
    <n v="0.2"/>
    <n v="276.74"/>
    <n v="8.24"/>
    <n v="2591.14"/>
    <s v="Net Banking"/>
    <s v="Delivered"/>
    <s v="Dallas"/>
    <s v="TX"/>
    <s v="United States"/>
    <s v="SELL00248"/>
  </r>
  <r>
    <x v="1621"/>
    <d v="2024-04-04T00:00:00"/>
    <x v="2"/>
    <x v="1595"/>
    <s v="Pooja Verma"/>
    <x v="12"/>
    <s v="Vacuum Cleaner"/>
    <x v="5"/>
    <x v="5"/>
    <n v="2"/>
    <n v="305.19"/>
    <n v="0.1"/>
    <n v="27.47"/>
    <n v="5.32"/>
    <n v="582.13"/>
    <s v="Debit Card"/>
    <s v="Delivered"/>
    <s v="Dallas"/>
    <s v="TX"/>
    <s v="India"/>
    <s v="SELL00084"/>
  </r>
  <r>
    <x v="1622"/>
    <d v="2020-09-17T00:00:00"/>
    <x v="3"/>
    <x v="1596"/>
    <s v="Sneha Reddy"/>
    <x v="3"/>
    <s v="Webcam Full HD"/>
    <x v="0"/>
    <x v="6"/>
    <n v="5"/>
    <n v="336.04"/>
    <n v="0.05"/>
    <n v="79.81"/>
    <n v="11.96"/>
    <n v="1687.96"/>
    <s v="UPI"/>
    <s v="Delivered"/>
    <s v="Columbus"/>
    <s v="OH"/>
    <s v="United States"/>
    <s v="SELL01262"/>
  </r>
  <r>
    <x v="1623"/>
    <d v="2022-03-15T00:00:00"/>
    <x v="1"/>
    <x v="1597"/>
    <s v="Kabir Kapoor"/>
    <x v="28"/>
    <s v="Water Bottle"/>
    <x v="1"/>
    <x v="4"/>
    <n v="5"/>
    <n v="178.15"/>
    <n v="0.05"/>
    <n v="101.55"/>
    <n v="7.25"/>
    <n v="955.01"/>
    <s v="Net Banking"/>
    <s v="Shipped"/>
    <s v="Columbus"/>
    <s v="OH"/>
    <s v="United States"/>
    <s v="SELL00390"/>
  </r>
  <r>
    <x v="1624"/>
    <d v="2022-07-22T00:00:00"/>
    <x v="1"/>
    <x v="1598"/>
    <s v="Kabir Gupta"/>
    <x v="34"/>
    <s v="Air Fryer"/>
    <x v="1"/>
    <x v="2"/>
    <n v="5"/>
    <n v="575.97"/>
    <n v="0.2"/>
    <n v="115.19"/>
    <n v="1.88"/>
    <n v="2420.9499999999998"/>
    <s v="Credit Card"/>
    <s v="Delivered"/>
    <s v="Indianapolis"/>
    <s v="IN"/>
    <s v="United States"/>
    <s v="SELL01780"/>
  </r>
  <r>
    <x v="1625"/>
    <d v="2023-07-03T00:00:00"/>
    <x v="0"/>
    <x v="1599"/>
    <s v="Aarav Gupta"/>
    <x v="18"/>
    <s v="Smartphone Case"/>
    <x v="5"/>
    <x v="3"/>
    <n v="3"/>
    <n v="119.69"/>
    <n v="0.15"/>
    <n v="15.26"/>
    <n v="5.68"/>
    <n v="326.14999999999998"/>
    <s v="Debit Card"/>
    <s v="Delivered"/>
    <s v="Jacksonville"/>
    <s v="FL"/>
    <s v="United States"/>
    <s v="SELL00822"/>
  </r>
  <r>
    <x v="1626"/>
    <d v="2024-10-23T00:00:00"/>
    <x v="2"/>
    <x v="1600"/>
    <s v="Rohit Reddy"/>
    <x v="49"/>
    <s v="Bluetooth Speaker"/>
    <x v="4"/>
    <x v="0"/>
    <n v="2"/>
    <n v="498.95"/>
    <n v="0.05"/>
    <n v="47.4"/>
    <n v="5.62"/>
    <n v="1001.02"/>
    <s v="Debit Card"/>
    <s v="Delivered"/>
    <s v="Denver"/>
    <s v="CO"/>
    <s v="United States"/>
    <s v="SELL01179"/>
  </r>
  <r>
    <x v="1627"/>
    <d v="2022-06-23T00:00:00"/>
    <x v="1"/>
    <x v="1601"/>
    <s v="Kabir Reddy"/>
    <x v="17"/>
    <s v="Smartwatch"/>
    <x v="2"/>
    <x v="6"/>
    <n v="5"/>
    <n v="473.14"/>
    <n v="0.3"/>
    <n v="82.8"/>
    <n v="3.57"/>
    <n v="1742.36"/>
    <s v="Amazon Pay"/>
    <s v="Shipped"/>
    <s v="Jacksonville"/>
    <s v="FL"/>
    <s v="United States"/>
    <s v="SELL00763"/>
  </r>
  <r>
    <x v="1628"/>
    <d v="2023-06-03T00:00:00"/>
    <x v="0"/>
    <x v="1602"/>
    <s v="Rohit Mehta"/>
    <x v="7"/>
    <s v="Jeans"/>
    <x v="1"/>
    <x v="9"/>
    <n v="2"/>
    <n v="73.47"/>
    <n v="0"/>
    <n v="0"/>
    <n v="14.9"/>
    <n v="161.84"/>
    <s v="Credit Card"/>
    <s v="Delivered"/>
    <s v="Columbus"/>
    <s v="OH"/>
    <s v="United States"/>
    <s v="SELL01608"/>
  </r>
  <r>
    <x v="1629"/>
    <d v="2022-12-12T00:00:00"/>
    <x v="1"/>
    <x v="1603"/>
    <s v="Priya Sharma"/>
    <x v="21"/>
    <s v="Smart Light Bulb"/>
    <x v="4"/>
    <x v="9"/>
    <n v="5"/>
    <n v="41.59"/>
    <n v="0.05"/>
    <n v="23.71"/>
    <n v="3.97"/>
    <n v="225.23"/>
    <s v="Amazon Pay"/>
    <s v="Pending"/>
    <s v="Washington"/>
    <s v="DC"/>
    <s v="India"/>
    <s v="SELL01040"/>
  </r>
  <r>
    <x v="1630"/>
    <d v="2022-07-28T00:00:00"/>
    <x v="1"/>
    <x v="1604"/>
    <s v="Sneha Joshi"/>
    <x v="31"/>
    <s v="Novel Bestseller"/>
    <x v="4"/>
    <x v="4"/>
    <n v="2"/>
    <n v="71.38"/>
    <n v="0.15"/>
    <n v="14.56"/>
    <n v="12.33"/>
    <n v="148.24"/>
    <s v="Credit Card"/>
    <s v="Shipped"/>
    <s v="Fort Worth"/>
    <s v="TX"/>
    <s v="United States"/>
    <s v="SELL01978"/>
  </r>
  <r>
    <x v="1631"/>
    <d v="2024-03-03T00:00:00"/>
    <x v="2"/>
    <x v="1605"/>
    <s v="Sunita Verma"/>
    <x v="29"/>
    <s v="Portable SSD 1TB"/>
    <x v="4"/>
    <x v="4"/>
    <n v="2"/>
    <n v="585.87"/>
    <n v="0.2"/>
    <n v="0"/>
    <n v="10.84"/>
    <n v="948.23"/>
    <s v="UPI"/>
    <s v="Shipped"/>
    <s v="Phoenix"/>
    <s v="AZ"/>
    <s v="United States"/>
    <s v="SELL00804"/>
  </r>
  <r>
    <x v="1632"/>
    <d v="2024-03-09T00:00:00"/>
    <x v="2"/>
    <x v="1606"/>
    <s v="Sneha Joshi"/>
    <x v="9"/>
    <s v="Wireless Earbuds"/>
    <x v="3"/>
    <x v="3"/>
    <n v="5"/>
    <n v="159.29"/>
    <n v="0.05"/>
    <n v="60.53"/>
    <n v="11.47"/>
    <n v="828.63"/>
    <s v="Debit Card"/>
    <s v="Delivered"/>
    <s v="Phoenix"/>
    <s v="AZ"/>
    <s v="United Kingdom"/>
    <s v="SELL00074"/>
  </r>
  <r>
    <x v="1633"/>
    <d v="2022-05-03T00:00:00"/>
    <x v="1"/>
    <x v="1607"/>
    <s v="Kabir Verma"/>
    <x v="1"/>
    <s v="Microphone"/>
    <x v="4"/>
    <x v="1"/>
    <n v="5"/>
    <n v="498.08"/>
    <n v="0"/>
    <n v="199.23"/>
    <n v="8.51"/>
    <n v="2698.14"/>
    <s v="Debit Card"/>
    <s v="Delivered"/>
    <s v="Chicago"/>
    <s v="IL"/>
    <s v="United States"/>
    <s v="SELL00772"/>
  </r>
  <r>
    <x v="1634"/>
    <d v="2023-10-19T00:00:00"/>
    <x v="0"/>
    <x v="1608"/>
    <s v="Aman Sharma"/>
    <x v="25"/>
    <s v="Memory Card 128GB"/>
    <x v="0"/>
    <x v="3"/>
    <n v="2"/>
    <n v="110.49"/>
    <n v="0.2"/>
    <n v="14.14"/>
    <n v="7.16"/>
    <n v="198.08"/>
    <s v="UPI"/>
    <s v="Shipped"/>
    <s v="San Jose"/>
    <s v="CA"/>
    <s v="United States"/>
    <s v="SELL01968"/>
  </r>
  <r>
    <x v="1635"/>
    <d v="2023-07-27T00:00:00"/>
    <x v="0"/>
    <x v="1609"/>
    <s v="Vikas Patel"/>
    <x v="10"/>
    <s v="Car Charger"/>
    <x v="2"/>
    <x v="9"/>
    <n v="1"/>
    <n v="178.42"/>
    <n v="0"/>
    <n v="21.41"/>
    <n v="7.15"/>
    <n v="206.98"/>
    <s v="Amazon Pay"/>
    <s v="Delivered"/>
    <s v="San Francisco"/>
    <s v="CA"/>
    <s v="United States"/>
    <s v="SELL00026"/>
  </r>
  <r>
    <x v="1636"/>
    <d v="2021-08-15T00:00:00"/>
    <x v="4"/>
    <x v="1610"/>
    <s v="Arjun Mehta"/>
    <x v="36"/>
    <s v="Router"/>
    <x v="3"/>
    <x v="2"/>
    <n v="2"/>
    <n v="409.71"/>
    <n v="0.05"/>
    <n v="38.92"/>
    <n v="4.4000000000000004"/>
    <n v="821.77"/>
    <s v="Debit Card"/>
    <s v="Delivered"/>
    <s v="San Diego"/>
    <s v="CA"/>
    <s v="United States"/>
    <s v="SELL01684"/>
  </r>
  <r>
    <x v="1637"/>
    <d v="2021-12-14T00:00:00"/>
    <x v="4"/>
    <x v="1611"/>
    <s v="Ritika Mehta"/>
    <x v="41"/>
    <s v="Electric Kettle"/>
    <x v="3"/>
    <x v="7"/>
    <n v="3"/>
    <n v="197.4"/>
    <n v="0.05"/>
    <n v="67.510000000000005"/>
    <n v="7.11"/>
    <n v="637.21"/>
    <s v="Debit Card"/>
    <s v="Shipped"/>
    <s v="San Antonio"/>
    <s v="TX"/>
    <s v="India"/>
    <s v="SELL01085"/>
  </r>
  <r>
    <x v="1638"/>
    <d v="2023-03-27T00:00:00"/>
    <x v="0"/>
    <x v="1612"/>
    <s v="Vikas Reddy"/>
    <x v="5"/>
    <s v="Cookware Set"/>
    <x v="1"/>
    <x v="3"/>
    <n v="4"/>
    <n v="474.83"/>
    <n v="0.1"/>
    <n v="136.75"/>
    <n v="8.44"/>
    <n v="1854.58"/>
    <s v="Amazon Pay"/>
    <s v="Shipped"/>
    <s v="San Francisco"/>
    <s v="CA"/>
    <s v="United States"/>
    <s v="SELL01903"/>
  </r>
  <r>
    <x v="1639"/>
    <d v="2021-09-23T00:00:00"/>
    <x v="4"/>
    <x v="1613"/>
    <s v="Mohit Joshi"/>
    <x v="28"/>
    <s v="Water Bottle"/>
    <x v="1"/>
    <x v="9"/>
    <n v="2"/>
    <n v="303.95"/>
    <n v="0.05"/>
    <n v="28.88"/>
    <n v="3.66"/>
    <n v="610.04"/>
    <s v="Credit Card"/>
    <s v="Delivered"/>
    <s v="Jacksonville"/>
    <s v="FL"/>
    <s v="United Kingdom"/>
    <s v="SELL00058"/>
  </r>
  <r>
    <x v="1640"/>
    <d v="2020-02-28T00:00:00"/>
    <x v="3"/>
    <x v="1614"/>
    <s v="Aditya Sharma"/>
    <x v="12"/>
    <s v="Vacuum Cleaner"/>
    <x v="2"/>
    <x v="5"/>
    <n v="2"/>
    <n v="103.43"/>
    <n v="0"/>
    <n v="10.34"/>
    <n v="10.59"/>
    <n v="227.79"/>
    <s v="Credit Card"/>
    <s v="Delivered"/>
    <s v="Dallas"/>
    <s v="TX"/>
    <s v="United States"/>
    <s v="SELL01635"/>
  </r>
  <r>
    <x v="1641"/>
    <d v="2024-10-16T00:00:00"/>
    <x v="2"/>
    <x v="1615"/>
    <s v="Ritika Verma"/>
    <x v="2"/>
    <s v="Power Bank 20000mAh"/>
    <x v="4"/>
    <x v="3"/>
    <n v="1"/>
    <n v="187.05"/>
    <n v="0.05"/>
    <n v="14.22"/>
    <n v="3.68"/>
    <n v="195.6"/>
    <s v="Credit Card"/>
    <s v="Delivered"/>
    <s v="San Diego"/>
    <s v="CA"/>
    <s v="United States"/>
    <s v="SELL01315"/>
  </r>
  <r>
    <x v="1642"/>
    <d v="2020-05-07T00:00:00"/>
    <x v="3"/>
    <x v="1616"/>
    <s v="Aarav Gupta"/>
    <x v="24"/>
    <s v="Gaming Mouse"/>
    <x v="0"/>
    <x v="4"/>
    <n v="5"/>
    <n v="369"/>
    <n v="0.15"/>
    <n v="78.41"/>
    <n v="2.52"/>
    <n v="1649.18"/>
    <s v="Credit Card"/>
    <s v="Delivered"/>
    <s v="Dallas"/>
    <s v="TX"/>
    <s v="United States"/>
    <s v="SELL01337"/>
  </r>
  <r>
    <x v="1643"/>
    <d v="2022-01-05T00:00:00"/>
    <x v="1"/>
    <x v="1617"/>
    <s v="Rohit Sharma"/>
    <x v="10"/>
    <s v="Car Charger"/>
    <x v="5"/>
    <x v="0"/>
    <n v="1"/>
    <n v="270.99"/>
    <n v="0"/>
    <n v="21.68"/>
    <n v="14.52"/>
    <n v="307.19"/>
    <s v="Debit Card"/>
    <s v="Delivered"/>
    <s v="Austin"/>
    <s v="TX"/>
    <s v="United States"/>
    <s v="SELL00016"/>
  </r>
  <r>
    <x v="1644"/>
    <d v="2021-12-21T00:00:00"/>
    <x v="4"/>
    <x v="1618"/>
    <s v="Vivaan Mehta"/>
    <x v="33"/>
    <s v="Laptop Sleeve"/>
    <x v="2"/>
    <x v="8"/>
    <n v="1"/>
    <n v="327.61"/>
    <n v="0.05"/>
    <n v="24.9"/>
    <n v="3.9"/>
    <n v="340.03"/>
    <s v="Net Banking"/>
    <s v="Pending"/>
    <s v="Fort Worth"/>
    <s v="TX"/>
    <s v="United Kingdom"/>
    <s v="SELL00926"/>
  </r>
  <r>
    <x v="1645"/>
    <d v="2023-02-12T00:00:00"/>
    <x v="0"/>
    <x v="1619"/>
    <s v="Aman Gupta"/>
    <x v="1"/>
    <s v="Microphone"/>
    <x v="4"/>
    <x v="3"/>
    <n v="1"/>
    <n v="189.15"/>
    <n v="0"/>
    <n v="15.13"/>
    <n v="11.42"/>
    <n v="215.7"/>
    <s v="Debit Card"/>
    <s v="Delivered"/>
    <s v="Houston"/>
    <s v="TX"/>
    <s v="Australia"/>
    <s v="SELL00802"/>
  </r>
  <r>
    <x v="1646"/>
    <d v="2023-05-17T00:00:00"/>
    <x v="0"/>
    <x v="1620"/>
    <s v="Aman Mehta"/>
    <x v="4"/>
    <s v="T-Shirt"/>
    <x v="2"/>
    <x v="3"/>
    <n v="1"/>
    <n v="250.12"/>
    <n v="0.15"/>
    <n v="17.010000000000002"/>
    <n v="11.33"/>
    <n v="240.94"/>
    <s v="Credit Card"/>
    <s v="Delivered"/>
    <s v="Seattle"/>
    <s v="WA"/>
    <s v="India"/>
    <s v="SELL01220"/>
  </r>
  <r>
    <x v="1647"/>
    <d v="2021-06-09T00:00:00"/>
    <x v="4"/>
    <x v="1621"/>
    <s v="Karan Mehta"/>
    <x v="13"/>
    <s v="Desk Plant"/>
    <x v="3"/>
    <x v="4"/>
    <n v="1"/>
    <n v="292.68"/>
    <n v="0"/>
    <n v="23.41"/>
    <n v="7.09"/>
    <n v="323.18"/>
    <s v="UPI"/>
    <s v="Delivered"/>
    <s v="San Francisco"/>
    <s v="CA"/>
    <s v="United States"/>
    <s v="SELL01740"/>
  </r>
  <r>
    <x v="1648"/>
    <d v="2021-06-04T00:00:00"/>
    <x v="4"/>
    <x v="1622"/>
    <s v="Aditya Reddy"/>
    <x v="0"/>
    <s v="Drone Mini"/>
    <x v="3"/>
    <x v="4"/>
    <n v="2"/>
    <n v="168.56"/>
    <n v="0"/>
    <n v="26.97"/>
    <n v="5.0199999999999996"/>
    <n v="369.11"/>
    <s v="Debit Card"/>
    <s v="Delivered"/>
    <s v="Indianapolis"/>
    <s v="IN"/>
    <s v="United States"/>
    <s v="SELL00518"/>
  </r>
  <r>
    <x v="1649"/>
    <d v="2021-07-05T00:00:00"/>
    <x v="4"/>
    <x v="1623"/>
    <s v="Sahil Kapoor"/>
    <x v="48"/>
    <s v="Office Chair"/>
    <x v="4"/>
    <x v="4"/>
    <n v="4"/>
    <n v="154.5"/>
    <n v="0"/>
    <n v="111.24"/>
    <n v="11.46"/>
    <n v="740.7"/>
    <s v="Cash on Delivery"/>
    <s v="Returned"/>
    <s v="Chicago"/>
    <s v="IL"/>
    <s v="United States"/>
    <s v="SELL01816"/>
  </r>
  <r>
    <x v="1650"/>
    <d v="2020-08-24T00:00:00"/>
    <x v="3"/>
    <x v="1624"/>
    <s v="Arjun Gupta"/>
    <x v="16"/>
    <s v="Puzzle 1000pc"/>
    <x v="4"/>
    <x v="2"/>
    <n v="1"/>
    <n v="303.20999999999998"/>
    <n v="0.2"/>
    <n v="12.13"/>
    <n v="0.35"/>
    <n v="255.05"/>
    <s v="Debit Card"/>
    <s v="Shipped"/>
    <s v="San Jose"/>
    <s v="CA"/>
    <s v="United States"/>
    <s v="SELL01523"/>
  </r>
  <r>
    <x v="1651"/>
    <d v="2023-07-28T00:00:00"/>
    <x v="0"/>
    <x v="1625"/>
    <s v="Aditya Gupta"/>
    <x v="41"/>
    <s v="Electric Kettle"/>
    <x v="4"/>
    <x v="7"/>
    <n v="1"/>
    <n v="13.07"/>
    <n v="0"/>
    <n v="0.65"/>
    <n v="0.17"/>
    <n v="13.89"/>
    <s v="Debit Card"/>
    <s v="Delivered"/>
    <s v="Fort Worth"/>
    <s v="TX"/>
    <s v="United States"/>
    <s v="SELL00564"/>
  </r>
  <r>
    <x v="1652"/>
    <d v="2023-10-14T00:00:00"/>
    <x v="0"/>
    <x v="1626"/>
    <s v="Aditya Reddy"/>
    <x v="30"/>
    <s v="Noise Cancelling Headphones"/>
    <x v="4"/>
    <x v="2"/>
    <n v="1"/>
    <n v="525.47"/>
    <n v="0.1"/>
    <n v="37.83"/>
    <n v="5.48"/>
    <n v="516.23"/>
    <s v="Credit Card"/>
    <s v="Delivered"/>
    <s v="Phoenix"/>
    <s v="AZ"/>
    <s v="United States"/>
    <s v="SELL00491"/>
  </r>
  <r>
    <x v="1653"/>
    <d v="2023-05-09T00:00:00"/>
    <x v="0"/>
    <x v="1627"/>
    <s v="Rohit Singh"/>
    <x v="8"/>
    <s v="Kids Toy Car"/>
    <x v="3"/>
    <x v="7"/>
    <n v="5"/>
    <n v="70.55"/>
    <n v="0.05"/>
    <n v="16.760000000000002"/>
    <n v="11"/>
    <n v="362.87"/>
    <s v="Debit Card"/>
    <s v="Delivered"/>
    <s v="Austin"/>
    <s v="TX"/>
    <s v="United States"/>
    <s v="SELL01667"/>
  </r>
  <r>
    <x v="1654"/>
    <d v="2024-11-16T00:00:00"/>
    <x v="2"/>
    <x v="1628"/>
    <s v="Sahil Patel"/>
    <x v="30"/>
    <s v="Noise Cancelling Headphones"/>
    <x v="5"/>
    <x v="8"/>
    <n v="5"/>
    <n v="28.16"/>
    <n v="0"/>
    <n v="7.04"/>
    <n v="13.92"/>
    <n v="161.76"/>
    <s v="Credit Card"/>
    <s v="Returned"/>
    <s v="Chicago"/>
    <s v="IL"/>
    <s v="United States"/>
    <s v="SELL00530"/>
  </r>
  <r>
    <x v="1655"/>
    <d v="2023-07-25T00:00:00"/>
    <x v="0"/>
    <x v="1629"/>
    <s v="Sunita Kapoor"/>
    <x v="39"/>
    <s v="Sunglasses"/>
    <x v="5"/>
    <x v="4"/>
    <n v="2"/>
    <n v="187.01"/>
    <n v="0"/>
    <n v="0"/>
    <n v="13.95"/>
    <n v="387.97"/>
    <s v="Debit Card"/>
    <s v="Delivered"/>
    <s v="San Antonio"/>
    <s v="TX"/>
    <s v="United States"/>
    <s v="SELL00439"/>
  </r>
  <r>
    <x v="1656"/>
    <d v="2023-06-12T00:00:00"/>
    <x v="0"/>
    <x v="1630"/>
    <s v="Aditya Gupta"/>
    <x v="8"/>
    <s v="Kids Toy Car"/>
    <x v="3"/>
    <x v="2"/>
    <n v="3"/>
    <n v="243.7"/>
    <n v="0"/>
    <n v="36.56"/>
    <n v="8.31"/>
    <n v="775.97"/>
    <s v="UPI"/>
    <s v="Delivered"/>
    <s v="Jacksonville"/>
    <s v="FL"/>
    <s v="United States"/>
    <s v="SELL01143"/>
  </r>
  <r>
    <x v="1657"/>
    <d v="2021-05-08T00:00:00"/>
    <x v="4"/>
    <x v="1631"/>
    <s v="Karan Kumar"/>
    <x v="10"/>
    <s v="Car Charger"/>
    <x v="0"/>
    <x v="0"/>
    <n v="2"/>
    <n v="130.49"/>
    <n v="0.05"/>
    <n v="44.63"/>
    <n v="0.68"/>
    <n v="293.24"/>
    <s v="Net Banking"/>
    <s v="Delivered"/>
    <s v="Denver"/>
    <s v="CO"/>
    <s v="Canada"/>
    <s v="SELL01242"/>
  </r>
  <r>
    <x v="1658"/>
    <d v="2020-01-04T00:00:00"/>
    <x v="3"/>
    <x v="1632"/>
    <s v="Vivaan Kumar"/>
    <x v="34"/>
    <s v="Air Fryer"/>
    <x v="0"/>
    <x v="2"/>
    <n v="1"/>
    <n v="346.37"/>
    <n v="0"/>
    <n v="41.56"/>
    <n v="9.17"/>
    <n v="397.1"/>
    <s v="Amazon Pay"/>
    <s v="Shipped"/>
    <s v="Dallas"/>
    <s v="TX"/>
    <s v="United States"/>
    <s v="SELL01091"/>
  </r>
  <r>
    <x v="1659"/>
    <d v="2021-10-27T00:00:00"/>
    <x v="4"/>
    <x v="1633"/>
    <s v="Aditya Mehta"/>
    <x v="49"/>
    <s v="Bluetooth Speaker"/>
    <x v="4"/>
    <x v="8"/>
    <n v="5"/>
    <n v="74.72"/>
    <n v="0"/>
    <n v="67.25"/>
    <n v="4.8499999999999996"/>
    <n v="445.7"/>
    <s v="Amazon Pay"/>
    <s v="Delivered"/>
    <s v="San Antonio"/>
    <s v="TX"/>
    <s v="United States"/>
    <s v="SELL01431"/>
  </r>
  <r>
    <x v="1660"/>
    <d v="2021-03-17T00:00:00"/>
    <x v="4"/>
    <x v="1634"/>
    <s v="Vihaan Joshi"/>
    <x v="29"/>
    <s v="Portable SSD 1TB"/>
    <x v="1"/>
    <x v="4"/>
    <n v="5"/>
    <n v="191.64"/>
    <n v="0"/>
    <n v="47.91"/>
    <n v="13.43"/>
    <n v="1019.54"/>
    <s v="Credit Card"/>
    <s v="Delivered"/>
    <s v="Indianapolis"/>
    <s v="IN"/>
    <s v="India"/>
    <s v="SELL00723"/>
  </r>
  <r>
    <x v="1661"/>
    <d v="2020-01-29T00:00:00"/>
    <x v="3"/>
    <x v="1635"/>
    <s v="Kabir Kapoor"/>
    <x v="38"/>
    <s v="Fitness Band"/>
    <x v="4"/>
    <x v="3"/>
    <n v="3"/>
    <n v="558.21"/>
    <n v="0"/>
    <n v="83.73"/>
    <n v="4.9400000000000004"/>
    <n v="1763.3"/>
    <s v="UPI"/>
    <s v="Shipped"/>
    <s v="Columbus"/>
    <s v="OH"/>
    <s v="United States"/>
    <s v="SELL01856"/>
  </r>
  <r>
    <x v="1662"/>
    <d v="2023-02-06T00:00:00"/>
    <x v="0"/>
    <x v="1636"/>
    <s v="Vivaan Gupta"/>
    <x v="24"/>
    <s v="Gaming Mouse"/>
    <x v="3"/>
    <x v="3"/>
    <n v="3"/>
    <n v="199.41"/>
    <n v="0.1"/>
    <n v="64.61"/>
    <n v="4.25"/>
    <n v="607.27"/>
    <s v="Amazon Pay"/>
    <s v="Delivered"/>
    <s v="Seattle"/>
    <s v="WA"/>
    <s v="United States"/>
    <s v="SELL00558"/>
  </r>
  <r>
    <x v="1663"/>
    <d v="2021-09-01T00:00:00"/>
    <x v="4"/>
    <x v="1637"/>
    <s v="Mohit Verma"/>
    <x v="36"/>
    <s v="Router"/>
    <x v="5"/>
    <x v="4"/>
    <n v="3"/>
    <n v="486.09"/>
    <n v="0.1"/>
    <n v="65.62"/>
    <n v="5.7"/>
    <n v="1383.76"/>
    <s v="Credit Card"/>
    <s v="Delivered"/>
    <s v="San Antonio"/>
    <s v="TX"/>
    <s v="United States"/>
    <s v="SELL01165"/>
  </r>
  <r>
    <x v="1664"/>
    <d v="2024-10-16T00:00:00"/>
    <x v="2"/>
    <x v="1638"/>
    <s v="Aarav Singh"/>
    <x v="32"/>
    <s v="Children's Book"/>
    <x v="5"/>
    <x v="8"/>
    <n v="1"/>
    <n v="437.85"/>
    <n v="0"/>
    <n v="21.89"/>
    <n v="4.2699999999999996"/>
    <n v="464.01"/>
    <s v="Credit Card"/>
    <s v="Delivered"/>
    <s v="Columbus"/>
    <s v="OH"/>
    <s v="United States"/>
    <s v="SELL01959"/>
  </r>
  <r>
    <x v="1665"/>
    <d v="2022-03-15T00:00:00"/>
    <x v="1"/>
    <x v="1639"/>
    <s v="Aarav Singh"/>
    <x v="46"/>
    <s v="Action Camera"/>
    <x v="0"/>
    <x v="3"/>
    <n v="5"/>
    <n v="173.41"/>
    <n v="0.25"/>
    <n v="52.02"/>
    <n v="13.27"/>
    <n v="715.58"/>
    <s v="Debit Card"/>
    <s v="Shipped"/>
    <s v="Indianapolis"/>
    <s v="IN"/>
    <s v="United States"/>
    <s v="SELL00673"/>
  </r>
  <r>
    <x v="1666"/>
    <d v="2020-03-15T00:00:00"/>
    <x v="3"/>
    <x v="1279"/>
    <s v="Neha Patel"/>
    <x v="30"/>
    <s v="Noise Cancelling Headphones"/>
    <x v="0"/>
    <x v="2"/>
    <n v="4"/>
    <n v="133.49"/>
    <n v="0"/>
    <n v="96.11"/>
    <n v="10.02"/>
    <n v="640.09"/>
    <s v="UPI"/>
    <s v="Shipped"/>
    <s v="Washington"/>
    <s v="DC"/>
    <s v="United States"/>
    <s v="SELL00103"/>
  </r>
  <r>
    <x v="1667"/>
    <d v="2022-04-17T00:00:00"/>
    <x v="1"/>
    <x v="1640"/>
    <s v="Aman Reddy"/>
    <x v="49"/>
    <s v="Bluetooth Speaker"/>
    <x v="5"/>
    <x v="9"/>
    <n v="4"/>
    <n v="253.79"/>
    <n v="0"/>
    <n v="81.209999999999994"/>
    <n v="9.4"/>
    <n v="1105.77"/>
    <s v="Debit Card"/>
    <s v="Delivered"/>
    <s v="Dallas"/>
    <s v="TX"/>
    <s v="United States"/>
    <s v="SELL00098"/>
  </r>
  <r>
    <x v="1668"/>
    <d v="2023-03-15T00:00:00"/>
    <x v="0"/>
    <x v="1641"/>
    <s v="Pooja Singh"/>
    <x v="26"/>
    <s v="Board Game"/>
    <x v="3"/>
    <x v="0"/>
    <n v="3"/>
    <n v="559.38"/>
    <n v="0.15"/>
    <n v="71.319999999999993"/>
    <n v="10.08"/>
    <n v="1507.82"/>
    <s v="Debit Card"/>
    <s v="Delivered"/>
    <s v="Fort Worth"/>
    <s v="TX"/>
    <s v="United States"/>
    <s v="SELL01439"/>
  </r>
  <r>
    <x v="1669"/>
    <d v="2020-05-07T00:00:00"/>
    <x v="3"/>
    <x v="1642"/>
    <s v="Vikas Singh"/>
    <x v="3"/>
    <s v="Webcam Full HD"/>
    <x v="2"/>
    <x v="6"/>
    <n v="1"/>
    <n v="96.66"/>
    <n v="0.05"/>
    <n v="11.02"/>
    <n v="5.8"/>
    <n v="108.65"/>
    <s v="UPI"/>
    <s v="Delivered"/>
    <s v="Dallas"/>
    <s v="TX"/>
    <s v="United Kingdom"/>
    <s v="SELL00206"/>
  </r>
  <r>
    <x v="1670"/>
    <d v="2020-02-11T00:00:00"/>
    <x v="3"/>
    <x v="1643"/>
    <s v="Pooja Verma"/>
    <x v="39"/>
    <s v="Sunglasses"/>
    <x v="2"/>
    <x v="1"/>
    <n v="5"/>
    <n v="181.56"/>
    <n v="0"/>
    <n v="108.94"/>
    <n v="4.3499999999999996"/>
    <n v="1021.09"/>
    <s v="UPI"/>
    <s v="Delivered"/>
    <s v="Fort Worth"/>
    <s v="TX"/>
    <s v="United States"/>
    <s v="SELL01279"/>
  </r>
  <r>
    <x v="1671"/>
    <d v="2023-10-11T00:00:00"/>
    <x v="0"/>
    <x v="1644"/>
    <s v="Aarav Patel"/>
    <x v="40"/>
    <s v="Mechanical Keyboard"/>
    <x v="2"/>
    <x v="7"/>
    <n v="5"/>
    <n v="43.88"/>
    <n v="0"/>
    <n v="10.97"/>
    <n v="6.77"/>
    <n v="237.14"/>
    <s v="Debit Card"/>
    <s v="Delivered"/>
    <s v="Houston"/>
    <s v="TX"/>
    <s v="India"/>
    <s v="SELL01286"/>
  </r>
  <r>
    <x v="1672"/>
    <d v="2020-02-10T00:00:00"/>
    <x v="3"/>
    <x v="1645"/>
    <s v="Karan Gupta"/>
    <x v="40"/>
    <s v="Mechanical Keyboard"/>
    <x v="4"/>
    <x v="1"/>
    <n v="5"/>
    <n v="375.22"/>
    <n v="0"/>
    <n v="93.8"/>
    <n v="2.61"/>
    <n v="1972.51"/>
    <s v="Credit Card"/>
    <s v="Shipped"/>
    <s v="Houston"/>
    <s v="TX"/>
    <s v="India"/>
    <s v="SELL01340"/>
  </r>
  <r>
    <x v="1673"/>
    <d v="2022-07-22T00:00:00"/>
    <x v="1"/>
    <x v="1646"/>
    <s v="Aman Verma"/>
    <x v="33"/>
    <s v="Laptop Sleeve"/>
    <x v="4"/>
    <x v="1"/>
    <n v="3"/>
    <n v="80.39"/>
    <n v="0.25"/>
    <n v="32.56"/>
    <n v="10.41"/>
    <n v="223.85"/>
    <s v="Credit Card"/>
    <s v="Delivered"/>
    <s v="Denver"/>
    <s v="CO"/>
    <s v="United States"/>
    <s v="SELL01322"/>
  </r>
  <r>
    <x v="1674"/>
    <d v="2020-02-03T00:00:00"/>
    <x v="3"/>
    <x v="1647"/>
    <s v="Pooja Kapoor"/>
    <x v="47"/>
    <s v="External HDD 2TB"/>
    <x v="0"/>
    <x v="8"/>
    <n v="4"/>
    <n v="217.45"/>
    <n v="0"/>
    <n v="43.49"/>
    <n v="7.03"/>
    <n v="920.32"/>
    <s v="Credit Card"/>
    <s v="Shipped"/>
    <s v="New York"/>
    <s v="NY"/>
    <s v="India"/>
    <s v="SELL01780"/>
  </r>
  <r>
    <x v="1675"/>
    <d v="2022-11-06T00:00:00"/>
    <x v="1"/>
    <x v="1648"/>
    <s v="Aditya Joshi"/>
    <x v="35"/>
    <s v="Winter Jacket"/>
    <x v="3"/>
    <x v="4"/>
    <n v="4"/>
    <n v="381.73"/>
    <n v="0.1"/>
    <n v="68.709999999999994"/>
    <n v="3.33"/>
    <n v="1446.27"/>
    <s v="UPI"/>
    <s v="Delivered"/>
    <s v="Austin"/>
    <s v="TX"/>
    <s v="India"/>
    <s v="SELL01354"/>
  </r>
  <r>
    <x v="1676"/>
    <d v="2024-08-27T00:00:00"/>
    <x v="2"/>
    <x v="1649"/>
    <s v="Simran Reddy"/>
    <x v="45"/>
    <s v="Yoga Mat"/>
    <x v="2"/>
    <x v="4"/>
    <n v="1"/>
    <n v="409.38"/>
    <n v="0.05"/>
    <n v="31.11"/>
    <n v="9.11"/>
    <n v="429.13"/>
    <s v="Credit Card"/>
    <s v="Delivered"/>
    <s v="Phoenix"/>
    <s v="AZ"/>
    <s v="United States"/>
    <s v="SELL01890"/>
  </r>
  <r>
    <x v="1677"/>
    <d v="2023-03-22T00:00:00"/>
    <x v="0"/>
    <x v="1650"/>
    <s v="Vikas Sharma"/>
    <x v="26"/>
    <s v="Board Game"/>
    <x v="1"/>
    <x v="5"/>
    <n v="2"/>
    <n v="329.82"/>
    <n v="0"/>
    <n v="0"/>
    <n v="9.07"/>
    <n v="668.71"/>
    <s v="Amazon Pay"/>
    <s v="Delivered"/>
    <s v="Dallas"/>
    <s v="TX"/>
    <s v="United States"/>
    <s v="SELL01489"/>
  </r>
  <r>
    <x v="1678"/>
    <d v="2022-09-24T00:00:00"/>
    <x v="1"/>
    <x v="1651"/>
    <s v="Neha Kapoor"/>
    <x v="25"/>
    <s v="Memory Card 128GB"/>
    <x v="2"/>
    <x v="5"/>
    <n v="1"/>
    <n v="69.849999999999994"/>
    <n v="0"/>
    <n v="5.59"/>
    <n v="11.39"/>
    <n v="86.83"/>
    <s v="Debit Card"/>
    <s v="Delivered"/>
    <s v="Los Angeles"/>
    <s v="CA"/>
    <s v="United States"/>
    <s v="SELL01046"/>
  </r>
  <r>
    <x v="1679"/>
    <d v="2023-11-02T00:00:00"/>
    <x v="0"/>
    <x v="1652"/>
    <s v="Mohit Patel"/>
    <x v="37"/>
    <s v="USB-C Charger"/>
    <x v="0"/>
    <x v="7"/>
    <n v="4"/>
    <n v="440.33"/>
    <n v="0"/>
    <n v="140.91"/>
    <n v="11.92"/>
    <n v="1914.15"/>
    <s v="Debit Card"/>
    <s v="Returned"/>
    <s v="Los Angeles"/>
    <s v="CA"/>
    <s v="India"/>
    <s v="SELL01930"/>
  </r>
  <r>
    <x v="1680"/>
    <d v="2021-08-10T00:00:00"/>
    <x v="4"/>
    <x v="1653"/>
    <s v="Mohit Gupta"/>
    <x v="0"/>
    <s v="Drone Mini"/>
    <x v="3"/>
    <x v="5"/>
    <n v="4"/>
    <n v="121.66"/>
    <n v="0.1"/>
    <n v="0"/>
    <n v="12.25"/>
    <n v="450.23"/>
    <s v="Debit Card"/>
    <s v="Delivered"/>
    <s v="Washington"/>
    <s v="DC"/>
    <s v="United States"/>
    <s v="SELL01570"/>
  </r>
  <r>
    <x v="1681"/>
    <d v="2024-06-10T00:00:00"/>
    <x v="2"/>
    <x v="1654"/>
    <s v="Vihaan Kapoor"/>
    <x v="13"/>
    <s v="Desk Plant"/>
    <x v="4"/>
    <x v="0"/>
    <n v="5"/>
    <n v="401.64"/>
    <n v="0"/>
    <n v="160.66"/>
    <n v="6.04"/>
    <n v="2174.9"/>
    <s v="Credit Card"/>
    <s v="Delivered"/>
    <s v="Fort Worth"/>
    <s v="TX"/>
    <s v="Australia"/>
    <s v="SELL00404"/>
  </r>
  <r>
    <x v="1682"/>
    <d v="2024-07-10T00:00:00"/>
    <x v="2"/>
    <x v="1655"/>
    <s v="Vihaan Kumar"/>
    <x v="15"/>
    <s v="Graphic Tablet"/>
    <x v="0"/>
    <x v="2"/>
    <n v="2"/>
    <n v="488.03"/>
    <n v="0.2"/>
    <n v="62.47"/>
    <n v="12.47"/>
    <n v="855.79"/>
    <s v="UPI"/>
    <s v="Delivered"/>
    <s v="Phoenix"/>
    <s v="AZ"/>
    <s v="United States"/>
    <s v="SELL00683"/>
  </r>
  <r>
    <x v="1683"/>
    <d v="2020-12-07T00:00:00"/>
    <x v="3"/>
    <x v="1656"/>
    <s v="Aman Sharma"/>
    <x v="31"/>
    <s v="Novel Bestseller"/>
    <x v="0"/>
    <x v="0"/>
    <n v="5"/>
    <n v="198.49"/>
    <n v="0.05"/>
    <n v="75.430000000000007"/>
    <n v="8.93"/>
    <n v="1027.19"/>
    <s v="Cash on Delivery"/>
    <s v="Delivered"/>
    <s v="San Jose"/>
    <s v="CA"/>
    <s v="United States"/>
    <s v="SELL01608"/>
  </r>
  <r>
    <x v="1684"/>
    <d v="2020-01-27T00:00:00"/>
    <x v="3"/>
    <x v="1657"/>
    <s v="Vivaan Sharma"/>
    <x v="8"/>
    <s v="Kids Toy Car"/>
    <x v="1"/>
    <x v="3"/>
    <n v="2"/>
    <n v="216.39"/>
    <n v="0"/>
    <n v="21.64"/>
    <n v="11.51"/>
    <n v="465.93"/>
    <s v="Debit Card"/>
    <s v="Delivered"/>
    <s v="Dallas"/>
    <s v="TX"/>
    <s v="United States"/>
    <s v="SELL01136"/>
  </r>
  <r>
    <x v="1685"/>
    <d v="2023-08-03T00:00:00"/>
    <x v="0"/>
    <x v="1658"/>
    <s v="Sneha Sharma"/>
    <x v="30"/>
    <s v="Noise Cancelling Headphones"/>
    <x v="3"/>
    <x v="8"/>
    <n v="3"/>
    <n v="493.49"/>
    <n v="0.1"/>
    <n v="239.84"/>
    <n v="7.52"/>
    <n v="1579.78"/>
    <s v="Debit Card"/>
    <s v="Shipped"/>
    <s v="Denver"/>
    <s v="CO"/>
    <s v="United States"/>
    <s v="SELL01108"/>
  </r>
  <r>
    <x v="1686"/>
    <d v="2021-10-07T00:00:00"/>
    <x v="4"/>
    <x v="1659"/>
    <s v="Neha Patel"/>
    <x v="45"/>
    <s v="Yoga Mat"/>
    <x v="1"/>
    <x v="5"/>
    <n v="5"/>
    <n v="412.35"/>
    <n v="0.05"/>
    <n v="235.04"/>
    <n v="6.61"/>
    <n v="2200.31"/>
    <s v="UPI"/>
    <s v="Shipped"/>
    <s v="Jacksonville"/>
    <s v="FL"/>
    <s v="United States"/>
    <s v="SELL00168"/>
  </r>
  <r>
    <x v="1687"/>
    <d v="2021-12-31T00:00:00"/>
    <x v="4"/>
    <x v="1660"/>
    <s v="Sunita Singh"/>
    <x v="18"/>
    <s v="Smartphone Case"/>
    <x v="2"/>
    <x v="0"/>
    <n v="1"/>
    <n v="347.83"/>
    <n v="0"/>
    <n v="27.83"/>
    <n v="7.19"/>
    <n v="382.85"/>
    <s v="Cash on Delivery"/>
    <s v="Delivered"/>
    <s v="Charlotte"/>
    <s v="NC"/>
    <s v="United States"/>
    <s v="SELL00067"/>
  </r>
  <r>
    <x v="1688"/>
    <d v="2020-06-16T00:00:00"/>
    <x v="3"/>
    <x v="1661"/>
    <s v="Mohit Sharma"/>
    <x v="26"/>
    <s v="Board Game"/>
    <x v="5"/>
    <x v="2"/>
    <n v="1"/>
    <n v="187.28"/>
    <n v="0"/>
    <n v="0"/>
    <n v="3.91"/>
    <n v="191.19"/>
    <s v="Credit Card"/>
    <s v="Delivered"/>
    <s v="Philadelphia"/>
    <s v="PA"/>
    <s v="United States"/>
    <s v="SELL01678"/>
  </r>
  <r>
    <x v="1689"/>
    <d v="2021-09-01T00:00:00"/>
    <x v="4"/>
    <x v="1662"/>
    <s v="Sahil Mehta"/>
    <x v="14"/>
    <s v="Running Shoes"/>
    <x v="0"/>
    <x v="3"/>
    <n v="3"/>
    <n v="336.31"/>
    <n v="0.1"/>
    <n v="45.4"/>
    <n v="13.65"/>
    <n v="967.09"/>
    <s v="Credit Card"/>
    <s v="Cancelled"/>
    <s v="Washington"/>
    <s v="DC"/>
    <s v="United States"/>
    <s v="SELL00434"/>
  </r>
  <r>
    <x v="1690"/>
    <d v="2020-09-24T00:00:00"/>
    <x v="3"/>
    <x v="1663"/>
    <s v="Sneha Patel"/>
    <x v="21"/>
    <s v="Smart Light Bulb"/>
    <x v="1"/>
    <x v="9"/>
    <n v="2"/>
    <n v="450.12"/>
    <n v="0.1"/>
    <n v="40.51"/>
    <n v="1.99"/>
    <n v="852.72"/>
    <s v="Debit Card"/>
    <s v="Delivered"/>
    <s v="Austin"/>
    <s v="TX"/>
    <s v="United States"/>
    <s v="SELL00775"/>
  </r>
  <r>
    <x v="1691"/>
    <d v="2024-11-07T00:00:00"/>
    <x v="2"/>
    <x v="1664"/>
    <s v="Sneha Mehta"/>
    <x v="38"/>
    <s v="Fitness Band"/>
    <x v="0"/>
    <x v="2"/>
    <n v="2"/>
    <n v="50.01"/>
    <n v="0"/>
    <n v="8"/>
    <n v="4.22"/>
    <n v="112.24"/>
    <s v="Credit Card"/>
    <s v="Cancelled"/>
    <s v="Columbus"/>
    <s v="OH"/>
    <s v="India"/>
    <s v="SELL00080"/>
  </r>
  <r>
    <x v="1692"/>
    <d v="2022-03-31T00:00:00"/>
    <x v="1"/>
    <x v="1665"/>
    <s v="Anjali Gupta"/>
    <x v="7"/>
    <s v="Jeans"/>
    <x v="4"/>
    <x v="0"/>
    <n v="5"/>
    <n v="302.60000000000002"/>
    <n v="0.1"/>
    <n v="108.94"/>
    <n v="2.2999999999999998"/>
    <n v="1472.94"/>
    <s v="UPI"/>
    <s v="Pending"/>
    <s v="Los Angeles"/>
    <s v="CA"/>
    <s v="United States"/>
    <s v="SELL01312"/>
  </r>
  <r>
    <x v="1693"/>
    <d v="2021-03-30T00:00:00"/>
    <x v="4"/>
    <x v="1036"/>
    <s v="Aditya Kapoor"/>
    <x v="3"/>
    <s v="Webcam Full HD"/>
    <x v="3"/>
    <x v="1"/>
    <n v="1"/>
    <n v="105.65"/>
    <n v="0.15"/>
    <n v="16.16"/>
    <n v="8.75"/>
    <n v="114.71"/>
    <s v="Debit Card"/>
    <s v="Delivered"/>
    <s v="San Jose"/>
    <s v="CA"/>
    <s v="United States"/>
    <s v="SELL01483"/>
  </r>
  <r>
    <x v="1694"/>
    <d v="2022-06-24T00:00:00"/>
    <x v="1"/>
    <x v="1666"/>
    <s v="Vikas Verma"/>
    <x v="19"/>
    <s v="Backpack"/>
    <x v="3"/>
    <x v="7"/>
    <n v="3"/>
    <n v="598.25"/>
    <n v="0.05"/>
    <n v="85.25"/>
    <n v="13.9"/>
    <n v="1804.16"/>
    <s v="Amazon Pay"/>
    <s v="Cancelled"/>
    <s v="Dallas"/>
    <s v="TX"/>
    <s v="United States"/>
    <s v="SELL01766"/>
  </r>
  <r>
    <x v="1695"/>
    <d v="2024-09-04T00:00:00"/>
    <x v="2"/>
    <x v="1667"/>
    <s v="Aman Sharma"/>
    <x v="4"/>
    <s v="T-Shirt"/>
    <x v="1"/>
    <x v="3"/>
    <n v="4"/>
    <n v="273.64"/>
    <n v="0"/>
    <n v="87.56"/>
    <n v="6.09"/>
    <n v="1188.21"/>
    <s v="Credit Card"/>
    <s v="Delivered"/>
    <s v="Jacksonville"/>
    <s v="FL"/>
    <s v="United States"/>
    <s v="SELL00165"/>
  </r>
  <r>
    <x v="1696"/>
    <d v="2023-11-25T00:00:00"/>
    <x v="0"/>
    <x v="1668"/>
    <s v="Mohit Kumar"/>
    <x v="26"/>
    <s v="Board Game"/>
    <x v="5"/>
    <x v="3"/>
    <n v="3"/>
    <n v="124.45"/>
    <n v="0.15"/>
    <n v="0"/>
    <n v="2.85"/>
    <n v="320.2"/>
    <s v="Cash on Delivery"/>
    <s v="Delivered"/>
    <s v="Charlotte"/>
    <s v="NC"/>
    <s v="United States"/>
    <s v="SELL01557"/>
  </r>
  <r>
    <x v="1697"/>
    <d v="2022-07-10T00:00:00"/>
    <x v="1"/>
    <x v="1669"/>
    <s v="Aman Sharma"/>
    <x v="16"/>
    <s v="Puzzle 1000pc"/>
    <x v="1"/>
    <x v="8"/>
    <n v="5"/>
    <n v="218.49"/>
    <n v="0.15"/>
    <n v="46.43"/>
    <n v="10.81"/>
    <n v="985.82"/>
    <s v="Net Banking"/>
    <s v="Delivered"/>
    <s v="Charlotte"/>
    <s v="NC"/>
    <s v="United States"/>
    <s v="SELL01969"/>
  </r>
  <r>
    <x v="1698"/>
    <d v="2022-09-07T00:00:00"/>
    <x v="1"/>
    <x v="1670"/>
    <s v="Sunita Verma"/>
    <x v="33"/>
    <s v="Laptop Sleeve"/>
    <x v="3"/>
    <x v="9"/>
    <n v="2"/>
    <n v="44.22"/>
    <n v="0.15"/>
    <n v="6.01"/>
    <n v="6.87"/>
    <n v="88.05"/>
    <s v="Net Banking"/>
    <s v="Delivered"/>
    <s v="San Jose"/>
    <s v="CA"/>
    <s v="United States"/>
    <s v="SELL01127"/>
  </r>
  <r>
    <x v="1699"/>
    <d v="2024-02-08T00:00:00"/>
    <x v="2"/>
    <x v="1671"/>
    <s v="Simran Gupta"/>
    <x v="5"/>
    <s v="Cookware Set"/>
    <x v="2"/>
    <x v="2"/>
    <n v="1"/>
    <n v="330.52"/>
    <n v="0.1"/>
    <n v="14.87"/>
    <n v="2.98"/>
    <n v="315.32"/>
    <s v="Amazon Pay"/>
    <s v="Delivered"/>
    <s v="Philadelphia"/>
    <s v="PA"/>
    <s v="United States"/>
    <s v="SELL01729"/>
  </r>
  <r>
    <x v="1700"/>
    <d v="2021-12-02T00:00:00"/>
    <x v="4"/>
    <x v="1672"/>
    <s v="Priya Patel"/>
    <x v="37"/>
    <s v="USB-C Charger"/>
    <x v="4"/>
    <x v="4"/>
    <n v="5"/>
    <n v="444.9"/>
    <n v="0.2"/>
    <n v="0"/>
    <n v="3.99"/>
    <n v="1783.59"/>
    <s v="Amazon Pay"/>
    <s v="Delivered"/>
    <s v="Indianapolis"/>
    <s v="IN"/>
    <s v="United States"/>
    <s v="SELL00953"/>
  </r>
  <r>
    <x v="1701"/>
    <d v="2021-09-25T00:00:00"/>
    <x v="4"/>
    <x v="1673"/>
    <s v="Aditya Reddy"/>
    <x v="45"/>
    <s v="Yoga Mat"/>
    <x v="3"/>
    <x v="5"/>
    <n v="1"/>
    <n v="437.3"/>
    <n v="0.05"/>
    <n v="49.85"/>
    <n v="2.86"/>
    <n v="468.15"/>
    <s v="Amazon Pay"/>
    <s v="Shipped"/>
    <s v="San Diego"/>
    <s v="CA"/>
    <s v="United States"/>
    <s v="SELL01754"/>
  </r>
  <r>
    <x v="1702"/>
    <d v="2024-04-30T00:00:00"/>
    <x v="2"/>
    <x v="1674"/>
    <s v="Simran Sharma"/>
    <x v="33"/>
    <s v="Laptop Sleeve"/>
    <x v="0"/>
    <x v="2"/>
    <n v="1"/>
    <n v="533.16999999999996"/>
    <n v="0.1"/>
    <n v="0"/>
    <n v="4.84"/>
    <n v="484.69"/>
    <s v="Amazon Pay"/>
    <s v="Pending"/>
    <s v="Austin"/>
    <s v="TX"/>
    <s v="United States"/>
    <s v="SELL00570"/>
  </r>
  <r>
    <x v="1703"/>
    <d v="2024-05-18T00:00:00"/>
    <x v="2"/>
    <x v="1675"/>
    <s v="Vikas Kumar"/>
    <x v="44"/>
    <s v="Desk Organizer"/>
    <x v="5"/>
    <x v="8"/>
    <n v="2"/>
    <n v="343.47"/>
    <n v="0"/>
    <n v="0"/>
    <n v="14.66"/>
    <n v="701.6"/>
    <s v="Amazon Pay"/>
    <s v="Delivered"/>
    <s v="Denver"/>
    <s v="CO"/>
    <s v="United States"/>
    <s v="SELL00987"/>
  </r>
  <r>
    <x v="1704"/>
    <d v="2020-05-09T00:00:00"/>
    <x v="3"/>
    <x v="1676"/>
    <s v="Priya Kapoor"/>
    <x v="40"/>
    <s v="Mechanical Keyboard"/>
    <x v="0"/>
    <x v="4"/>
    <n v="4"/>
    <n v="440.51"/>
    <n v="0"/>
    <n v="88.1"/>
    <n v="13.06"/>
    <n v="1863.2"/>
    <s v="Debit Card"/>
    <s v="Delivered"/>
    <s v="Philadelphia"/>
    <s v="PA"/>
    <s v="India"/>
    <s v="SELL01051"/>
  </r>
  <r>
    <x v="1705"/>
    <d v="2022-10-16T00:00:00"/>
    <x v="1"/>
    <x v="1677"/>
    <s v="Priya Kapoor"/>
    <x v="43"/>
    <s v="HDMI Cable 2m"/>
    <x v="5"/>
    <x v="0"/>
    <n v="2"/>
    <n v="439.22"/>
    <n v="0.2"/>
    <n v="84.33"/>
    <n v="14.85"/>
    <n v="801.93"/>
    <s v="Credit Card"/>
    <s v="Shipped"/>
    <s v="Columbus"/>
    <s v="OH"/>
    <s v="India"/>
    <s v="SELL01890"/>
  </r>
  <r>
    <x v="1706"/>
    <d v="2023-10-18T00:00:00"/>
    <x v="0"/>
    <x v="1678"/>
    <s v="Sneha Joshi"/>
    <x v="33"/>
    <s v="Laptop Sleeve"/>
    <x v="4"/>
    <x v="6"/>
    <n v="2"/>
    <n v="100.19"/>
    <n v="0.2"/>
    <n v="8.02"/>
    <n v="11.45"/>
    <n v="179.77"/>
    <s v="Credit Card"/>
    <s v="Delivered"/>
    <s v="Philadelphia"/>
    <s v="PA"/>
    <s v="United States"/>
    <s v="SELL00880"/>
  </r>
  <r>
    <x v="1707"/>
    <d v="2024-09-24T00:00:00"/>
    <x v="2"/>
    <x v="1679"/>
    <s v="Vikas Kapoor"/>
    <x v="4"/>
    <s v="T-Shirt"/>
    <x v="1"/>
    <x v="6"/>
    <n v="5"/>
    <n v="347.97"/>
    <n v="0"/>
    <n v="139.19"/>
    <n v="8.64"/>
    <n v="1887.68"/>
    <s v="UPI"/>
    <s v="Delivered"/>
    <s v="San Antonio"/>
    <s v="TX"/>
    <s v="India"/>
    <s v="SELL01795"/>
  </r>
  <r>
    <x v="1708"/>
    <d v="2022-03-29T00:00:00"/>
    <x v="1"/>
    <x v="1680"/>
    <s v="Neha Kumar"/>
    <x v="40"/>
    <s v="Mechanical Keyboard"/>
    <x v="2"/>
    <x v="9"/>
    <n v="2"/>
    <n v="472.47"/>
    <n v="0"/>
    <n v="47.25"/>
    <n v="0.92"/>
    <n v="993.11"/>
    <s v="Cash on Delivery"/>
    <s v="Delivered"/>
    <s v="Washington"/>
    <s v="DC"/>
    <s v="Canada"/>
    <s v="SELL00178"/>
  </r>
  <r>
    <x v="1709"/>
    <d v="2021-11-23T00:00:00"/>
    <x v="4"/>
    <x v="1681"/>
    <s v="Sahil Kumar"/>
    <x v="15"/>
    <s v="Graphic Tablet"/>
    <x v="0"/>
    <x v="8"/>
    <n v="1"/>
    <n v="459.59"/>
    <n v="0.05"/>
    <n v="34.93"/>
    <n v="6.41"/>
    <n v="477.95"/>
    <s v="Cash on Delivery"/>
    <s v="Delivered"/>
    <s v="San Francisco"/>
    <s v="CA"/>
    <s v="United States"/>
    <s v="SELL01824"/>
  </r>
  <r>
    <x v="1710"/>
    <d v="2023-08-08T00:00:00"/>
    <x v="0"/>
    <x v="1682"/>
    <s v="Arjun Sharma"/>
    <x v="14"/>
    <s v="Running Shoes"/>
    <x v="5"/>
    <x v="2"/>
    <n v="3"/>
    <n v="270.32"/>
    <n v="0.2"/>
    <n v="51.9"/>
    <n v="10.81"/>
    <n v="711.48"/>
    <s v="Debit Card"/>
    <s v="Delivered"/>
    <s v="Dallas"/>
    <s v="TX"/>
    <s v="United States"/>
    <s v="SELL01197"/>
  </r>
  <r>
    <x v="1711"/>
    <d v="2023-10-26T00:00:00"/>
    <x v="0"/>
    <x v="1683"/>
    <s v="Karan Sharma"/>
    <x v="31"/>
    <s v="Novel Bestseller"/>
    <x v="3"/>
    <x v="1"/>
    <n v="2"/>
    <n v="37.880000000000003"/>
    <n v="0.05"/>
    <n v="5.76"/>
    <n v="7.99"/>
    <n v="85.72"/>
    <s v="Amazon Pay"/>
    <s v="Delivered"/>
    <s v="Phoenix"/>
    <s v="AZ"/>
    <s v="India"/>
    <s v="SELL00584"/>
  </r>
  <r>
    <x v="1712"/>
    <d v="2022-03-04T00:00:00"/>
    <x v="1"/>
    <x v="1684"/>
    <s v="Sneha Reddy"/>
    <x v="24"/>
    <s v="Gaming Mouse"/>
    <x v="2"/>
    <x v="4"/>
    <n v="4"/>
    <n v="337.5"/>
    <n v="0.3"/>
    <n v="47.25"/>
    <n v="6.17"/>
    <n v="998.42"/>
    <s v="Net Banking"/>
    <s v="Shipped"/>
    <s v="San Francisco"/>
    <s v="CA"/>
    <s v="United States"/>
    <s v="SELL00508"/>
  </r>
  <r>
    <x v="1713"/>
    <d v="2020-01-29T00:00:00"/>
    <x v="3"/>
    <x v="1685"/>
    <s v="Vikas Sharma"/>
    <x v="16"/>
    <s v="Puzzle 1000pc"/>
    <x v="3"/>
    <x v="5"/>
    <n v="1"/>
    <n v="370.51"/>
    <n v="0.1"/>
    <n v="40.020000000000003"/>
    <n v="3.78"/>
    <n v="377.26"/>
    <s v="UPI"/>
    <s v="Shipped"/>
    <s v="Seattle"/>
    <s v="WA"/>
    <s v="United Kingdom"/>
    <s v="SELL01469"/>
  </r>
  <r>
    <x v="1714"/>
    <d v="2020-05-28T00:00:00"/>
    <x v="3"/>
    <x v="1686"/>
    <s v="Anjali Sharma"/>
    <x v="2"/>
    <s v="Power Bank 20000mAh"/>
    <x v="2"/>
    <x v="3"/>
    <n v="1"/>
    <n v="390.83"/>
    <n v="0.25"/>
    <n v="14.66"/>
    <n v="13.68"/>
    <n v="321.45999999999998"/>
    <s v="Debit Card"/>
    <s v="Delivered"/>
    <s v="Seattle"/>
    <s v="WA"/>
    <s v="India"/>
    <s v="SELL00584"/>
  </r>
  <r>
    <x v="1715"/>
    <d v="2024-12-07T00:00:00"/>
    <x v="2"/>
    <x v="1687"/>
    <s v="Sunita Gupta"/>
    <x v="38"/>
    <s v="Fitness Band"/>
    <x v="0"/>
    <x v="5"/>
    <n v="3"/>
    <n v="515.96"/>
    <n v="0.1"/>
    <n v="69.650000000000006"/>
    <n v="13.51"/>
    <n v="1476.25"/>
    <s v="Credit Card"/>
    <s v="Delivered"/>
    <s v="Seattle"/>
    <s v="WA"/>
    <s v="United States"/>
    <s v="SELL00544"/>
  </r>
  <r>
    <x v="1716"/>
    <d v="2023-08-12T00:00:00"/>
    <x v="0"/>
    <x v="1688"/>
    <s v="Vihaan Kumar"/>
    <x v="10"/>
    <s v="Car Charger"/>
    <x v="1"/>
    <x v="1"/>
    <n v="2"/>
    <n v="517.84"/>
    <n v="0.2"/>
    <n v="66.28"/>
    <n v="12.35"/>
    <n v="907.17"/>
    <s v="Debit Card"/>
    <s v="Delivered"/>
    <s v="Austin"/>
    <s v="TX"/>
    <s v="India"/>
    <s v="SELL00855"/>
  </r>
  <r>
    <x v="1717"/>
    <d v="2020-01-11T00:00:00"/>
    <x v="3"/>
    <x v="1689"/>
    <s v="Aman Kumar"/>
    <x v="40"/>
    <s v="Mechanical Keyboard"/>
    <x v="4"/>
    <x v="7"/>
    <n v="1"/>
    <n v="530.84"/>
    <n v="0.1"/>
    <n v="38.22"/>
    <n v="1.98"/>
    <n v="517.96"/>
    <s v="Net Banking"/>
    <s v="Delivered"/>
    <s v="Denver"/>
    <s v="CO"/>
    <s v="United States"/>
    <s v="SELL00702"/>
  </r>
  <r>
    <x v="1718"/>
    <d v="2024-03-15T00:00:00"/>
    <x v="2"/>
    <x v="1690"/>
    <s v="Karan Joshi"/>
    <x v="42"/>
    <s v="Wireless Charger"/>
    <x v="4"/>
    <x v="1"/>
    <n v="4"/>
    <n v="404.77"/>
    <n v="0.15"/>
    <n v="247.72"/>
    <n v="8.08"/>
    <n v="1632.02"/>
    <s v="Credit Card"/>
    <s v="Delivered"/>
    <s v="Columbus"/>
    <s v="OH"/>
    <s v="India"/>
    <s v="SELL01566"/>
  </r>
  <r>
    <x v="1719"/>
    <d v="2021-11-06T00:00:00"/>
    <x v="4"/>
    <x v="1691"/>
    <s v="Vivaan Singh"/>
    <x v="19"/>
    <s v="Backpack"/>
    <x v="5"/>
    <x v="8"/>
    <n v="1"/>
    <n v="8.86"/>
    <n v="0.25"/>
    <n v="0.53"/>
    <n v="3.07"/>
    <n v="10.24"/>
    <s v="Credit Card"/>
    <s v="Shipped"/>
    <s v="Los Angeles"/>
    <s v="CA"/>
    <s v="United Kingdom"/>
    <s v="SELL00323"/>
  </r>
  <r>
    <x v="1720"/>
    <d v="2023-02-10T00:00:00"/>
    <x v="0"/>
    <x v="1692"/>
    <s v="Pooja Verma"/>
    <x v="0"/>
    <s v="Drone Mini"/>
    <x v="5"/>
    <x v="4"/>
    <n v="5"/>
    <n v="339.34"/>
    <n v="0.1"/>
    <n v="122.16"/>
    <n v="10.09"/>
    <n v="1659.28"/>
    <s v="Debit Card"/>
    <s v="Delivered"/>
    <s v="Seattle"/>
    <s v="WA"/>
    <s v="United States"/>
    <s v="SELL00437"/>
  </r>
  <r>
    <x v="1721"/>
    <d v="2020-07-05T00:00:00"/>
    <x v="3"/>
    <x v="1693"/>
    <s v="Vivaan Kumar"/>
    <x v="47"/>
    <s v="External HDD 2TB"/>
    <x v="0"/>
    <x v="9"/>
    <n v="3"/>
    <n v="171.99"/>
    <n v="0.05"/>
    <n v="24.51"/>
    <n v="7.95"/>
    <n v="522.63"/>
    <s v="Net Banking"/>
    <s v="Shipped"/>
    <s v="San Antonio"/>
    <s v="TX"/>
    <s v="United States"/>
    <s v="SELL00724"/>
  </r>
  <r>
    <x v="1722"/>
    <d v="2022-03-17T00:00:00"/>
    <x v="1"/>
    <x v="1694"/>
    <s v="Aman Mehta"/>
    <x v="14"/>
    <s v="Running Shoes"/>
    <x v="4"/>
    <x v="5"/>
    <n v="1"/>
    <n v="259.39999999999998"/>
    <n v="0.2"/>
    <n v="0"/>
    <n v="5.63"/>
    <n v="213.15"/>
    <s v="Debit Card"/>
    <s v="Delivered"/>
    <s v="Austin"/>
    <s v="TX"/>
    <s v="United States"/>
    <s v="SELL01926"/>
  </r>
  <r>
    <x v="1723"/>
    <d v="2022-01-13T00:00:00"/>
    <x v="1"/>
    <x v="1695"/>
    <s v="Vikas Joshi"/>
    <x v="48"/>
    <s v="Office Chair"/>
    <x v="5"/>
    <x v="5"/>
    <n v="3"/>
    <n v="84.36"/>
    <n v="0.1"/>
    <n v="41"/>
    <n v="2.65"/>
    <n v="271.42"/>
    <s v="Net Banking"/>
    <s v="Pending"/>
    <s v="Columbus"/>
    <s v="OH"/>
    <s v="India"/>
    <s v="SELL01730"/>
  </r>
  <r>
    <x v="1724"/>
    <d v="2023-06-04T00:00:00"/>
    <x v="0"/>
    <x v="1696"/>
    <s v="Aditya Kapoor"/>
    <x v="19"/>
    <s v="Backpack"/>
    <x v="0"/>
    <x v="2"/>
    <n v="5"/>
    <n v="411.44"/>
    <n v="0"/>
    <n v="246.86"/>
    <n v="1.28"/>
    <n v="2305.34"/>
    <s v="Net Banking"/>
    <s v="Returned"/>
    <s v="Fort Worth"/>
    <s v="TX"/>
    <s v="India"/>
    <s v="SELL00179"/>
  </r>
  <r>
    <x v="1725"/>
    <d v="2023-08-26T00:00:00"/>
    <x v="0"/>
    <x v="1697"/>
    <s v="Vihaan Reddy"/>
    <x v="15"/>
    <s v="Graphic Tablet"/>
    <x v="0"/>
    <x v="2"/>
    <n v="1"/>
    <n v="362.3"/>
    <n v="0"/>
    <n v="43.48"/>
    <n v="6.03"/>
    <n v="411.81"/>
    <s v="Credit Card"/>
    <s v="Delivered"/>
    <s v="New York"/>
    <s v="NY"/>
    <s v="United States"/>
    <s v="SELL00299"/>
  </r>
  <r>
    <x v="1726"/>
    <d v="2020-04-07T00:00:00"/>
    <x v="3"/>
    <x v="1698"/>
    <s v="Arjun Mehta"/>
    <x v="26"/>
    <s v="Board Game"/>
    <x v="0"/>
    <x v="0"/>
    <n v="4"/>
    <n v="323.33"/>
    <n v="0"/>
    <n v="103.47"/>
    <n v="13.62"/>
    <n v="1410.41"/>
    <s v="Net Banking"/>
    <s v="Delivered"/>
    <s v="Denver"/>
    <s v="CO"/>
    <s v="United States"/>
    <s v="SELL00817"/>
  </r>
  <r>
    <x v="1727"/>
    <d v="2020-02-24T00:00:00"/>
    <x v="3"/>
    <x v="1699"/>
    <s v="Aditya Kapoor"/>
    <x v="43"/>
    <s v="HDMI Cable 2m"/>
    <x v="2"/>
    <x v="2"/>
    <n v="1"/>
    <n v="255.85"/>
    <n v="0.1"/>
    <n v="18.420000000000002"/>
    <n v="9.2899999999999991"/>
    <n v="257.98"/>
    <s v="Amazon Pay"/>
    <s v="Delivered"/>
    <s v="Philadelphia"/>
    <s v="PA"/>
    <s v="Canada"/>
    <s v="SELL01255"/>
  </r>
  <r>
    <x v="1728"/>
    <d v="2021-09-14T00:00:00"/>
    <x v="4"/>
    <x v="1700"/>
    <s v="Ritika Sharma"/>
    <x v="40"/>
    <s v="Mechanical Keyboard"/>
    <x v="5"/>
    <x v="1"/>
    <n v="1"/>
    <n v="229.76"/>
    <n v="0"/>
    <n v="11.49"/>
    <n v="5.51"/>
    <n v="246.76"/>
    <s v="Amazon Pay"/>
    <s v="Returned"/>
    <s v="Phoenix"/>
    <s v="AZ"/>
    <s v="United Kingdom"/>
    <s v="SELL01030"/>
  </r>
  <r>
    <x v="1729"/>
    <d v="2021-10-25T00:00:00"/>
    <x v="4"/>
    <x v="1701"/>
    <s v="Karan Singh"/>
    <x v="43"/>
    <s v="HDMI Cable 2m"/>
    <x v="0"/>
    <x v="2"/>
    <n v="4"/>
    <n v="258.37"/>
    <n v="0.05"/>
    <n v="0"/>
    <n v="4.34"/>
    <n v="986.15"/>
    <s v="Amazon Pay"/>
    <s v="Delivered"/>
    <s v="Fort Worth"/>
    <s v="TX"/>
    <s v="United States"/>
    <s v="SELL01214"/>
  </r>
  <r>
    <x v="1730"/>
    <d v="2022-01-27T00:00:00"/>
    <x v="1"/>
    <x v="1702"/>
    <s v="Sneha Gupta"/>
    <x v="14"/>
    <s v="Running Shoes"/>
    <x v="4"/>
    <x v="9"/>
    <n v="2"/>
    <n v="381.08"/>
    <n v="0"/>
    <n v="38.11"/>
    <n v="11.94"/>
    <n v="812.21"/>
    <s v="Credit Card"/>
    <s v="Delivered"/>
    <s v="Indianapolis"/>
    <s v="IN"/>
    <s v="United States"/>
    <s v="SELL01081"/>
  </r>
  <r>
    <x v="1731"/>
    <d v="2021-02-09T00:00:00"/>
    <x v="4"/>
    <x v="1703"/>
    <s v="Pooja Patel"/>
    <x v="2"/>
    <s v="Power Bank 20000mAh"/>
    <x v="3"/>
    <x v="9"/>
    <n v="5"/>
    <n v="112.77"/>
    <n v="0.05"/>
    <n v="0"/>
    <n v="8.31"/>
    <n v="543.97"/>
    <s v="Credit Card"/>
    <s v="Delivered"/>
    <s v="Washington"/>
    <s v="DC"/>
    <s v="United States"/>
    <s v="SELL00616"/>
  </r>
  <r>
    <x v="1732"/>
    <d v="2020-03-09T00:00:00"/>
    <x v="3"/>
    <x v="1704"/>
    <s v="Sunita Patel"/>
    <x v="45"/>
    <s v="Yoga Mat"/>
    <x v="2"/>
    <x v="1"/>
    <n v="2"/>
    <n v="22.97"/>
    <n v="0"/>
    <n v="5.51"/>
    <n v="1.7"/>
    <n v="53.15"/>
    <s v="Debit Card"/>
    <s v="Delivered"/>
    <s v="Chicago"/>
    <s v="IL"/>
    <s v="India"/>
    <s v="SELL00791"/>
  </r>
  <r>
    <x v="1733"/>
    <d v="2023-08-28T00:00:00"/>
    <x v="0"/>
    <x v="1705"/>
    <s v="Anjali Joshi"/>
    <x v="35"/>
    <s v="Winter Jacket"/>
    <x v="0"/>
    <x v="3"/>
    <n v="4"/>
    <n v="226.02"/>
    <n v="0.1"/>
    <n v="146.46"/>
    <n v="13.96"/>
    <n v="974.09"/>
    <s v="Cash on Delivery"/>
    <s v="Shipped"/>
    <s v="Charlotte"/>
    <s v="NC"/>
    <s v="United States"/>
    <s v="SELL01219"/>
  </r>
  <r>
    <x v="1734"/>
    <d v="2023-08-05T00:00:00"/>
    <x v="0"/>
    <x v="1706"/>
    <s v="Pooja Kumar"/>
    <x v="12"/>
    <s v="Vacuum Cleaner"/>
    <x v="4"/>
    <x v="1"/>
    <n v="5"/>
    <n v="90.36"/>
    <n v="0"/>
    <n v="0"/>
    <n v="4.33"/>
    <n v="456.13"/>
    <s v="Net Banking"/>
    <s v="Delivered"/>
    <s v="Fort Worth"/>
    <s v="TX"/>
    <s v="United States"/>
    <s v="SELL01974"/>
  </r>
  <r>
    <x v="1735"/>
    <d v="2024-11-20T00:00:00"/>
    <x v="2"/>
    <x v="1707"/>
    <s v="Aditya Kumar"/>
    <x v="49"/>
    <s v="Bluetooth Speaker"/>
    <x v="3"/>
    <x v="7"/>
    <n v="3"/>
    <n v="385.28"/>
    <n v="0"/>
    <n v="0"/>
    <n v="13.32"/>
    <n v="1169.1600000000001"/>
    <s v="Credit Card"/>
    <s v="Delivered"/>
    <s v="Philadelphia"/>
    <s v="PA"/>
    <s v="United States"/>
    <s v="SELL01028"/>
  </r>
  <r>
    <x v="1736"/>
    <d v="2024-04-20T00:00:00"/>
    <x v="2"/>
    <x v="1708"/>
    <s v="Arjun Kapoor"/>
    <x v="42"/>
    <s v="Wireless Charger"/>
    <x v="5"/>
    <x v="3"/>
    <n v="1"/>
    <n v="346.18"/>
    <n v="0.1"/>
    <n v="15.58"/>
    <n v="1.1100000000000001"/>
    <n v="328.25"/>
    <s v="Credit Card"/>
    <s v="Delivered"/>
    <s v="Indianapolis"/>
    <s v="IN"/>
    <s v="United States"/>
    <s v="SELL01101"/>
  </r>
  <r>
    <x v="1737"/>
    <d v="2022-01-20T00:00:00"/>
    <x v="1"/>
    <x v="1709"/>
    <s v="Vihaan Singh"/>
    <x v="4"/>
    <s v="T-Shirt"/>
    <x v="5"/>
    <x v="3"/>
    <n v="1"/>
    <n v="597.96"/>
    <n v="0.15"/>
    <n v="60.99"/>
    <n v="13.92"/>
    <n v="583.17999999999995"/>
    <s v="Cash on Delivery"/>
    <s v="Shipped"/>
    <s v="Fort Worth"/>
    <s v="TX"/>
    <s v="United Kingdom"/>
    <s v="SELL00131"/>
  </r>
  <r>
    <x v="1738"/>
    <d v="2023-03-17T00:00:00"/>
    <x v="0"/>
    <x v="1710"/>
    <s v="Vihaan Singh"/>
    <x v="24"/>
    <s v="Gaming Mouse"/>
    <x v="5"/>
    <x v="4"/>
    <n v="3"/>
    <n v="8.9499999999999993"/>
    <n v="0"/>
    <n v="2.15"/>
    <n v="0.81"/>
    <n v="29.81"/>
    <s v="Debit Card"/>
    <s v="Delivered"/>
    <s v="Phoenix"/>
    <s v="AZ"/>
    <s v="United States"/>
    <s v="SELL00784"/>
  </r>
  <r>
    <x v="1739"/>
    <d v="2024-01-30T00:00:00"/>
    <x v="2"/>
    <x v="1711"/>
    <s v="Simran Joshi"/>
    <x v="34"/>
    <s v="Air Fryer"/>
    <x v="5"/>
    <x v="4"/>
    <n v="2"/>
    <n v="384.69"/>
    <n v="0.3"/>
    <n v="64.63"/>
    <n v="3.18"/>
    <n v="606.38"/>
    <s v="Debit Card"/>
    <s v="Returned"/>
    <s v="Houston"/>
    <s v="TX"/>
    <s v="Canada"/>
    <s v="SELL00866"/>
  </r>
  <r>
    <x v="1740"/>
    <d v="2024-10-28T00:00:00"/>
    <x v="2"/>
    <x v="1712"/>
    <s v="Anjali Mehta"/>
    <x v="37"/>
    <s v="USB-C Charger"/>
    <x v="2"/>
    <x v="3"/>
    <n v="4"/>
    <n v="254.72"/>
    <n v="0.1"/>
    <n v="0"/>
    <n v="8.6"/>
    <n v="925.59"/>
    <s v="UPI"/>
    <s v="Shipped"/>
    <s v="Fort Worth"/>
    <s v="TX"/>
    <s v="United States"/>
    <s v="SELL00116"/>
  </r>
  <r>
    <x v="1741"/>
    <d v="2023-06-21T00:00:00"/>
    <x v="0"/>
    <x v="1713"/>
    <s v="Vihaan Reddy"/>
    <x v="44"/>
    <s v="Desk Organizer"/>
    <x v="3"/>
    <x v="3"/>
    <n v="3"/>
    <n v="594.78"/>
    <n v="0.1"/>
    <n v="192.71"/>
    <n v="13.56"/>
    <n v="1812.18"/>
    <s v="UPI"/>
    <s v="Pending"/>
    <s v="Washington"/>
    <s v="DC"/>
    <s v="United States"/>
    <s v="SELL01690"/>
  </r>
  <r>
    <x v="1742"/>
    <d v="2024-02-23T00:00:00"/>
    <x v="2"/>
    <x v="1714"/>
    <s v="Vikas Kumar"/>
    <x v="44"/>
    <s v="Desk Organizer"/>
    <x v="3"/>
    <x v="9"/>
    <n v="3"/>
    <n v="396.08"/>
    <n v="0"/>
    <n v="213.88"/>
    <n v="3.25"/>
    <n v="1405.37"/>
    <s v="UPI"/>
    <s v="Delivered"/>
    <s v="Dallas"/>
    <s v="TX"/>
    <s v="United States"/>
    <s v="SELL00952"/>
  </r>
  <r>
    <x v="1743"/>
    <d v="2022-08-15T00:00:00"/>
    <x v="1"/>
    <x v="1715"/>
    <s v="Simran Gupta"/>
    <x v="13"/>
    <s v="Desk Plant"/>
    <x v="0"/>
    <x v="7"/>
    <n v="2"/>
    <n v="450.85"/>
    <n v="0"/>
    <n v="162.31"/>
    <n v="6.75"/>
    <n v="1070.76"/>
    <s v="Credit Card"/>
    <s v="Delivered"/>
    <s v="Fort Worth"/>
    <s v="TX"/>
    <s v="United States"/>
    <s v="SELL01728"/>
  </r>
  <r>
    <x v="1744"/>
    <d v="2024-03-10T00:00:00"/>
    <x v="2"/>
    <x v="1716"/>
    <s v="Simran Gupta"/>
    <x v="7"/>
    <s v="Jeans"/>
    <x v="5"/>
    <x v="0"/>
    <n v="5"/>
    <n v="580.02"/>
    <n v="0.15"/>
    <n v="0"/>
    <n v="11.37"/>
    <n v="2476.46"/>
    <s v="Amazon Pay"/>
    <s v="Delivered"/>
    <s v="Charlotte"/>
    <s v="NC"/>
    <s v="United States"/>
    <s v="SELL00149"/>
  </r>
  <r>
    <x v="1745"/>
    <d v="2020-12-30T00:00:00"/>
    <x v="3"/>
    <x v="1717"/>
    <s v="Vihaan Verma"/>
    <x v="15"/>
    <s v="Graphic Tablet"/>
    <x v="4"/>
    <x v="5"/>
    <n v="5"/>
    <n v="71.88"/>
    <n v="0.05"/>
    <n v="40.97"/>
    <n v="9.58"/>
    <n v="391.98"/>
    <s v="Credit Card"/>
    <s v="Delivered"/>
    <s v="Columbus"/>
    <s v="OH"/>
    <s v="India"/>
    <s v="SELL01639"/>
  </r>
  <r>
    <x v="1746"/>
    <d v="2021-04-26T00:00:00"/>
    <x v="4"/>
    <x v="1718"/>
    <s v="Mohit Gupta"/>
    <x v="28"/>
    <s v="Water Bottle"/>
    <x v="3"/>
    <x v="2"/>
    <n v="1"/>
    <n v="528.92999999999995"/>
    <n v="0.1"/>
    <n v="38.08"/>
    <n v="3.71"/>
    <n v="517.83000000000004"/>
    <s v="Net Banking"/>
    <s v="Delivered"/>
    <s v="Jacksonville"/>
    <s v="FL"/>
    <s v="United States"/>
    <s v="SELL01557"/>
  </r>
  <r>
    <x v="1747"/>
    <d v="2020-07-19T00:00:00"/>
    <x v="3"/>
    <x v="1719"/>
    <s v="Kabir Sharma"/>
    <x v="46"/>
    <s v="Action Camera"/>
    <x v="5"/>
    <x v="0"/>
    <n v="1"/>
    <n v="183.68"/>
    <n v="0"/>
    <n v="22.04"/>
    <n v="4.4400000000000004"/>
    <n v="210.16"/>
    <s v="Amazon Pay"/>
    <s v="Cancelled"/>
    <s v="New York"/>
    <s v="NY"/>
    <s v="India"/>
    <s v="SELL00201"/>
  </r>
  <r>
    <x v="1748"/>
    <d v="2020-06-02T00:00:00"/>
    <x v="3"/>
    <x v="1720"/>
    <s v="Rohit Patel"/>
    <x v="18"/>
    <s v="Smartphone Case"/>
    <x v="3"/>
    <x v="8"/>
    <n v="1"/>
    <n v="232"/>
    <n v="0.25"/>
    <n v="0"/>
    <n v="5.7"/>
    <n v="179.7"/>
    <s v="Credit Card"/>
    <s v="Delivered"/>
    <s v="San Jose"/>
    <s v="CA"/>
    <s v="India"/>
    <s v="SELL01122"/>
  </r>
  <r>
    <x v="1749"/>
    <d v="2024-01-13T00:00:00"/>
    <x v="2"/>
    <x v="1721"/>
    <s v="Arjun Verma"/>
    <x v="31"/>
    <s v="Novel Bestseller"/>
    <x v="0"/>
    <x v="4"/>
    <n v="1"/>
    <n v="522.79999999999995"/>
    <n v="0.15"/>
    <n v="79.989999999999995"/>
    <n v="13.46"/>
    <n v="537.83000000000004"/>
    <s v="Credit Card"/>
    <s v="Delivered"/>
    <s v="Columbus"/>
    <s v="OH"/>
    <s v="United States"/>
    <s v="SELL01080"/>
  </r>
  <r>
    <x v="1750"/>
    <d v="2024-03-04T00:00:00"/>
    <x v="2"/>
    <x v="1722"/>
    <s v="Sneha Patel"/>
    <x v="4"/>
    <s v="T-Shirt"/>
    <x v="3"/>
    <x v="3"/>
    <n v="1"/>
    <n v="350.44"/>
    <n v="0.1"/>
    <n v="37.85"/>
    <n v="12.42"/>
    <n v="365.67"/>
    <s v="Cash on Delivery"/>
    <s v="Shipped"/>
    <s v="Charlotte"/>
    <s v="NC"/>
    <s v="United States"/>
    <s v="SELL00280"/>
  </r>
  <r>
    <x v="1751"/>
    <d v="2020-03-13T00:00:00"/>
    <x v="3"/>
    <x v="1723"/>
    <s v="Sunita Reddy"/>
    <x v="35"/>
    <s v="Winter Jacket"/>
    <x v="3"/>
    <x v="5"/>
    <n v="3"/>
    <n v="349.82"/>
    <n v="0.25"/>
    <n v="62.97"/>
    <n v="0.99"/>
    <n v="851.06"/>
    <s v="Debit Card"/>
    <s v="Delivered"/>
    <s v="Houston"/>
    <s v="TX"/>
    <s v="India"/>
    <s v="SELL00253"/>
  </r>
  <r>
    <x v="1752"/>
    <d v="2021-12-13T00:00:00"/>
    <x v="4"/>
    <x v="1724"/>
    <s v="Vivaan Gupta"/>
    <x v="8"/>
    <s v="Kids Toy Car"/>
    <x v="2"/>
    <x v="0"/>
    <n v="2"/>
    <n v="249.52"/>
    <n v="0.05"/>
    <n v="37.93"/>
    <n v="0.3"/>
    <n v="512.32000000000005"/>
    <s v="Amazon Pay"/>
    <s v="Delivered"/>
    <s v="New York"/>
    <s v="NY"/>
    <s v="United States"/>
    <s v="SELL01182"/>
  </r>
  <r>
    <x v="1753"/>
    <d v="2020-10-22T00:00:00"/>
    <x v="3"/>
    <x v="1725"/>
    <s v="Pooja Singh"/>
    <x v="30"/>
    <s v="Noise Cancelling Headphones"/>
    <x v="0"/>
    <x v="8"/>
    <n v="1"/>
    <n v="37.090000000000003"/>
    <n v="0"/>
    <n v="6.68"/>
    <n v="3.08"/>
    <n v="46.85"/>
    <s v="Credit Card"/>
    <s v="Delivered"/>
    <s v="Charlotte"/>
    <s v="NC"/>
    <s v="Canada"/>
    <s v="SELL01614"/>
  </r>
  <r>
    <x v="1754"/>
    <d v="2022-11-06T00:00:00"/>
    <x v="1"/>
    <x v="1726"/>
    <s v="Aarav Mehta"/>
    <x v="32"/>
    <s v="Children's Book"/>
    <x v="5"/>
    <x v="0"/>
    <n v="1"/>
    <n v="420.52"/>
    <n v="0"/>
    <n v="50.46"/>
    <n v="14.59"/>
    <n v="485.57"/>
    <s v="Credit Card"/>
    <s v="Delivered"/>
    <s v="Indianapolis"/>
    <s v="IN"/>
    <s v="United States"/>
    <s v="SELL01856"/>
  </r>
  <r>
    <x v="1755"/>
    <d v="2024-07-22T00:00:00"/>
    <x v="2"/>
    <x v="1241"/>
    <s v="Simran Reddy"/>
    <x v="30"/>
    <s v="Noise Cancelling Headphones"/>
    <x v="0"/>
    <x v="5"/>
    <n v="2"/>
    <n v="479.09"/>
    <n v="0.3"/>
    <n v="80.489999999999995"/>
    <n v="4.8"/>
    <n v="756.02"/>
    <s v="UPI"/>
    <s v="Delivered"/>
    <s v="Washington"/>
    <s v="DC"/>
    <s v="Canada"/>
    <s v="SELL01566"/>
  </r>
  <r>
    <x v="1756"/>
    <d v="2023-05-25T00:00:00"/>
    <x v="0"/>
    <x v="1727"/>
    <s v="Sahil Kumar"/>
    <x v="49"/>
    <s v="Bluetooth Speaker"/>
    <x v="0"/>
    <x v="0"/>
    <n v="2"/>
    <n v="450.65"/>
    <n v="0.05"/>
    <n v="102.75"/>
    <n v="10.119999999999999"/>
    <n v="969.1"/>
    <s v="Debit Card"/>
    <s v="Delivered"/>
    <s v="New York"/>
    <s v="NY"/>
    <s v="United States"/>
    <s v="SELL00634"/>
  </r>
  <r>
    <x v="1757"/>
    <d v="2020-03-01T00:00:00"/>
    <x v="3"/>
    <x v="1728"/>
    <s v="Vihaan Joshi"/>
    <x v="48"/>
    <s v="Office Chair"/>
    <x v="3"/>
    <x v="6"/>
    <n v="5"/>
    <n v="485.81"/>
    <n v="0.1"/>
    <n v="109.31"/>
    <n v="3.88"/>
    <n v="2299.34"/>
    <s v="UPI"/>
    <s v="Delivered"/>
    <s v="Houston"/>
    <s v="TX"/>
    <s v="United States"/>
    <s v="SELL00687"/>
  </r>
  <r>
    <x v="1758"/>
    <d v="2022-07-27T00:00:00"/>
    <x v="1"/>
    <x v="1729"/>
    <s v="Vihaan Singh"/>
    <x v="12"/>
    <s v="Vacuum Cleaner"/>
    <x v="4"/>
    <x v="3"/>
    <n v="5"/>
    <n v="220.64"/>
    <n v="0"/>
    <n v="198.58"/>
    <n v="5.98"/>
    <n v="1307.76"/>
    <s v="Debit Card"/>
    <s v="Delivered"/>
    <s v="Chicago"/>
    <s v="IL"/>
    <s v="United States"/>
    <s v="SELL00851"/>
  </r>
  <r>
    <x v="1759"/>
    <d v="2024-06-27T00:00:00"/>
    <x v="2"/>
    <x v="1730"/>
    <s v="Vihaan Sharma"/>
    <x v="30"/>
    <s v="Noise Cancelling Headphones"/>
    <x v="1"/>
    <x v="0"/>
    <n v="5"/>
    <n v="555.32000000000005"/>
    <n v="0"/>
    <n v="222.13"/>
    <n v="12.57"/>
    <n v="3011.3"/>
    <s v="UPI"/>
    <s v="Delivered"/>
    <s v="Denver"/>
    <s v="CO"/>
    <s v="United States"/>
    <s v="SELL01109"/>
  </r>
  <r>
    <x v="1760"/>
    <d v="2020-02-11T00:00:00"/>
    <x v="3"/>
    <x v="1731"/>
    <s v="Vivaan Kumar"/>
    <x v="32"/>
    <s v="Children's Book"/>
    <x v="3"/>
    <x v="1"/>
    <n v="5"/>
    <n v="582.54999999999995"/>
    <n v="0.05"/>
    <n v="332.05"/>
    <n v="7.93"/>
    <n v="3107.09"/>
    <s v="Amazon Pay"/>
    <s v="Delivered"/>
    <s v="New York"/>
    <s v="NY"/>
    <s v="United States"/>
    <s v="SELL01326"/>
  </r>
  <r>
    <x v="1761"/>
    <d v="2020-01-25T00:00:00"/>
    <x v="3"/>
    <x v="1732"/>
    <s v="Arjun Kumar"/>
    <x v="8"/>
    <s v="Kids Toy Car"/>
    <x v="1"/>
    <x v="4"/>
    <n v="5"/>
    <n v="490.78"/>
    <n v="0.1"/>
    <n v="265.02"/>
    <n v="8.5399999999999991"/>
    <n v="2482.0700000000002"/>
    <s v="Debit Card"/>
    <s v="Shipped"/>
    <s v="Phoenix"/>
    <s v="AZ"/>
    <s v="United States"/>
    <s v="SELL01629"/>
  </r>
  <r>
    <x v="1762"/>
    <d v="2022-11-28T00:00:00"/>
    <x v="1"/>
    <x v="1733"/>
    <s v="Sunita Patel"/>
    <x v="7"/>
    <s v="Jeans"/>
    <x v="2"/>
    <x v="7"/>
    <n v="3"/>
    <n v="477.76"/>
    <n v="0"/>
    <n v="0"/>
    <n v="4.24"/>
    <n v="1437.52"/>
    <s v="Debit Card"/>
    <s v="Delivered"/>
    <s v="Phoenix"/>
    <s v="AZ"/>
    <s v="United Kingdom"/>
    <s v="SELL00144"/>
  </r>
  <r>
    <x v="1763"/>
    <d v="2020-05-10T00:00:00"/>
    <x v="3"/>
    <x v="1734"/>
    <s v="Aditya Kapoor"/>
    <x v="10"/>
    <s v="Car Charger"/>
    <x v="1"/>
    <x v="3"/>
    <n v="2"/>
    <n v="475.94"/>
    <n v="0.05"/>
    <n v="45.21"/>
    <n v="14.08"/>
    <n v="963.58"/>
    <s v="Debit Card"/>
    <s v="Delivered"/>
    <s v="San Jose"/>
    <s v="CA"/>
    <s v="United States"/>
    <s v="SELL00976"/>
  </r>
  <r>
    <x v="1764"/>
    <d v="2024-03-01T00:00:00"/>
    <x v="2"/>
    <x v="1230"/>
    <s v="Ritika Gupta"/>
    <x v="12"/>
    <s v="Vacuum Cleaner"/>
    <x v="0"/>
    <x v="9"/>
    <n v="2"/>
    <n v="135.69"/>
    <n v="0.1"/>
    <n v="12.21"/>
    <n v="3.13"/>
    <n v="259.58"/>
    <s v="Amazon Pay"/>
    <s v="Delivered"/>
    <s v="Dallas"/>
    <s v="TX"/>
    <s v="India"/>
    <s v="SELL01498"/>
  </r>
  <r>
    <x v="1765"/>
    <d v="2023-06-06T00:00:00"/>
    <x v="0"/>
    <x v="1735"/>
    <s v="Aditya Sharma"/>
    <x v="26"/>
    <s v="Board Game"/>
    <x v="2"/>
    <x v="2"/>
    <n v="1"/>
    <n v="267.95999999999998"/>
    <n v="0.15"/>
    <n v="18.22"/>
    <n v="10.27"/>
    <n v="256.26"/>
    <s v="Credit Card"/>
    <s v="Delivered"/>
    <s v="Indianapolis"/>
    <s v="IN"/>
    <s v="India"/>
    <s v="SELL00061"/>
  </r>
  <r>
    <x v="1766"/>
    <d v="2020-04-17T00:00:00"/>
    <x v="3"/>
    <x v="1736"/>
    <s v="Aditya Kumar"/>
    <x v="33"/>
    <s v="Laptop Sleeve"/>
    <x v="2"/>
    <x v="0"/>
    <n v="2"/>
    <n v="75.87"/>
    <n v="0.05"/>
    <n v="11.53"/>
    <n v="3.13"/>
    <n v="158.81"/>
    <s v="Credit Card"/>
    <s v="Pending"/>
    <s v="Los Angeles"/>
    <s v="CA"/>
    <s v="India"/>
    <s v="SELL01980"/>
  </r>
  <r>
    <x v="1767"/>
    <d v="2020-06-20T00:00:00"/>
    <x v="3"/>
    <x v="1737"/>
    <s v="Simran Singh"/>
    <x v="13"/>
    <s v="Desk Plant"/>
    <x v="1"/>
    <x v="1"/>
    <n v="4"/>
    <n v="284.77"/>
    <n v="0"/>
    <n v="205.03"/>
    <n v="5.65"/>
    <n v="1349.76"/>
    <s v="Credit Card"/>
    <s v="Delivered"/>
    <s v="Washington"/>
    <s v="DC"/>
    <s v="Australia"/>
    <s v="SELL01031"/>
  </r>
  <r>
    <x v="1768"/>
    <d v="2023-12-29T00:00:00"/>
    <x v="0"/>
    <x v="1738"/>
    <s v="Aditya Patel"/>
    <x v="31"/>
    <s v="Novel Bestseller"/>
    <x v="1"/>
    <x v="5"/>
    <n v="5"/>
    <n v="275.64"/>
    <n v="0.3"/>
    <n v="77.180000000000007"/>
    <n v="7.79"/>
    <n v="1049.71"/>
    <s v="Debit Card"/>
    <s v="Shipped"/>
    <s v="San Diego"/>
    <s v="CA"/>
    <s v="United States"/>
    <s v="SELL00482"/>
  </r>
  <r>
    <x v="1769"/>
    <d v="2024-02-10T00:00:00"/>
    <x v="2"/>
    <x v="1739"/>
    <s v="Vihaan Sharma"/>
    <x v="44"/>
    <s v="Desk Organizer"/>
    <x v="4"/>
    <x v="1"/>
    <n v="4"/>
    <n v="33.18"/>
    <n v="0.05"/>
    <n v="0"/>
    <n v="10.76"/>
    <n v="136.84"/>
    <s v="Credit Card"/>
    <s v="Delivered"/>
    <s v="San Francisco"/>
    <s v="CA"/>
    <s v="United States"/>
    <s v="SELL00527"/>
  </r>
  <r>
    <x v="1770"/>
    <d v="2020-04-11T00:00:00"/>
    <x v="3"/>
    <x v="1740"/>
    <s v="Simran Sharma"/>
    <x v="22"/>
    <s v="LED Desk Lamp"/>
    <x v="4"/>
    <x v="0"/>
    <n v="4"/>
    <n v="401.02"/>
    <n v="0.05"/>
    <n v="182.87"/>
    <n v="10.15"/>
    <n v="1716.9"/>
    <s v="Amazon Pay"/>
    <s v="Delivered"/>
    <s v="Denver"/>
    <s v="CO"/>
    <s v="United Kingdom"/>
    <s v="SELL01695"/>
  </r>
  <r>
    <x v="1771"/>
    <d v="2022-05-15T00:00:00"/>
    <x v="1"/>
    <x v="1741"/>
    <s v="Mohit Kapoor"/>
    <x v="29"/>
    <s v="Portable SSD 1TB"/>
    <x v="3"/>
    <x v="9"/>
    <n v="1"/>
    <n v="61.77"/>
    <n v="0.25"/>
    <n v="0"/>
    <n v="5.61"/>
    <n v="51.94"/>
    <s v="Amazon Pay"/>
    <s v="Delivered"/>
    <s v="Philadelphia"/>
    <s v="PA"/>
    <s v="United States"/>
    <s v="SELL00034"/>
  </r>
  <r>
    <x v="1772"/>
    <d v="2021-06-07T00:00:00"/>
    <x v="4"/>
    <x v="1742"/>
    <s v="Karan Mehta"/>
    <x v="39"/>
    <s v="Sunglasses"/>
    <x v="0"/>
    <x v="2"/>
    <n v="4"/>
    <n v="365.06"/>
    <n v="0.25"/>
    <n v="131.41999999999999"/>
    <n v="10.14"/>
    <n v="1236.74"/>
    <s v="Amazon Pay"/>
    <s v="Cancelled"/>
    <s v="New York"/>
    <s v="NY"/>
    <s v="United States"/>
    <s v="SELL01340"/>
  </r>
  <r>
    <x v="1773"/>
    <d v="2020-10-01T00:00:00"/>
    <x v="3"/>
    <x v="1743"/>
    <s v="Neha Sharma"/>
    <x v="11"/>
    <s v="Projector Mini"/>
    <x v="0"/>
    <x v="6"/>
    <n v="3"/>
    <n v="242.57"/>
    <n v="0.1"/>
    <n v="117.89"/>
    <n v="12.31"/>
    <n v="785.14"/>
    <s v="UPI"/>
    <s v="Shipped"/>
    <s v="San Diego"/>
    <s v="CA"/>
    <s v="India"/>
    <s v="SELL01025"/>
  </r>
  <r>
    <x v="1774"/>
    <d v="2024-06-24T00:00:00"/>
    <x v="2"/>
    <x v="829"/>
    <s v="Sunita Mehta"/>
    <x v="3"/>
    <s v="Webcam Full HD"/>
    <x v="0"/>
    <x v="5"/>
    <n v="4"/>
    <n v="470.63"/>
    <n v="0"/>
    <n v="225.9"/>
    <n v="10.4"/>
    <n v="2118.8200000000002"/>
    <s v="UPI"/>
    <s v="Delivered"/>
    <s v="San Francisco"/>
    <s v="CA"/>
    <s v="United States"/>
    <s v="SELL01704"/>
  </r>
  <r>
    <x v="1775"/>
    <d v="2022-12-03T00:00:00"/>
    <x v="1"/>
    <x v="1744"/>
    <s v="Mohit Patel"/>
    <x v="16"/>
    <s v="Puzzle 1000pc"/>
    <x v="1"/>
    <x v="4"/>
    <n v="5"/>
    <n v="577.47"/>
    <n v="0"/>
    <n v="144.37"/>
    <n v="12.92"/>
    <n v="3044.64"/>
    <s v="Net Banking"/>
    <s v="Delivered"/>
    <s v="Denver"/>
    <s v="CO"/>
    <s v="United States"/>
    <s v="SELL01931"/>
  </r>
  <r>
    <x v="1776"/>
    <d v="2022-03-27T00:00:00"/>
    <x v="1"/>
    <x v="1745"/>
    <s v="Rohit Singh"/>
    <x v="27"/>
    <s v="Instant Pot"/>
    <x v="0"/>
    <x v="4"/>
    <n v="1"/>
    <n v="280.24"/>
    <n v="0.05"/>
    <n v="21.3"/>
    <n v="6.37"/>
    <n v="293.89999999999998"/>
    <s v="Cash on Delivery"/>
    <s v="Shipped"/>
    <s v="Chicago"/>
    <s v="IL"/>
    <s v="United Kingdom"/>
    <s v="SELL01525"/>
  </r>
  <r>
    <x v="1777"/>
    <d v="2022-08-14T00:00:00"/>
    <x v="1"/>
    <x v="1746"/>
    <s v="Pooja Gupta"/>
    <x v="25"/>
    <s v="Memory Card 128GB"/>
    <x v="3"/>
    <x v="4"/>
    <n v="3"/>
    <n v="263.36"/>
    <n v="0"/>
    <n v="63.21"/>
    <n v="7.43"/>
    <n v="860.72"/>
    <s v="Credit Card"/>
    <s v="Delivered"/>
    <s v="Columbus"/>
    <s v="OH"/>
    <s v="United States"/>
    <s v="SELL00856"/>
  </r>
  <r>
    <x v="1778"/>
    <d v="2022-11-06T00:00:00"/>
    <x v="1"/>
    <x v="1747"/>
    <s v="Simran Singh"/>
    <x v="4"/>
    <s v="T-Shirt"/>
    <x v="1"/>
    <x v="6"/>
    <n v="3"/>
    <n v="114.16"/>
    <n v="0.1"/>
    <n v="55.48"/>
    <n v="7.23"/>
    <n v="370.94"/>
    <s v="Cash on Delivery"/>
    <s v="Delivered"/>
    <s v="Chicago"/>
    <s v="IL"/>
    <s v="Canada"/>
    <s v="SELL01776"/>
  </r>
  <r>
    <x v="1779"/>
    <d v="2020-11-25T00:00:00"/>
    <x v="3"/>
    <x v="1748"/>
    <s v="Vivaan Kapoor"/>
    <x v="38"/>
    <s v="Fitness Band"/>
    <x v="4"/>
    <x v="8"/>
    <n v="1"/>
    <n v="42.54"/>
    <n v="0.2"/>
    <n v="2.72"/>
    <n v="3.44"/>
    <n v="40.19"/>
    <s v="UPI"/>
    <s v="Delivered"/>
    <s v="Charlotte"/>
    <s v="NC"/>
    <s v="Australia"/>
    <s v="SELL01018"/>
  </r>
  <r>
    <x v="1780"/>
    <d v="2024-05-11T00:00:00"/>
    <x v="2"/>
    <x v="1749"/>
    <s v="Kabir Kapoor"/>
    <x v="17"/>
    <s v="Smartwatch"/>
    <x v="5"/>
    <x v="0"/>
    <n v="4"/>
    <n v="196.75"/>
    <n v="0"/>
    <n v="0"/>
    <n v="2.72"/>
    <n v="789.72"/>
    <s v="Credit Card"/>
    <s v="Delivered"/>
    <s v="Charlotte"/>
    <s v="NC"/>
    <s v="India"/>
    <s v="SELL01845"/>
  </r>
  <r>
    <x v="1781"/>
    <d v="2024-02-29T00:00:00"/>
    <x v="2"/>
    <x v="1750"/>
    <s v="Sneha Gupta"/>
    <x v="27"/>
    <s v="Instant Pot"/>
    <x v="3"/>
    <x v="0"/>
    <n v="2"/>
    <n v="283.44"/>
    <n v="0.05"/>
    <n v="26.93"/>
    <n v="5.94"/>
    <n v="571.41"/>
    <s v="Credit Card"/>
    <s v="Delivered"/>
    <s v="Dallas"/>
    <s v="TX"/>
    <s v="India"/>
    <s v="SELL01625"/>
  </r>
  <r>
    <x v="1782"/>
    <d v="2020-01-12T00:00:00"/>
    <x v="3"/>
    <x v="1751"/>
    <s v="Neha Mehta"/>
    <x v="48"/>
    <s v="Office Chair"/>
    <x v="2"/>
    <x v="1"/>
    <n v="5"/>
    <n v="466.79"/>
    <n v="0"/>
    <n v="116.7"/>
    <n v="12.98"/>
    <n v="2463.63"/>
    <s v="Credit Card"/>
    <s v="Delivered"/>
    <s v="Seattle"/>
    <s v="WA"/>
    <s v="India"/>
    <s v="SELL01419"/>
  </r>
  <r>
    <x v="1783"/>
    <d v="2023-09-03T00:00:00"/>
    <x v="0"/>
    <x v="1752"/>
    <s v="Sahil Joshi"/>
    <x v="20"/>
    <s v="4K Monitor"/>
    <x v="3"/>
    <x v="5"/>
    <n v="4"/>
    <n v="13.13"/>
    <n v="0"/>
    <n v="6.3"/>
    <n v="11.53"/>
    <n v="70.349999999999994"/>
    <s v="Amazon Pay"/>
    <s v="Delivered"/>
    <s v="Los Angeles"/>
    <s v="CA"/>
    <s v="United States"/>
    <s v="SELL01433"/>
  </r>
  <r>
    <x v="1784"/>
    <d v="2024-06-03T00:00:00"/>
    <x v="2"/>
    <x v="1753"/>
    <s v="Vivaan Verma"/>
    <x v="25"/>
    <s v="Memory Card 128GB"/>
    <x v="1"/>
    <x v="2"/>
    <n v="5"/>
    <n v="368.98"/>
    <n v="0"/>
    <n v="92.24"/>
    <n v="14.97"/>
    <n v="1952.11"/>
    <s v="Credit Card"/>
    <s v="Delivered"/>
    <s v="Philadelphia"/>
    <s v="PA"/>
    <s v="United States"/>
    <s v="SELL01747"/>
  </r>
  <r>
    <x v="1785"/>
    <d v="2020-08-03T00:00:00"/>
    <x v="3"/>
    <x v="1754"/>
    <s v="Pooja Mehta"/>
    <x v="4"/>
    <s v="T-Shirt"/>
    <x v="1"/>
    <x v="9"/>
    <n v="5"/>
    <n v="249.62"/>
    <n v="0"/>
    <n v="62.4"/>
    <n v="10.44"/>
    <n v="1320.94"/>
    <s v="Amazon Pay"/>
    <s v="Delivered"/>
    <s v="Seattle"/>
    <s v="WA"/>
    <s v="United States"/>
    <s v="SELL01849"/>
  </r>
  <r>
    <x v="1786"/>
    <d v="2020-12-04T00:00:00"/>
    <x v="3"/>
    <x v="1755"/>
    <s v="Arjun Mehta"/>
    <x v="13"/>
    <s v="Desk Plant"/>
    <x v="1"/>
    <x v="2"/>
    <n v="4"/>
    <n v="106.67"/>
    <n v="0"/>
    <n v="76.8"/>
    <n v="5.53"/>
    <n v="509.01"/>
    <s v="Net Banking"/>
    <s v="Delivered"/>
    <s v="Philadelphia"/>
    <s v="PA"/>
    <s v="United States"/>
    <s v="SELL01545"/>
  </r>
  <r>
    <x v="1787"/>
    <d v="2024-12-04T00:00:00"/>
    <x v="2"/>
    <x v="1756"/>
    <s v="Rohit Reddy"/>
    <x v="25"/>
    <s v="Memory Card 128GB"/>
    <x v="5"/>
    <x v="8"/>
    <n v="4"/>
    <n v="316.33"/>
    <n v="0.05"/>
    <n v="96.16"/>
    <n v="6.11"/>
    <n v="1304.32"/>
    <s v="Credit Card"/>
    <s v="Delivered"/>
    <s v="San Diego"/>
    <s v="CA"/>
    <s v="United States"/>
    <s v="SELL01878"/>
  </r>
  <r>
    <x v="1788"/>
    <d v="2021-10-22T00:00:00"/>
    <x v="4"/>
    <x v="1757"/>
    <s v="Sneha Reddy"/>
    <x v="6"/>
    <s v="Dress Shirt"/>
    <x v="2"/>
    <x v="0"/>
    <n v="3"/>
    <n v="532.16"/>
    <n v="0"/>
    <n v="127.72"/>
    <n v="5.96"/>
    <n v="1730.16"/>
    <s v="Amazon Pay"/>
    <s v="Shipped"/>
    <s v="Fort Worth"/>
    <s v="TX"/>
    <s v="India"/>
    <s v="SELL01298"/>
  </r>
  <r>
    <x v="1789"/>
    <d v="2023-01-09T00:00:00"/>
    <x v="0"/>
    <x v="1758"/>
    <s v="Aarav Mehta"/>
    <x v="42"/>
    <s v="Wireless Charger"/>
    <x v="2"/>
    <x v="0"/>
    <n v="1"/>
    <n v="100.1"/>
    <n v="0"/>
    <n v="12.01"/>
    <n v="14.92"/>
    <n v="127.03"/>
    <s v="UPI"/>
    <s v="Delivered"/>
    <s v="Houston"/>
    <s v="TX"/>
    <s v="Australia"/>
    <s v="SELL01838"/>
  </r>
  <r>
    <x v="1790"/>
    <d v="2024-10-16T00:00:00"/>
    <x v="2"/>
    <x v="1759"/>
    <s v="Vikas Joshi"/>
    <x v="48"/>
    <s v="Office Chair"/>
    <x v="5"/>
    <x v="1"/>
    <n v="5"/>
    <n v="520.39"/>
    <n v="0"/>
    <n v="130.1"/>
    <n v="8.57"/>
    <n v="2740.62"/>
    <s v="UPI"/>
    <s v="Delivered"/>
    <s v="San Antonio"/>
    <s v="TX"/>
    <s v="United Kingdom"/>
    <s v="SELL01835"/>
  </r>
  <r>
    <x v="1791"/>
    <d v="2024-02-17T00:00:00"/>
    <x v="2"/>
    <x v="1760"/>
    <s v="Sahil Joshi"/>
    <x v="29"/>
    <s v="Portable SSD 1TB"/>
    <x v="3"/>
    <x v="6"/>
    <n v="4"/>
    <n v="76.349999999999994"/>
    <n v="0.05"/>
    <n v="34.82"/>
    <n v="7.14"/>
    <n v="332.09"/>
    <s v="Net Banking"/>
    <s v="Returned"/>
    <s v="Chicago"/>
    <s v="IL"/>
    <s v="United Kingdom"/>
    <s v="SELL01884"/>
  </r>
  <r>
    <x v="1792"/>
    <d v="2021-01-08T00:00:00"/>
    <x v="4"/>
    <x v="1761"/>
    <s v="Vikas Kapoor"/>
    <x v="26"/>
    <s v="Board Game"/>
    <x v="5"/>
    <x v="3"/>
    <n v="3"/>
    <n v="553.04999999999995"/>
    <n v="0.05"/>
    <n v="189.14"/>
    <n v="3.05"/>
    <n v="1768.38"/>
    <s v="Cash on Delivery"/>
    <s v="Delivered"/>
    <s v="Fort Worth"/>
    <s v="TX"/>
    <s v="India"/>
    <s v="SELL01858"/>
  </r>
  <r>
    <x v="1793"/>
    <d v="2022-09-02T00:00:00"/>
    <x v="1"/>
    <x v="1762"/>
    <s v="Aman Patel"/>
    <x v="43"/>
    <s v="HDMI Cable 2m"/>
    <x v="2"/>
    <x v="5"/>
    <n v="1"/>
    <n v="576.13"/>
    <n v="0"/>
    <n v="0"/>
    <n v="11.87"/>
    <n v="588"/>
    <s v="UPI"/>
    <s v="Pending"/>
    <s v="Los Angeles"/>
    <s v="CA"/>
    <s v="United States"/>
    <s v="SELL00356"/>
  </r>
  <r>
    <x v="1794"/>
    <d v="2021-12-10T00:00:00"/>
    <x v="4"/>
    <x v="1763"/>
    <s v="Sunita Gupta"/>
    <x v="1"/>
    <s v="Microphone"/>
    <x v="0"/>
    <x v="2"/>
    <n v="4"/>
    <n v="409.73"/>
    <n v="0.2"/>
    <n v="104.89"/>
    <n v="1.19"/>
    <n v="1417.22"/>
    <s v="UPI"/>
    <s v="Delivered"/>
    <s v="Fort Worth"/>
    <s v="TX"/>
    <s v="Australia"/>
    <s v="SELL01616"/>
  </r>
  <r>
    <x v="1795"/>
    <d v="2023-05-08T00:00:00"/>
    <x v="0"/>
    <x v="1764"/>
    <s v="Mohit Sharma"/>
    <x v="45"/>
    <s v="Yoga Mat"/>
    <x v="2"/>
    <x v="1"/>
    <n v="2"/>
    <n v="49.93"/>
    <n v="0.05"/>
    <n v="4.74"/>
    <n v="5.53"/>
    <n v="105.14"/>
    <s v="Credit Card"/>
    <s v="Cancelled"/>
    <s v="Columbus"/>
    <s v="OH"/>
    <s v="United States"/>
    <s v="SELL00734"/>
  </r>
  <r>
    <x v="1796"/>
    <d v="2024-04-09T00:00:00"/>
    <x v="2"/>
    <x v="1765"/>
    <s v="Anjali Kapoor"/>
    <x v="38"/>
    <s v="Fitness Band"/>
    <x v="4"/>
    <x v="9"/>
    <n v="3"/>
    <n v="278.79000000000002"/>
    <n v="0.3"/>
    <n v="29.27"/>
    <n v="12.83"/>
    <n v="627.55999999999995"/>
    <s v="Net Banking"/>
    <s v="Delivered"/>
    <s v="New York"/>
    <s v="NY"/>
    <s v="India"/>
    <s v="SELL00259"/>
  </r>
  <r>
    <x v="1797"/>
    <d v="2021-04-10T00:00:00"/>
    <x v="4"/>
    <x v="1766"/>
    <s v="Sneha Sharma"/>
    <x v="24"/>
    <s v="Gaming Mouse"/>
    <x v="4"/>
    <x v="8"/>
    <n v="3"/>
    <n v="283.13"/>
    <n v="0.15"/>
    <n v="57.76"/>
    <n v="3.13"/>
    <n v="782.87"/>
    <s v="Credit Card"/>
    <s v="Delivered"/>
    <s v="Los Angeles"/>
    <s v="CA"/>
    <s v="United States"/>
    <s v="SELL00041"/>
  </r>
  <r>
    <x v="1798"/>
    <d v="2023-01-17T00:00:00"/>
    <x v="0"/>
    <x v="1767"/>
    <s v="Pooja Sharma"/>
    <x v="9"/>
    <s v="Wireless Earbuds"/>
    <x v="4"/>
    <x v="4"/>
    <n v="5"/>
    <n v="145.91"/>
    <n v="0.25"/>
    <n v="0"/>
    <n v="10.96"/>
    <n v="558.12"/>
    <s v="Cash on Delivery"/>
    <s v="Delivered"/>
    <s v="Dallas"/>
    <s v="TX"/>
    <s v="United States"/>
    <s v="SELL01102"/>
  </r>
  <r>
    <x v="1799"/>
    <d v="2023-07-15T00:00:00"/>
    <x v="0"/>
    <x v="1768"/>
    <s v="Neha Reddy"/>
    <x v="36"/>
    <s v="Router"/>
    <x v="2"/>
    <x v="1"/>
    <n v="5"/>
    <n v="516.66"/>
    <n v="0.1"/>
    <n v="116.25"/>
    <n v="7.89"/>
    <n v="2449.11"/>
    <s v="Net Banking"/>
    <s v="Delivered"/>
    <s v="Jacksonville"/>
    <s v="FL"/>
    <s v="United States"/>
    <s v="SELL01006"/>
  </r>
  <r>
    <x v="1800"/>
    <d v="2024-08-05T00:00:00"/>
    <x v="2"/>
    <x v="1769"/>
    <s v="Vikas Kapoor"/>
    <x v="8"/>
    <s v="Kids Toy Car"/>
    <x v="0"/>
    <x v="0"/>
    <n v="3"/>
    <n v="44.34"/>
    <n v="0"/>
    <n v="23.94"/>
    <n v="5.29"/>
    <n v="162.25"/>
    <s v="Debit Card"/>
    <s v="Delivered"/>
    <s v="Columbus"/>
    <s v="OH"/>
    <s v="Australia"/>
    <s v="SELL01220"/>
  </r>
  <r>
    <x v="1801"/>
    <d v="2024-05-13T00:00:00"/>
    <x v="2"/>
    <x v="1770"/>
    <s v="Sneha Singh"/>
    <x v="0"/>
    <s v="Drone Mini"/>
    <x v="1"/>
    <x v="4"/>
    <n v="4"/>
    <n v="163.26"/>
    <n v="0.2"/>
    <n v="26.12"/>
    <n v="6.42"/>
    <n v="554.97"/>
    <s v="Cash on Delivery"/>
    <s v="Pending"/>
    <s v="Charlotte"/>
    <s v="NC"/>
    <s v="United States"/>
    <s v="SELL01876"/>
  </r>
  <r>
    <x v="1802"/>
    <d v="2021-05-03T00:00:00"/>
    <x v="4"/>
    <x v="1771"/>
    <s v="Vihaan Kumar"/>
    <x v="11"/>
    <s v="Projector Mini"/>
    <x v="3"/>
    <x v="3"/>
    <n v="1"/>
    <n v="40.869999999999997"/>
    <n v="0.05"/>
    <n v="1.94"/>
    <n v="0.51"/>
    <n v="41.28"/>
    <s v="UPI"/>
    <s v="Delivered"/>
    <s v="Jacksonville"/>
    <s v="FL"/>
    <s v="United States"/>
    <s v="SELL00944"/>
  </r>
  <r>
    <x v="1803"/>
    <d v="2024-04-10T00:00:00"/>
    <x v="2"/>
    <x v="1772"/>
    <s v="Sneha Gupta"/>
    <x v="2"/>
    <s v="Power Bank 20000mAh"/>
    <x v="1"/>
    <x v="4"/>
    <n v="2"/>
    <n v="109.7"/>
    <n v="0.2"/>
    <n v="8.7799999999999994"/>
    <n v="1.74"/>
    <n v="186.04"/>
    <s v="Cash on Delivery"/>
    <s v="Delivered"/>
    <s v="New York"/>
    <s v="NY"/>
    <s v="United States"/>
    <s v="SELL01441"/>
  </r>
  <r>
    <x v="1804"/>
    <d v="2020-02-16T00:00:00"/>
    <x v="3"/>
    <x v="492"/>
    <s v="Sahil Sharma"/>
    <x v="28"/>
    <s v="Water Bottle"/>
    <x v="3"/>
    <x v="9"/>
    <n v="4"/>
    <n v="140.13"/>
    <n v="0.05"/>
    <n v="26.62"/>
    <n v="3.3"/>
    <n v="562.41"/>
    <s v="UPI"/>
    <s v="Shipped"/>
    <s v="Washington"/>
    <s v="DC"/>
    <s v="United Kingdom"/>
    <s v="SELL01276"/>
  </r>
  <r>
    <x v="1805"/>
    <d v="2023-08-04T00:00:00"/>
    <x v="0"/>
    <x v="1773"/>
    <s v="Sneha Kapoor"/>
    <x v="25"/>
    <s v="Memory Card 128GB"/>
    <x v="5"/>
    <x v="6"/>
    <n v="2"/>
    <n v="532.16"/>
    <n v="0.1"/>
    <n v="47.89"/>
    <n v="12.88"/>
    <n v="1018.66"/>
    <s v="Credit Card"/>
    <s v="Pending"/>
    <s v="Austin"/>
    <s v="TX"/>
    <s v="United States"/>
    <s v="SELL01931"/>
  </r>
  <r>
    <x v="1806"/>
    <d v="2022-02-16T00:00:00"/>
    <x v="1"/>
    <x v="1774"/>
    <s v="Sunita Patel"/>
    <x v="13"/>
    <s v="Desk Plant"/>
    <x v="0"/>
    <x v="3"/>
    <n v="3"/>
    <n v="20.78"/>
    <n v="0"/>
    <n v="3.12"/>
    <n v="12.51"/>
    <n v="77.97"/>
    <s v="Amazon Pay"/>
    <s v="Delivered"/>
    <s v="New York"/>
    <s v="NY"/>
    <s v="United States"/>
    <s v="SELL01587"/>
  </r>
  <r>
    <x v="1807"/>
    <d v="2022-11-05T00:00:00"/>
    <x v="1"/>
    <x v="1775"/>
    <s v="Mohit Singh"/>
    <x v="39"/>
    <s v="Sunglasses"/>
    <x v="0"/>
    <x v="8"/>
    <n v="5"/>
    <n v="293.98"/>
    <n v="0.05"/>
    <n v="0"/>
    <n v="9.5299999999999994"/>
    <n v="1405.94"/>
    <s v="Cash on Delivery"/>
    <s v="Delivered"/>
    <s v="San Antonio"/>
    <s v="TX"/>
    <s v="United States"/>
    <s v="SELL01347"/>
  </r>
  <r>
    <x v="1808"/>
    <d v="2021-12-11T00:00:00"/>
    <x v="4"/>
    <x v="1776"/>
    <s v="Sneha Kapoor"/>
    <x v="41"/>
    <s v="Electric Kettle"/>
    <x v="1"/>
    <x v="1"/>
    <n v="4"/>
    <n v="179.45"/>
    <n v="0.2"/>
    <n v="68.91"/>
    <n v="3.03"/>
    <n v="646.17999999999995"/>
    <s v="Amazon Pay"/>
    <s v="Delivered"/>
    <s v="Los Angeles"/>
    <s v="CA"/>
    <s v="United States"/>
    <s v="SELL00893"/>
  </r>
  <r>
    <x v="1809"/>
    <d v="2021-02-04T00:00:00"/>
    <x v="4"/>
    <x v="1777"/>
    <s v="Anjali Patel"/>
    <x v="7"/>
    <s v="Jeans"/>
    <x v="5"/>
    <x v="8"/>
    <n v="2"/>
    <n v="547.11"/>
    <n v="0"/>
    <n v="87.54"/>
    <n v="1.68"/>
    <n v="1183.44"/>
    <s v="Amazon Pay"/>
    <s v="Delivered"/>
    <s v="San Antonio"/>
    <s v="TX"/>
    <s v="United States"/>
    <s v="SELL00954"/>
  </r>
  <r>
    <x v="1810"/>
    <d v="2024-12-22T00:00:00"/>
    <x v="2"/>
    <x v="1778"/>
    <s v="Ritika Sharma"/>
    <x v="30"/>
    <s v="Noise Cancelling Headphones"/>
    <x v="3"/>
    <x v="5"/>
    <n v="5"/>
    <n v="9.33"/>
    <n v="0.1"/>
    <n v="3.36"/>
    <n v="1.42"/>
    <n v="46.76"/>
    <s v="Net Banking"/>
    <s v="Delivered"/>
    <s v="Charlotte"/>
    <s v="NC"/>
    <s v="Australia"/>
    <s v="SELL01843"/>
  </r>
  <r>
    <x v="1811"/>
    <d v="2022-09-07T00:00:00"/>
    <x v="1"/>
    <x v="1779"/>
    <s v="Vikas Kapoor"/>
    <x v="10"/>
    <s v="Car Charger"/>
    <x v="1"/>
    <x v="0"/>
    <n v="4"/>
    <n v="121"/>
    <n v="0.15"/>
    <n v="49.37"/>
    <n v="8.73"/>
    <n v="469.5"/>
    <s v="Debit Card"/>
    <s v="Shipped"/>
    <s v="San Jose"/>
    <s v="CA"/>
    <s v="United States"/>
    <s v="SELL00477"/>
  </r>
  <r>
    <x v="1812"/>
    <d v="2023-01-14T00:00:00"/>
    <x v="0"/>
    <x v="1780"/>
    <s v="Ritika Singh"/>
    <x v="17"/>
    <s v="Smartwatch"/>
    <x v="4"/>
    <x v="2"/>
    <n v="1"/>
    <n v="480.98"/>
    <n v="0.3"/>
    <n v="60.6"/>
    <n v="3.94"/>
    <n v="401.23"/>
    <s v="Debit Card"/>
    <s v="Delivered"/>
    <s v="Columbus"/>
    <s v="OH"/>
    <s v="United States"/>
    <s v="SELL00977"/>
  </r>
  <r>
    <x v="1813"/>
    <d v="2020-09-06T00:00:00"/>
    <x v="3"/>
    <x v="1781"/>
    <s v="Ritika Kumar"/>
    <x v="1"/>
    <s v="Microphone"/>
    <x v="5"/>
    <x v="8"/>
    <n v="2"/>
    <n v="320.68"/>
    <n v="0"/>
    <n v="51.31"/>
    <n v="2.74"/>
    <n v="695.41"/>
    <s v="Amazon Pay"/>
    <s v="Delivered"/>
    <s v="Houston"/>
    <s v="TX"/>
    <s v="United States"/>
    <s v="SELL00724"/>
  </r>
  <r>
    <x v="1814"/>
    <d v="2021-01-25T00:00:00"/>
    <x v="4"/>
    <x v="1782"/>
    <s v="Neha Reddy"/>
    <x v="17"/>
    <s v="Smartwatch"/>
    <x v="4"/>
    <x v="3"/>
    <n v="4"/>
    <n v="213.09"/>
    <n v="0.05"/>
    <n v="0"/>
    <n v="13.74"/>
    <n v="823.48"/>
    <s v="Debit Card"/>
    <s v="Delivered"/>
    <s v="Denver"/>
    <s v="CO"/>
    <s v="India"/>
    <s v="SELL00433"/>
  </r>
  <r>
    <x v="1815"/>
    <d v="2024-12-10T00:00:00"/>
    <x v="2"/>
    <x v="1783"/>
    <s v="Priya Singh"/>
    <x v="48"/>
    <s v="Office Chair"/>
    <x v="3"/>
    <x v="4"/>
    <n v="5"/>
    <n v="432.93"/>
    <n v="0.1"/>
    <n v="97.41"/>
    <n v="14.93"/>
    <n v="2060.52"/>
    <s v="Net Banking"/>
    <s v="Delivered"/>
    <s v="Los Angeles"/>
    <s v="CA"/>
    <s v="United States"/>
    <s v="SELL01565"/>
  </r>
  <r>
    <x v="1816"/>
    <d v="2020-11-30T00:00:00"/>
    <x v="3"/>
    <x v="1784"/>
    <s v="Neha Sharma"/>
    <x v="37"/>
    <s v="USB-C Charger"/>
    <x v="4"/>
    <x v="1"/>
    <n v="3"/>
    <n v="538.71"/>
    <n v="0.2"/>
    <n v="155.15"/>
    <n v="12.69"/>
    <n v="1460.74"/>
    <s v="Debit Card"/>
    <s v="Delivered"/>
    <s v="Indianapolis"/>
    <s v="IN"/>
    <s v="India"/>
    <s v="SELL00993"/>
  </r>
  <r>
    <x v="1817"/>
    <d v="2021-09-20T00:00:00"/>
    <x v="4"/>
    <x v="1785"/>
    <s v="Aditya Sharma"/>
    <x v="27"/>
    <s v="Instant Pot"/>
    <x v="5"/>
    <x v="2"/>
    <n v="1"/>
    <n v="207.57"/>
    <n v="0.2"/>
    <n v="19.93"/>
    <n v="3.55"/>
    <n v="189.54"/>
    <s v="Credit Card"/>
    <s v="Delivered"/>
    <s v="Fort Worth"/>
    <s v="TX"/>
    <s v="India"/>
    <s v="SELL00412"/>
  </r>
  <r>
    <x v="1818"/>
    <d v="2024-03-22T00:00:00"/>
    <x v="2"/>
    <x v="1786"/>
    <s v="Sneha Kapoor"/>
    <x v="49"/>
    <s v="Bluetooth Speaker"/>
    <x v="2"/>
    <x v="9"/>
    <n v="5"/>
    <n v="223.95"/>
    <n v="0"/>
    <n v="55.99"/>
    <n v="13.62"/>
    <n v="1189.3599999999999"/>
    <s v="Credit Card"/>
    <s v="Delivered"/>
    <s v="San Antonio"/>
    <s v="TX"/>
    <s v="United States"/>
    <s v="SELL01392"/>
  </r>
  <r>
    <x v="1819"/>
    <d v="2020-05-16T00:00:00"/>
    <x v="3"/>
    <x v="1787"/>
    <s v="Sneha Sharma"/>
    <x v="33"/>
    <s v="Laptop Sleeve"/>
    <x v="3"/>
    <x v="3"/>
    <n v="2"/>
    <n v="420.91"/>
    <n v="0"/>
    <n v="0"/>
    <n v="3.64"/>
    <n v="845.46"/>
    <s v="UPI"/>
    <s v="Delivered"/>
    <s v="San Antonio"/>
    <s v="TX"/>
    <s v="United States"/>
    <s v="SELL01705"/>
  </r>
  <r>
    <x v="1820"/>
    <d v="2022-06-01T00:00:00"/>
    <x v="1"/>
    <x v="1788"/>
    <s v="Aman Joshi"/>
    <x v="35"/>
    <s v="Winter Jacket"/>
    <x v="0"/>
    <x v="5"/>
    <n v="2"/>
    <n v="369.4"/>
    <n v="0"/>
    <n v="0"/>
    <n v="6"/>
    <n v="744.8"/>
    <s v="UPI"/>
    <s v="Delivered"/>
    <s v="Phoenix"/>
    <s v="AZ"/>
    <s v="United States"/>
    <s v="SELL01319"/>
  </r>
  <r>
    <x v="1821"/>
    <d v="2021-11-18T00:00:00"/>
    <x v="4"/>
    <x v="1789"/>
    <s v="Aarav Patel"/>
    <x v="33"/>
    <s v="Laptop Sleeve"/>
    <x v="2"/>
    <x v="5"/>
    <n v="4"/>
    <n v="421.37"/>
    <n v="0.2"/>
    <n v="161.81"/>
    <n v="6.06"/>
    <n v="1516.25"/>
    <s v="Cash on Delivery"/>
    <s v="Delivered"/>
    <s v="Houston"/>
    <s v="TX"/>
    <s v="United States"/>
    <s v="SELL00657"/>
  </r>
  <r>
    <x v="1822"/>
    <d v="2024-03-01T00:00:00"/>
    <x v="2"/>
    <x v="1790"/>
    <s v="Kabir Kumar"/>
    <x v="9"/>
    <s v="Wireless Earbuds"/>
    <x v="1"/>
    <x v="7"/>
    <n v="2"/>
    <n v="383.78"/>
    <n v="0"/>
    <n v="92.11"/>
    <n v="7.23"/>
    <n v="866.9"/>
    <s v="Debit Card"/>
    <s v="Shipped"/>
    <s v="Dallas"/>
    <s v="TX"/>
    <s v="United States"/>
    <s v="SELL01637"/>
  </r>
  <r>
    <x v="1823"/>
    <d v="2022-04-06T00:00:00"/>
    <x v="1"/>
    <x v="1791"/>
    <s v="Arjun Patel"/>
    <x v="5"/>
    <s v="Cookware Set"/>
    <x v="2"/>
    <x v="5"/>
    <n v="1"/>
    <n v="80.7"/>
    <n v="0.3"/>
    <n v="4.5199999999999996"/>
    <n v="14.21"/>
    <n v="75.22"/>
    <s v="Credit Card"/>
    <s v="Shipped"/>
    <s v="Jacksonville"/>
    <s v="FL"/>
    <s v="United States"/>
    <s v="SELL01328"/>
  </r>
  <r>
    <x v="1824"/>
    <d v="2021-12-27T00:00:00"/>
    <x v="4"/>
    <x v="1792"/>
    <s v="Mohit Patel"/>
    <x v="14"/>
    <s v="Running Shoes"/>
    <x v="1"/>
    <x v="3"/>
    <n v="4"/>
    <n v="69.41"/>
    <n v="0.25"/>
    <n v="0"/>
    <n v="10.07"/>
    <n v="218.3"/>
    <s v="Credit Card"/>
    <s v="Returned"/>
    <s v="Austin"/>
    <s v="TX"/>
    <s v="United States"/>
    <s v="SELL01337"/>
  </r>
  <r>
    <x v="1825"/>
    <d v="2024-02-09T00:00:00"/>
    <x v="2"/>
    <x v="1793"/>
    <s v="Vivaan Sharma"/>
    <x v="44"/>
    <s v="Desk Organizer"/>
    <x v="4"/>
    <x v="8"/>
    <n v="4"/>
    <n v="393.01"/>
    <n v="0"/>
    <n v="125.76"/>
    <n v="4.09"/>
    <n v="1701.89"/>
    <s v="Debit Card"/>
    <s v="Delivered"/>
    <s v="Columbus"/>
    <s v="OH"/>
    <s v="United States"/>
    <s v="SELL01823"/>
  </r>
  <r>
    <x v="1826"/>
    <d v="2021-08-16T00:00:00"/>
    <x v="4"/>
    <x v="1794"/>
    <s v="Arjun Kapoor"/>
    <x v="3"/>
    <s v="Webcam Full HD"/>
    <x v="0"/>
    <x v="8"/>
    <n v="5"/>
    <n v="78.23"/>
    <n v="0"/>
    <n v="19.559999999999999"/>
    <n v="11.16"/>
    <n v="421.87"/>
    <s v="Credit Card"/>
    <s v="Shipped"/>
    <s v="San Francisco"/>
    <s v="CA"/>
    <s v="United States"/>
    <s v="SELL01069"/>
  </r>
  <r>
    <x v="1827"/>
    <d v="2023-05-31T00:00:00"/>
    <x v="0"/>
    <x v="1795"/>
    <s v="Arjun Verma"/>
    <x v="39"/>
    <s v="Sunglasses"/>
    <x v="4"/>
    <x v="0"/>
    <n v="2"/>
    <n v="55.71"/>
    <n v="0"/>
    <n v="5.57"/>
    <n v="6.45"/>
    <n v="123.44"/>
    <s v="Amazon Pay"/>
    <s v="Delivered"/>
    <s v="San Jose"/>
    <s v="CA"/>
    <s v="United States"/>
    <s v="SELL00011"/>
  </r>
  <r>
    <x v="1828"/>
    <d v="2022-09-16T00:00:00"/>
    <x v="1"/>
    <x v="1796"/>
    <s v="Aman Patel"/>
    <x v="17"/>
    <s v="Smartwatch"/>
    <x v="4"/>
    <x v="1"/>
    <n v="5"/>
    <n v="195.82"/>
    <n v="0"/>
    <n v="48.96"/>
    <n v="14.22"/>
    <n v="1042.28"/>
    <s v="Credit Card"/>
    <s v="Delivered"/>
    <s v="Indianapolis"/>
    <s v="IN"/>
    <s v="United States"/>
    <s v="SELL00034"/>
  </r>
  <r>
    <x v="1829"/>
    <d v="2021-01-06T00:00:00"/>
    <x v="4"/>
    <x v="1797"/>
    <s v="Aditya Patel"/>
    <x v="29"/>
    <s v="Portable SSD 1TB"/>
    <x v="4"/>
    <x v="6"/>
    <n v="1"/>
    <n v="544.99"/>
    <n v="0.05"/>
    <n v="25.89"/>
    <n v="15"/>
    <n v="558.63"/>
    <s v="Amazon Pay"/>
    <s v="Shipped"/>
    <s v="Charlotte"/>
    <s v="NC"/>
    <s v="United States"/>
    <s v="SELL01673"/>
  </r>
  <r>
    <x v="1830"/>
    <d v="2022-07-23T00:00:00"/>
    <x v="1"/>
    <x v="1798"/>
    <s v="Sunita Kapoor"/>
    <x v="16"/>
    <s v="Puzzle 1000pc"/>
    <x v="5"/>
    <x v="5"/>
    <n v="2"/>
    <n v="436.54"/>
    <n v="0.1"/>
    <n v="62.86"/>
    <n v="5.68"/>
    <n v="854.31"/>
    <s v="Amazon Pay"/>
    <s v="Delivered"/>
    <s v="New York"/>
    <s v="NY"/>
    <s v="Canada"/>
    <s v="SELL01874"/>
  </r>
  <r>
    <x v="1831"/>
    <d v="2022-09-21T00:00:00"/>
    <x v="1"/>
    <x v="1799"/>
    <s v="Vihaan Patel"/>
    <x v="9"/>
    <s v="Wireless Earbuds"/>
    <x v="3"/>
    <x v="0"/>
    <n v="2"/>
    <n v="198.77"/>
    <n v="0"/>
    <n v="0"/>
    <n v="1.68"/>
    <n v="399.22"/>
    <s v="Credit Card"/>
    <s v="Returned"/>
    <s v="Washington"/>
    <s v="DC"/>
    <s v="United States"/>
    <s v="SELL00768"/>
  </r>
  <r>
    <x v="1832"/>
    <d v="2021-02-05T00:00:00"/>
    <x v="4"/>
    <x v="1800"/>
    <s v="Priya Patel"/>
    <x v="41"/>
    <s v="Electric Kettle"/>
    <x v="3"/>
    <x v="3"/>
    <n v="2"/>
    <n v="202.68"/>
    <n v="0.05"/>
    <n v="19.25"/>
    <n v="10.71"/>
    <n v="415.05"/>
    <s v="UPI"/>
    <s v="Delivered"/>
    <s v="Columbus"/>
    <s v="OH"/>
    <s v="United States"/>
    <s v="SELL00485"/>
  </r>
  <r>
    <x v="1833"/>
    <d v="2024-01-06T00:00:00"/>
    <x v="2"/>
    <x v="1801"/>
    <s v="Arjun Singh"/>
    <x v="42"/>
    <s v="Wireless Charger"/>
    <x v="3"/>
    <x v="3"/>
    <n v="4"/>
    <n v="120.79"/>
    <n v="0.1"/>
    <n v="21.74"/>
    <n v="4.6399999999999997"/>
    <n v="461.22"/>
    <s v="Amazon Pay"/>
    <s v="Delivered"/>
    <s v="Columbus"/>
    <s v="OH"/>
    <s v="United States"/>
    <s v="SELL00364"/>
  </r>
  <r>
    <x v="1834"/>
    <d v="2024-02-22T00:00:00"/>
    <x v="2"/>
    <x v="1802"/>
    <s v="Karan Joshi"/>
    <x v="20"/>
    <s v="4K Monitor"/>
    <x v="0"/>
    <x v="5"/>
    <n v="3"/>
    <n v="262.68"/>
    <n v="0.2"/>
    <n v="113.48"/>
    <n v="10.23"/>
    <n v="754.14"/>
    <s v="Debit Card"/>
    <s v="Delivered"/>
    <s v="Philadelphia"/>
    <s v="PA"/>
    <s v="United States"/>
    <s v="SELL00065"/>
  </r>
  <r>
    <x v="1835"/>
    <d v="2021-09-06T00:00:00"/>
    <x v="4"/>
    <x v="1803"/>
    <s v="Anjali Singh"/>
    <x v="20"/>
    <s v="4K Monitor"/>
    <x v="4"/>
    <x v="3"/>
    <n v="3"/>
    <n v="410.6"/>
    <n v="0"/>
    <n v="0"/>
    <n v="5.87"/>
    <n v="1237.67"/>
    <s v="Amazon Pay"/>
    <s v="Delivered"/>
    <s v="San Diego"/>
    <s v="CA"/>
    <s v="India"/>
    <s v="SELL00582"/>
  </r>
  <r>
    <x v="1836"/>
    <d v="2023-07-20T00:00:00"/>
    <x v="0"/>
    <x v="1804"/>
    <s v="Sahil Kapoor"/>
    <x v="36"/>
    <s v="Router"/>
    <x v="2"/>
    <x v="8"/>
    <n v="2"/>
    <n v="560.96"/>
    <n v="0"/>
    <n v="134.63"/>
    <n v="8.2799999999999994"/>
    <n v="1264.83"/>
    <s v="Amazon Pay"/>
    <s v="Delivered"/>
    <s v="Austin"/>
    <s v="TX"/>
    <s v="United States"/>
    <s v="SELL00022"/>
  </r>
  <r>
    <x v="1837"/>
    <d v="2024-03-29T00:00:00"/>
    <x v="2"/>
    <x v="1805"/>
    <s v="Vikas Kumar"/>
    <x v="17"/>
    <s v="Smartwatch"/>
    <x v="1"/>
    <x v="7"/>
    <n v="1"/>
    <n v="80.66"/>
    <n v="0.25"/>
    <n v="7.26"/>
    <n v="8.02"/>
    <n v="75.77"/>
    <s v="Amazon Pay"/>
    <s v="Delivered"/>
    <s v="Austin"/>
    <s v="TX"/>
    <s v="United States"/>
    <s v="SELL00384"/>
  </r>
  <r>
    <x v="1838"/>
    <d v="2023-03-28T00:00:00"/>
    <x v="0"/>
    <x v="1806"/>
    <s v="Ritika Singh"/>
    <x v="27"/>
    <s v="Instant Pot"/>
    <x v="5"/>
    <x v="3"/>
    <n v="5"/>
    <n v="66.849999999999994"/>
    <n v="0"/>
    <n v="0"/>
    <n v="14.58"/>
    <n v="348.83"/>
    <s v="Debit Card"/>
    <s v="Delivered"/>
    <s v="Austin"/>
    <s v="TX"/>
    <s v="United States"/>
    <s v="SELL00305"/>
  </r>
  <r>
    <x v="1839"/>
    <d v="2023-03-21T00:00:00"/>
    <x v="0"/>
    <x v="1807"/>
    <s v="Sunita Gupta"/>
    <x v="8"/>
    <s v="Kids Toy Car"/>
    <x v="5"/>
    <x v="3"/>
    <n v="4"/>
    <n v="114.57"/>
    <n v="0.2"/>
    <n v="65.989999999999995"/>
    <n v="1.48"/>
    <n v="434.09"/>
    <s v="UPI"/>
    <s v="Delivered"/>
    <s v="San Antonio"/>
    <s v="TX"/>
    <s v="United States"/>
    <s v="SELL01082"/>
  </r>
  <r>
    <x v="1840"/>
    <d v="2022-09-21T00:00:00"/>
    <x v="1"/>
    <x v="1150"/>
    <s v="Priya Singh"/>
    <x v="3"/>
    <s v="Webcam Full HD"/>
    <x v="2"/>
    <x v="5"/>
    <n v="3"/>
    <n v="346.24"/>
    <n v="0"/>
    <n v="186.97"/>
    <n v="14.35"/>
    <n v="1240.04"/>
    <s v="Debit Card"/>
    <s v="Returned"/>
    <s v="San Francisco"/>
    <s v="CA"/>
    <s v="United States"/>
    <s v="SELL00553"/>
  </r>
  <r>
    <x v="1841"/>
    <d v="2021-09-11T00:00:00"/>
    <x v="4"/>
    <x v="1808"/>
    <s v="Mohit Sharma"/>
    <x v="32"/>
    <s v="Children's Book"/>
    <x v="5"/>
    <x v="7"/>
    <n v="5"/>
    <n v="394.95"/>
    <n v="0.05"/>
    <n v="0"/>
    <n v="0.95"/>
    <n v="1876.96"/>
    <s v="Credit Card"/>
    <s v="Delivered"/>
    <s v="Dallas"/>
    <s v="TX"/>
    <s v="United States"/>
    <s v="SELL00947"/>
  </r>
  <r>
    <x v="1842"/>
    <d v="2020-07-06T00:00:00"/>
    <x v="3"/>
    <x v="1809"/>
    <s v="Ritika Mehta"/>
    <x v="29"/>
    <s v="Portable SSD 1TB"/>
    <x v="3"/>
    <x v="5"/>
    <n v="1"/>
    <n v="20.77"/>
    <n v="0.2"/>
    <n v="0.83"/>
    <n v="3.21"/>
    <n v="20.66"/>
    <s v="Debit Card"/>
    <s v="Delivered"/>
    <s v="San Francisco"/>
    <s v="CA"/>
    <s v="United States"/>
    <s v="SELL01468"/>
  </r>
  <r>
    <x v="1843"/>
    <d v="2023-01-26T00:00:00"/>
    <x v="0"/>
    <x v="1810"/>
    <s v="Ritika Sharma"/>
    <x v="12"/>
    <s v="Vacuum Cleaner"/>
    <x v="0"/>
    <x v="1"/>
    <n v="2"/>
    <n v="589.17999999999995"/>
    <n v="0"/>
    <n v="58.92"/>
    <n v="2.38"/>
    <n v="1239.6600000000001"/>
    <s v="Amazon Pay"/>
    <s v="Delivered"/>
    <s v="Phoenix"/>
    <s v="AZ"/>
    <s v="United States"/>
    <s v="SELL00007"/>
  </r>
  <r>
    <x v="1844"/>
    <d v="2020-05-10T00:00:00"/>
    <x v="3"/>
    <x v="1811"/>
    <s v="Mohit Kapoor"/>
    <x v="5"/>
    <s v="Cookware Set"/>
    <x v="3"/>
    <x v="6"/>
    <n v="4"/>
    <n v="477.98"/>
    <n v="0"/>
    <n v="229.43"/>
    <n v="3.3"/>
    <n v="2144.65"/>
    <s v="Debit Card"/>
    <s v="Delivered"/>
    <s v="Fort Worth"/>
    <s v="TX"/>
    <s v="United States"/>
    <s v="SELL01196"/>
  </r>
  <r>
    <x v="1845"/>
    <d v="2022-03-15T00:00:00"/>
    <x v="1"/>
    <x v="1812"/>
    <s v="Anjali Kapoor"/>
    <x v="12"/>
    <s v="Vacuum Cleaner"/>
    <x v="3"/>
    <x v="6"/>
    <n v="1"/>
    <n v="142.08000000000001"/>
    <n v="0.05"/>
    <n v="16.2"/>
    <n v="8.09"/>
    <n v="159.27000000000001"/>
    <s v="Net Banking"/>
    <s v="Delivered"/>
    <s v="Washington"/>
    <s v="DC"/>
    <s v="United States"/>
    <s v="SELL01570"/>
  </r>
  <r>
    <x v="1846"/>
    <d v="2023-04-09T00:00:00"/>
    <x v="0"/>
    <x v="1813"/>
    <s v="Sneha Kapoor"/>
    <x v="3"/>
    <s v="Webcam Full HD"/>
    <x v="1"/>
    <x v="6"/>
    <n v="3"/>
    <n v="376.7"/>
    <n v="0.25"/>
    <n v="101.71"/>
    <n v="3.49"/>
    <n v="952.78"/>
    <s v="Debit Card"/>
    <s v="Pending"/>
    <s v="Chicago"/>
    <s v="IL"/>
    <s v="Australia"/>
    <s v="SELL00686"/>
  </r>
  <r>
    <x v="1847"/>
    <d v="2022-07-24T00:00:00"/>
    <x v="1"/>
    <x v="1814"/>
    <s v="Vihaan Joshi"/>
    <x v="24"/>
    <s v="Gaming Mouse"/>
    <x v="5"/>
    <x v="7"/>
    <n v="2"/>
    <n v="364.32"/>
    <n v="0.1"/>
    <n v="52.46"/>
    <n v="11.76"/>
    <n v="720"/>
    <s v="UPI"/>
    <s v="Delivered"/>
    <s v="Columbus"/>
    <s v="OH"/>
    <s v="United States"/>
    <s v="SELL01908"/>
  </r>
  <r>
    <x v="1848"/>
    <d v="2022-09-12T00:00:00"/>
    <x v="1"/>
    <x v="1815"/>
    <s v="Arjun Patel"/>
    <x v="10"/>
    <s v="Car Charger"/>
    <x v="5"/>
    <x v="1"/>
    <n v="5"/>
    <n v="389.13"/>
    <n v="0.15"/>
    <n v="82.69"/>
    <n v="11.57"/>
    <n v="1748.06"/>
    <s v="Debit Card"/>
    <s v="Cancelled"/>
    <s v="Austin"/>
    <s v="TX"/>
    <s v="United States"/>
    <s v="SELL01692"/>
  </r>
  <r>
    <x v="1849"/>
    <d v="2020-07-01T00:00:00"/>
    <x v="3"/>
    <x v="1816"/>
    <s v="Aditya Kumar"/>
    <x v="5"/>
    <s v="Cookware Set"/>
    <x v="2"/>
    <x v="0"/>
    <n v="2"/>
    <n v="549.1"/>
    <n v="0.2"/>
    <n v="70.28"/>
    <n v="3.13"/>
    <n v="951.97"/>
    <s v="Credit Card"/>
    <s v="Delivered"/>
    <s v="San Diego"/>
    <s v="CA"/>
    <s v="India"/>
    <s v="SELL01474"/>
  </r>
  <r>
    <x v="1850"/>
    <d v="2022-09-09T00:00:00"/>
    <x v="1"/>
    <x v="1817"/>
    <s v="Vikas Patel"/>
    <x v="47"/>
    <s v="External HDD 2TB"/>
    <x v="2"/>
    <x v="5"/>
    <n v="3"/>
    <n v="42.77"/>
    <n v="0"/>
    <n v="6.42"/>
    <n v="13.79"/>
    <n v="148.52000000000001"/>
    <s v="Credit Card"/>
    <s v="Cancelled"/>
    <s v="Washington"/>
    <s v="DC"/>
    <s v="United States"/>
    <s v="SELL01486"/>
  </r>
  <r>
    <x v="1851"/>
    <d v="2020-12-29T00:00:00"/>
    <x v="3"/>
    <x v="1818"/>
    <s v="Mohit Verma"/>
    <x v="45"/>
    <s v="Yoga Mat"/>
    <x v="1"/>
    <x v="7"/>
    <n v="4"/>
    <n v="447.54"/>
    <n v="0.05"/>
    <n v="204.08"/>
    <n v="7.07"/>
    <n v="1911.8"/>
    <s v="Amazon Pay"/>
    <s v="Delivered"/>
    <s v="Jacksonville"/>
    <s v="FL"/>
    <s v="United States"/>
    <s v="SELL00909"/>
  </r>
  <r>
    <x v="1852"/>
    <d v="2020-02-08T00:00:00"/>
    <x v="3"/>
    <x v="1819"/>
    <s v="Anjali Joshi"/>
    <x v="35"/>
    <s v="Winter Jacket"/>
    <x v="1"/>
    <x v="8"/>
    <n v="5"/>
    <n v="594.14"/>
    <n v="0.1"/>
    <n v="213.89"/>
    <n v="2.95"/>
    <n v="2890.47"/>
    <s v="Debit Card"/>
    <s v="Shipped"/>
    <s v="Chicago"/>
    <s v="IL"/>
    <s v="United States"/>
    <s v="SELL00499"/>
  </r>
  <r>
    <x v="1853"/>
    <d v="2024-03-30T00:00:00"/>
    <x v="2"/>
    <x v="1560"/>
    <s v="Aarav Gupta"/>
    <x v="30"/>
    <s v="Noise Cancelling Headphones"/>
    <x v="3"/>
    <x v="1"/>
    <n v="1"/>
    <n v="536.89"/>
    <n v="0.05"/>
    <n v="0"/>
    <n v="11.85"/>
    <n v="521.9"/>
    <s v="Credit Card"/>
    <s v="Delivered"/>
    <s v="San Jose"/>
    <s v="CA"/>
    <s v="United States"/>
    <s v="SELL01369"/>
  </r>
  <r>
    <x v="1854"/>
    <d v="2021-05-11T00:00:00"/>
    <x v="4"/>
    <x v="1820"/>
    <s v="Rohit Kumar"/>
    <x v="33"/>
    <s v="Laptop Sleeve"/>
    <x v="3"/>
    <x v="8"/>
    <n v="3"/>
    <n v="255.55"/>
    <n v="0.05"/>
    <n v="36.42"/>
    <n v="3.52"/>
    <n v="768.26"/>
    <s v="Credit Card"/>
    <s v="Shipped"/>
    <s v="New York"/>
    <s v="NY"/>
    <s v="Canada"/>
    <s v="SELL01727"/>
  </r>
  <r>
    <x v="1855"/>
    <d v="2024-03-19T00:00:00"/>
    <x v="2"/>
    <x v="1821"/>
    <s v="Aditya Patel"/>
    <x v="3"/>
    <s v="Webcam Full HD"/>
    <x v="1"/>
    <x v="6"/>
    <n v="3"/>
    <n v="381.87"/>
    <n v="0.05"/>
    <n v="0"/>
    <n v="7.96"/>
    <n v="1096.29"/>
    <s v="Credit Card"/>
    <s v="Shipped"/>
    <s v="Washington"/>
    <s v="DC"/>
    <s v="United States"/>
    <s v="SELL00618"/>
  </r>
  <r>
    <x v="1856"/>
    <d v="2023-10-04T00:00:00"/>
    <x v="0"/>
    <x v="1822"/>
    <s v="Pooja Verma"/>
    <x v="30"/>
    <s v="Noise Cancelling Headphones"/>
    <x v="3"/>
    <x v="2"/>
    <n v="5"/>
    <n v="181.57"/>
    <n v="0.25"/>
    <n v="34.04"/>
    <n v="12.4"/>
    <n v="727.33"/>
    <s v="Credit Card"/>
    <s v="Delivered"/>
    <s v="Phoenix"/>
    <s v="AZ"/>
    <s v="United Kingdom"/>
    <s v="SELL00670"/>
  </r>
  <r>
    <x v="1857"/>
    <d v="2022-09-08T00:00:00"/>
    <x v="1"/>
    <x v="1823"/>
    <s v="Aarav Sharma"/>
    <x v="47"/>
    <s v="External HDD 2TB"/>
    <x v="5"/>
    <x v="0"/>
    <n v="2"/>
    <n v="417.34"/>
    <n v="0"/>
    <n v="41.73"/>
    <n v="5.2"/>
    <n v="881.61"/>
    <s v="Debit Card"/>
    <s v="Delivered"/>
    <s v="Jacksonville"/>
    <s v="FL"/>
    <s v="United Kingdom"/>
    <s v="SELL00991"/>
  </r>
  <r>
    <x v="1858"/>
    <d v="2022-07-09T00:00:00"/>
    <x v="1"/>
    <x v="1824"/>
    <s v="Sunita Joshi"/>
    <x v="46"/>
    <s v="Action Camera"/>
    <x v="1"/>
    <x v="9"/>
    <n v="4"/>
    <n v="309.05"/>
    <n v="0.05"/>
    <n v="211.39"/>
    <n v="0.17"/>
    <n v="1385.95"/>
    <s v="Net Banking"/>
    <s v="Delivered"/>
    <s v="San Francisco"/>
    <s v="CA"/>
    <s v="United States"/>
    <s v="SELL00890"/>
  </r>
  <r>
    <x v="1859"/>
    <d v="2023-11-21T00:00:00"/>
    <x v="0"/>
    <x v="1825"/>
    <s v="Karan Singh"/>
    <x v="19"/>
    <s v="Backpack"/>
    <x v="5"/>
    <x v="2"/>
    <n v="2"/>
    <n v="512.51"/>
    <n v="0.15"/>
    <n v="104.55"/>
    <n v="6.9"/>
    <n v="982.72"/>
    <s v="UPI"/>
    <s v="Returned"/>
    <s v="Indianapolis"/>
    <s v="IN"/>
    <s v="India"/>
    <s v="SELL00810"/>
  </r>
  <r>
    <x v="1860"/>
    <d v="2021-12-22T00:00:00"/>
    <x v="4"/>
    <x v="1826"/>
    <s v="Karan Joshi"/>
    <x v="11"/>
    <s v="Projector Mini"/>
    <x v="4"/>
    <x v="3"/>
    <n v="5"/>
    <n v="450.03"/>
    <n v="0"/>
    <n v="180.01"/>
    <n v="1.98"/>
    <n v="2432.14"/>
    <s v="Cash on Delivery"/>
    <s v="Delivered"/>
    <s v="Charlotte"/>
    <s v="NC"/>
    <s v="United States"/>
    <s v="SELL00021"/>
  </r>
  <r>
    <x v="1861"/>
    <d v="2023-03-30T00:00:00"/>
    <x v="0"/>
    <x v="1827"/>
    <s v="Sunita Patel"/>
    <x v="3"/>
    <s v="Webcam Full HD"/>
    <x v="0"/>
    <x v="5"/>
    <n v="5"/>
    <n v="16.8"/>
    <n v="0.05"/>
    <n v="0"/>
    <n v="1.58"/>
    <n v="81.38"/>
    <s v="Debit Card"/>
    <s v="Delivered"/>
    <s v="Jacksonville"/>
    <s v="FL"/>
    <s v="United States"/>
    <s v="SELL00831"/>
  </r>
  <r>
    <x v="1862"/>
    <d v="2020-01-16T00:00:00"/>
    <x v="3"/>
    <x v="1828"/>
    <s v="Sahil Mehta"/>
    <x v="35"/>
    <s v="Winter Jacket"/>
    <x v="2"/>
    <x v="7"/>
    <n v="3"/>
    <n v="583.84"/>
    <n v="0.1"/>
    <n v="78.819999999999993"/>
    <n v="9.48"/>
    <n v="1664.67"/>
    <s v="Amazon Pay"/>
    <s v="Delivered"/>
    <s v="Seattle"/>
    <s v="WA"/>
    <s v="United States"/>
    <s v="SELL01245"/>
  </r>
  <r>
    <x v="1863"/>
    <d v="2021-05-07T00:00:00"/>
    <x v="4"/>
    <x v="1829"/>
    <s v="Vihaan Joshi"/>
    <x v="9"/>
    <s v="Wireless Earbuds"/>
    <x v="0"/>
    <x v="1"/>
    <n v="4"/>
    <n v="238.17"/>
    <n v="0.25"/>
    <n v="35.729999999999997"/>
    <n v="13.98"/>
    <n v="764.22"/>
    <s v="Credit Card"/>
    <s v="Delivered"/>
    <s v="San Jose"/>
    <s v="CA"/>
    <s v="United States"/>
    <s v="SELL00212"/>
  </r>
  <r>
    <x v="1864"/>
    <d v="2023-12-20T00:00:00"/>
    <x v="0"/>
    <x v="1830"/>
    <s v="Ritika Kumar"/>
    <x v="22"/>
    <s v="LED Desk Lamp"/>
    <x v="4"/>
    <x v="3"/>
    <n v="3"/>
    <n v="109.37"/>
    <n v="0"/>
    <n v="39.369999999999997"/>
    <n v="3.82"/>
    <n v="371.3"/>
    <s v="Credit Card"/>
    <s v="Delivered"/>
    <s v="Charlotte"/>
    <s v="NC"/>
    <s v="Australia"/>
    <s v="SELL00173"/>
  </r>
  <r>
    <x v="1865"/>
    <d v="2023-02-05T00:00:00"/>
    <x v="0"/>
    <x v="1831"/>
    <s v="Mohit Joshi"/>
    <x v="19"/>
    <s v="Backpack"/>
    <x v="1"/>
    <x v="6"/>
    <n v="3"/>
    <n v="537.4"/>
    <n v="0"/>
    <n v="193.46"/>
    <n v="7.66"/>
    <n v="1813.32"/>
    <s v="Credit Card"/>
    <s v="Delivered"/>
    <s v="Phoenix"/>
    <s v="AZ"/>
    <s v="United States"/>
    <s v="SELL01969"/>
  </r>
  <r>
    <x v="1866"/>
    <d v="2022-06-12T00:00:00"/>
    <x v="1"/>
    <x v="1832"/>
    <s v="Aditya Sharma"/>
    <x v="48"/>
    <s v="Office Chair"/>
    <x v="5"/>
    <x v="1"/>
    <n v="3"/>
    <n v="385.2"/>
    <n v="0"/>
    <n v="92.45"/>
    <n v="7"/>
    <n v="1255.05"/>
    <s v="Credit Card"/>
    <s v="Delivered"/>
    <s v="Chicago"/>
    <s v="IL"/>
    <s v="United Kingdom"/>
    <s v="SELL01148"/>
  </r>
  <r>
    <x v="1867"/>
    <d v="2024-01-13T00:00:00"/>
    <x v="2"/>
    <x v="1833"/>
    <s v="Priya Sharma"/>
    <x v="4"/>
    <s v="T-Shirt"/>
    <x v="3"/>
    <x v="5"/>
    <n v="1"/>
    <n v="414.78"/>
    <n v="0.25"/>
    <n v="56"/>
    <n v="4.1500000000000004"/>
    <n v="371.23"/>
    <s v="UPI"/>
    <s v="Shipped"/>
    <s v="San Antonio"/>
    <s v="TX"/>
    <s v="Australia"/>
    <s v="SELL01979"/>
  </r>
  <r>
    <x v="1868"/>
    <d v="2020-11-06T00:00:00"/>
    <x v="3"/>
    <x v="1834"/>
    <s v="Anjali Gupta"/>
    <x v="31"/>
    <s v="Novel Bestseller"/>
    <x v="4"/>
    <x v="0"/>
    <n v="3"/>
    <n v="92.56"/>
    <n v="0.15"/>
    <n v="18.88"/>
    <n v="12.08"/>
    <n v="266.99"/>
    <s v="Credit Card"/>
    <s v="Delivered"/>
    <s v="Indianapolis"/>
    <s v="IN"/>
    <s v="United States"/>
    <s v="SELL00344"/>
  </r>
  <r>
    <x v="1869"/>
    <d v="2022-01-08T00:00:00"/>
    <x v="1"/>
    <x v="1835"/>
    <s v="Vihaan Verma"/>
    <x v="49"/>
    <s v="Bluetooth Speaker"/>
    <x v="5"/>
    <x v="8"/>
    <n v="4"/>
    <n v="465.71"/>
    <n v="0.1"/>
    <n v="201.19"/>
    <n v="2.06"/>
    <n v="1879.81"/>
    <s v="Credit Card"/>
    <s v="Delivered"/>
    <s v="San Antonio"/>
    <s v="TX"/>
    <s v="United States"/>
    <s v="SELL00270"/>
  </r>
  <r>
    <x v="1870"/>
    <d v="2023-04-08T00:00:00"/>
    <x v="0"/>
    <x v="1836"/>
    <s v="Anjali Singh"/>
    <x v="2"/>
    <s v="Power Bank 20000mAh"/>
    <x v="3"/>
    <x v="4"/>
    <n v="2"/>
    <n v="455.15"/>
    <n v="0"/>
    <n v="72.819999999999993"/>
    <n v="7.49"/>
    <n v="990.61"/>
    <s v="Amazon Pay"/>
    <s v="Delivered"/>
    <s v="Charlotte"/>
    <s v="NC"/>
    <s v="United States"/>
    <s v="SELL00840"/>
  </r>
  <r>
    <x v="1871"/>
    <d v="2021-06-29T00:00:00"/>
    <x v="4"/>
    <x v="1837"/>
    <s v="Sunita Singh"/>
    <x v="12"/>
    <s v="Vacuum Cleaner"/>
    <x v="3"/>
    <x v="4"/>
    <n v="5"/>
    <n v="587.86"/>
    <n v="0.05"/>
    <n v="335.08"/>
    <n v="13.78"/>
    <n v="3141.2"/>
    <s v="Amazon Pay"/>
    <s v="Delivered"/>
    <s v="New York"/>
    <s v="NY"/>
    <s v="United States"/>
    <s v="SELL00139"/>
  </r>
  <r>
    <x v="1872"/>
    <d v="2021-02-17T00:00:00"/>
    <x v="4"/>
    <x v="1838"/>
    <s v="Aditya Reddy"/>
    <x v="22"/>
    <s v="LED Desk Lamp"/>
    <x v="2"/>
    <x v="1"/>
    <n v="3"/>
    <n v="407.19"/>
    <n v="0.05"/>
    <n v="92.84"/>
    <n v="3.72"/>
    <n v="1257.05"/>
    <s v="UPI"/>
    <s v="Delivered"/>
    <s v="Houston"/>
    <s v="TX"/>
    <s v="United States"/>
    <s v="SELL00593"/>
  </r>
  <r>
    <x v="1873"/>
    <d v="2020-09-07T00:00:00"/>
    <x v="3"/>
    <x v="1839"/>
    <s v="Aditya Patel"/>
    <x v="29"/>
    <s v="Portable SSD 1TB"/>
    <x v="4"/>
    <x v="1"/>
    <n v="5"/>
    <n v="62.33"/>
    <n v="0"/>
    <n v="15.58"/>
    <n v="14.08"/>
    <n v="341.31"/>
    <s v="Credit Card"/>
    <s v="Shipped"/>
    <s v="Charlotte"/>
    <s v="NC"/>
    <s v="United Kingdom"/>
    <s v="SELL01857"/>
  </r>
  <r>
    <x v="1874"/>
    <d v="2022-01-28T00:00:00"/>
    <x v="1"/>
    <x v="1840"/>
    <s v="Kabir Kapoor"/>
    <x v="9"/>
    <s v="Wireless Earbuds"/>
    <x v="4"/>
    <x v="2"/>
    <n v="3"/>
    <n v="230.73"/>
    <n v="0.25"/>
    <n v="25.96"/>
    <n v="2.19"/>
    <n v="547.29"/>
    <s v="Credit Card"/>
    <s v="Delivered"/>
    <s v="Washington"/>
    <s v="DC"/>
    <s v="United States"/>
    <s v="SELL00205"/>
  </r>
  <r>
    <x v="1875"/>
    <d v="2024-12-09T00:00:00"/>
    <x v="2"/>
    <x v="1841"/>
    <s v="Neha Sharma"/>
    <x v="36"/>
    <s v="Router"/>
    <x v="5"/>
    <x v="9"/>
    <n v="1"/>
    <n v="60.68"/>
    <n v="0"/>
    <n v="3.03"/>
    <n v="8.26"/>
    <n v="71.97"/>
    <s v="Amazon Pay"/>
    <s v="Delivered"/>
    <s v="New York"/>
    <s v="NY"/>
    <s v="United States"/>
    <s v="SELL01950"/>
  </r>
  <r>
    <x v="1876"/>
    <d v="2023-03-10T00:00:00"/>
    <x v="0"/>
    <x v="1842"/>
    <s v="Karan Singh"/>
    <x v="40"/>
    <s v="Mechanical Keyboard"/>
    <x v="2"/>
    <x v="7"/>
    <n v="1"/>
    <n v="324.70999999999998"/>
    <n v="0"/>
    <n v="38.97"/>
    <n v="7.62"/>
    <n v="371.3"/>
    <s v="Credit Card"/>
    <s v="Shipped"/>
    <s v="Chicago"/>
    <s v="IL"/>
    <s v="Australia"/>
    <s v="SELL00299"/>
  </r>
  <r>
    <x v="1877"/>
    <d v="2023-07-21T00:00:00"/>
    <x v="0"/>
    <x v="1843"/>
    <s v="Kabir Mehta"/>
    <x v="39"/>
    <s v="Sunglasses"/>
    <x v="4"/>
    <x v="9"/>
    <n v="3"/>
    <n v="141.72"/>
    <n v="0.05"/>
    <n v="48.47"/>
    <n v="1.36"/>
    <n v="453.73"/>
    <s v="Amazon Pay"/>
    <s v="Shipped"/>
    <s v="San Antonio"/>
    <s v="TX"/>
    <s v="United States"/>
    <s v="SELL00721"/>
  </r>
  <r>
    <x v="1878"/>
    <d v="2023-12-10T00:00:00"/>
    <x v="0"/>
    <x v="1844"/>
    <s v="Mohit Sharma"/>
    <x v="12"/>
    <s v="Vacuum Cleaner"/>
    <x v="0"/>
    <x v="3"/>
    <n v="5"/>
    <n v="39.380000000000003"/>
    <n v="0.1"/>
    <n v="21.27"/>
    <n v="3.91"/>
    <n v="202.39"/>
    <s v="Debit Card"/>
    <s v="Delivered"/>
    <s v="Columbus"/>
    <s v="OH"/>
    <s v="United States"/>
    <s v="SELL01389"/>
  </r>
  <r>
    <x v="1879"/>
    <d v="2024-06-19T00:00:00"/>
    <x v="2"/>
    <x v="1845"/>
    <s v="Vihaan Patel"/>
    <x v="4"/>
    <s v="T-Shirt"/>
    <x v="5"/>
    <x v="7"/>
    <n v="3"/>
    <n v="303.32"/>
    <n v="0.25"/>
    <n v="0"/>
    <n v="7.76"/>
    <n v="690.23"/>
    <s v="Cash on Delivery"/>
    <s v="Shipped"/>
    <s v="San Antonio"/>
    <s v="TX"/>
    <s v="United States"/>
    <s v="SELL00344"/>
  </r>
  <r>
    <x v="1880"/>
    <d v="2024-10-28T00:00:00"/>
    <x v="2"/>
    <x v="1846"/>
    <s v="Rohit Kumar"/>
    <x v="25"/>
    <s v="Memory Card 128GB"/>
    <x v="5"/>
    <x v="3"/>
    <n v="2"/>
    <n v="247.26"/>
    <n v="0"/>
    <n v="24.73"/>
    <n v="4.82"/>
    <n v="524.07000000000005"/>
    <s v="Credit Card"/>
    <s v="Delivered"/>
    <s v="Dallas"/>
    <s v="TX"/>
    <s v="Canada"/>
    <s v="SELL00484"/>
  </r>
  <r>
    <x v="1881"/>
    <d v="2022-11-28T00:00:00"/>
    <x v="1"/>
    <x v="1847"/>
    <s v="Karan Reddy"/>
    <x v="40"/>
    <s v="Mechanical Keyboard"/>
    <x v="2"/>
    <x v="3"/>
    <n v="3"/>
    <n v="73.72"/>
    <n v="0"/>
    <n v="39.81"/>
    <n v="3.29"/>
    <n v="264.26"/>
    <s v="Amazon Pay"/>
    <s v="Delivered"/>
    <s v="Chicago"/>
    <s v="IL"/>
    <s v="United States"/>
    <s v="SELL01778"/>
  </r>
  <r>
    <x v="1882"/>
    <d v="2022-03-24T00:00:00"/>
    <x v="1"/>
    <x v="1848"/>
    <s v="Sahil Gupta"/>
    <x v="25"/>
    <s v="Memory Card 128GB"/>
    <x v="1"/>
    <x v="7"/>
    <n v="5"/>
    <n v="538.69000000000005"/>
    <n v="0.25"/>
    <n v="161.61000000000001"/>
    <n v="0.26"/>
    <n v="2181.96"/>
    <s v="Debit Card"/>
    <s v="Cancelled"/>
    <s v="New York"/>
    <s v="NY"/>
    <s v="United States"/>
    <s v="SELL01074"/>
  </r>
  <r>
    <x v="1883"/>
    <d v="2020-01-29T00:00:00"/>
    <x v="3"/>
    <x v="1849"/>
    <s v="Priya Gupta"/>
    <x v="17"/>
    <s v="Smartwatch"/>
    <x v="5"/>
    <x v="8"/>
    <n v="3"/>
    <n v="241.82"/>
    <n v="0.1"/>
    <n v="0"/>
    <n v="14.56"/>
    <n v="667.47"/>
    <s v="Credit Card"/>
    <s v="Delivered"/>
    <s v="San Diego"/>
    <s v="CA"/>
    <s v="India"/>
    <s v="SELL00724"/>
  </r>
  <r>
    <x v="1884"/>
    <d v="2022-08-15T00:00:00"/>
    <x v="1"/>
    <x v="1850"/>
    <s v="Sneha Verma"/>
    <x v="18"/>
    <s v="Smartphone Case"/>
    <x v="1"/>
    <x v="9"/>
    <n v="5"/>
    <n v="406.43"/>
    <n v="0"/>
    <n v="101.61"/>
    <n v="3.82"/>
    <n v="2137.58"/>
    <s v="Cash on Delivery"/>
    <s v="Pending"/>
    <s v="Chicago"/>
    <s v="IL"/>
    <s v="Canada"/>
    <s v="SELL01756"/>
  </r>
  <r>
    <x v="1885"/>
    <d v="2021-04-21T00:00:00"/>
    <x v="4"/>
    <x v="1851"/>
    <s v="Vivaan Mehta"/>
    <x v="25"/>
    <s v="Memory Card 128GB"/>
    <x v="2"/>
    <x v="1"/>
    <n v="3"/>
    <n v="21.09"/>
    <n v="0.05"/>
    <n v="10.82"/>
    <n v="11.99"/>
    <n v="82.92"/>
    <s v="Amazon Pay"/>
    <s v="Delivered"/>
    <s v="Columbus"/>
    <s v="OH"/>
    <s v="United States"/>
    <s v="SELL00282"/>
  </r>
  <r>
    <x v="1886"/>
    <d v="2020-11-13T00:00:00"/>
    <x v="3"/>
    <x v="1852"/>
    <s v="Ritika Reddy"/>
    <x v="38"/>
    <s v="Fitness Band"/>
    <x v="1"/>
    <x v="4"/>
    <n v="3"/>
    <n v="70.069999999999993"/>
    <n v="0.1"/>
    <n v="15.14"/>
    <n v="6.29"/>
    <n v="210.62"/>
    <s v="Cash on Delivery"/>
    <s v="Delivered"/>
    <s v="Fort Worth"/>
    <s v="TX"/>
    <s v="United States"/>
    <s v="SELL00026"/>
  </r>
  <r>
    <x v="1887"/>
    <d v="2020-09-01T00:00:00"/>
    <x v="3"/>
    <x v="1853"/>
    <s v="Neha Singh"/>
    <x v="10"/>
    <s v="Car Charger"/>
    <x v="2"/>
    <x v="5"/>
    <n v="1"/>
    <n v="458.28"/>
    <n v="0"/>
    <n v="82.49"/>
    <n v="9.32"/>
    <n v="550.09"/>
    <s v="Credit Card"/>
    <s v="Pending"/>
    <s v="Denver"/>
    <s v="CO"/>
    <s v="United States"/>
    <s v="SELL00855"/>
  </r>
  <r>
    <x v="1888"/>
    <d v="2022-01-17T00:00:00"/>
    <x v="1"/>
    <x v="1854"/>
    <s v="Vivaan Patel"/>
    <x v="14"/>
    <s v="Running Shoes"/>
    <x v="4"/>
    <x v="4"/>
    <n v="4"/>
    <n v="156.86000000000001"/>
    <n v="0.05"/>
    <n v="29.8"/>
    <n v="13.97"/>
    <n v="639.84"/>
    <s v="Debit Card"/>
    <s v="Delivered"/>
    <s v="Seattle"/>
    <s v="WA"/>
    <s v="United States"/>
    <s v="SELL00261"/>
  </r>
  <r>
    <x v="1889"/>
    <d v="2021-11-27T00:00:00"/>
    <x v="4"/>
    <x v="1855"/>
    <s v="Aarav Mehta"/>
    <x v="23"/>
    <s v="Phone Tripod"/>
    <x v="5"/>
    <x v="0"/>
    <n v="3"/>
    <n v="392.12"/>
    <n v="0"/>
    <n v="58.82"/>
    <n v="8.3000000000000007"/>
    <n v="1243.48"/>
    <s v="Credit Card"/>
    <s v="Shipped"/>
    <s v="Austin"/>
    <s v="TX"/>
    <s v="United States"/>
    <s v="SELL01170"/>
  </r>
  <r>
    <x v="1890"/>
    <d v="2020-09-28T00:00:00"/>
    <x v="3"/>
    <x v="1856"/>
    <s v="Aditya Gupta"/>
    <x v="33"/>
    <s v="Laptop Sleeve"/>
    <x v="1"/>
    <x v="3"/>
    <n v="5"/>
    <n v="513.41999999999996"/>
    <n v="0"/>
    <n v="308.05"/>
    <n v="11.02"/>
    <n v="2886.17"/>
    <s v="Credit Card"/>
    <s v="Delivered"/>
    <s v="Phoenix"/>
    <s v="AZ"/>
    <s v="Canada"/>
    <s v="SELL01964"/>
  </r>
  <r>
    <x v="1891"/>
    <d v="2024-01-03T00:00:00"/>
    <x v="2"/>
    <x v="1857"/>
    <s v="Kabir Joshi"/>
    <x v="14"/>
    <s v="Running Shoes"/>
    <x v="1"/>
    <x v="0"/>
    <n v="4"/>
    <n v="511.19"/>
    <n v="0.1"/>
    <n v="220.83"/>
    <n v="1.32"/>
    <n v="2062.4299999999998"/>
    <s v="Credit Card"/>
    <s v="Pending"/>
    <s v="San Jose"/>
    <s v="CA"/>
    <s v="United States"/>
    <s v="SELL00845"/>
  </r>
  <r>
    <x v="1892"/>
    <d v="2024-11-06T00:00:00"/>
    <x v="2"/>
    <x v="1858"/>
    <s v="Rohit Verma"/>
    <x v="0"/>
    <s v="Drone Mini"/>
    <x v="0"/>
    <x v="4"/>
    <n v="4"/>
    <n v="423.09"/>
    <n v="0.05"/>
    <n v="128.62"/>
    <n v="6.99"/>
    <n v="1743.35"/>
    <s v="Amazon Pay"/>
    <s v="Delivered"/>
    <s v="Phoenix"/>
    <s v="AZ"/>
    <s v="United States"/>
    <s v="SELL00809"/>
  </r>
  <r>
    <x v="1893"/>
    <d v="2023-06-16T00:00:00"/>
    <x v="0"/>
    <x v="1859"/>
    <s v="Aarav Kumar"/>
    <x v="29"/>
    <s v="Portable SSD 1TB"/>
    <x v="0"/>
    <x v="7"/>
    <n v="2"/>
    <n v="440.39"/>
    <n v="0"/>
    <n v="44.04"/>
    <n v="3.03"/>
    <n v="927.85"/>
    <s v="Credit Card"/>
    <s v="Delivered"/>
    <s v="Austin"/>
    <s v="TX"/>
    <s v="United States"/>
    <s v="SELL01390"/>
  </r>
  <r>
    <x v="1894"/>
    <d v="2021-01-11T00:00:00"/>
    <x v="4"/>
    <x v="1860"/>
    <s v="Mohit Gupta"/>
    <x v="11"/>
    <s v="Projector Mini"/>
    <x v="1"/>
    <x v="7"/>
    <n v="2"/>
    <n v="49.95"/>
    <n v="0"/>
    <n v="5"/>
    <n v="6.31"/>
    <n v="111.21"/>
    <s v="Amazon Pay"/>
    <s v="Delivered"/>
    <s v="Charlotte"/>
    <s v="NC"/>
    <s v="United States"/>
    <s v="SELL00321"/>
  </r>
  <r>
    <x v="1895"/>
    <d v="2020-09-22T00:00:00"/>
    <x v="3"/>
    <x v="1861"/>
    <s v="Aditya Joshi"/>
    <x v="17"/>
    <s v="Smartwatch"/>
    <x v="0"/>
    <x v="0"/>
    <n v="3"/>
    <n v="459.01"/>
    <n v="0"/>
    <n v="165.24"/>
    <n v="11.99"/>
    <n v="1554.26"/>
    <s v="Credit Card"/>
    <s v="Shipped"/>
    <s v="San Jose"/>
    <s v="CA"/>
    <s v="United States"/>
    <s v="SELL00141"/>
  </r>
  <r>
    <x v="1896"/>
    <d v="2022-07-14T00:00:00"/>
    <x v="1"/>
    <x v="1862"/>
    <s v="Vihaan Gupta"/>
    <x v="15"/>
    <s v="Graphic Tablet"/>
    <x v="1"/>
    <x v="4"/>
    <n v="5"/>
    <n v="84.5"/>
    <n v="0.15"/>
    <n v="28.73"/>
    <n v="5.62"/>
    <n v="393.48"/>
    <s v="Credit Card"/>
    <s v="Delivered"/>
    <s v="Fort Worth"/>
    <s v="TX"/>
    <s v="United States"/>
    <s v="SELL00958"/>
  </r>
  <r>
    <x v="1897"/>
    <d v="2022-07-09T00:00:00"/>
    <x v="1"/>
    <x v="1863"/>
    <s v="Sunita Joshi"/>
    <x v="26"/>
    <s v="Board Game"/>
    <x v="0"/>
    <x v="1"/>
    <n v="3"/>
    <n v="428.94"/>
    <n v="0.15"/>
    <n v="87.5"/>
    <n v="9.1300000000000008"/>
    <n v="1190.43"/>
    <s v="Amazon Pay"/>
    <s v="Shipped"/>
    <s v="Chicago"/>
    <s v="IL"/>
    <s v="United States"/>
    <s v="SELL00779"/>
  </r>
  <r>
    <x v="1898"/>
    <d v="2023-10-14T00:00:00"/>
    <x v="0"/>
    <x v="1864"/>
    <s v="Neha Gupta"/>
    <x v="45"/>
    <s v="Yoga Mat"/>
    <x v="3"/>
    <x v="4"/>
    <n v="5"/>
    <n v="356.08"/>
    <n v="0"/>
    <n v="142.43"/>
    <n v="2.69"/>
    <n v="1925.52"/>
    <s v="Credit Card"/>
    <s v="Shipped"/>
    <s v="Dallas"/>
    <s v="TX"/>
    <s v="United States"/>
    <s v="SELL01761"/>
  </r>
  <r>
    <x v="1899"/>
    <d v="2020-12-05T00:00:00"/>
    <x v="3"/>
    <x v="1865"/>
    <s v="Aditya Reddy"/>
    <x v="44"/>
    <s v="Desk Organizer"/>
    <x v="5"/>
    <x v="4"/>
    <n v="4"/>
    <n v="62.93"/>
    <n v="0.05"/>
    <n v="0"/>
    <n v="6.53"/>
    <n v="245.66"/>
    <s v="Debit Card"/>
    <s v="Delivered"/>
    <s v="Washington"/>
    <s v="DC"/>
    <s v="United States"/>
    <s v="SELL00901"/>
  </r>
  <r>
    <x v="1900"/>
    <d v="2021-01-23T00:00:00"/>
    <x v="4"/>
    <x v="5"/>
    <s v="Sunita Singh"/>
    <x v="27"/>
    <s v="Instant Pot"/>
    <x v="3"/>
    <x v="9"/>
    <n v="1"/>
    <n v="293.20999999999998"/>
    <n v="0.1"/>
    <n v="21.11"/>
    <n v="3.51"/>
    <n v="288.51"/>
    <s v="UPI"/>
    <s v="Delivered"/>
    <s v="San Jose"/>
    <s v="CA"/>
    <s v="United States"/>
    <s v="SELL01771"/>
  </r>
  <r>
    <x v="1901"/>
    <d v="2021-07-30T00:00:00"/>
    <x v="4"/>
    <x v="1866"/>
    <s v="Vikas Mehta"/>
    <x v="5"/>
    <s v="Cookware Set"/>
    <x v="5"/>
    <x v="1"/>
    <n v="3"/>
    <n v="451.24"/>
    <n v="0.2"/>
    <n v="129.96"/>
    <n v="5.47"/>
    <n v="1218.4100000000001"/>
    <s v="Credit Card"/>
    <s v="Delivered"/>
    <s v="Columbus"/>
    <s v="OH"/>
    <s v="United States"/>
    <s v="SELL01386"/>
  </r>
  <r>
    <x v="1902"/>
    <d v="2024-09-08T00:00:00"/>
    <x v="2"/>
    <x v="1867"/>
    <s v="Vikas Singh"/>
    <x v="37"/>
    <s v="USB-C Charger"/>
    <x v="0"/>
    <x v="3"/>
    <n v="4"/>
    <n v="240.44"/>
    <n v="0"/>
    <n v="76.94"/>
    <n v="4.04"/>
    <n v="1042.74"/>
    <s v="Debit Card"/>
    <s v="Delivered"/>
    <s v="Philadelphia"/>
    <s v="PA"/>
    <s v="United States"/>
    <s v="SELL01037"/>
  </r>
  <r>
    <x v="1903"/>
    <d v="2020-01-03T00:00:00"/>
    <x v="3"/>
    <x v="1868"/>
    <s v="Simran Sharma"/>
    <x v="23"/>
    <s v="Phone Tripod"/>
    <x v="3"/>
    <x v="3"/>
    <n v="3"/>
    <n v="555.12"/>
    <n v="0"/>
    <n v="0"/>
    <n v="6.81"/>
    <n v="1672.17"/>
    <s v="Credit Card"/>
    <s v="Delivered"/>
    <s v="Phoenix"/>
    <s v="AZ"/>
    <s v="Canada"/>
    <s v="SELL00227"/>
  </r>
  <r>
    <x v="1904"/>
    <d v="2023-12-23T00:00:00"/>
    <x v="0"/>
    <x v="1869"/>
    <s v="Pooja Joshi"/>
    <x v="14"/>
    <s v="Running Shoes"/>
    <x v="5"/>
    <x v="6"/>
    <n v="5"/>
    <n v="394.77"/>
    <n v="0"/>
    <n v="355.29"/>
    <n v="9.64"/>
    <n v="2338.7800000000002"/>
    <s v="Credit Card"/>
    <s v="Shipped"/>
    <s v="Indianapolis"/>
    <s v="IN"/>
    <s v="United States"/>
    <s v="SELL00718"/>
  </r>
  <r>
    <x v="1905"/>
    <d v="2023-03-11T00:00:00"/>
    <x v="0"/>
    <x v="1870"/>
    <s v="Simran Gupta"/>
    <x v="18"/>
    <s v="Smartphone Case"/>
    <x v="4"/>
    <x v="3"/>
    <n v="3"/>
    <n v="90.26"/>
    <n v="0"/>
    <n v="0"/>
    <n v="11.46"/>
    <n v="282.24"/>
    <s v="Amazon Pay"/>
    <s v="Delivered"/>
    <s v="Columbus"/>
    <s v="OH"/>
    <s v="United States"/>
    <s v="SELL01748"/>
  </r>
  <r>
    <x v="1906"/>
    <d v="2021-01-10T00:00:00"/>
    <x v="4"/>
    <x v="1871"/>
    <s v="Sneha Gupta"/>
    <x v="49"/>
    <s v="Bluetooth Speaker"/>
    <x v="5"/>
    <x v="6"/>
    <n v="1"/>
    <n v="116.13"/>
    <n v="0.1"/>
    <n v="5.23"/>
    <n v="6.17"/>
    <n v="115.92"/>
    <s v="UPI"/>
    <s v="Delivered"/>
    <s v="Denver"/>
    <s v="CO"/>
    <s v="United States"/>
    <s v="SELL01036"/>
  </r>
  <r>
    <x v="1907"/>
    <d v="2024-08-20T00:00:00"/>
    <x v="2"/>
    <x v="1872"/>
    <s v="Ritika Sharma"/>
    <x v="0"/>
    <s v="Drone Mini"/>
    <x v="2"/>
    <x v="6"/>
    <n v="3"/>
    <n v="173.8"/>
    <n v="0"/>
    <n v="26.07"/>
    <n v="7.79"/>
    <n v="555.26"/>
    <s v="Net Banking"/>
    <s v="Delivered"/>
    <s v="Chicago"/>
    <s v="IL"/>
    <s v="United States"/>
    <s v="SELL00909"/>
  </r>
  <r>
    <x v="1908"/>
    <d v="2020-11-19T00:00:00"/>
    <x v="3"/>
    <x v="1873"/>
    <s v="Arjun Verma"/>
    <x v="26"/>
    <s v="Board Game"/>
    <x v="5"/>
    <x v="1"/>
    <n v="4"/>
    <n v="512.1"/>
    <n v="0.05"/>
    <n v="97.3"/>
    <n v="12.76"/>
    <n v="2056.04"/>
    <s v="Debit Card"/>
    <s v="Delivered"/>
    <s v="Philadelphia"/>
    <s v="PA"/>
    <s v="United States"/>
    <s v="SELL00588"/>
  </r>
  <r>
    <x v="1909"/>
    <d v="2020-05-25T00:00:00"/>
    <x v="3"/>
    <x v="1874"/>
    <s v="Aditya Patel"/>
    <x v="46"/>
    <s v="Action Camera"/>
    <x v="1"/>
    <x v="7"/>
    <n v="4"/>
    <n v="483.26"/>
    <n v="0.2"/>
    <n v="0"/>
    <n v="13.81"/>
    <n v="1560.24"/>
    <s v="Debit Card"/>
    <s v="Delivered"/>
    <s v="New York"/>
    <s v="NY"/>
    <s v="United States"/>
    <s v="SELL00548"/>
  </r>
  <r>
    <x v="1910"/>
    <d v="2020-10-19T00:00:00"/>
    <x v="3"/>
    <x v="1875"/>
    <s v="Sahil Mehta"/>
    <x v="40"/>
    <s v="Mechanical Keyboard"/>
    <x v="2"/>
    <x v="9"/>
    <n v="4"/>
    <n v="392.15"/>
    <n v="0.3"/>
    <n v="87.84"/>
    <n v="0.91"/>
    <n v="1186.77"/>
    <s v="Amazon Pay"/>
    <s v="Delivered"/>
    <s v="Seattle"/>
    <s v="WA"/>
    <s v="India"/>
    <s v="SELL01985"/>
  </r>
  <r>
    <x v="1911"/>
    <d v="2024-08-15T00:00:00"/>
    <x v="2"/>
    <x v="1876"/>
    <s v="Ritika Kumar"/>
    <x v="31"/>
    <s v="Novel Bestseller"/>
    <x v="3"/>
    <x v="3"/>
    <n v="1"/>
    <n v="440.8"/>
    <n v="0"/>
    <n v="22.04"/>
    <n v="0.67"/>
    <n v="463.51"/>
    <s v="Amazon Pay"/>
    <s v="Delivered"/>
    <s v="Dallas"/>
    <s v="TX"/>
    <s v="United States"/>
    <s v="SELL01048"/>
  </r>
  <r>
    <x v="1912"/>
    <d v="2021-03-07T00:00:00"/>
    <x v="4"/>
    <x v="756"/>
    <s v="Sahil Sharma"/>
    <x v="5"/>
    <s v="Cookware Set"/>
    <x v="0"/>
    <x v="1"/>
    <n v="1"/>
    <n v="495.52"/>
    <n v="0"/>
    <n v="39.64"/>
    <n v="14.05"/>
    <n v="549.21"/>
    <s v="Credit Card"/>
    <s v="Shipped"/>
    <s v="Washington"/>
    <s v="DC"/>
    <s v="United States"/>
    <s v="SELL01234"/>
  </r>
  <r>
    <x v="1913"/>
    <d v="2021-12-05T00:00:00"/>
    <x v="4"/>
    <x v="1877"/>
    <s v="Sunita Reddy"/>
    <x v="41"/>
    <s v="Electric Kettle"/>
    <x v="5"/>
    <x v="6"/>
    <n v="1"/>
    <n v="431.7"/>
    <n v="0.05"/>
    <n v="20.51"/>
    <n v="9.7899999999999991"/>
    <n v="440.42"/>
    <s v="UPI"/>
    <s v="Returned"/>
    <s v="Seattle"/>
    <s v="WA"/>
    <s v="United States"/>
    <s v="SELL00758"/>
  </r>
  <r>
    <x v="1914"/>
    <d v="2022-08-06T00:00:00"/>
    <x v="1"/>
    <x v="1878"/>
    <s v="Karan Reddy"/>
    <x v="31"/>
    <s v="Novel Bestseller"/>
    <x v="2"/>
    <x v="1"/>
    <n v="2"/>
    <n v="283.01"/>
    <n v="0.3"/>
    <n v="31.7"/>
    <n v="13.56"/>
    <n v="441.47"/>
    <s v="Credit Card"/>
    <s v="Delivered"/>
    <s v="Philadelphia"/>
    <s v="PA"/>
    <s v="United States"/>
    <s v="SELL00740"/>
  </r>
  <r>
    <x v="1915"/>
    <d v="2021-08-07T00:00:00"/>
    <x v="4"/>
    <x v="1879"/>
    <s v="Neha Kapoor"/>
    <x v="46"/>
    <s v="Action Camera"/>
    <x v="4"/>
    <x v="3"/>
    <n v="4"/>
    <n v="192.92"/>
    <n v="0.15"/>
    <n v="52.47"/>
    <n v="2.11"/>
    <n v="710.51"/>
    <s v="Credit Card"/>
    <s v="Shipped"/>
    <s v="Los Angeles"/>
    <s v="CA"/>
    <s v="United States"/>
    <s v="SELL01020"/>
  </r>
  <r>
    <x v="1916"/>
    <d v="2021-02-02T00:00:00"/>
    <x v="4"/>
    <x v="1880"/>
    <s v="Sneha Joshi"/>
    <x v="49"/>
    <s v="Bluetooth Speaker"/>
    <x v="4"/>
    <x v="3"/>
    <n v="4"/>
    <n v="525.1"/>
    <n v="0.15"/>
    <n v="89.27"/>
    <n v="12.64"/>
    <n v="1887.25"/>
    <s v="Cash on Delivery"/>
    <s v="Pending"/>
    <s v="Washington"/>
    <s v="DC"/>
    <s v="United States"/>
    <s v="SELL01470"/>
  </r>
  <r>
    <x v="1917"/>
    <d v="2022-03-27T00:00:00"/>
    <x v="1"/>
    <x v="1881"/>
    <s v="Priya Verma"/>
    <x v="45"/>
    <s v="Yoga Mat"/>
    <x v="4"/>
    <x v="6"/>
    <n v="1"/>
    <n v="356.96"/>
    <n v="0.05"/>
    <n v="0"/>
    <n v="12.04"/>
    <n v="351.15"/>
    <s v="Amazon Pay"/>
    <s v="Delivered"/>
    <s v="San Francisco"/>
    <s v="CA"/>
    <s v="United States"/>
    <s v="SELL01895"/>
  </r>
  <r>
    <x v="1918"/>
    <d v="2023-09-29T00:00:00"/>
    <x v="0"/>
    <x v="1882"/>
    <s v="Sunita Sharma"/>
    <x v="44"/>
    <s v="Desk Organizer"/>
    <x v="1"/>
    <x v="2"/>
    <n v="2"/>
    <n v="235.06"/>
    <n v="0"/>
    <n v="23.51"/>
    <n v="0.71"/>
    <n v="494.34"/>
    <s v="Credit Card"/>
    <s v="Delivered"/>
    <s v="Chicago"/>
    <s v="IL"/>
    <s v="United States"/>
    <s v="SELL00471"/>
  </r>
  <r>
    <x v="1919"/>
    <d v="2022-08-21T00:00:00"/>
    <x v="1"/>
    <x v="1883"/>
    <s v="Aman Kapoor"/>
    <x v="22"/>
    <s v="LED Desk Lamp"/>
    <x v="5"/>
    <x v="7"/>
    <n v="2"/>
    <n v="240.35"/>
    <n v="0.25"/>
    <n v="43.26"/>
    <n v="2.2599999999999998"/>
    <n v="406.04"/>
    <s v="Credit Card"/>
    <s v="Delivered"/>
    <s v="Washington"/>
    <s v="DC"/>
    <s v="United States"/>
    <s v="SELL00724"/>
  </r>
  <r>
    <x v="1920"/>
    <d v="2023-03-09T00:00:00"/>
    <x v="0"/>
    <x v="1884"/>
    <s v="Aman Kapoor"/>
    <x v="26"/>
    <s v="Board Game"/>
    <x v="1"/>
    <x v="4"/>
    <n v="1"/>
    <n v="258.88"/>
    <n v="0.05"/>
    <n v="29.51"/>
    <n v="0.7"/>
    <n v="276.14999999999998"/>
    <s v="Net Banking"/>
    <s v="Shipped"/>
    <s v="Dallas"/>
    <s v="TX"/>
    <s v="United Kingdom"/>
    <s v="SELL01303"/>
  </r>
  <r>
    <x v="1921"/>
    <d v="2020-07-05T00:00:00"/>
    <x v="3"/>
    <x v="1885"/>
    <s v="Kabir Singh"/>
    <x v="41"/>
    <s v="Electric Kettle"/>
    <x v="5"/>
    <x v="5"/>
    <n v="2"/>
    <n v="163.25"/>
    <n v="0"/>
    <n v="39.18"/>
    <n v="2.1800000000000002"/>
    <n v="367.86"/>
    <s v="Credit Card"/>
    <s v="Cancelled"/>
    <s v="San Antonio"/>
    <s v="TX"/>
    <s v="India"/>
    <s v="SELL01980"/>
  </r>
  <r>
    <x v="1922"/>
    <d v="2020-03-01T00:00:00"/>
    <x v="3"/>
    <x v="1886"/>
    <s v="Vihaan Joshi"/>
    <x v="46"/>
    <s v="Action Camera"/>
    <x v="4"/>
    <x v="2"/>
    <n v="1"/>
    <n v="140.38"/>
    <n v="0"/>
    <n v="7.02"/>
    <n v="5.78"/>
    <n v="153.18"/>
    <s v="Amazon Pay"/>
    <s v="Delivered"/>
    <s v="Los Angeles"/>
    <s v="CA"/>
    <s v="United States"/>
    <s v="SELL00334"/>
  </r>
  <r>
    <x v="1923"/>
    <d v="2022-07-27T00:00:00"/>
    <x v="1"/>
    <x v="1887"/>
    <s v="Mohit Singh"/>
    <x v="16"/>
    <s v="Puzzle 1000pc"/>
    <x v="0"/>
    <x v="0"/>
    <n v="4"/>
    <n v="339.46"/>
    <n v="0"/>
    <n v="67.89"/>
    <n v="12.61"/>
    <n v="1438.34"/>
    <s v="UPI"/>
    <s v="Delivered"/>
    <s v="Jacksonville"/>
    <s v="FL"/>
    <s v="United Kingdom"/>
    <s v="SELL01425"/>
  </r>
  <r>
    <x v="1924"/>
    <d v="2023-11-04T00:00:00"/>
    <x v="0"/>
    <x v="1888"/>
    <s v="Rohit Kumar"/>
    <x v="28"/>
    <s v="Water Bottle"/>
    <x v="4"/>
    <x v="7"/>
    <n v="3"/>
    <n v="22.84"/>
    <n v="0.1"/>
    <n v="4.93"/>
    <n v="11.23"/>
    <n v="77.83"/>
    <s v="Net Banking"/>
    <s v="Delivered"/>
    <s v="Washington"/>
    <s v="DC"/>
    <s v="United States"/>
    <s v="SELL00299"/>
  </r>
  <r>
    <x v="1925"/>
    <d v="2021-12-10T00:00:00"/>
    <x v="4"/>
    <x v="1889"/>
    <s v="Arjun Sharma"/>
    <x v="1"/>
    <s v="Microphone"/>
    <x v="5"/>
    <x v="0"/>
    <n v="4"/>
    <n v="35.340000000000003"/>
    <n v="0.05"/>
    <n v="16.12"/>
    <n v="6.14"/>
    <n v="156.55000000000001"/>
    <s v="Credit Card"/>
    <s v="Delivered"/>
    <s v="San Diego"/>
    <s v="CA"/>
    <s v="India"/>
    <s v="SELL01969"/>
  </r>
  <r>
    <x v="1926"/>
    <d v="2022-03-17T00:00:00"/>
    <x v="1"/>
    <x v="1890"/>
    <s v="Karan Verma"/>
    <x v="38"/>
    <s v="Fitness Band"/>
    <x v="3"/>
    <x v="2"/>
    <n v="4"/>
    <n v="520.51"/>
    <n v="0"/>
    <n v="166.56"/>
    <n v="11.36"/>
    <n v="2259.96"/>
    <s v="Debit Card"/>
    <s v="Delivered"/>
    <s v="San Diego"/>
    <s v="CA"/>
    <s v="Australia"/>
    <s v="SELL00357"/>
  </r>
  <r>
    <x v="1927"/>
    <d v="2024-01-03T00:00:00"/>
    <x v="2"/>
    <x v="1891"/>
    <s v="Karan Kumar"/>
    <x v="32"/>
    <s v="Children's Book"/>
    <x v="1"/>
    <x v="1"/>
    <n v="5"/>
    <n v="135.47"/>
    <n v="0.1"/>
    <n v="30.48"/>
    <n v="3.7"/>
    <n v="643.79999999999995"/>
    <s v="Credit Card"/>
    <s v="Delivered"/>
    <s v="San Diego"/>
    <s v="CA"/>
    <s v="United States"/>
    <s v="SELL01752"/>
  </r>
  <r>
    <x v="1928"/>
    <d v="2023-09-04T00:00:00"/>
    <x v="0"/>
    <x v="1892"/>
    <s v="Arjun Kapoor"/>
    <x v="30"/>
    <s v="Noise Cancelling Headphones"/>
    <x v="3"/>
    <x v="7"/>
    <n v="4"/>
    <n v="25.18"/>
    <n v="0"/>
    <n v="5.04"/>
    <n v="4.8600000000000003"/>
    <n v="110.62"/>
    <s v="Net Banking"/>
    <s v="Delivered"/>
    <s v="Dallas"/>
    <s v="TX"/>
    <s v="United States"/>
    <s v="SELL00075"/>
  </r>
  <r>
    <x v="1929"/>
    <d v="2023-08-18T00:00:00"/>
    <x v="0"/>
    <x v="1893"/>
    <s v="Pooja Patel"/>
    <x v="14"/>
    <s v="Running Shoes"/>
    <x v="0"/>
    <x v="3"/>
    <n v="5"/>
    <n v="594.85"/>
    <n v="0"/>
    <n v="535.36"/>
    <n v="4.04"/>
    <n v="3513.65"/>
    <s v="UPI"/>
    <s v="Delivered"/>
    <s v="Phoenix"/>
    <s v="AZ"/>
    <s v="United Kingdom"/>
    <s v="SELL00955"/>
  </r>
  <r>
    <x v="1930"/>
    <d v="2023-09-29T00:00:00"/>
    <x v="0"/>
    <x v="1894"/>
    <s v="Aditya Verma"/>
    <x v="33"/>
    <s v="Laptop Sleeve"/>
    <x v="5"/>
    <x v="8"/>
    <n v="2"/>
    <n v="127.44"/>
    <n v="0.1"/>
    <n v="11.47"/>
    <n v="6.51"/>
    <n v="247.37"/>
    <s v="Credit Card"/>
    <s v="Delivered"/>
    <s v="New York"/>
    <s v="NY"/>
    <s v="United States"/>
    <s v="SELL00763"/>
  </r>
  <r>
    <x v="1931"/>
    <d v="2020-01-11T00:00:00"/>
    <x v="3"/>
    <x v="1895"/>
    <s v="Sunita Reddy"/>
    <x v="19"/>
    <s v="Backpack"/>
    <x v="1"/>
    <x v="0"/>
    <n v="1"/>
    <n v="289.58"/>
    <n v="0.05"/>
    <n v="0"/>
    <n v="6.63"/>
    <n v="281.73"/>
    <s v="UPI"/>
    <s v="Delivered"/>
    <s v="San Diego"/>
    <s v="CA"/>
    <s v="United States"/>
    <s v="SELL01178"/>
  </r>
  <r>
    <x v="1932"/>
    <d v="2022-12-21T00:00:00"/>
    <x v="1"/>
    <x v="1896"/>
    <s v="Sunita Reddy"/>
    <x v="48"/>
    <s v="Office Chair"/>
    <x v="0"/>
    <x v="3"/>
    <n v="2"/>
    <n v="509.76"/>
    <n v="0.1"/>
    <n v="45.88"/>
    <n v="0.76"/>
    <n v="964.21"/>
    <s v="Credit Card"/>
    <s v="Delivered"/>
    <s v="Phoenix"/>
    <s v="AZ"/>
    <s v="United States"/>
    <s v="SELL01873"/>
  </r>
  <r>
    <x v="1933"/>
    <d v="2020-08-13T00:00:00"/>
    <x v="3"/>
    <x v="1897"/>
    <s v="Anjali Gupta"/>
    <x v="40"/>
    <s v="Mechanical Keyboard"/>
    <x v="5"/>
    <x v="4"/>
    <n v="2"/>
    <n v="432.35"/>
    <n v="0.15"/>
    <n v="58.8"/>
    <n v="11.01"/>
    <n v="804.8"/>
    <s v="Debit Card"/>
    <s v="Delivered"/>
    <s v="Fort Worth"/>
    <s v="TX"/>
    <s v="United States"/>
    <s v="SELL01688"/>
  </r>
  <r>
    <x v="1934"/>
    <d v="2023-03-22T00:00:00"/>
    <x v="0"/>
    <x v="1898"/>
    <s v="Aman Joshi"/>
    <x v="36"/>
    <s v="Router"/>
    <x v="1"/>
    <x v="3"/>
    <n v="3"/>
    <n v="208.4"/>
    <n v="0"/>
    <n v="50.02"/>
    <n v="1.79"/>
    <n v="677.01"/>
    <s v="Credit Card"/>
    <s v="Delivered"/>
    <s v="Dallas"/>
    <s v="TX"/>
    <s v="United States"/>
    <s v="SELL01815"/>
  </r>
  <r>
    <x v="1935"/>
    <d v="2024-09-30T00:00:00"/>
    <x v="2"/>
    <x v="1899"/>
    <s v="Aarav Kapoor"/>
    <x v="21"/>
    <s v="Smart Light Bulb"/>
    <x v="1"/>
    <x v="3"/>
    <n v="1"/>
    <n v="95.72"/>
    <n v="0.05"/>
    <n v="4.55"/>
    <n v="13.46"/>
    <n v="108.94"/>
    <s v="Amazon Pay"/>
    <s v="Delivered"/>
    <s v="Dallas"/>
    <s v="TX"/>
    <s v="United States"/>
    <s v="SELL00790"/>
  </r>
  <r>
    <x v="1936"/>
    <d v="2021-07-17T00:00:00"/>
    <x v="4"/>
    <x v="1900"/>
    <s v="Ritika Reddy"/>
    <x v="17"/>
    <s v="Smartwatch"/>
    <x v="1"/>
    <x v="2"/>
    <n v="3"/>
    <n v="365.94"/>
    <n v="0.1"/>
    <n v="118.56"/>
    <n v="14.11"/>
    <n v="1120.71"/>
    <s v="Debit Card"/>
    <s v="Delivered"/>
    <s v="Austin"/>
    <s v="TX"/>
    <s v="Canada"/>
    <s v="SELL00147"/>
  </r>
  <r>
    <x v="1937"/>
    <d v="2022-02-10T00:00:00"/>
    <x v="1"/>
    <x v="1901"/>
    <s v="Karan Verma"/>
    <x v="38"/>
    <s v="Fitness Band"/>
    <x v="3"/>
    <x v="9"/>
    <n v="3"/>
    <n v="272.95"/>
    <n v="0.05"/>
    <n v="62.23"/>
    <n v="7.76"/>
    <n v="847.9"/>
    <s v="Credit Card"/>
    <s v="Delivered"/>
    <s v="Austin"/>
    <s v="TX"/>
    <s v="United States"/>
    <s v="SELL00400"/>
  </r>
  <r>
    <x v="1938"/>
    <d v="2024-05-13T00:00:00"/>
    <x v="2"/>
    <x v="1902"/>
    <s v="Karan Singh"/>
    <x v="39"/>
    <s v="Sunglasses"/>
    <x v="1"/>
    <x v="9"/>
    <n v="3"/>
    <n v="34.549999999999997"/>
    <n v="0"/>
    <n v="5.18"/>
    <n v="1.81"/>
    <n v="110.64"/>
    <s v="Credit Card"/>
    <s v="Delivered"/>
    <s v="San Antonio"/>
    <s v="TX"/>
    <s v="United States"/>
    <s v="SELL01348"/>
  </r>
  <r>
    <x v="1939"/>
    <d v="2024-05-26T00:00:00"/>
    <x v="2"/>
    <x v="1903"/>
    <s v="Arjun Kapoor"/>
    <x v="0"/>
    <s v="Drone Mini"/>
    <x v="2"/>
    <x v="0"/>
    <n v="4"/>
    <n v="273.69"/>
    <n v="0.2"/>
    <n v="70.06"/>
    <n v="12.93"/>
    <n v="958.8"/>
    <s v="Net Banking"/>
    <s v="Delivered"/>
    <s v="Denver"/>
    <s v="CO"/>
    <s v="United States"/>
    <s v="SELL00719"/>
  </r>
  <r>
    <x v="1940"/>
    <d v="2024-08-10T00:00:00"/>
    <x v="2"/>
    <x v="1904"/>
    <s v="Ritika Kapoor"/>
    <x v="12"/>
    <s v="Vacuum Cleaner"/>
    <x v="4"/>
    <x v="7"/>
    <n v="2"/>
    <n v="94.3"/>
    <n v="0.2"/>
    <n v="0"/>
    <n v="0.13"/>
    <n v="151.01"/>
    <s v="Debit Card"/>
    <s v="Delivered"/>
    <s v="Austin"/>
    <s v="TX"/>
    <s v="United States"/>
    <s v="SELL01193"/>
  </r>
  <r>
    <x v="1941"/>
    <d v="2024-05-17T00:00:00"/>
    <x v="2"/>
    <x v="1905"/>
    <s v="Vihaan Verma"/>
    <x v="11"/>
    <s v="Projector Mini"/>
    <x v="5"/>
    <x v="7"/>
    <n v="1"/>
    <n v="348.84"/>
    <n v="0.25"/>
    <n v="13.08"/>
    <n v="11.27"/>
    <n v="285.98"/>
    <s v="Credit Card"/>
    <s v="Delivered"/>
    <s v="Dallas"/>
    <s v="TX"/>
    <s v="United States"/>
    <s v="SELL01818"/>
  </r>
  <r>
    <x v="1942"/>
    <d v="2023-08-26T00:00:00"/>
    <x v="0"/>
    <x v="1906"/>
    <s v="Ritika Verma"/>
    <x v="49"/>
    <s v="Bluetooth Speaker"/>
    <x v="3"/>
    <x v="6"/>
    <n v="4"/>
    <n v="596.6"/>
    <n v="0"/>
    <n v="286.37"/>
    <n v="11.31"/>
    <n v="2684.08"/>
    <s v="Net Banking"/>
    <s v="Pending"/>
    <s v="Fort Worth"/>
    <s v="TX"/>
    <s v="United States"/>
    <s v="SELL01887"/>
  </r>
  <r>
    <x v="1943"/>
    <d v="2022-06-03T00:00:00"/>
    <x v="1"/>
    <x v="1907"/>
    <s v="Priya Reddy"/>
    <x v="8"/>
    <s v="Kids Toy Car"/>
    <x v="5"/>
    <x v="3"/>
    <n v="3"/>
    <n v="49.42"/>
    <n v="0.2"/>
    <n v="14.23"/>
    <n v="0.42"/>
    <n v="133.26"/>
    <s v="Net Banking"/>
    <s v="Delivered"/>
    <s v="New York"/>
    <s v="NY"/>
    <s v="United States"/>
    <s v="SELL01497"/>
  </r>
  <r>
    <x v="1944"/>
    <d v="2023-06-20T00:00:00"/>
    <x v="0"/>
    <x v="1908"/>
    <s v="Vikas Mehta"/>
    <x v="32"/>
    <s v="Children's Book"/>
    <x v="4"/>
    <x v="1"/>
    <n v="3"/>
    <n v="402.42"/>
    <n v="0.1"/>
    <n v="54.33"/>
    <n v="9.2100000000000009"/>
    <n v="1150.07"/>
    <s v="Amazon Pay"/>
    <s v="Shipped"/>
    <s v="San Antonio"/>
    <s v="TX"/>
    <s v="United States"/>
    <s v="SELL00230"/>
  </r>
  <r>
    <x v="1945"/>
    <d v="2024-02-25T00:00:00"/>
    <x v="2"/>
    <x v="1628"/>
    <s v="Pooja Mehta"/>
    <x v="23"/>
    <s v="Phone Tripod"/>
    <x v="4"/>
    <x v="7"/>
    <n v="3"/>
    <n v="576.79999999999995"/>
    <n v="0.05"/>
    <n v="197.27"/>
    <n v="9.39"/>
    <n v="1850.54"/>
    <s v="Debit Card"/>
    <s v="Delivered"/>
    <s v="Washington"/>
    <s v="DC"/>
    <s v="United States"/>
    <s v="SELL01917"/>
  </r>
  <r>
    <x v="1946"/>
    <d v="2023-10-21T00:00:00"/>
    <x v="0"/>
    <x v="1909"/>
    <s v="Neha Kapoor"/>
    <x v="18"/>
    <s v="Smartphone Case"/>
    <x v="3"/>
    <x v="9"/>
    <n v="3"/>
    <n v="187.75"/>
    <n v="0.15"/>
    <n v="57.45"/>
    <n v="4.05"/>
    <n v="540.26"/>
    <s v="UPI"/>
    <s v="Delivered"/>
    <s v="Houston"/>
    <s v="TX"/>
    <s v="United States"/>
    <s v="SELL01383"/>
  </r>
  <r>
    <x v="1947"/>
    <d v="2023-09-15T00:00:00"/>
    <x v="0"/>
    <x v="1910"/>
    <s v="Kabir Joshi"/>
    <x v="37"/>
    <s v="USB-C Charger"/>
    <x v="0"/>
    <x v="9"/>
    <n v="5"/>
    <n v="373.41"/>
    <n v="0.1"/>
    <n v="84.02"/>
    <n v="2.77"/>
    <n v="1767.14"/>
    <s v="Credit Card"/>
    <s v="Delivered"/>
    <s v="Phoenix"/>
    <s v="AZ"/>
    <s v="United States"/>
    <s v="SELL01653"/>
  </r>
  <r>
    <x v="1948"/>
    <d v="2023-02-04T00:00:00"/>
    <x v="0"/>
    <x v="1911"/>
    <s v="Vivaan Singh"/>
    <x v="10"/>
    <s v="Car Charger"/>
    <x v="4"/>
    <x v="2"/>
    <n v="5"/>
    <n v="588.42999999999995"/>
    <n v="0.15"/>
    <n v="125.04"/>
    <n v="11.53"/>
    <n v="2637.4"/>
    <s v="UPI"/>
    <s v="Delivered"/>
    <s v="Fort Worth"/>
    <s v="TX"/>
    <s v="United States"/>
    <s v="SELL01639"/>
  </r>
  <r>
    <x v="1949"/>
    <d v="2020-08-13T00:00:00"/>
    <x v="3"/>
    <x v="1912"/>
    <s v="Pooja Mehta"/>
    <x v="46"/>
    <s v="Action Camera"/>
    <x v="4"/>
    <x v="2"/>
    <n v="3"/>
    <n v="368.57"/>
    <n v="0.2"/>
    <n v="44.23"/>
    <n v="7.31"/>
    <n v="936.11"/>
    <s v="UPI"/>
    <s v="Delivered"/>
    <s v="Houston"/>
    <s v="TX"/>
    <s v="Canada"/>
    <s v="SELL00632"/>
  </r>
  <r>
    <x v="1950"/>
    <d v="2022-04-04T00:00:00"/>
    <x v="1"/>
    <x v="1913"/>
    <s v="Arjun Kapoor"/>
    <x v="27"/>
    <s v="Instant Pot"/>
    <x v="5"/>
    <x v="8"/>
    <n v="5"/>
    <n v="508.54"/>
    <n v="0"/>
    <n v="203.42"/>
    <n v="3.52"/>
    <n v="2749.64"/>
    <s v="Amazon Pay"/>
    <s v="Delivered"/>
    <s v="Columbus"/>
    <s v="OH"/>
    <s v="United States"/>
    <s v="SELL00765"/>
  </r>
  <r>
    <x v="1951"/>
    <d v="2020-08-05T00:00:00"/>
    <x v="3"/>
    <x v="1914"/>
    <s v="Kabir Mehta"/>
    <x v="35"/>
    <s v="Winter Jacket"/>
    <x v="2"/>
    <x v="8"/>
    <n v="1"/>
    <n v="591.84"/>
    <n v="0.05"/>
    <n v="28.11"/>
    <n v="9.75"/>
    <n v="600.11"/>
    <s v="Debit Card"/>
    <s v="Delivered"/>
    <s v="Seattle"/>
    <s v="WA"/>
    <s v="Australia"/>
    <s v="SELL01920"/>
  </r>
  <r>
    <x v="1952"/>
    <d v="2022-07-25T00:00:00"/>
    <x v="1"/>
    <x v="1915"/>
    <s v="Vivaan Mehta"/>
    <x v="46"/>
    <s v="Action Camera"/>
    <x v="5"/>
    <x v="5"/>
    <n v="3"/>
    <n v="549.61"/>
    <n v="0"/>
    <n v="82.44"/>
    <n v="6.7"/>
    <n v="1737.97"/>
    <s v="Credit Card"/>
    <s v="Delivered"/>
    <s v="Indianapolis"/>
    <s v="IN"/>
    <s v="United States"/>
    <s v="SELL01242"/>
  </r>
  <r>
    <x v="1953"/>
    <d v="2022-01-22T00:00:00"/>
    <x v="1"/>
    <x v="1916"/>
    <s v="Anjali Kumar"/>
    <x v="31"/>
    <s v="Novel Bestseller"/>
    <x v="3"/>
    <x v="6"/>
    <n v="5"/>
    <n v="538.92999999999995"/>
    <n v="0.1"/>
    <n v="121.26"/>
    <n v="10.87"/>
    <n v="2557.3200000000002"/>
    <s v="Credit Card"/>
    <s v="Delivered"/>
    <s v="Philadelphia"/>
    <s v="PA"/>
    <s v="United States"/>
    <s v="SELL00845"/>
  </r>
  <r>
    <x v="1954"/>
    <d v="2021-05-20T00:00:00"/>
    <x v="4"/>
    <x v="382"/>
    <s v="Vivaan Joshi"/>
    <x v="26"/>
    <s v="Board Game"/>
    <x v="3"/>
    <x v="8"/>
    <n v="5"/>
    <n v="443.69"/>
    <n v="0"/>
    <n v="0"/>
    <n v="14.27"/>
    <n v="2232.7199999999998"/>
    <s v="Credit Card"/>
    <s v="Delivered"/>
    <s v="Austin"/>
    <s v="TX"/>
    <s v="United States"/>
    <s v="SELL01386"/>
  </r>
  <r>
    <x v="1955"/>
    <d v="2020-09-15T00:00:00"/>
    <x v="3"/>
    <x v="1917"/>
    <s v="Pooja Patel"/>
    <x v="44"/>
    <s v="Desk Organizer"/>
    <x v="4"/>
    <x v="2"/>
    <n v="2"/>
    <n v="264.54000000000002"/>
    <n v="0"/>
    <n v="63.49"/>
    <n v="5.36"/>
    <n v="597.92999999999995"/>
    <s v="Credit Card"/>
    <s v="Delivered"/>
    <s v="Jacksonville"/>
    <s v="FL"/>
    <s v="India"/>
    <s v="SELL01505"/>
  </r>
  <r>
    <x v="1956"/>
    <d v="2024-12-02T00:00:00"/>
    <x v="2"/>
    <x v="1918"/>
    <s v="Aarav Patel"/>
    <x v="32"/>
    <s v="Children's Book"/>
    <x v="0"/>
    <x v="4"/>
    <n v="2"/>
    <n v="315.35000000000002"/>
    <n v="0.05"/>
    <n v="29.96"/>
    <n v="7.29"/>
    <n v="636.41999999999996"/>
    <s v="Credit Card"/>
    <s v="Delivered"/>
    <s v="Phoenix"/>
    <s v="AZ"/>
    <s v="United States"/>
    <s v="SELL00189"/>
  </r>
  <r>
    <x v="1957"/>
    <d v="2024-03-20T00:00:00"/>
    <x v="2"/>
    <x v="1919"/>
    <s v="Priya Gupta"/>
    <x v="31"/>
    <s v="Novel Bestseller"/>
    <x v="3"/>
    <x v="6"/>
    <n v="1"/>
    <n v="73.180000000000007"/>
    <n v="0.25"/>
    <n v="4.3899999999999997"/>
    <n v="9.86"/>
    <n v="69.14"/>
    <s v="Credit Card"/>
    <s v="Delivered"/>
    <s v="Columbus"/>
    <s v="OH"/>
    <s v="United States"/>
    <s v="SELL00005"/>
  </r>
  <r>
    <x v="1958"/>
    <d v="2024-12-01T00:00:00"/>
    <x v="2"/>
    <x v="1920"/>
    <s v="Pooja Joshi"/>
    <x v="6"/>
    <s v="Dress Shirt"/>
    <x v="5"/>
    <x v="7"/>
    <n v="3"/>
    <n v="165.15"/>
    <n v="0"/>
    <n v="59.45"/>
    <n v="7.84"/>
    <n v="562.74"/>
    <s v="UPI"/>
    <s v="Pending"/>
    <s v="Chicago"/>
    <s v="IL"/>
    <s v="United States"/>
    <s v="SELL00008"/>
  </r>
  <r>
    <x v="1959"/>
    <d v="2020-02-23T00:00:00"/>
    <x v="3"/>
    <x v="545"/>
    <s v="Vihaan Kumar"/>
    <x v="3"/>
    <s v="Webcam Full HD"/>
    <x v="1"/>
    <x v="4"/>
    <n v="2"/>
    <n v="162.66999999999999"/>
    <n v="0.2"/>
    <n v="0"/>
    <n v="14.77"/>
    <n v="275.04000000000002"/>
    <s v="Credit Card"/>
    <s v="Delivered"/>
    <s v="Denver"/>
    <s v="CO"/>
    <s v="United Kingdom"/>
    <s v="SELL01117"/>
  </r>
  <r>
    <x v="1960"/>
    <d v="2022-12-06T00:00:00"/>
    <x v="1"/>
    <x v="1921"/>
    <s v="Arjun Gupta"/>
    <x v="25"/>
    <s v="Memory Card 128GB"/>
    <x v="0"/>
    <x v="6"/>
    <n v="3"/>
    <n v="270.47000000000003"/>
    <n v="0.15"/>
    <n v="55.18"/>
    <n v="14.25"/>
    <n v="759.13"/>
    <s v="UPI"/>
    <s v="Delivered"/>
    <s v="Seattle"/>
    <s v="WA"/>
    <s v="India"/>
    <s v="SELL00121"/>
  </r>
  <r>
    <x v="1961"/>
    <d v="2021-12-27T00:00:00"/>
    <x v="4"/>
    <x v="601"/>
    <s v="Simran Patel"/>
    <x v="49"/>
    <s v="Bluetooth Speaker"/>
    <x v="4"/>
    <x v="9"/>
    <n v="2"/>
    <n v="429.59"/>
    <n v="0.3"/>
    <n v="30.07"/>
    <n v="4.75"/>
    <n v="636.25"/>
    <s v="Amazon Pay"/>
    <s v="Delivered"/>
    <s v="Phoenix"/>
    <s v="AZ"/>
    <s v="United States"/>
    <s v="SELL00362"/>
  </r>
  <r>
    <x v="1962"/>
    <d v="2021-11-19T00:00:00"/>
    <x v="4"/>
    <x v="1922"/>
    <s v="Pooja Mehta"/>
    <x v="5"/>
    <s v="Cookware Set"/>
    <x v="0"/>
    <x v="2"/>
    <n v="3"/>
    <n v="99.45"/>
    <n v="0.05"/>
    <n v="14.17"/>
    <n v="11.71"/>
    <n v="309.31"/>
    <s v="Credit Card"/>
    <s v="Delivered"/>
    <s v="Chicago"/>
    <s v="IL"/>
    <s v="India"/>
    <s v="SELL01499"/>
  </r>
  <r>
    <x v="1963"/>
    <d v="2024-03-24T00:00:00"/>
    <x v="2"/>
    <x v="1923"/>
    <s v="Kabir Verma"/>
    <x v="28"/>
    <s v="Water Bottle"/>
    <x v="2"/>
    <x v="6"/>
    <n v="5"/>
    <n v="360.18"/>
    <n v="0"/>
    <n v="90.05"/>
    <n v="11.71"/>
    <n v="1902.66"/>
    <s v="Net Banking"/>
    <s v="Delivered"/>
    <s v="San Jose"/>
    <s v="CA"/>
    <s v="United States"/>
    <s v="SELL00798"/>
  </r>
  <r>
    <x v="1964"/>
    <d v="2023-01-27T00:00:00"/>
    <x v="0"/>
    <x v="1924"/>
    <s v="Rohit Joshi"/>
    <x v="22"/>
    <s v="LED Desk Lamp"/>
    <x v="4"/>
    <x v="5"/>
    <n v="5"/>
    <n v="550.86"/>
    <n v="0.1"/>
    <n v="198.31"/>
    <n v="8.5399999999999991"/>
    <n v="2685.72"/>
    <s v="Debit Card"/>
    <s v="Shipped"/>
    <s v="Jacksonville"/>
    <s v="FL"/>
    <s v="United States"/>
    <s v="SELL01274"/>
  </r>
  <r>
    <x v="1965"/>
    <d v="2022-11-09T00:00:00"/>
    <x v="1"/>
    <x v="1925"/>
    <s v="Rohit Mehta"/>
    <x v="33"/>
    <s v="Laptop Sleeve"/>
    <x v="5"/>
    <x v="3"/>
    <n v="1"/>
    <n v="207.09"/>
    <n v="0"/>
    <n v="10.35"/>
    <n v="9.75"/>
    <n v="227.19"/>
    <s v="Net Banking"/>
    <s v="Delivered"/>
    <s v="Charlotte"/>
    <s v="NC"/>
    <s v="India"/>
    <s v="SELL01032"/>
  </r>
  <r>
    <x v="1966"/>
    <d v="2024-11-11T00:00:00"/>
    <x v="2"/>
    <x v="1926"/>
    <s v="Neha Reddy"/>
    <x v="19"/>
    <s v="Backpack"/>
    <x v="0"/>
    <x v="9"/>
    <n v="4"/>
    <n v="231.09"/>
    <n v="0"/>
    <n v="73.95"/>
    <n v="12.56"/>
    <n v="1010.87"/>
    <s v="Debit Card"/>
    <s v="Delivered"/>
    <s v="New York"/>
    <s v="NY"/>
    <s v="Australia"/>
    <s v="SELL01107"/>
  </r>
  <r>
    <x v="1967"/>
    <d v="2024-05-15T00:00:00"/>
    <x v="2"/>
    <x v="1927"/>
    <s v="Vikas Sharma"/>
    <x v="9"/>
    <s v="Wireless Earbuds"/>
    <x v="5"/>
    <x v="7"/>
    <n v="5"/>
    <n v="95.49"/>
    <n v="0.15"/>
    <n v="32.47"/>
    <n v="5.5"/>
    <n v="443.8"/>
    <s v="Credit Card"/>
    <s v="Delivered"/>
    <s v="Columbus"/>
    <s v="OH"/>
    <s v="India"/>
    <s v="SELL00590"/>
  </r>
  <r>
    <x v="1968"/>
    <d v="2024-02-22T00:00:00"/>
    <x v="2"/>
    <x v="1928"/>
    <s v="Aman Singh"/>
    <x v="38"/>
    <s v="Fitness Band"/>
    <x v="0"/>
    <x v="3"/>
    <n v="2"/>
    <n v="397.31"/>
    <n v="0.2"/>
    <n v="76.28"/>
    <n v="6.65"/>
    <n v="718.63"/>
    <s v="Amazon Pay"/>
    <s v="Shipped"/>
    <s v="Washington"/>
    <s v="DC"/>
    <s v="United States"/>
    <s v="SELL01294"/>
  </r>
  <r>
    <x v="1969"/>
    <d v="2021-02-22T00:00:00"/>
    <x v="4"/>
    <x v="1929"/>
    <s v="Aditya Gupta"/>
    <x v="48"/>
    <s v="Office Chair"/>
    <x v="3"/>
    <x v="3"/>
    <n v="3"/>
    <n v="327.84"/>
    <n v="0"/>
    <n v="78.680000000000007"/>
    <n v="0.45"/>
    <n v="1062.6500000000001"/>
    <s v="Credit Card"/>
    <s v="Delivered"/>
    <s v="Los Angeles"/>
    <s v="CA"/>
    <s v="United States"/>
    <s v="SELL01570"/>
  </r>
  <r>
    <x v="1970"/>
    <d v="2021-11-20T00:00:00"/>
    <x v="4"/>
    <x v="1930"/>
    <s v="Aman Mehta"/>
    <x v="13"/>
    <s v="Desk Plant"/>
    <x v="3"/>
    <x v="1"/>
    <n v="3"/>
    <n v="452.04"/>
    <n v="0.15"/>
    <n v="57.64"/>
    <n v="3.91"/>
    <n v="1214.25"/>
    <s v="Credit Card"/>
    <s v="Delivered"/>
    <s v="Austin"/>
    <s v="TX"/>
    <s v="United States"/>
    <s v="SELL01926"/>
  </r>
  <r>
    <x v="1971"/>
    <d v="2022-04-29T00:00:00"/>
    <x v="1"/>
    <x v="1637"/>
    <s v="Arjun Reddy"/>
    <x v="44"/>
    <s v="Desk Organizer"/>
    <x v="3"/>
    <x v="3"/>
    <n v="1"/>
    <n v="579.80999999999995"/>
    <n v="0.05"/>
    <n v="27.54"/>
    <n v="0.63"/>
    <n v="578.99"/>
    <s v="Credit Card"/>
    <s v="Delivered"/>
    <s v="San Francisco"/>
    <s v="CA"/>
    <s v="United States"/>
    <s v="SELL00051"/>
  </r>
  <r>
    <x v="1972"/>
    <d v="2020-03-02T00:00:00"/>
    <x v="3"/>
    <x v="1931"/>
    <s v="Ritika Sharma"/>
    <x v="7"/>
    <s v="Jeans"/>
    <x v="5"/>
    <x v="5"/>
    <n v="5"/>
    <n v="439.92"/>
    <n v="0.05"/>
    <n v="104.48"/>
    <n v="2.4500000000000002"/>
    <n v="2196.5500000000002"/>
    <s v="Credit Card"/>
    <s v="Delivered"/>
    <s v="Jacksonville"/>
    <s v="FL"/>
    <s v="United States"/>
    <s v="SELL01527"/>
  </r>
  <r>
    <x v="1973"/>
    <d v="2023-03-14T00:00:00"/>
    <x v="0"/>
    <x v="1932"/>
    <s v="Mohit Kumar"/>
    <x v="39"/>
    <s v="Sunglasses"/>
    <x v="2"/>
    <x v="1"/>
    <n v="4"/>
    <n v="111.1"/>
    <n v="0"/>
    <n v="22.22"/>
    <n v="4.99"/>
    <n v="471.61"/>
    <s v="UPI"/>
    <s v="Pending"/>
    <s v="Chicago"/>
    <s v="IL"/>
    <s v="United States"/>
    <s v="SELL01776"/>
  </r>
  <r>
    <x v="1974"/>
    <d v="2020-08-03T00:00:00"/>
    <x v="3"/>
    <x v="1933"/>
    <s v="Rohit Sharma"/>
    <x v="12"/>
    <s v="Vacuum Cleaner"/>
    <x v="3"/>
    <x v="6"/>
    <n v="4"/>
    <n v="459.93"/>
    <n v="0.15"/>
    <n v="0"/>
    <n v="10.08"/>
    <n v="1573.84"/>
    <s v="Credit Card"/>
    <s v="Pending"/>
    <s v="Denver"/>
    <s v="CO"/>
    <s v="United States"/>
    <s v="SELL00774"/>
  </r>
  <r>
    <x v="1975"/>
    <d v="2020-01-03T00:00:00"/>
    <x v="3"/>
    <x v="1934"/>
    <s v="Sneha Sharma"/>
    <x v="41"/>
    <s v="Electric Kettle"/>
    <x v="2"/>
    <x v="4"/>
    <n v="4"/>
    <n v="498.43"/>
    <n v="0"/>
    <n v="159.5"/>
    <n v="6.46"/>
    <n v="2159.6799999999998"/>
    <s v="UPI"/>
    <s v="Shipped"/>
    <s v="San Antonio"/>
    <s v="TX"/>
    <s v="India"/>
    <s v="SELL01264"/>
  </r>
  <r>
    <x v="1976"/>
    <d v="2020-06-08T00:00:00"/>
    <x v="3"/>
    <x v="1935"/>
    <s v="Simran Sharma"/>
    <x v="30"/>
    <s v="Noise Cancelling Headphones"/>
    <x v="2"/>
    <x v="3"/>
    <n v="4"/>
    <n v="460.25"/>
    <n v="0.15"/>
    <n v="187.78"/>
    <n v="13.48"/>
    <n v="1766.11"/>
    <s v="Amazon Pay"/>
    <s v="Delivered"/>
    <s v="San Francisco"/>
    <s v="CA"/>
    <s v="United States"/>
    <s v="SELL00171"/>
  </r>
  <r>
    <x v="1977"/>
    <d v="2024-10-28T00:00:00"/>
    <x v="2"/>
    <x v="1762"/>
    <s v="Vikas Kumar"/>
    <x v="30"/>
    <s v="Noise Cancelling Headphones"/>
    <x v="1"/>
    <x v="5"/>
    <n v="5"/>
    <n v="575.04999999999995"/>
    <n v="0"/>
    <n v="0"/>
    <n v="4.68"/>
    <n v="2879.93"/>
    <s v="Debit Card"/>
    <s v="Delivered"/>
    <s v="Seattle"/>
    <s v="WA"/>
    <s v="United States"/>
    <s v="SELL00847"/>
  </r>
  <r>
    <x v="1978"/>
    <d v="2022-02-19T00:00:00"/>
    <x v="1"/>
    <x v="1936"/>
    <s v="Pooja Patel"/>
    <x v="2"/>
    <s v="Power Bank 20000mAh"/>
    <x v="0"/>
    <x v="1"/>
    <n v="5"/>
    <n v="97.99"/>
    <n v="0.1"/>
    <n v="22.05"/>
    <n v="9.33"/>
    <n v="472.34"/>
    <s v="Amazon Pay"/>
    <s v="Returned"/>
    <s v="Denver"/>
    <s v="CO"/>
    <s v="United States"/>
    <s v="SELL00511"/>
  </r>
  <r>
    <x v="1979"/>
    <d v="2023-02-17T00:00:00"/>
    <x v="0"/>
    <x v="1937"/>
    <s v="Simran Reddy"/>
    <x v="45"/>
    <s v="Yoga Mat"/>
    <x v="3"/>
    <x v="5"/>
    <n v="4"/>
    <n v="192.81"/>
    <n v="0.15"/>
    <n v="52.44"/>
    <n v="11"/>
    <n v="718.99"/>
    <s v="Debit Card"/>
    <s v="Shipped"/>
    <s v="Philadelphia"/>
    <s v="PA"/>
    <s v="United States"/>
    <s v="SELL01780"/>
  </r>
  <r>
    <x v="1980"/>
    <d v="2022-06-11T00:00:00"/>
    <x v="1"/>
    <x v="1938"/>
    <s v="Sunita Verma"/>
    <x v="4"/>
    <s v="T-Shirt"/>
    <x v="1"/>
    <x v="1"/>
    <n v="3"/>
    <n v="208.92"/>
    <n v="0"/>
    <n v="50.14"/>
    <n v="7.01"/>
    <n v="683.91"/>
    <s v="Net Banking"/>
    <s v="Delivered"/>
    <s v="San Francisco"/>
    <s v="CA"/>
    <s v="India"/>
    <s v="SELL01781"/>
  </r>
  <r>
    <x v="1981"/>
    <d v="2023-01-17T00:00:00"/>
    <x v="0"/>
    <x v="1939"/>
    <s v="Aarav Kumar"/>
    <x v="26"/>
    <s v="Board Game"/>
    <x v="4"/>
    <x v="0"/>
    <n v="3"/>
    <n v="388.68"/>
    <n v="0"/>
    <n v="93.28"/>
    <n v="12.62"/>
    <n v="1271.94"/>
    <s v="Debit Card"/>
    <s v="Delivered"/>
    <s v="San Francisco"/>
    <s v="CA"/>
    <s v="United States"/>
    <s v="SELL01442"/>
  </r>
  <r>
    <x v="1982"/>
    <d v="2020-11-24T00:00:00"/>
    <x v="3"/>
    <x v="1940"/>
    <s v="Vikas Joshi"/>
    <x v="35"/>
    <s v="Winter Jacket"/>
    <x v="5"/>
    <x v="1"/>
    <n v="3"/>
    <n v="462.29"/>
    <n v="0"/>
    <n v="249.64"/>
    <n v="0.17"/>
    <n v="1636.68"/>
    <s v="Net Banking"/>
    <s v="Delivered"/>
    <s v="Fort Worth"/>
    <s v="TX"/>
    <s v="India"/>
    <s v="SELL00405"/>
  </r>
  <r>
    <x v="1983"/>
    <d v="2021-08-02T00:00:00"/>
    <x v="4"/>
    <x v="1941"/>
    <s v="Kabir Joshi"/>
    <x v="9"/>
    <s v="Wireless Earbuds"/>
    <x v="5"/>
    <x v="5"/>
    <n v="2"/>
    <n v="200.57"/>
    <n v="0.05"/>
    <n v="45.73"/>
    <n v="4.91"/>
    <n v="431.72"/>
    <s v="Credit Card"/>
    <s v="Shipped"/>
    <s v="Indianapolis"/>
    <s v="IN"/>
    <s v="United States"/>
    <s v="SELL01824"/>
  </r>
  <r>
    <x v="1984"/>
    <d v="2023-10-12T00:00:00"/>
    <x v="0"/>
    <x v="1942"/>
    <s v="Mohit Joshi"/>
    <x v="30"/>
    <s v="Noise Cancelling Headphones"/>
    <x v="3"/>
    <x v="2"/>
    <n v="5"/>
    <n v="589.13"/>
    <n v="0.3"/>
    <n v="247.43"/>
    <n v="14.85"/>
    <n v="2324.23"/>
    <s v="Debit Card"/>
    <s v="Delivered"/>
    <s v="Chicago"/>
    <s v="IL"/>
    <s v="United States"/>
    <s v="SELL00942"/>
  </r>
  <r>
    <x v="1985"/>
    <d v="2024-06-21T00:00:00"/>
    <x v="2"/>
    <x v="1943"/>
    <s v="Ritika Reddy"/>
    <x v="14"/>
    <s v="Running Shoes"/>
    <x v="2"/>
    <x v="2"/>
    <n v="3"/>
    <n v="502.98"/>
    <n v="0.3"/>
    <n v="190.13"/>
    <n v="12.74"/>
    <n v="1259.1300000000001"/>
    <s v="Credit Card"/>
    <s v="Delivered"/>
    <s v="Austin"/>
    <s v="TX"/>
    <s v="United States"/>
    <s v="SELL00256"/>
  </r>
  <r>
    <x v="1986"/>
    <d v="2023-07-14T00:00:00"/>
    <x v="0"/>
    <x v="1944"/>
    <s v="Vikas Patel"/>
    <x v="8"/>
    <s v="Kids Toy Car"/>
    <x v="2"/>
    <x v="0"/>
    <n v="5"/>
    <n v="257.93"/>
    <n v="0.1"/>
    <n v="58.03"/>
    <n v="14.76"/>
    <n v="1233.48"/>
    <s v="Amazon Pay"/>
    <s v="Delivered"/>
    <s v="Philadelphia"/>
    <s v="PA"/>
    <s v="United States"/>
    <s v="SELL00486"/>
  </r>
  <r>
    <x v="1987"/>
    <d v="2024-06-28T00:00:00"/>
    <x v="2"/>
    <x v="1945"/>
    <s v="Mohit Gupta"/>
    <x v="41"/>
    <s v="Electric Kettle"/>
    <x v="3"/>
    <x v="1"/>
    <n v="4"/>
    <n v="94.28"/>
    <n v="0.15"/>
    <n v="57.7"/>
    <n v="10.88"/>
    <n v="389.13"/>
    <s v="Debit Card"/>
    <s v="Shipped"/>
    <s v="Philadelphia"/>
    <s v="PA"/>
    <s v="India"/>
    <s v="SELL00147"/>
  </r>
  <r>
    <x v="1988"/>
    <d v="2022-08-09T00:00:00"/>
    <x v="1"/>
    <x v="1946"/>
    <s v="Aditya Gupta"/>
    <x v="28"/>
    <s v="Water Bottle"/>
    <x v="0"/>
    <x v="2"/>
    <n v="5"/>
    <n v="257.13"/>
    <n v="0.05"/>
    <n v="97.71"/>
    <n v="12.09"/>
    <n v="1331.17"/>
    <s v="Cash on Delivery"/>
    <s v="Delivered"/>
    <s v="Jacksonville"/>
    <s v="FL"/>
    <s v="Australia"/>
    <s v="SELL01428"/>
  </r>
  <r>
    <x v="1989"/>
    <d v="2023-09-08T00:00:00"/>
    <x v="0"/>
    <x v="1947"/>
    <s v="Aarav Mehta"/>
    <x v="4"/>
    <s v="T-Shirt"/>
    <x v="1"/>
    <x v="7"/>
    <n v="4"/>
    <n v="448.06"/>
    <n v="0"/>
    <n v="143.38"/>
    <n v="8.0500000000000007"/>
    <n v="1943.67"/>
    <s v="UPI"/>
    <s v="Delivered"/>
    <s v="San Diego"/>
    <s v="CA"/>
    <s v="United States"/>
    <s v="SELL00680"/>
  </r>
  <r>
    <x v="1990"/>
    <d v="2021-09-26T00:00:00"/>
    <x v="4"/>
    <x v="1948"/>
    <s v="Vivaan Singh"/>
    <x v="27"/>
    <s v="Instant Pot"/>
    <x v="5"/>
    <x v="3"/>
    <n v="1"/>
    <n v="163.25"/>
    <n v="0.05"/>
    <n v="7.75"/>
    <n v="14.21"/>
    <n v="177.05"/>
    <s v="Credit Card"/>
    <s v="Delivered"/>
    <s v="Indianapolis"/>
    <s v="IN"/>
    <s v="United States"/>
    <s v="SELL01063"/>
  </r>
  <r>
    <x v="1991"/>
    <d v="2022-09-14T00:00:00"/>
    <x v="1"/>
    <x v="1949"/>
    <s v="Ritika Kumar"/>
    <x v="9"/>
    <s v="Wireless Earbuds"/>
    <x v="0"/>
    <x v="9"/>
    <n v="5"/>
    <n v="229.1"/>
    <n v="0.05"/>
    <n v="0"/>
    <n v="8.24"/>
    <n v="1096.46"/>
    <s v="Amazon Pay"/>
    <s v="Delivered"/>
    <s v="San Antonio"/>
    <s v="TX"/>
    <s v="United States"/>
    <s v="SELL01209"/>
  </r>
  <r>
    <x v="1992"/>
    <d v="2024-04-13T00:00:00"/>
    <x v="2"/>
    <x v="1950"/>
    <s v="Sneha Kumar"/>
    <x v="25"/>
    <s v="Memory Card 128GB"/>
    <x v="5"/>
    <x v="3"/>
    <n v="2"/>
    <n v="89.04"/>
    <n v="0.15"/>
    <n v="18.16"/>
    <n v="5.86"/>
    <n v="175.39"/>
    <s v="UPI"/>
    <s v="Delivered"/>
    <s v="Denver"/>
    <s v="CO"/>
    <s v="Canada"/>
    <s v="SELL00690"/>
  </r>
  <r>
    <x v="1993"/>
    <d v="2024-07-30T00:00:00"/>
    <x v="2"/>
    <x v="1951"/>
    <s v="Rohit Gupta"/>
    <x v="25"/>
    <s v="Memory Card 128GB"/>
    <x v="5"/>
    <x v="3"/>
    <n v="5"/>
    <n v="512.5"/>
    <n v="0"/>
    <n v="307.5"/>
    <n v="14.27"/>
    <n v="2884.27"/>
    <s v="Credit Card"/>
    <s v="Delivered"/>
    <s v="San Diego"/>
    <s v="CA"/>
    <s v="United States"/>
    <s v="SELL00787"/>
  </r>
  <r>
    <x v="1994"/>
    <d v="2023-05-03T00:00:00"/>
    <x v="0"/>
    <x v="1952"/>
    <s v="Karan Reddy"/>
    <x v="41"/>
    <s v="Electric Kettle"/>
    <x v="2"/>
    <x v="1"/>
    <n v="5"/>
    <n v="511.56"/>
    <n v="0.1"/>
    <n v="184.16"/>
    <n v="9.6999999999999993"/>
    <n v="2495.88"/>
    <s v="Net Banking"/>
    <s v="Delivered"/>
    <s v="Philadelphia"/>
    <s v="PA"/>
    <s v="United States"/>
    <s v="SELL00032"/>
  </r>
  <r>
    <x v="1995"/>
    <d v="2022-07-09T00:00:00"/>
    <x v="1"/>
    <x v="1953"/>
    <s v="Aarav Sharma"/>
    <x v="43"/>
    <s v="HDMI Cable 2m"/>
    <x v="0"/>
    <x v="3"/>
    <n v="3"/>
    <n v="144.04"/>
    <n v="0"/>
    <n v="77.78"/>
    <n v="2.99"/>
    <n v="512.89"/>
    <s v="Credit Card"/>
    <s v="Cancelled"/>
    <s v="Los Angeles"/>
    <s v="CA"/>
    <s v="United States"/>
    <s v="SELL00780"/>
  </r>
  <r>
    <x v="1996"/>
    <d v="2022-01-07T00:00:00"/>
    <x v="1"/>
    <x v="1954"/>
    <s v="Neha Singh"/>
    <x v="12"/>
    <s v="Vacuum Cleaner"/>
    <x v="5"/>
    <x v="6"/>
    <n v="1"/>
    <n v="316.32"/>
    <n v="0.05"/>
    <n v="54.09"/>
    <n v="14.91"/>
    <n v="369.5"/>
    <s v="Credit Card"/>
    <s v="Shipped"/>
    <s v="Indianapolis"/>
    <s v="IN"/>
    <s v="United Kingdom"/>
    <s v="SELL00771"/>
  </r>
  <r>
    <x v="1997"/>
    <d v="2023-09-17T00:00:00"/>
    <x v="0"/>
    <x v="1955"/>
    <s v="Mohit Kapoor"/>
    <x v="9"/>
    <s v="Wireless Earbuds"/>
    <x v="2"/>
    <x v="6"/>
    <n v="3"/>
    <n v="25.48"/>
    <n v="0"/>
    <n v="9.17"/>
    <n v="1.22"/>
    <n v="86.83"/>
    <s v="Cash on Delivery"/>
    <s v="Shipped"/>
    <s v="Indianapolis"/>
    <s v="IN"/>
    <s v="United States"/>
    <s v="SELL01176"/>
  </r>
  <r>
    <x v="1998"/>
    <d v="2020-06-18T00:00:00"/>
    <x v="3"/>
    <x v="1956"/>
    <s v="Aarav Kumar"/>
    <x v="22"/>
    <s v="LED Desk Lamp"/>
    <x v="1"/>
    <x v="4"/>
    <n v="4"/>
    <n v="542.53"/>
    <n v="0.15"/>
    <n v="147.57"/>
    <n v="3.48"/>
    <n v="1995.65"/>
    <s v="Credit Card"/>
    <s v="Delivered"/>
    <s v="Charlotte"/>
    <s v="NC"/>
    <s v="United States"/>
    <s v="SELL00286"/>
  </r>
  <r>
    <x v="1999"/>
    <d v="2021-06-04T00:00:00"/>
    <x v="4"/>
    <x v="1957"/>
    <s v="Pooja Kapoor"/>
    <x v="16"/>
    <s v="Puzzle 1000pc"/>
    <x v="3"/>
    <x v="7"/>
    <n v="1"/>
    <n v="524.17999999999995"/>
    <n v="0.25"/>
    <n v="70.760000000000005"/>
    <n v="14.53"/>
    <n v="478.42"/>
    <s v="Amazon Pay"/>
    <s v="Cancelled"/>
    <s v="Jacksonville"/>
    <s v="FL"/>
    <s v="United States"/>
    <s v="SELL00604"/>
  </r>
  <r>
    <x v="2000"/>
    <d v="2024-01-26T00:00:00"/>
    <x v="2"/>
    <x v="1958"/>
    <s v="Priya Gupta"/>
    <x v="26"/>
    <s v="Board Game"/>
    <x v="2"/>
    <x v="8"/>
    <n v="1"/>
    <n v="438.3"/>
    <n v="0.05"/>
    <n v="49.97"/>
    <n v="0.77"/>
    <n v="467.12"/>
    <s v="Debit Card"/>
    <s v="Delivered"/>
    <s v="San Jose"/>
    <s v="CA"/>
    <s v="United States"/>
    <s v="SELL00223"/>
  </r>
  <r>
    <x v="2001"/>
    <d v="2020-02-09T00:00:00"/>
    <x v="3"/>
    <x v="1959"/>
    <s v="Karan Mehta"/>
    <x v="22"/>
    <s v="LED Desk Lamp"/>
    <x v="1"/>
    <x v="3"/>
    <n v="1"/>
    <n v="592.29"/>
    <n v="0.05"/>
    <n v="45.01"/>
    <n v="2.79"/>
    <n v="610.48"/>
    <s v="Credit Card"/>
    <s v="Delivered"/>
    <s v="Los Angeles"/>
    <s v="CA"/>
    <s v="United States"/>
    <s v="SELL01918"/>
  </r>
  <r>
    <x v="2002"/>
    <d v="2024-04-09T00:00:00"/>
    <x v="2"/>
    <x v="1960"/>
    <s v="Vikas Joshi"/>
    <x v="26"/>
    <s v="Board Game"/>
    <x v="1"/>
    <x v="8"/>
    <n v="5"/>
    <n v="498.44"/>
    <n v="0.05"/>
    <n v="189.41"/>
    <n v="11.25"/>
    <n v="2568.25"/>
    <s v="UPI"/>
    <s v="Delivered"/>
    <s v="Phoenix"/>
    <s v="AZ"/>
    <s v="United States"/>
    <s v="SELL01183"/>
  </r>
  <r>
    <x v="2003"/>
    <d v="2023-07-08T00:00:00"/>
    <x v="0"/>
    <x v="1961"/>
    <s v="Pooja Kumar"/>
    <x v="24"/>
    <s v="Gaming Mouse"/>
    <x v="1"/>
    <x v="0"/>
    <n v="3"/>
    <n v="186.55"/>
    <n v="0.05"/>
    <n v="95.7"/>
    <n v="11.7"/>
    <n v="639.07000000000005"/>
    <s v="Credit Card"/>
    <s v="Delivered"/>
    <s v="New York"/>
    <s v="NY"/>
    <s v="United States"/>
    <s v="SELL00411"/>
  </r>
  <r>
    <x v="2004"/>
    <d v="2023-11-19T00:00:00"/>
    <x v="0"/>
    <x v="1962"/>
    <s v="Simran Gupta"/>
    <x v="47"/>
    <s v="External HDD 2TB"/>
    <x v="3"/>
    <x v="8"/>
    <n v="4"/>
    <n v="251.09"/>
    <n v="0"/>
    <n v="50.22"/>
    <n v="5.0999999999999996"/>
    <n v="1059.68"/>
    <s v="Credit Card"/>
    <s v="Delivered"/>
    <s v="Phoenix"/>
    <s v="AZ"/>
    <s v="Canada"/>
    <s v="SELL01787"/>
  </r>
  <r>
    <x v="2005"/>
    <d v="2022-08-12T00:00:00"/>
    <x v="1"/>
    <x v="1963"/>
    <s v="Aman Kapoor"/>
    <x v="35"/>
    <s v="Winter Jacket"/>
    <x v="1"/>
    <x v="2"/>
    <n v="5"/>
    <n v="528.58000000000004"/>
    <n v="0.2"/>
    <n v="169.15"/>
    <n v="1.98"/>
    <n v="2285.4499999999998"/>
    <s v="Credit Card"/>
    <s v="Delivered"/>
    <s v="Charlotte"/>
    <s v="NC"/>
    <s v="United States"/>
    <s v="SELL01839"/>
  </r>
  <r>
    <x v="2006"/>
    <d v="2023-06-03T00:00:00"/>
    <x v="0"/>
    <x v="1964"/>
    <s v="Sunita Kapoor"/>
    <x v="7"/>
    <s v="Jeans"/>
    <x v="4"/>
    <x v="4"/>
    <n v="2"/>
    <n v="320.49"/>
    <n v="0"/>
    <n v="115.38"/>
    <n v="13.2"/>
    <n v="769.56"/>
    <s v="Credit Card"/>
    <s v="Delivered"/>
    <s v="Dallas"/>
    <s v="TX"/>
    <s v="United States"/>
    <s v="SELL01600"/>
  </r>
  <r>
    <x v="2007"/>
    <d v="2022-09-10T00:00:00"/>
    <x v="1"/>
    <x v="1965"/>
    <s v="Vihaan Sharma"/>
    <x v="41"/>
    <s v="Electric Kettle"/>
    <x v="5"/>
    <x v="5"/>
    <n v="2"/>
    <n v="472.07"/>
    <n v="0.1"/>
    <n v="101.97"/>
    <n v="10.35"/>
    <n v="962.05"/>
    <s v="Credit Card"/>
    <s v="Delivered"/>
    <s v="Los Angeles"/>
    <s v="CA"/>
    <s v="United States"/>
    <s v="SELL00200"/>
  </r>
  <r>
    <x v="2008"/>
    <d v="2023-02-21T00:00:00"/>
    <x v="0"/>
    <x v="1966"/>
    <s v="Aman Patel"/>
    <x v="9"/>
    <s v="Wireless Earbuds"/>
    <x v="0"/>
    <x v="5"/>
    <n v="2"/>
    <n v="154"/>
    <n v="0"/>
    <n v="24.64"/>
    <n v="7.66"/>
    <n v="340.3"/>
    <s v="Cash on Delivery"/>
    <s v="Delivered"/>
    <s v="Los Angeles"/>
    <s v="CA"/>
    <s v="United States"/>
    <s v="SELL01234"/>
  </r>
  <r>
    <x v="2009"/>
    <d v="2022-09-01T00:00:00"/>
    <x v="1"/>
    <x v="1967"/>
    <s v="Sahil Kapoor"/>
    <x v="16"/>
    <s v="Puzzle 1000pc"/>
    <x v="0"/>
    <x v="6"/>
    <n v="3"/>
    <n v="317.5"/>
    <n v="0"/>
    <n v="171.45"/>
    <n v="6.48"/>
    <n v="1130.43"/>
    <s v="UPI"/>
    <s v="Cancelled"/>
    <s v="Charlotte"/>
    <s v="NC"/>
    <s v="Canada"/>
    <s v="SELL00355"/>
  </r>
  <r>
    <x v="2010"/>
    <d v="2020-02-07T00:00:00"/>
    <x v="3"/>
    <x v="1968"/>
    <s v="Kabir Gupta"/>
    <x v="28"/>
    <s v="Water Bottle"/>
    <x v="4"/>
    <x v="0"/>
    <n v="5"/>
    <n v="270.83999999999997"/>
    <n v="0.15"/>
    <n v="138.13"/>
    <n v="1.65"/>
    <n v="1290.8499999999999"/>
    <s v="Net Banking"/>
    <s v="Delivered"/>
    <s v="San Diego"/>
    <s v="CA"/>
    <s v="United States"/>
    <s v="SELL00756"/>
  </r>
  <r>
    <x v="2011"/>
    <d v="2020-11-23T00:00:00"/>
    <x v="3"/>
    <x v="1969"/>
    <s v="Priya Verma"/>
    <x v="38"/>
    <s v="Fitness Band"/>
    <x v="1"/>
    <x v="1"/>
    <n v="1"/>
    <n v="12.09"/>
    <n v="0"/>
    <n v="1.45"/>
    <n v="1.23"/>
    <n v="14.77"/>
    <s v="Net Banking"/>
    <s v="Delivered"/>
    <s v="Houston"/>
    <s v="TX"/>
    <s v="United States"/>
    <s v="SELL01804"/>
  </r>
  <r>
    <x v="2012"/>
    <d v="2023-06-28T00:00:00"/>
    <x v="0"/>
    <x v="1970"/>
    <s v="Neha Verma"/>
    <x v="12"/>
    <s v="Vacuum Cleaner"/>
    <x v="5"/>
    <x v="6"/>
    <n v="5"/>
    <n v="68.42"/>
    <n v="0"/>
    <n v="17.100000000000001"/>
    <n v="4.57"/>
    <n v="363.77"/>
    <s v="Credit Card"/>
    <s v="Delivered"/>
    <s v="San Antonio"/>
    <s v="TX"/>
    <s v="United States"/>
    <s v="SELL01235"/>
  </r>
  <r>
    <x v="2013"/>
    <d v="2023-04-14T00:00:00"/>
    <x v="0"/>
    <x v="1971"/>
    <s v="Anjali Gupta"/>
    <x v="25"/>
    <s v="Memory Card 128GB"/>
    <x v="1"/>
    <x v="3"/>
    <n v="5"/>
    <n v="412.21"/>
    <n v="0"/>
    <n v="247.33"/>
    <n v="6.84"/>
    <n v="2315.2199999999998"/>
    <s v="Debit Card"/>
    <s v="Delivered"/>
    <s v="Denver"/>
    <s v="CO"/>
    <s v="United States"/>
    <s v="SELL01571"/>
  </r>
  <r>
    <x v="2014"/>
    <d v="2024-06-13T00:00:00"/>
    <x v="2"/>
    <x v="1972"/>
    <s v="Anjali Gupta"/>
    <x v="27"/>
    <s v="Instant Pot"/>
    <x v="1"/>
    <x v="6"/>
    <n v="1"/>
    <n v="430.6"/>
    <n v="0.1"/>
    <n v="69.760000000000005"/>
    <n v="8.0500000000000007"/>
    <n v="465.35"/>
    <s v="Debit Card"/>
    <s v="Delivered"/>
    <s v="Charlotte"/>
    <s v="NC"/>
    <s v="Canada"/>
    <s v="SELL01409"/>
  </r>
  <r>
    <x v="2015"/>
    <d v="2022-07-02T00:00:00"/>
    <x v="1"/>
    <x v="1973"/>
    <s v="Pooja Gupta"/>
    <x v="34"/>
    <s v="Air Fryer"/>
    <x v="2"/>
    <x v="4"/>
    <n v="2"/>
    <n v="223.33"/>
    <n v="0.1"/>
    <n v="48.24"/>
    <n v="13.42"/>
    <n v="463.65"/>
    <s v="Credit Card"/>
    <s v="Delivered"/>
    <s v="Austin"/>
    <s v="TX"/>
    <s v="India"/>
    <s v="SELL00901"/>
  </r>
  <r>
    <x v="2016"/>
    <d v="2021-03-29T00:00:00"/>
    <x v="4"/>
    <x v="1974"/>
    <s v="Rohit Singh"/>
    <x v="9"/>
    <s v="Wireless Earbuds"/>
    <x v="2"/>
    <x v="3"/>
    <n v="1"/>
    <n v="70.88"/>
    <n v="0"/>
    <n v="0"/>
    <n v="6"/>
    <n v="76.88"/>
    <s v="Credit Card"/>
    <s v="Pending"/>
    <s v="New York"/>
    <s v="NY"/>
    <s v="United States"/>
    <s v="SELL01365"/>
  </r>
  <r>
    <x v="2017"/>
    <d v="2020-02-06T00:00:00"/>
    <x v="3"/>
    <x v="1975"/>
    <s v="Aman Kumar"/>
    <x v="10"/>
    <s v="Car Charger"/>
    <x v="1"/>
    <x v="7"/>
    <n v="2"/>
    <n v="14.66"/>
    <n v="0.05"/>
    <n v="3.34"/>
    <n v="3.23"/>
    <n v="34.42"/>
    <s v="Debit Card"/>
    <s v="Delivered"/>
    <s v="Phoenix"/>
    <s v="AZ"/>
    <s v="United States"/>
    <s v="SELL01967"/>
  </r>
  <r>
    <x v="2018"/>
    <d v="2023-09-01T00:00:00"/>
    <x v="0"/>
    <x v="1976"/>
    <s v="Vivaan Kapoor"/>
    <x v="18"/>
    <s v="Smartphone Case"/>
    <x v="1"/>
    <x v="5"/>
    <n v="5"/>
    <n v="424.78"/>
    <n v="0.3"/>
    <n v="118.94"/>
    <n v="3.62"/>
    <n v="1609.29"/>
    <s v="Credit Card"/>
    <s v="Delivered"/>
    <s v="Fort Worth"/>
    <s v="TX"/>
    <s v="United States"/>
    <s v="SELL01325"/>
  </r>
  <r>
    <x v="2019"/>
    <d v="2024-09-07T00:00:00"/>
    <x v="2"/>
    <x v="1977"/>
    <s v="Sunita Patel"/>
    <x v="9"/>
    <s v="Wireless Earbuds"/>
    <x v="0"/>
    <x v="5"/>
    <n v="2"/>
    <n v="357.89"/>
    <n v="0"/>
    <n v="85.89"/>
    <n v="6.96"/>
    <n v="808.63"/>
    <s v="UPI"/>
    <s v="Shipped"/>
    <s v="Indianapolis"/>
    <s v="IN"/>
    <s v="United States"/>
    <s v="SELL01802"/>
  </r>
  <r>
    <x v="2020"/>
    <d v="2022-08-30T00:00:00"/>
    <x v="1"/>
    <x v="1978"/>
    <s v="Arjun Sharma"/>
    <x v="25"/>
    <s v="Memory Card 128GB"/>
    <x v="0"/>
    <x v="4"/>
    <n v="1"/>
    <n v="400.12"/>
    <n v="0.1"/>
    <n v="64.819999999999993"/>
    <n v="1.49"/>
    <n v="426.42"/>
    <s v="Credit Card"/>
    <s v="Delivered"/>
    <s v="San Francisco"/>
    <s v="CA"/>
    <s v="India"/>
    <s v="SELL01082"/>
  </r>
  <r>
    <x v="2021"/>
    <d v="2022-03-06T00:00:00"/>
    <x v="1"/>
    <x v="1979"/>
    <s v="Neha Gupta"/>
    <x v="3"/>
    <s v="Webcam Full HD"/>
    <x v="2"/>
    <x v="7"/>
    <n v="4"/>
    <n v="98.15"/>
    <n v="0.1"/>
    <n v="42.4"/>
    <n v="13.66"/>
    <n v="409.4"/>
    <s v="Amazon Pay"/>
    <s v="Delivered"/>
    <s v="San Diego"/>
    <s v="CA"/>
    <s v="United States"/>
    <s v="SELL00674"/>
  </r>
  <r>
    <x v="2022"/>
    <d v="2022-08-30T00:00:00"/>
    <x v="1"/>
    <x v="1980"/>
    <s v="Pooja Mehta"/>
    <x v="28"/>
    <s v="Water Bottle"/>
    <x v="2"/>
    <x v="9"/>
    <n v="2"/>
    <n v="73.75"/>
    <n v="0.25"/>
    <n v="5.53"/>
    <n v="2.09"/>
    <n v="118.24"/>
    <s v="Debit Card"/>
    <s v="Delivered"/>
    <s v="Los Angeles"/>
    <s v="CA"/>
    <s v="United States"/>
    <s v="SELL00034"/>
  </r>
  <r>
    <x v="2023"/>
    <d v="2021-08-15T00:00:00"/>
    <x v="4"/>
    <x v="1981"/>
    <s v="Sunita Mehta"/>
    <x v="42"/>
    <s v="Wireless Charger"/>
    <x v="4"/>
    <x v="6"/>
    <n v="3"/>
    <n v="276.17"/>
    <n v="0.15"/>
    <n v="84.51"/>
    <n v="4.9800000000000004"/>
    <n v="793.72"/>
    <s v="Cash on Delivery"/>
    <s v="Delivered"/>
    <s v="Philadelphia"/>
    <s v="PA"/>
    <s v="United States"/>
    <s v="SELL01667"/>
  </r>
  <r>
    <x v="2024"/>
    <d v="2023-02-11T00:00:00"/>
    <x v="0"/>
    <x v="1982"/>
    <s v="Vivaan Kapoor"/>
    <x v="6"/>
    <s v="Dress Shirt"/>
    <x v="4"/>
    <x v="8"/>
    <n v="5"/>
    <n v="122.41"/>
    <n v="0.3"/>
    <n v="77.12"/>
    <n v="1.9"/>
    <n v="507.45"/>
    <s v="Credit Card"/>
    <s v="Delivered"/>
    <s v="Austin"/>
    <s v="TX"/>
    <s v="India"/>
    <s v="SELL00771"/>
  </r>
  <r>
    <x v="2025"/>
    <d v="2022-11-29T00:00:00"/>
    <x v="1"/>
    <x v="1983"/>
    <s v="Ritika Kumar"/>
    <x v="16"/>
    <s v="Puzzle 1000pc"/>
    <x v="5"/>
    <x v="4"/>
    <n v="1"/>
    <n v="264.49"/>
    <n v="0.15"/>
    <n v="26.98"/>
    <n v="7.55"/>
    <n v="259.35000000000002"/>
    <s v="UPI"/>
    <s v="Delivered"/>
    <s v="Columbus"/>
    <s v="OH"/>
    <s v="India"/>
    <s v="SELL00159"/>
  </r>
  <r>
    <x v="2026"/>
    <d v="2023-08-17T00:00:00"/>
    <x v="0"/>
    <x v="1984"/>
    <s v="Anjali Kumar"/>
    <x v="16"/>
    <s v="Puzzle 1000pc"/>
    <x v="1"/>
    <x v="7"/>
    <n v="1"/>
    <n v="476.66"/>
    <n v="0"/>
    <n v="38.130000000000003"/>
    <n v="2.92"/>
    <n v="517.71"/>
    <s v="Amazon Pay"/>
    <s v="Delivered"/>
    <s v="Philadelphia"/>
    <s v="PA"/>
    <s v="United States"/>
    <s v="SELL00138"/>
  </r>
  <r>
    <x v="2027"/>
    <d v="2020-08-11T00:00:00"/>
    <x v="3"/>
    <x v="1985"/>
    <s v="Sahil Joshi"/>
    <x v="6"/>
    <s v="Dress Shirt"/>
    <x v="1"/>
    <x v="5"/>
    <n v="4"/>
    <n v="126.78"/>
    <n v="0.05"/>
    <n v="38.54"/>
    <n v="9.44"/>
    <n v="529.74"/>
    <s v="Credit Card"/>
    <s v="Delivered"/>
    <s v="Denver"/>
    <s v="CO"/>
    <s v="Australia"/>
    <s v="SELL00554"/>
  </r>
  <r>
    <x v="2028"/>
    <d v="2020-11-13T00:00:00"/>
    <x v="3"/>
    <x v="1986"/>
    <s v="Vikas Reddy"/>
    <x v="49"/>
    <s v="Bluetooth Speaker"/>
    <x v="3"/>
    <x v="6"/>
    <n v="2"/>
    <n v="212.58"/>
    <n v="0.05"/>
    <n v="20.2"/>
    <n v="2.2200000000000002"/>
    <n v="426.32"/>
    <s v="Debit Card"/>
    <s v="Delivered"/>
    <s v="Jacksonville"/>
    <s v="FL"/>
    <s v="United States"/>
    <s v="SELL01361"/>
  </r>
  <r>
    <x v="2029"/>
    <d v="2020-12-14T00:00:00"/>
    <x v="3"/>
    <x v="1987"/>
    <s v="Priya Singh"/>
    <x v="24"/>
    <s v="Gaming Mouse"/>
    <x v="2"/>
    <x v="8"/>
    <n v="5"/>
    <n v="461.19"/>
    <n v="0.05"/>
    <n v="175.25"/>
    <n v="8.3800000000000008"/>
    <n v="2374.2800000000002"/>
    <s v="Amazon Pay"/>
    <s v="Shipped"/>
    <s v="Philadelphia"/>
    <s v="PA"/>
    <s v="United States"/>
    <s v="SELL01083"/>
  </r>
  <r>
    <x v="2030"/>
    <d v="2020-04-24T00:00:00"/>
    <x v="3"/>
    <x v="1988"/>
    <s v="Sahil Singh"/>
    <x v="5"/>
    <s v="Cookware Set"/>
    <x v="0"/>
    <x v="2"/>
    <n v="5"/>
    <n v="246.1"/>
    <n v="0.05"/>
    <n v="58.45"/>
    <n v="5.75"/>
    <n v="1233.18"/>
    <s v="Cash on Delivery"/>
    <s v="Delivered"/>
    <s v="Chicago"/>
    <s v="IL"/>
    <s v="Canada"/>
    <s v="SELL00582"/>
  </r>
  <r>
    <x v="2031"/>
    <d v="2021-11-28T00:00:00"/>
    <x v="4"/>
    <x v="1989"/>
    <s v="Priya Verma"/>
    <x v="7"/>
    <s v="Jeans"/>
    <x v="5"/>
    <x v="1"/>
    <n v="2"/>
    <n v="345.18"/>
    <n v="0"/>
    <n v="124.26"/>
    <n v="8.15"/>
    <n v="822.77"/>
    <s v="Amazon Pay"/>
    <s v="Shipped"/>
    <s v="Washington"/>
    <s v="DC"/>
    <s v="India"/>
    <s v="SELL01579"/>
  </r>
  <r>
    <x v="2032"/>
    <d v="2023-09-08T00:00:00"/>
    <x v="0"/>
    <x v="1990"/>
    <s v="Neha Singh"/>
    <x v="16"/>
    <s v="Puzzle 1000pc"/>
    <x v="0"/>
    <x v="0"/>
    <n v="5"/>
    <n v="129.74"/>
    <n v="0.05"/>
    <n v="30.81"/>
    <n v="0.94"/>
    <n v="648.02"/>
    <s v="Debit Card"/>
    <s v="Delivered"/>
    <s v="Chicago"/>
    <s v="IL"/>
    <s v="United States"/>
    <s v="SELL00032"/>
  </r>
  <r>
    <x v="2033"/>
    <d v="2024-05-10T00:00:00"/>
    <x v="2"/>
    <x v="1991"/>
    <s v="Pooja Reddy"/>
    <x v="34"/>
    <s v="Air Fryer"/>
    <x v="0"/>
    <x v="4"/>
    <n v="3"/>
    <n v="522.75"/>
    <n v="0.15"/>
    <n v="0"/>
    <n v="0.18"/>
    <n v="1333.19"/>
    <s v="UPI"/>
    <s v="Delivered"/>
    <s v="Dallas"/>
    <s v="TX"/>
    <s v="Australia"/>
    <s v="SELL01353"/>
  </r>
  <r>
    <x v="2034"/>
    <d v="2022-11-29T00:00:00"/>
    <x v="1"/>
    <x v="1992"/>
    <s v="Mohit Patel"/>
    <x v="37"/>
    <s v="USB-C Charger"/>
    <x v="1"/>
    <x v="6"/>
    <n v="2"/>
    <n v="197.07"/>
    <n v="0.05"/>
    <n v="29.95"/>
    <n v="10.45"/>
    <n v="414.83"/>
    <s v="Credit Card"/>
    <s v="Shipped"/>
    <s v="San Francisco"/>
    <s v="CA"/>
    <s v="United States"/>
    <s v="SELL00923"/>
  </r>
  <r>
    <x v="2035"/>
    <d v="2020-02-09T00:00:00"/>
    <x v="3"/>
    <x v="1993"/>
    <s v="Aditya Kumar"/>
    <x v="17"/>
    <s v="Smartwatch"/>
    <x v="0"/>
    <x v="6"/>
    <n v="3"/>
    <n v="280.92"/>
    <n v="0"/>
    <n v="101.13"/>
    <n v="11.75"/>
    <n v="955.64"/>
    <s v="Amazon Pay"/>
    <s v="Delivered"/>
    <s v="Houston"/>
    <s v="TX"/>
    <s v="India"/>
    <s v="SELL01222"/>
  </r>
  <r>
    <x v="2036"/>
    <d v="2024-11-07T00:00:00"/>
    <x v="2"/>
    <x v="1994"/>
    <s v="Vikas Kumar"/>
    <x v="20"/>
    <s v="4K Monitor"/>
    <x v="2"/>
    <x v="5"/>
    <n v="3"/>
    <n v="122.41"/>
    <n v="0.05"/>
    <n v="17.440000000000001"/>
    <n v="10.16"/>
    <n v="376.47"/>
    <s v="Amazon Pay"/>
    <s v="Delivered"/>
    <s v="San Diego"/>
    <s v="CA"/>
    <s v="United States"/>
    <s v="SELL00382"/>
  </r>
  <r>
    <x v="2037"/>
    <d v="2023-08-05T00:00:00"/>
    <x v="0"/>
    <x v="847"/>
    <s v="Priya Mehta"/>
    <x v="30"/>
    <s v="Noise Cancelling Headphones"/>
    <x v="5"/>
    <x v="6"/>
    <n v="1"/>
    <n v="128.38999999999999"/>
    <n v="0.25"/>
    <n v="11.56"/>
    <n v="0.02"/>
    <n v="107.87"/>
    <s v="Debit Card"/>
    <s v="Delivered"/>
    <s v="San Jose"/>
    <s v="CA"/>
    <s v="United States"/>
    <s v="SELL01414"/>
  </r>
  <r>
    <x v="2038"/>
    <d v="2023-07-09T00:00:00"/>
    <x v="0"/>
    <x v="1995"/>
    <s v="Anjali Patel"/>
    <x v="21"/>
    <s v="Smart Light Bulb"/>
    <x v="3"/>
    <x v="4"/>
    <n v="5"/>
    <n v="265.48"/>
    <n v="0"/>
    <n v="106.19"/>
    <n v="13.06"/>
    <n v="1446.65"/>
    <s v="Debit Card"/>
    <s v="Shipped"/>
    <s v="Indianapolis"/>
    <s v="IN"/>
    <s v="United States"/>
    <s v="SELL00534"/>
  </r>
  <r>
    <x v="2039"/>
    <d v="2020-08-03T00:00:00"/>
    <x v="3"/>
    <x v="1996"/>
    <s v="Pooja Kapoor"/>
    <x v="15"/>
    <s v="Graphic Tablet"/>
    <x v="0"/>
    <x v="5"/>
    <n v="5"/>
    <n v="121.29"/>
    <n v="0.1"/>
    <n v="27.29"/>
    <n v="12.4"/>
    <n v="585.5"/>
    <s v="Net Banking"/>
    <s v="Delivered"/>
    <s v="San Jose"/>
    <s v="CA"/>
    <s v="United States"/>
    <s v="SELL00852"/>
  </r>
  <r>
    <x v="2040"/>
    <d v="2023-03-16T00:00:00"/>
    <x v="0"/>
    <x v="1997"/>
    <s v="Priya Joshi"/>
    <x v="0"/>
    <s v="Drone Mini"/>
    <x v="1"/>
    <x v="0"/>
    <n v="4"/>
    <n v="595.99"/>
    <n v="0.1"/>
    <n v="257.47000000000003"/>
    <n v="0.69"/>
    <n v="2403.7199999999998"/>
    <s v="Net Banking"/>
    <s v="Shipped"/>
    <s v="Columbus"/>
    <s v="OH"/>
    <s v="United States"/>
    <s v="SELL01592"/>
  </r>
  <r>
    <x v="2041"/>
    <d v="2020-12-01T00:00:00"/>
    <x v="3"/>
    <x v="1998"/>
    <s v="Vihaan Joshi"/>
    <x v="48"/>
    <s v="Office Chair"/>
    <x v="3"/>
    <x v="0"/>
    <n v="5"/>
    <n v="339.48"/>
    <n v="0.25"/>
    <n v="229.15"/>
    <n v="2.48"/>
    <n v="1504.68"/>
    <s v="UPI"/>
    <s v="Delivered"/>
    <s v="Seattle"/>
    <s v="WA"/>
    <s v="United States"/>
    <s v="SELL00526"/>
  </r>
  <r>
    <x v="2042"/>
    <d v="2023-04-06T00:00:00"/>
    <x v="0"/>
    <x v="1999"/>
    <s v="Vivaan Kapoor"/>
    <x v="1"/>
    <s v="Microphone"/>
    <x v="2"/>
    <x v="4"/>
    <n v="2"/>
    <n v="42.25"/>
    <n v="0.15"/>
    <n v="5.75"/>
    <n v="13.99"/>
    <n v="91.56"/>
    <s v="Amazon Pay"/>
    <s v="Shipped"/>
    <s v="San Jose"/>
    <s v="CA"/>
    <s v="United States"/>
    <s v="SELL01602"/>
  </r>
  <r>
    <x v="2043"/>
    <d v="2020-04-01T00:00:00"/>
    <x v="3"/>
    <x v="2000"/>
    <s v="Ritika Kapoor"/>
    <x v="25"/>
    <s v="Memory Card 128GB"/>
    <x v="2"/>
    <x v="2"/>
    <n v="3"/>
    <n v="59.21"/>
    <n v="0"/>
    <n v="14.21"/>
    <n v="2.68"/>
    <n v="194.52"/>
    <s v="UPI"/>
    <s v="Delivered"/>
    <s v="Indianapolis"/>
    <s v="IN"/>
    <s v="United States"/>
    <s v="SELL01306"/>
  </r>
  <r>
    <x v="2044"/>
    <d v="2020-12-18T00:00:00"/>
    <x v="3"/>
    <x v="2001"/>
    <s v="Aditya Joshi"/>
    <x v="49"/>
    <s v="Bluetooth Speaker"/>
    <x v="3"/>
    <x v="1"/>
    <n v="2"/>
    <n v="279.8"/>
    <n v="0.2"/>
    <n v="35.81"/>
    <n v="1.44"/>
    <n v="484.93"/>
    <s v="Credit Card"/>
    <s v="Delivered"/>
    <s v="Austin"/>
    <s v="TX"/>
    <s v="India"/>
    <s v="SELL01876"/>
  </r>
  <r>
    <x v="2045"/>
    <d v="2021-07-24T00:00:00"/>
    <x v="4"/>
    <x v="2002"/>
    <s v="Rohit Reddy"/>
    <x v="49"/>
    <s v="Bluetooth Speaker"/>
    <x v="5"/>
    <x v="2"/>
    <n v="5"/>
    <n v="35.19"/>
    <n v="0"/>
    <n v="14.08"/>
    <n v="8.66"/>
    <n v="198.69"/>
    <s v="UPI"/>
    <s v="Delivered"/>
    <s v="Columbus"/>
    <s v="OH"/>
    <s v="India"/>
    <s v="SELL00370"/>
  </r>
  <r>
    <x v="2046"/>
    <d v="2024-05-13T00:00:00"/>
    <x v="2"/>
    <x v="2003"/>
    <s v="Vihaan Mehta"/>
    <x v="0"/>
    <s v="Drone Mini"/>
    <x v="5"/>
    <x v="4"/>
    <n v="2"/>
    <n v="449.23"/>
    <n v="0.3"/>
    <n v="50.31"/>
    <n v="7.99"/>
    <n v="687.22"/>
    <s v="Credit Card"/>
    <s v="Delivered"/>
    <s v="Dallas"/>
    <s v="TX"/>
    <s v="United States"/>
    <s v="SELL00360"/>
  </r>
  <r>
    <x v="2047"/>
    <d v="2022-03-26T00:00:00"/>
    <x v="1"/>
    <x v="2004"/>
    <s v="Aman Gupta"/>
    <x v="24"/>
    <s v="Gaming Mouse"/>
    <x v="2"/>
    <x v="6"/>
    <n v="5"/>
    <n v="425.9"/>
    <n v="0"/>
    <n v="170.36"/>
    <n v="0.18"/>
    <n v="2300.04"/>
    <s v="Amazon Pay"/>
    <s v="Delivered"/>
    <s v="Seattle"/>
    <s v="WA"/>
    <s v="India"/>
    <s v="SELL01993"/>
  </r>
  <r>
    <x v="2048"/>
    <d v="2024-08-31T00:00:00"/>
    <x v="2"/>
    <x v="2005"/>
    <s v="Karan Sharma"/>
    <x v="12"/>
    <s v="Vacuum Cleaner"/>
    <x v="0"/>
    <x v="5"/>
    <n v="4"/>
    <n v="455.03"/>
    <n v="0"/>
    <n v="218.41"/>
    <n v="14.42"/>
    <n v="2052.9499999999998"/>
    <s v="UPI"/>
    <s v="Delivered"/>
    <s v="San Diego"/>
    <s v="CA"/>
    <s v="India"/>
    <s v="SELL01319"/>
  </r>
  <r>
    <x v="2049"/>
    <d v="2022-02-19T00:00:00"/>
    <x v="1"/>
    <x v="2006"/>
    <s v="Arjun Singh"/>
    <x v="27"/>
    <s v="Instant Pot"/>
    <x v="0"/>
    <x v="9"/>
    <n v="4"/>
    <n v="453.06"/>
    <n v="0.05"/>
    <n v="309.89"/>
    <n v="11.67"/>
    <n v="2043.19"/>
    <s v="Amazon Pay"/>
    <s v="Cancelled"/>
    <s v="Indianapolis"/>
    <s v="IN"/>
    <s v="United States"/>
    <s v="SELL01081"/>
  </r>
  <r>
    <x v="2050"/>
    <d v="2020-12-28T00:00:00"/>
    <x v="3"/>
    <x v="2007"/>
    <s v="Rohit Patel"/>
    <x v="4"/>
    <s v="T-Shirt"/>
    <x v="2"/>
    <x v="4"/>
    <n v="5"/>
    <n v="114.22"/>
    <n v="0.05"/>
    <n v="65.11"/>
    <n v="2.08"/>
    <n v="609.74"/>
    <s v="Credit Card"/>
    <s v="Delivered"/>
    <s v="Columbus"/>
    <s v="OH"/>
    <s v="United States"/>
    <s v="SELL01822"/>
  </r>
  <r>
    <x v="2051"/>
    <d v="2021-07-10T00:00:00"/>
    <x v="4"/>
    <x v="2008"/>
    <s v="Karan Kapoor"/>
    <x v="43"/>
    <s v="HDMI Cable 2m"/>
    <x v="2"/>
    <x v="7"/>
    <n v="2"/>
    <n v="536.79999999999995"/>
    <n v="0"/>
    <n v="85.89"/>
    <n v="14.94"/>
    <n v="1174.43"/>
    <s v="Debit Card"/>
    <s v="Shipped"/>
    <s v="Philadelphia"/>
    <s v="PA"/>
    <s v="United States"/>
    <s v="SELL00932"/>
  </r>
  <r>
    <x v="2052"/>
    <d v="2023-09-30T00:00:00"/>
    <x v="0"/>
    <x v="2009"/>
    <s v="Simran Singh"/>
    <x v="31"/>
    <s v="Novel Bestseller"/>
    <x v="2"/>
    <x v="7"/>
    <n v="3"/>
    <n v="502.88"/>
    <n v="0.05"/>
    <n v="114.66"/>
    <n v="12.13"/>
    <n v="1560"/>
    <s v="Credit Card"/>
    <s v="Shipped"/>
    <s v="Austin"/>
    <s v="TX"/>
    <s v="United States"/>
    <s v="SELL01950"/>
  </r>
  <r>
    <x v="2053"/>
    <d v="2024-09-12T00:00:00"/>
    <x v="2"/>
    <x v="2010"/>
    <s v="Anjali Singh"/>
    <x v="14"/>
    <s v="Running Shoes"/>
    <x v="3"/>
    <x v="1"/>
    <n v="5"/>
    <n v="325.11"/>
    <n v="0.05"/>
    <n v="185.31"/>
    <n v="5.34"/>
    <n v="1734.92"/>
    <s v="Credit Card"/>
    <s v="Shipped"/>
    <s v="Chicago"/>
    <s v="IL"/>
    <s v="India"/>
    <s v="SELL01623"/>
  </r>
  <r>
    <x v="2054"/>
    <d v="2023-04-08T00:00:00"/>
    <x v="0"/>
    <x v="2011"/>
    <s v="Aditya Joshi"/>
    <x v="38"/>
    <s v="Fitness Band"/>
    <x v="4"/>
    <x v="0"/>
    <n v="4"/>
    <n v="152.86000000000001"/>
    <n v="0.1"/>
    <n v="0"/>
    <n v="6.76"/>
    <n v="557.05999999999995"/>
    <s v="Net Banking"/>
    <s v="Delivered"/>
    <s v="Jacksonville"/>
    <s v="FL"/>
    <s v="United Kingdom"/>
    <s v="SELL00502"/>
  </r>
  <r>
    <x v="2055"/>
    <d v="2020-12-21T00:00:00"/>
    <x v="3"/>
    <x v="2012"/>
    <s v="Anjali Singh"/>
    <x v="17"/>
    <s v="Smartwatch"/>
    <x v="0"/>
    <x v="9"/>
    <n v="1"/>
    <n v="542.63"/>
    <n v="0"/>
    <n v="27.13"/>
    <n v="8.66"/>
    <n v="578.41999999999996"/>
    <s v="Credit Card"/>
    <s v="Pending"/>
    <s v="Los Angeles"/>
    <s v="CA"/>
    <s v="United States"/>
    <s v="SELL00099"/>
  </r>
  <r>
    <x v="2056"/>
    <d v="2020-07-09T00:00:00"/>
    <x v="3"/>
    <x v="2013"/>
    <s v="Anjali Sharma"/>
    <x v="49"/>
    <s v="Bluetooth Speaker"/>
    <x v="5"/>
    <x v="6"/>
    <n v="5"/>
    <n v="461.75"/>
    <n v="0"/>
    <n v="115.44"/>
    <n v="9.5399999999999991"/>
    <n v="2433.73"/>
    <s v="Credit Card"/>
    <s v="Delivered"/>
    <s v="Seattle"/>
    <s v="WA"/>
    <s v="India"/>
    <s v="SELL01649"/>
  </r>
  <r>
    <x v="2057"/>
    <d v="2024-08-17T00:00:00"/>
    <x v="2"/>
    <x v="2014"/>
    <s v="Aarav Joshi"/>
    <x v="23"/>
    <s v="Phone Tripod"/>
    <x v="4"/>
    <x v="5"/>
    <n v="1"/>
    <n v="7.89"/>
    <n v="0.1"/>
    <n v="0"/>
    <n v="2.64"/>
    <n v="9.74"/>
    <s v="Debit Card"/>
    <s v="Delivered"/>
    <s v="San Antonio"/>
    <s v="TX"/>
    <s v="United States"/>
    <s v="SELL01258"/>
  </r>
  <r>
    <x v="2058"/>
    <d v="2021-02-25T00:00:00"/>
    <x v="4"/>
    <x v="2015"/>
    <s v="Pooja Kumar"/>
    <x v="44"/>
    <s v="Desk Organizer"/>
    <x v="1"/>
    <x v="7"/>
    <n v="1"/>
    <n v="240.49"/>
    <n v="0.25"/>
    <n v="9.02"/>
    <n v="2.13"/>
    <n v="191.52"/>
    <s v="Credit Card"/>
    <s v="Delivered"/>
    <s v="Seattle"/>
    <s v="WA"/>
    <s v="United Kingdom"/>
    <s v="SELL01631"/>
  </r>
  <r>
    <x v="2059"/>
    <d v="2021-11-30T00:00:00"/>
    <x v="4"/>
    <x v="2016"/>
    <s v="Mohit Kapoor"/>
    <x v="41"/>
    <s v="Electric Kettle"/>
    <x v="2"/>
    <x v="1"/>
    <n v="3"/>
    <n v="228.52"/>
    <n v="0"/>
    <n v="54.84"/>
    <n v="9.6"/>
    <n v="750"/>
    <s v="Credit Card"/>
    <s v="Delivered"/>
    <s v="Chicago"/>
    <s v="IL"/>
    <s v="United States"/>
    <s v="SELL01691"/>
  </r>
  <r>
    <x v="2060"/>
    <d v="2020-01-07T00:00:00"/>
    <x v="3"/>
    <x v="2017"/>
    <s v="Mohit Joshi"/>
    <x v="38"/>
    <s v="Fitness Band"/>
    <x v="2"/>
    <x v="3"/>
    <n v="4"/>
    <n v="358.11"/>
    <n v="0"/>
    <n v="71.62"/>
    <n v="13.7"/>
    <n v="1517.76"/>
    <s v="Cash on Delivery"/>
    <s v="Returned"/>
    <s v="San Diego"/>
    <s v="CA"/>
    <s v="United States"/>
    <s v="SELL01313"/>
  </r>
  <r>
    <x v="2061"/>
    <d v="2020-05-12T00:00:00"/>
    <x v="3"/>
    <x v="2018"/>
    <s v="Aditya Singh"/>
    <x v="32"/>
    <s v="Children's Book"/>
    <x v="1"/>
    <x v="0"/>
    <n v="5"/>
    <n v="155.18"/>
    <n v="0"/>
    <n v="38.799999999999997"/>
    <n v="5.31"/>
    <n v="820.01"/>
    <s v="Amazon Pay"/>
    <s v="Shipped"/>
    <s v="Chicago"/>
    <s v="IL"/>
    <s v="United States"/>
    <s v="SELL01096"/>
  </r>
  <r>
    <x v="2062"/>
    <d v="2024-11-05T00:00:00"/>
    <x v="2"/>
    <x v="2019"/>
    <s v="Kabir Mehta"/>
    <x v="49"/>
    <s v="Bluetooth Speaker"/>
    <x v="5"/>
    <x v="1"/>
    <n v="1"/>
    <n v="538.75"/>
    <n v="0.2"/>
    <n v="34.479999999999997"/>
    <n v="8.48"/>
    <n v="473.96"/>
    <s v="UPI"/>
    <s v="Delivered"/>
    <s v="Indianapolis"/>
    <s v="IN"/>
    <s v="United States"/>
    <s v="SELL01281"/>
  </r>
  <r>
    <x v="2063"/>
    <d v="2021-07-10T00:00:00"/>
    <x v="4"/>
    <x v="2020"/>
    <s v="Karan Mehta"/>
    <x v="9"/>
    <s v="Wireless Earbuds"/>
    <x v="3"/>
    <x v="3"/>
    <n v="4"/>
    <n v="94.71"/>
    <n v="0"/>
    <n v="18.940000000000001"/>
    <n v="8.9"/>
    <n v="406.68"/>
    <s v="Credit Card"/>
    <s v="Pending"/>
    <s v="San Diego"/>
    <s v="CA"/>
    <s v="United States"/>
    <s v="SELL01642"/>
  </r>
  <r>
    <x v="2064"/>
    <d v="2022-04-05T00:00:00"/>
    <x v="1"/>
    <x v="2021"/>
    <s v="Karan Joshi"/>
    <x v="48"/>
    <s v="Office Chair"/>
    <x v="4"/>
    <x v="3"/>
    <n v="4"/>
    <n v="161.88999999999999"/>
    <n v="0.05"/>
    <n v="0"/>
    <n v="5.4"/>
    <n v="620.58000000000004"/>
    <s v="Amazon Pay"/>
    <s v="Shipped"/>
    <s v="San Francisco"/>
    <s v="CA"/>
    <s v="United States"/>
    <s v="SELL00312"/>
  </r>
  <r>
    <x v="2065"/>
    <d v="2022-01-30T00:00:00"/>
    <x v="1"/>
    <x v="2022"/>
    <s v="Sunita Sharma"/>
    <x v="47"/>
    <s v="External HDD 2TB"/>
    <x v="1"/>
    <x v="5"/>
    <n v="4"/>
    <n v="146.22"/>
    <n v="0"/>
    <n v="46.79"/>
    <n v="4.21"/>
    <n v="635.88"/>
    <s v="Credit Card"/>
    <s v="Delivered"/>
    <s v="Washington"/>
    <s v="DC"/>
    <s v="United Kingdom"/>
    <s v="SELL01737"/>
  </r>
  <r>
    <x v="2066"/>
    <d v="2022-11-20T00:00:00"/>
    <x v="1"/>
    <x v="2023"/>
    <s v="Vivaan Reddy"/>
    <x v="9"/>
    <s v="Wireless Earbuds"/>
    <x v="3"/>
    <x v="0"/>
    <n v="4"/>
    <n v="92.47"/>
    <n v="0.05"/>
    <n v="28.11"/>
    <n v="10.34"/>
    <n v="389.84"/>
    <s v="UPI"/>
    <s v="Pending"/>
    <s v="Jacksonville"/>
    <s v="FL"/>
    <s v="United States"/>
    <s v="SELL01078"/>
  </r>
  <r>
    <x v="2067"/>
    <d v="2021-06-18T00:00:00"/>
    <x v="4"/>
    <x v="2024"/>
    <s v="Rohit Patel"/>
    <x v="3"/>
    <s v="Webcam Full HD"/>
    <x v="2"/>
    <x v="0"/>
    <n v="4"/>
    <n v="217.49"/>
    <n v="0.1"/>
    <n v="39.15"/>
    <n v="2.2799999999999998"/>
    <n v="824.39"/>
    <s v="Debit Card"/>
    <s v="Delivered"/>
    <s v="Dallas"/>
    <s v="TX"/>
    <s v="Canada"/>
    <s v="SELL01519"/>
  </r>
  <r>
    <x v="2068"/>
    <d v="2021-03-01T00:00:00"/>
    <x v="4"/>
    <x v="2025"/>
    <s v="Aarav Patel"/>
    <x v="0"/>
    <s v="Drone Mini"/>
    <x v="1"/>
    <x v="8"/>
    <n v="4"/>
    <n v="145.35"/>
    <n v="0"/>
    <n v="104.65"/>
    <n v="10.72"/>
    <n v="696.77"/>
    <s v="Credit Card"/>
    <s v="Delivered"/>
    <s v="Chicago"/>
    <s v="IL"/>
    <s v="United States"/>
    <s v="SELL01127"/>
  </r>
  <r>
    <x v="2069"/>
    <d v="2023-11-18T00:00:00"/>
    <x v="0"/>
    <x v="2026"/>
    <s v="Aman Kumar"/>
    <x v="26"/>
    <s v="Board Game"/>
    <x v="5"/>
    <x v="8"/>
    <n v="2"/>
    <n v="307.8"/>
    <n v="0.15"/>
    <n v="62.79"/>
    <n v="13.97"/>
    <n v="600.02"/>
    <s v="Amazon Pay"/>
    <s v="Delivered"/>
    <s v="Los Angeles"/>
    <s v="CA"/>
    <s v="United States"/>
    <s v="SELL00656"/>
  </r>
  <r>
    <x v="2070"/>
    <d v="2021-11-02T00:00:00"/>
    <x v="4"/>
    <x v="2027"/>
    <s v="Aarav Sharma"/>
    <x v="30"/>
    <s v="Noise Cancelling Headphones"/>
    <x v="2"/>
    <x v="0"/>
    <n v="2"/>
    <n v="563.26"/>
    <n v="0.05"/>
    <n v="85.62"/>
    <n v="0.7"/>
    <n v="1156.51"/>
    <s v="Credit Card"/>
    <s v="Delivered"/>
    <s v="San Francisco"/>
    <s v="CA"/>
    <s v="United States"/>
    <s v="SELL00483"/>
  </r>
  <r>
    <x v="2071"/>
    <d v="2020-12-28T00:00:00"/>
    <x v="3"/>
    <x v="2028"/>
    <s v="Sneha Kumar"/>
    <x v="47"/>
    <s v="External HDD 2TB"/>
    <x v="0"/>
    <x v="9"/>
    <n v="4"/>
    <n v="33.07"/>
    <n v="0.15"/>
    <n v="5.62"/>
    <n v="2.44"/>
    <n v="120.5"/>
    <s v="UPI"/>
    <s v="Delivered"/>
    <s v="Los Angeles"/>
    <s v="CA"/>
    <s v="United States"/>
    <s v="SELL01102"/>
  </r>
  <r>
    <x v="2072"/>
    <d v="2023-12-31T00:00:00"/>
    <x v="0"/>
    <x v="2029"/>
    <s v="Vikas Gupta"/>
    <x v="7"/>
    <s v="Jeans"/>
    <x v="3"/>
    <x v="1"/>
    <n v="2"/>
    <n v="469.09"/>
    <n v="0.1"/>
    <n v="0"/>
    <n v="1.1000000000000001"/>
    <n v="845.46"/>
    <s v="Debit Card"/>
    <s v="Delivered"/>
    <s v="Fort Worth"/>
    <s v="TX"/>
    <s v="United States"/>
    <s v="SELL00631"/>
  </r>
  <r>
    <x v="2073"/>
    <d v="2024-08-20T00:00:00"/>
    <x v="2"/>
    <x v="2030"/>
    <s v="Arjun Verma"/>
    <x v="25"/>
    <s v="Memory Card 128GB"/>
    <x v="1"/>
    <x v="2"/>
    <n v="5"/>
    <n v="499.89"/>
    <n v="0.15"/>
    <n v="254.94"/>
    <n v="13.02"/>
    <n v="2392.4899999999998"/>
    <s v="Amazon Pay"/>
    <s v="Delivered"/>
    <s v="Austin"/>
    <s v="TX"/>
    <s v="United States"/>
    <s v="SELL01040"/>
  </r>
  <r>
    <x v="2074"/>
    <d v="2024-04-23T00:00:00"/>
    <x v="2"/>
    <x v="2031"/>
    <s v="Sunita Reddy"/>
    <x v="9"/>
    <s v="Wireless Earbuds"/>
    <x v="0"/>
    <x v="0"/>
    <n v="3"/>
    <n v="48.59"/>
    <n v="0.05"/>
    <n v="11.08"/>
    <n v="3.35"/>
    <n v="152.91"/>
    <s v="Debit Card"/>
    <s v="Delivered"/>
    <s v="Dallas"/>
    <s v="TX"/>
    <s v="United States"/>
    <s v="SELL00070"/>
  </r>
  <r>
    <x v="2075"/>
    <d v="2020-03-22T00:00:00"/>
    <x v="3"/>
    <x v="2032"/>
    <s v="Ritika Gupta"/>
    <x v="5"/>
    <s v="Cookware Set"/>
    <x v="3"/>
    <x v="0"/>
    <n v="2"/>
    <n v="217.99"/>
    <n v="0"/>
    <n v="34.880000000000003"/>
    <n v="5.34"/>
    <n v="476.2"/>
    <s v="Credit Card"/>
    <s v="Delivered"/>
    <s v="Denver"/>
    <s v="CO"/>
    <s v="India"/>
    <s v="SELL00592"/>
  </r>
  <r>
    <x v="2076"/>
    <d v="2020-12-21T00:00:00"/>
    <x v="3"/>
    <x v="2033"/>
    <s v="Mohit Verma"/>
    <x v="41"/>
    <s v="Electric Kettle"/>
    <x v="0"/>
    <x v="2"/>
    <n v="2"/>
    <n v="515.37"/>
    <n v="0"/>
    <n v="82.46"/>
    <n v="14.69"/>
    <n v="1127.8900000000001"/>
    <s v="UPI"/>
    <s v="Shipped"/>
    <s v="Philadelphia"/>
    <s v="PA"/>
    <s v="United States"/>
    <s v="SELL01018"/>
  </r>
  <r>
    <x v="2077"/>
    <d v="2023-07-05T00:00:00"/>
    <x v="0"/>
    <x v="2034"/>
    <s v="Vivaan Gupta"/>
    <x v="15"/>
    <s v="Graphic Tablet"/>
    <x v="3"/>
    <x v="3"/>
    <n v="1"/>
    <n v="353.19"/>
    <n v="0.2"/>
    <n v="22.6"/>
    <n v="12.96"/>
    <n v="318.11"/>
    <s v="Debit Card"/>
    <s v="Shipped"/>
    <s v="Columbus"/>
    <s v="OH"/>
    <s v="United States"/>
    <s v="SELL00022"/>
  </r>
  <r>
    <x v="2078"/>
    <d v="2024-10-07T00:00:00"/>
    <x v="2"/>
    <x v="2035"/>
    <s v="Priya Joshi"/>
    <x v="18"/>
    <s v="Smartphone Case"/>
    <x v="1"/>
    <x v="5"/>
    <n v="3"/>
    <n v="331.8"/>
    <n v="0"/>
    <n v="0"/>
    <n v="9.2799999999999994"/>
    <n v="1004.68"/>
    <s v="UPI"/>
    <s v="Delivered"/>
    <s v="Jacksonville"/>
    <s v="FL"/>
    <s v="United States"/>
    <s v="SELL01668"/>
  </r>
  <r>
    <x v="2079"/>
    <d v="2021-08-11T00:00:00"/>
    <x v="4"/>
    <x v="2036"/>
    <s v="Aman Kapoor"/>
    <x v="48"/>
    <s v="Office Chair"/>
    <x v="0"/>
    <x v="0"/>
    <n v="4"/>
    <n v="203.17"/>
    <n v="0.05"/>
    <n v="38.6"/>
    <n v="7.18"/>
    <n v="817.83"/>
    <s v="Credit Card"/>
    <s v="Shipped"/>
    <s v="Seattle"/>
    <s v="WA"/>
    <s v="United States"/>
    <s v="SELL01802"/>
  </r>
  <r>
    <x v="2080"/>
    <d v="2024-03-27T00:00:00"/>
    <x v="2"/>
    <x v="2037"/>
    <s v="Aman Patel"/>
    <x v="17"/>
    <s v="Smartwatch"/>
    <x v="5"/>
    <x v="1"/>
    <n v="4"/>
    <n v="49.69"/>
    <n v="0.1"/>
    <n v="0"/>
    <n v="7.84"/>
    <n v="186.72"/>
    <s v="Amazon Pay"/>
    <s v="Delivered"/>
    <s v="Washington"/>
    <s v="DC"/>
    <s v="India"/>
    <s v="SELL00213"/>
  </r>
  <r>
    <x v="2081"/>
    <d v="2020-10-21T00:00:00"/>
    <x v="3"/>
    <x v="2038"/>
    <s v="Karan Singh"/>
    <x v="33"/>
    <s v="Laptop Sleeve"/>
    <x v="4"/>
    <x v="3"/>
    <n v="4"/>
    <n v="195.99"/>
    <n v="0"/>
    <n v="62.72"/>
    <n v="4.43"/>
    <n v="851.11"/>
    <s v="Debit Card"/>
    <s v="Delivered"/>
    <s v="San Jose"/>
    <s v="CA"/>
    <s v="United States"/>
    <s v="SELL00292"/>
  </r>
  <r>
    <x v="2082"/>
    <d v="2023-06-01T00:00:00"/>
    <x v="0"/>
    <x v="2039"/>
    <s v="Anjali Joshi"/>
    <x v="42"/>
    <s v="Wireless Charger"/>
    <x v="0"/>
    <x v="1"/>
    <n v="5"/>
    <n v="24.31"/>
    <n v="0"/>
    <n v="6.08"/>
    <n v="7.87"/>
    <n v="135.5"/>
    <s v="Credit Card"/>
    <s v="Delivered"/>
    <s v="Columbus"/>
    <s v="OH"/>
    <s v="United States"/>
    <s v="SELL00881"/>
  </r>
  <r>
    <x v="2083"/>
    <d v="2024-03-28T00:00:00"/>
    <x v="2"/>
    <x v="2040"/>
    <s v="Vikas Kumar"/>
    <x v="10"/>
    <s v="Car Charger"/>
    <x v="3"/>
    <x v="2"/>
    <n v="1"/>
    <n v="193.43"/>
    <n v="0.15"/>
    <n v="0"/>
    <n v="2"/>
    <n v="166.42"/>
    <s v="Net Banking"/>
    <s v="Delivered"/>
    <s v="San Francisco"/>
    <s v="CA"/>
    <s v="United Kingdom"/>
    <s v="SELL00185"/>
  </r>
  <r>
    <x v="2084"/>
    <d v="2022-12-05T00:00:00"/>
    <x v="1"/>
    <x v="2041"/>
    <s v="Mohit Mehta"/>
    <x v="5"/>
    <s v="Cookware Set"/>
    <x v="0"/>
    <x v="0"/>
    <n v="3"/>
    <n v="555.59"/>
    <n v="0.15"/>
    <n v="170.01"/>
    <n v="0.3"/>
    <n v="1587.06"/>
    <s v="Amazon Pay"/>
    <s v="Delivered"/>
    <s v="Charlotte"/>
    <s v="NC"/>
    <s v="United States"/>
    <s v="SELL01655"/>
  </r>
  <r>
    <x v="2085"/>
    <d v="2024-08-17T00:00:00"/>
    <x v="2"/>
    <x v="2042"/>
    <s v="Aarav Kumar"/>
    <x v="34"/>
    <s v="Air Fryer"/>
    <x v="3"/>
    <x v="0"/>
    <n v="2"/>
    <n v="491.24"/>
    <n v="0.05"/>
    <n v="46.67"/>
    <n v="12.04"/>
    <n v="992.07"/>
    <s v="Amazon Pay"/>
    <s v="Delivered"/>
    <s v="Los Angeles"/>
    <s v="CA"/>
    <s v="United States"/>
    <s v="SELL00808"/>
  </r>
  <r>
    <x v="2086"/>
    <d v="2023-02-10T00:00:00"/>
    <x v="0"/>
    <x v="2043"/>
    <s v="Sneha Singh"/>
    <x v="21"/>
    <s v="Smart Light Bulb"/>
    <x v="0"/>
    <x v="4"/>
    <n v="1"/>
    <n v="113.35"/>
    <n v="0"/>
    <n v="20.399999999999999"/>
    <n v="7.92"/>
    <n v="141.66999999999999"/>
    <s v="Credit Card"/>
    <s v="Returned"/>
    <s v="Columbus"/>
    <s v="OH"/>
    <s v="United States"/>
    <s v="SELL01120"/>
  </r>
  <r>
    <x v="2087"/>
    <d v="2023-06-10T00:00:00"/>
    <x v="0"/>
    <x v="2044"/>
    <s v="Rohit Sharma"/>
    <x v="2"/>
    <s v="Power Bank 20000mAh"/>
    <x v="0"/>
    <x v="8"/>
    <n v="2"/>
    <n v="249.92"/>
    <n v="0"/>
    <n v="0"/>
    <n v="6.67"/>
    <n v="506.51"/>
    <s v="UPI"/>
    <s v="Delivered"/>
    <s v="Columbus"/>
    <s v="OH"/>
    <s v="United States"/>
    <s v="SELL00390"/>
  </r>
  <r>
    <x v="2088"/>
    <d v="2020-01-17T00:00:00"/>
    <x v="3"/>
    <x v="2045"/>
    <s v="Ritika Reddy"/>
    <x v="0"/>
    <s v="Drone Mini"/>
    <x v="1"/>
    <x v="3"/>
    <n v="5"/>
    <n v="466.68"/>
    <n v="0.05"/>
    <n v="177.34"/>
    <n v="8.6300000000000008"/>
    <n v="2402.6999999999998"/>
    <s v="Credit Card"/>
    <s v="Delivered"/>
    <s v="Washington"/>
    <s v="DC"/>
    <s v="United States"/>
    <s v="SELL01236"/>
  </r>
  <r>
    <x v="2089"/>
    <d v="2020-12-25T00:00:00"/>
    <x v="3"/>
    <x v="2046"/>
    <s v="Mohit Verma"/>
    <x v="39"/>
    <s v="Sunglasses"/>
    <x v="1"/>
    <x v="1"/>
    <n v="1"/>
    <n v="578.45000000000005"/>
    <n v="0.15"/>
    <n v="24.58"/>
    <n v="3.87"/>
    <n v="520.13"/>
    <s v="Net Banking"/>
    <s v="Delivered"/>
    <s v="Jacksonville"/>
    <s v="FL"/>
    <s v="India"/>
    <s v="SELL00488"/>
  </r>
  <r>
    <x v="2090"/>
    <d v="2023-05-31T00:00:00"/>
    <x v="0"/>
    <x v="2047"/>
    <s v="Vikas Sharma"/>
    <x v="47"/>
    <s v="External HDD 2TB"/>
    <x v="0"/>
    <x v="3"/>
    <n v="1"/>
    <n v="342.22"/>
    <n v="0.05"/>
    <n v="16.260000000000002"/>
    <n v="0.09"/>
    <n v="341.46"/>
    <s v="Debit Card"/>
    <s v="Delivered"/>
    <s v="Phoenix"/>
    <s v="AZ"/>
    <s v="United States"/>
    <s v="SELL00641"/>
  </r>
  <r>
    <x v="2091"/>
    <d v="2022-05-15T00:00:00"/>
    <x v="1"/>
    <x v="2048"/>
    <s v="Sunita Gupta"/>
    <x v="49"/>
    <s v="Bluetooth Speaker"/>
    <x v="2"/>
    <x v="9"/>
    <n v="2"/>
    <n v="185.47"/>
    <n v="0.25"/>
    <n v="33.380000000000003"/>
    <n v="7.99"/>
    <n v="319.58"/>
    <s v="Debit Card"/>
    <s v="Delivered"/>
    <s v="San Jose"/>
    <s v="CA"/>
    <s v="United States"/>
    <s v="SELL01823"/>
  </r>
  <r>
    <x v="2092"/>
    <d v="2021-11-30T00:00:00"/>
    <x v="4"/>
    <x v="2049"/>
    <s v="Sahil Kapoor"/>
    <x v="41"/>
    <s v="Electric Kettle"/>
    <x v="5"/>
    <x v="4"/>
    <n v="1"/>
    <n v="324.33999999999997"/>
    <n v="0.15"/>
    <n v="49.62"/>
    <n v="1.4"/>
    <n v="326.70999999999998"/>
    <s v="UPI"/>
    <s v="Delivered"/>
    <s v="Chicago"/>
    <s v="IL"/>
    <s v="United States"/>
    <s v="SELL00602"/>
  </r>
  <r>
    <x v="2093"/>
    <d v="2021-03-23T00:00:00"/>
    <x v="4"/>
    <x v="1711"/>
    <s v="Vivaan Kapoor"/>
    <x v="22"/>
    <s v="LED Desk Lamp"/>
    <x v="2"/>
    <x v="3"/>
    <n v="3"/>
    <n v="573.84"/>
    <n v="0"/>
    <n v="86.08"/>
    <n v="12.37"/>
    <n v="1819.97"/>
    <s v="UPI"/>
    <s v="Shipped"/>
    <s v="Philadelphia"/>
    <s v="PA"/>
    <s v="United States"/>
    <s v="SELL01776"/>
  </r>
  <r>
    <x v="2094"/>
    <d v="2022-05-05T00:00:00"/>
    <x v="1"/>
    <x v="2050"/>
    <s v="Vivaan Verma"/>
    <x v="31"/>
    <s v="Novel Bestseller"/>
    <x v="0"/>
    <x v="7"/>
    <n v="2"/>
    <n v="435.8"/>
    <n v="0.1"/>
    <n v="62.76"/>
    <n v="14.79"/>
    <n v="861.99"/>
    <s v="Credit Card"/>
    <s v="Delivered"/>
    <s v="Washington"/>
    <s v="DC"/>
    <s v="United States"/>
    <s v="SELL00792"/>
  </r>
  <r>
    <x v="2095"/>
    <d v="2020-12-30T00:00:00"/>
    <x v="3"/>
    <x v="2051"/>
    <s v="Aarav Sharma"/>
    <x v="29"/>
    <s v="Portable SSD 1TB"/>
    <x v="4"/>
    <x v="1"/>
    <n v="4"/>
    <n v="7.66"/>
    <n v="0.1"/>
    <n v="0"/>
    <n v="3.24"/>
    <n v="30.82"/>
    <s v="Credit Card"/>
    <s v="Delivered"/>
    <s v="San Francisco"/>
    <s v="CA"/>
    <s v="United States"/>
    <s v="SELL01173"/>
  </r>
  <r>
    <x v="2096"/>
    <d v="2021-11-05T00:00:00"/>
    <x v="4"/>
    <x v="2052"/>
    <s v="Vihaan Mehta"/>
    <x v="3"/>
    <s v="Webcam Full HD"/>
    <x v="4"/>
    <x v="4"/>
    <n v="5"/>
    <n v="438.62"/>
    <n v="0.05"/>
    <n v="0"/>
    <n v="5.74"/>
    <n v="2089.1799999999998"/>
    <s v="UPI"/>
    <s v="Delivered"/>
    <s v="Seattle"/>
    <s v="WA"/>
    <s v="United States"/>
    <s v="SELL01591"/>
  </r>
  <r>
    <x v="2097"/>
    <d v="2022-10-04T00:00:00"/>
    <x v="1"/>
    <x v="2053"/>
    <s v="Simran Mehta"/>
    <x v="10"/>
    <s v="Car Charger"/>
    <x v="0"/>
    <x v="1"/>
    <n v="2"/>
    <n v="425.16"/>
    <n v="0.3"/>
    <n v="71.430000000000007"/>
    <n v="7.43"/>
    <n v="674.08"/>
    <s v="Amazon Pay"/>
    <s v="Delivered"/>
    <s v="San Jose"/>
    <s v="CA"/>
    <s v="India"/>
    <s v="SELL01254"/>
  </r>
  <r>
    <x v="2098"/>
    <d v="2023-09-11T00:00:00"/>
    <x v="0"/>
    <x v="2054"/>
    <s v="Vihaan Reddy"/>
    <x v="10"/>
    <s v="Car Charger"/>
    <x v="4"/>
    <x v="3"/>
    <n v="4"/>
    <n v="478.7"/>
    <n v="0.05"/>
    <n v="218.29"/>
    <n v="4.8600000000000003"/>
    <n v="2042.21"/>
    <s v="Amazon Pay"/>
    <s v="Delivered"/>
    <s v="Washington"/>
    <s v="DC"/>
    <s v="United States"/>
    <s v="SELL00514"/>
  </r>
  <r>
    <x v="2099"/>
    <d v="2021-04-11T00:00:00"/>
    <x v="4"/>
    <x v="2055"/>
    <s v="Pooja Joshi"/>
    <x v="47"/>
    <s v="External HDD 2TB"/>
    <x v="0"/>
    <x v="5"/>
    <n v="2"/>
    <n v="440.86"/>
    <n v="0.1"/>
    <n v="0"/>
    <n v="12.45"/>
    <n v="806"/>
    <s v="Credit Card"/>
    <s v="Delivered"/>
    <s v="Houston"/>
    <s v="TX"/>
    <s v="Canada"/>
    <s v="SELL01089"/>
  </r>
  <r>
    <x v="2100"/>
    <d v="2021-02-17T00:00:00"/>
    <x v="4"/>
    <x v="2056"/>
    <s v="Arjun Kumar"/>
    <x v="34"/>
    <s v="Air Fryer"/>
    <x v="1"/>
    <x v="0"/>
    <n v="5"/>
    <n v="165.51"/>
    <n v="0"/>
    <n v="0"/>
    <n v="5.53"/>
    <n v="833.08"/>
    <s v="Amazon Pay"/>
    <s v="Shipped"/>
    <s v="San Antonio"/>
    <s v="TX"/>
    <s v="India"/>
    <s v="SELL01188"/>
  </r>
  <r>
    <x v="2101"/>
    <d v="2024-01-18T00:00:00"/>
    <x v="2"/>
    <x v="2057"/>
    <s v="Aarav Gupta"/>
    <x v="11"/>
    <s v="Projector Mini"/>
    <x v="4"/>
    <x v="3"/>
    <n v="4"/>
    <n v="589.91999999999996"/>
    <n v="0.2"/>
    <n v="151.02000000000001"/>
    <n v="4.8600000000000003"/>
    <n v="2043.62"/>
    <s v="UPI"/>
    <s v="Delivered"/>
    <s v="Los Angeles"/>
    <s v="CA"/>
    <s v="United States"/>
    <s v="SELL01200"/>
  </r>
  <r>
    <x v="2102"/>
    <d v="2021-08-08T00:00:00"/>
    <x v="4"/>
    <x v="454"/>
    <s v="Karan Verma"/>
    <x v="21"/>
    <s v="Smart Light Bulb"/>
    <x v="0"/>
    <x v="0"/>
    <n v="2"/>
    <n v="380.95"/>
    <n v="0.25"/>
    <n v="28.57"/>
    <n v="14.75"/>
    <n v="614.74"/>
    <s v="Debit Card"/>
    <s v="Shipped"/>
    <s v="Austin"/>
    <s v="TX"/>
    <s v="United States"/>
    <s v="SELL00868"/>
  </r>
  <r>
    <x v="2103"/>
    <d v="2023-06-10T00:00:00"/>
    <x v="0"/>
    <x v="2058"/>
    <s v="Aman Gupta"/>
    <x v="36"/>
    <s v="Router"/>
    <x v="0"/>
    <x v="2"/>
    <n v="2"/>
    <n v="506.24"/>
    <n v="0"/>
    <n v="182.25"/>
    <n v="5.01"/>
    <n v="1199.74"/>
    <s v="Amazon Pay"/>
    <s v="Delivered"/>
    <s v="Dallas"/>
    <s v="TX"/>
    <s v="India"/>
    <s v="SELL00318"/>
  </r>
  <r>
    <x v="2104"/>
    <d v="2023-06-01T00:00:00"/>
    <x v="0"/>
    <x v="2059"/>
    <s v="Kabir Kapoor"/>
    <x v="5"/>
    <s v="Cookware Set"/>
    <x v="3"/>
    <x v="5"/>
    <n v="3"/>
    <n v="10.01"/>
    <n v="0.15"/>
    <n v="2.04"/>
    <n v="0.18"/>
    <n v="27.75"/>
    <s v="Credit Card"/>
    <s v="Delivered"/>
    <s v="San Antonio"/>
    <s v="TX"/>
    <s v="United States"/>
    <s v="SELL01502"/>
  </r>
  <r>
    <x v="2105"/>
    <d v="2022-09-20T00:00:00"/>
    <x v="1"/>
    <x v="2060"/>
    <s v="Arjun Mehta"/>
    <x v="24"/>
    <s v="Gaming Mouse"/>
    <x v="5"/>
    <x v="8"/>
    <n v="5"/>
    <n v="170.73"/>
    <n v="0.2"/>
    <n v="54.63"/>
    <n v="6.13"/>
    <n v="743.68"/>
    <s v="Credit Card"/>
    <s v="Delivered"/>
    <s v="Columbus"/>
    <s v="OH"/>
    <s v="United States"/>
    <s v="SELL00870"/>
  </r>
  <r>
    <x v="2106"/>
    <d v="2023-12-06T00:00:00"/>
    <x v="0"/>
    <x v="2061"/>
    <s v="Vihaan Reddy"/>
    <x v="17"/>
    <s v="Smartwatch"/>
    <x v="5"/>
    <x v="3"/>
    <n v="3"/>
    <n v="534.47"/>
    <n v="0.05"/>
    <n v="121.86"/>
    <n v="1.58"/>
    <n v="1646.68"/>
    <s v="Amazon Pay"/>
    <s v="Delivered"/>
    <s v="Fort Worth"/>
    <s v="TX"/>
    <s v="United States"/>
    <s v="SELL00599"/>
  </r>
  <r>
    <x v="2107"/>
    <d v="2021-07-25T00:00:00"/>
    <x v="4"/>
    <x v="2062"/>
    <s v="Kabir Verma"/>
    <x v="4"/>
    <s v="T-Shirt"/>
    <x v="3"/>
    <x v="3"/>
    <n v="3"/>
    <n v="37.97"/>
    <n v="0.1"/>
    <n v="5.13"/>
    <n v="7.78"/>
    <n v="115.43"/>
    <s v="UPI"/>
    <s v="Shipped"/>
    <s v="Denver"/>
    <s v="CO"/>
    <s v="United States"/>
    <s v="SELL01983"/>
  </r>
  <r>
    <x v="2108"/>
    <d v="2020-11-30T00:00:00"/>
    <x v="3"/>
    <x v="2063"/>
    <s v="Priya Verma"/>
    <x v="21"/>
    <s v="Smart Light Bulb"/>
    <x v="5"/>
    <x v="1"/>
    <n v="4"/>
    <n v="183.63"/>
    <n v="0"/>
    <n v="88.14"/>
    <n v="1.39"/>
    <n v="824.05"/>
    <s v="Net Banking"/>
    <s v="Delivered"/>
    <s v="Columbus"/>
    <s v="OH"/>
    <s v="United States"/>
    <s v="SELL01960"/>
  </r>
  <r>
    <x v="2109"/>
    <d v="2023-05-30T00:00:00"/>
    <x v="0"/>
    <x v="2064"/>
    <s v="Vihaan Joshi"/>
    <x v="43"/>
    <s v="HDMI Cable 2m"/>
    <x v="4"/>
    <x v="2"/>
    <n v="5"/>
    <n v="35.43"/>
    <n v="0.25"/>
    <n v="15.94"/>
    <n v="5.27"/>
    <n v="154.07"/>
    <s v="UPI"/>
    <s v="Delivered"/>
    <s v="San Antonio"/>
    <s v="TX"/>
    <s v="United States"/>
    <s v="SELL01337"/>
  </r>
  <r>
    <x v="2110"/>
    <d v="2020-02-06T00:00:00"/>
    <x v="3"/>
    <x v="2065"/>
    <s v="Rohit Kapoor"/>
    <x v="29"/>
    <s v="Portable SSD 1TB"/>
    <x v="3"/>
    <x v="0"/>
    <n v="5"/>
    <n v="79.59"/>
    <n v="0.15"/>
    <n v="27.06"/>
    <n v="8.9700000000000006"/>
    <n v="374.29"/>
    <s v="Credit Card"/>
    <s v="Shipped"/>
    <s v="Chicago"/>
    <s v="IL"/>
    <s v="United States"/>
    <s v="SELL00522"/>
  </r>
  <r>
    <x v="2111"/>
    <d v="2022-09-15T00:00:00"/>
    <x v="1"/>
    <x v="2066"/>
    <s v="Rohit Gupta"/>
    <x v="26"/>
    <s v="Board Game"/>
    <x v="0"/>
    <x v="9"/>
    <n v="3"/>
    <n v="274.25"/>
    <n v="0.1"/>
    <n v="37.020000000000003"/>
    <n v="5.97"/>
    <n v="783.46"/>
    <s v="Amazon Pay"/>
    <s v="Shipped"/>
    <s v="San Antonio"/>
    <s v="TX"/>
    <s v="United States"/>
    <s v="SELL00170"/>
  </r>
  <r>
    <x v="2112"/>
    <d v="2020-10-04T00:00:00"/>
    <x v="3"/>
    <x v="2067"/>
    <s v="Aman Kumar"/>
    <x v="2"/>
    <s v="Power Bank 20000mAh"/>
    <x v="2"/>
    <x v="4"/>
    <n v="1"/>
    <n v="211.51"/>
    <n v="0"/>
    <n v="0"/>
    <n v="7.87"/>
    <n v="219.38"/>
    <s v="Credit Card"/>
    <s v="Delivered"/>
    <s v="San Jose"/>
    <s v="CA"/>
    <s v="United States"/>
    <s v="SELL01727"/>
  </r>
  <r>
    <x v="2113"/>
    <d v="2023-05-04T00:00:00"/>
    <x v="0"/>
    <x v="2068"/>
    <s v="Vikas Mehta"/>
    <x v="25"/>
    <s v="Memory Card 128GB"/>
    <x v="4"/>
    <x v="4"/>
    <n v="4"/>
    <n v="559.51"/>
    <n v="0"/>
    <n v="111.9"/>
    <n v="11.33"/>
    <n v="2361.27"/>
    <s v="Amazon Pay"/>
    <s v="Delivered"/>
    <s v="San Antonio"/>
    <s v="TX"/>
    <s v="United States"/>
    <s v="SELL01577"/>
  </r>
  <r>
    <x v="2114"/>
    <d v="2022-07-04T00:00:00"/>
    <x v="1"/>
    <x v="1651"/>
    <s v="Priya Singh"/>
    <x v="6"/>
    <s v="Dress Shirt"/>
    <x v="2"/>
    <x v="4"/>
    <n v="3"/>
    <n v="178.41"/>
    <n v="0.15"/>
    <n v="54.59"/>
    <n v="2.17"/>
    <n v="511.71"/>
    <s v="Debit Card"/>
    <s v="Returned"/>
    <s v="Austin"/>
    <s v="TX"/>
    <s v="United States"/>
    <s v="SELL00981"/>
  </r>
  <r>
    <x v="2115"/>
    <d v="2021-04-28T00:00:00"/>
    <x v="4"/>
    <x v="2069"/>
    <s v="Vivaan Reddy"/>
    <x v="25"/>
    <s v="Memory Card 128GB"/>
    <x v="5"/>
    <x v="2"/>
    <n v="5"/>
    <n v="451.03"/>
    <n v="0"/>
    <n v="112.76"/>
    <n v="14.91"/>
    <n v="2382.8200000000002"/>
    <s v="UPI"/>
    <s v="Delivered"/>
    <s v="Jacksonville"/>
    <s v="FL"/>
    <s v="Canada"/>
    <s v="SELL00435"/>
  </r>
  <r>
    <x v="2116"/>
    <d v="2023-06-19T00:00:00"/>
    <x v="0"/>
    <x v="2070"/>
    <s v="Neha Kumar"/>
    <x v="39"/>
    <s v="Sunglasses"/>
    <x v="3"/>
    <x v="2"/>
    <n v="3"/>
    <n v="97.28"/>
    <n v="0"/>
    <n v="0"/>
    <n v="6.21"/>
    <n v="298.05"/>
    <s v="UPI"/>
    <s v="Delivered"/>
    <s v="New York"/>
    <s v="NY"/>
    <s v="United Kingdom"/>
    <s v="SELL00598"/>
  </r>
  <r>
    <x v="2117"/>
    <d v="2023-09-09T00:00:00"/>
    <x v="0"/>
    <x v="2071"/>
    <s v="Neha Patel"/>
    <x v="36"/>
    <s v="Router"/>
    <x v="3"/>
    <x v="6"/>
    <n v="2"/>
    <n v="7.51"/>
    <n v="0.2"/>
    <n v="0"/>
    <n v="7.35"/>
    <n v="19.37"/>
    <s v="UPI"/>
    <s v="Delivered"/>
    <s v="New York"/>
    <s v="NY"/>
    <s v="United States"/>
    <s v="SELL01544"/>
  </r>
  <r>
    <x v="2118"/>
    <d v="2021-12-31T00:00:00"/>
    <x v="4"/>
    <x v="2072"/>
    <s v="Sneha Sharma"/>
    <x v="10"/>
    <s v="Car Charger"/>
    <x v="3"/>
    <x v="5"/>
    <n v="5"/>
    <n v="256.94"/>
    <n v="0.05"/>
    <n v="146.46"/>
    <n v="3.32"/>
    <n v="1370.24"/>
    <s v="UPI"/>
    <s v="Delivered"/>
    <s v="San Jose"/>
    <s v="CA"/>
    <s v="United States"/>
    <s v="SELL00087"/>
  </r>
  <r>
    <x v="2119"/>
    <d v="2020-07-10T00:00:00"/>
    <x v="3"/>
    <x v="2073"/>
    <s v="Aarav Verma"/>
    <x v="25"/>
    <s v="Memory Card 128GB"/>
    <x v="0"/>
    <x v="4"/>
    <n v="3"/>
    <n v="407.61"/>
    <n v="0"/>
    <n v="146.74"/>
    <n v="10.039999999999999"/>
    <n v="1379.61"/>
    <s v="Credit Card"/>
    <s v="Delivered"/>
    <s v="San Jose"/>
    <s v="CA"/>
    <s v="United States"/>
    <s v="SELL00215"/>
  </r>
  <r>
    <x v="2120"/>
    <d v="2022-11-06T00:00:00"/>
    <x v="1"/>
    <x v="2074"/>
    <s v="Vihaan Kapoor"/>
    <x v="7"/>
    <s v="Jeans"/>
    <x v="3"/>
    <x v="0"/>
    <n v="4"/>
    <n v="457.3"/>
    <n v="0.05"/>
    <n v="139.02000000000001"/>
    <n v="4.54"/>
    <n v="1881.3"/>
    <s v="Credit Card"/>
    <s v="Delivered"/>
    <s v="Washington"/>
    <s v="DC"/>
    <s v="United Kingdom"/>
    <s v="SELL01341"/>
  </r>
  <r>
    <x v="2121"/>
    <d v="2021-06-07T00:00:00"/>
    <x v="4"/>
    <x v="2075"/>
    <s v="Neha Singh"/>
    <x v="38"/>
    <s v="Fitness Band"/>
    <x v="4"/>
    <x v="7"/>
    <n v="3"/>
    <n v="42.49"/>
    <n v="0.15"/>
    <n v="8.67"/>
    <n v="7.37"/>
    <n v="124.39"/>
    <s v="Credit Card"/>
    <s v="Shipped"/>
    <s v="New York"/>
    <s v="NY"/>
    <s v="United States"/>
    <s v="SELL01651"/>
  </r>
  <r>
    <x v="2122"/>
    <d v="2022-07-06T00:00:00"/>
    <x v="1"/>
    <x v="2076"/>
    <s v="Aditya Reddy"/>
    <x v="29"/>
    <s v="Portable SSD 1TB"/>
    <x v="5"/>
    <x v="7"/>
    <n v="1"/>
    <n v="358.3"/>
    <n v="0.25"/>
    <n v="21.5"/>
    <n v="11.68"/>
    <n v="301.91000000000003"/>
    <s v="Cash on Delivery"/>
    <s v="Cancelled"/>
    <s v="Chicago"/>
    <s v="IL"/>
    <s v="United States"/>
    <s v="SELL00130"/>
  </r>
  <r>
    <x v="2123"/>
    <d v="2021-02-04T00:00:00"/>
    <x v="4"/>
    <x v="2077"/>
    <s v="Aditya Verma"/>
    <x v="5"/>
    <s v="Cookware Set"/>
    <x v="1"/>
    <x v="5"/>
    <n v="3"/>
    <n v="110.62"/>
    <n v="0.25"/>
    <n v="44.8"/>
    <n v="7.74"/>
    <n v="301.44"/>
    <s v="Amazon Pay"/>
    <s v="Shipped"/>
    <s v="Dallas"/>
    <s v="TX"/>
    <s v="United States"/>
    <s v="SELL00021"/>
  </r>
  <r>
    <x v="2124"/>
    <d v="2022-06-04T00:00:00"/>
    <x v="1"/>
    <x v="2078"/>
    <s v="Pooja Kumar"/>
    <x v="29"/>
    <s v="Portable SSD 1TB"/>
    <x v="2"/>
    <x v="8"/>
    <n v="4"/>
    <n v="310.08999999999997"/>
    <n v="0.1"/>
    <n v="200.94"/>
    <n v="7.38"/>
    <n v="1324.64"/>
    <s v="Credit Card"/>
    <s v="Returned"/>
    <s v="Charlotte"/>
    <s v="NC"/>
    <s v="United Kingdom"/>
    <s v="SELL00159"/>
  </r>
  <r>
    <x v="2125"/>
    <d v="2021-12-05T00:00:00"/>
    <x v="4"/>
    <x v="2079"/>
    <s v="Simran Gupta"/>
    <x v="31"/>
    <s v="Novel Bestseller"/>
    <x v="5"/>
    <x v="1"/>
    <n v="5"/>
    <n v="535.20000000000005"/>
    <n v="0"/>
    <n v="133.80000000000001"/>
    <n v="6.61"/>
    <n v="2816.41"/>
    <s v="UPI"/>
    <s v="Delivered"/>
    <s v="Houston"/>
    <s v="TX"/>
    <s v="United States"/>
    <s v="SELL00263"/>
  </r>
  <r>
    <x v="2126"/>
    <d v="2020-01-22T00:00:00"/>
    <x v="3"/>
    <x v="2080"/>
    <s v="Pooja Joshi"/>
    <x v="21"/>
    <s v="Smart Light Bulb"/>
    <x v="2"/>
    <x v="0"/>
    <n v="1"/>
    <n v="28.6"/>
    <n v="0.05"/>
    <n v="1.36"/>
    <n v="2.82"/>
    <n v="31.35"/>
    <s v="Credit Card"/>
    <s v="Shipped"/>
    <s v="Washington"/>
    <s v="DC"/>
    <s v="United States"/>
    <s v="SELL01581"/>
  </r>
  <r>
    <x v="2127"/>
    <d v="2021-04-18T00:00:00"/>
    <x v="4"/>
    <x v="2081"/>
    <s v="Vivaan Verma"/>
    <x v="30"/>
    <s v="Noise Cancelling Headphones"/>
    <x v="3"/>
    <x v="9"/>
    <n v="3"/>
    <n v="366.14"/>
    <n v="0.05"/>
    <n v="125.22"/>
    <n v="3.27"/>
    <n v="1171.99"/>
    <s v="Amazon Pay"/>
    <s v="Delivered"/>
    <s v="Houston"/>
    <s v="TX"/>
    <s v="United States"/>
    <s v="SELL00170"/>
  </r>
  <r>
    <x v="2128"/>
    <d v="2023-02-17T00:00:00"/>
    <x v="0"/>
    <x v="2082"/>
    <s v="Mohit Sharma"/>
    <x v="1"/>
    <s v="Microphone"/>
    <x v="1"/>
    <x v="6"/>
    <n v="3"/>
    <n v="269.52999999999997"/>
    <n v="0"/>
    <n v="145.55000000000001"/>
    <n v="10.96"/>
    <n v="965.1"/>
    <s v="Credit Card"/>
    <s v="Delivered"/>
    <s v="Indianapolis"/>
    <s v="IN"/>
    <s v="United States"/>
    <s v="SELL01171"/>
  </r>
  <r>
    <x v="2129"/>
    <d v="2020-07-28T00:00:00"/>
    <x v="3"/>
    <x v="2083"/>
    <s v="Priya Patel"/>
    <x v="30"/>
    <s v="Noise Cancelling Headphones"/>
    <x v="0"/>
    <x v="3"/>
    <n v="1"/>
    <n v="55.36"/>
    <n v="0"/>
    <n v="4.43"/>
    <n v="8.1300000000000008"/>
    <n v="67.92"/>
    <s v="Credit Card"/>
    <s v="Delivered"/>
    <s v="Houston"/>
    <s v="TX"/>
    <s v="India"/>
    <s v="SELL01092"/>
  </r>
  <r>
    <x v="2130"/>
    <d v="2020-11-01T00:00:00"/>
    <x v="3"/>
    <x v="2084"/>
    <s v="Anjali Mehta"/>
    <x v="0"/>
    <s v="Drone Mini"/>
    <x v="3"/>
    <x v="2"/>
    <n v="1"/>
    <n v="491.41"/>
    <n v="0.05"/>
    <n v="37.35"/>
    <n v="7.09"/>
    <n v="511.28"/>
    <s v="Amazon Pay"/>
    <s v="Pending"/>
    <s v="San Jose"/>
    <s v="CA"/>
    <s v="United States"/>
    <s v="SELL00908"/>
  </r>
  <r>
    <x v="2131"/>
    <d v="2023-07-17T00:00:00"/>
    <x v="0"/>
    <x v="2085"/>
    <s v="Vihaan Verma"/>
    <x v="0"/>
    <s v="Drone Mini"/>
    <x v="4"/>
    <x v="5"/>
    <n v="5"/>
    <n v="586.48"/>
    <n v="0"/>
    <n v="351.89"/>
    <n v="7.44"/>
    <n v="3291.73"/>
    <s v="Credit Card"/>
    <s v="Delivered"/>
    <s v="Los Angeles"/>
    <s v="CA"/>
    <s v="India"/>
    <s v="SELL01548"/>
  </r>
  <r>
    <x v="2132"/>
    <d v="2021-12-04T00:00:00"/>
    <x v="4"/>
    <x v="2086"/>
    <s v="Vivaan Sharma"/>
    <x v="10"/>
    <s v="Car Charger"/>
    <x v="1"/>
    <x v="5"/>
    <n v="1"/>
    <n v="485.92"/>
    <n v="0.1"/>
    <n v="34.99"/>
    <n v="14.38"/>
    <n v="486.7"/>
    <s v="Credit Card"/>
    <s v="Delivered"/>
    <s v="San Antonio"/>
    <s v="TX"/>
    <s v="United States"/>
    <s v="SELL01695"/>
  </r>
  <r>
    <x v="2133"/>
    <d v="2021-11-17T00:00:00"/>
    <x v="4"/>
    <x v="2087"/>
    <s v="Arjun Singh"/>
    <x v="22"/>
    <s v="LED Desk Lamp"/>
    <x v="3"/>
    <x v="2"/>
    <n v="2"/>
    <n v="158.6"/>
    <n v="0"/>
    <n v="15.86"/>
    <n v="10.65"/>
    <n v="343.71"/>
    <s v="Amazon Pay"/>
    <s v="Delivered"/>
    <s v="Austin"/>
    <s v="TX"/>
    <s v="United States"/>
    <s v="SELL00863"/>
  </r>
  <r>
    <x v="2134"/>
    <d v="2020-10-11T00:00:00"/>
    <x v="3"/>
    <x v="2088"/>
    <s v="Anjali Patel"/>
    <x v="44"/>
    <s v="Desk Organizer"/>
    <x v="0"/>
    <x v="7"/>
    <n v="5"/>
    <n v="186.74"/>
    <n v="0.15"/>
    <n v="95.24"/>
    <n v="0.95"/>
    <n v="889.84"/>
    <s v="Amazon Pay"/>
    <s v="Delivered"/>
    <s v="San Diego"/>
    <s v="CA"/>
    <s v="United States"/>
    <s v="SELL00554"/>
  </r>
  <r>
    <x v="2135"/>
    <d v="2021-12-16T00:00:00"/>
    <x v="4"/>
    <x v="2089"/>
    <s v="Simran Kapoor"/>
    <x v="19"/>
    <s v="Backpack"/>
    <x v="4"/>
    <x v="7"/>
    <n v="5"/>
    <n v="434.01"/>
    <n v="0"/>
    <n v="260.41000000000003"/>
    <n v="7.92"/>
    <n v="2438.38"/>
    <s v="Amazon Pay"/>
    <s v="Shipped"/>
    <s v="Austin"/>
    <s v="TX"/>
    <s v="United States"/>
    <s v="SELL00973"/>
  </r>
  <r>
    <x v="2136"/>
    <d v="2024-08-26T00:00:00"/>
    <x v="2"/>
    <x v="2090"/>
    <s v="Pooja Verma"/>
    <x v="16"/>
    <s v="Puzzle 1000pc"/>
    <x v="4"/>
    <x v="9"/>
    <n v="3"/>
    <n v="371.99"/>
    <n v="0"/>
    <n v="55.8"/>
    <n v="7.88"/>
    <n v="1179.6500000000001"/>
    <s v="Credit Card"/>
    <s v="Delivered"/>
    <s v="Dallas"/>
    <s v="TX"/>
    <s v="United States"/>
    <s v="SELL00011"/>
  </r>
  <r>
    <x v="2137"/>
    <d v="2022-02-01T00:00:00"/>
    <x v="1"/>
    <x v="2091"/>
    <s v="Vikas Patel"/>
    <x v="27"/>
    <s v="Instant Pot"/>
    <x v="4"/>
    <x v="6"/>
    <n v="4"/>
    <n v="209.57"/>
    <n v="0"/>
    <n v="41.91"/>
    <n v="14.98"/>
    <n v="895.17"/>
    <s v="Amazon Pay"/>
    <s v="Delivered"/>
    <s v="Los Angeles"/>
    <s v="CA"/>
    <s v="United States"/>
    <s v="SELL00617"/>
  </r>
  <r>
    <x v="2138"/>
    <d v="2023-06-04T00:00:00"/>
    <x v="0"/>
    <x v="2092"/>
    <s v="Mohit Verma"/>
    <x v="44"/>
    <s v="Desk Organizer"/>
    <x v="5"/>
    <x v="5"/>
    <n v="2"/>
    <n v="148.29"/>
    <n v="0"/>
    <n v="14.83"/>
    <n v="10.23"/>
    <n v="321.64"/>
    <s v="Debit Card"/>
    <s v="Delivered"/>
    <s v="Jacksonville"/>
    <s v="FL"/>
    <s v="India"/>
    <s v="SELL01001"/>
  </r>
  <r>
    <x v="2139"/>
    <d v="2022-08-05T00:00:00"/>
    <x v="1"/>
    <x v="2093"/>
    <s v="Sunita Mehta"/>
    <x v="3"/>
    <s v="Webcam Full HD"/>
    <x v="5"/>
    <x v="3"/>
    <n v="4"/>
    <n v="205.91"/>
    <n v="0.15"/>
    <n v="56.01"/>
    <n v="1.5"/>
    <n v="757.6"/>
    <s v="Credit Card"/>
    <s v="Delivered"/>
    <s v="New York"/>
    <s v="NY"/>
    <s v="Canada"/>
    <s v="SELL01698"/>
  </r>
  <r>
    <x v="2140"/>
    <d v="2021-01-15T00:00:00"/>
    <x v="4"/>
    <x v="2094"/>
    <s v="Simran Gupta"/>
    <x v="35"/>
    <s v="Winter Jacket"/>
    <x v="4"/>
    <x v="4"/>
    <n v="5"/>
    <n v="453.52"/>
    <n v="0.1"/>
    <n v="244.9"/>
    <n v="3.65"/>
    <n v="2289.39"/>
    <s v="UPI"/>
    <s v="Shipped"/>
    <s v="Houston"/>
    <s v="TX"/>
    <s v="India"/>
    <s v="SELL00434"/>
  </r>
  <r>
    <x v="2141"/>
    <d v="2021-04-04T00:00:00"/>
    <x v="4"/>
    <x v="2095"/>
    <s v="Sunita Joshi"/>
    <x v="15"/>
    <s v="Graphic Tablet"/>
    <x v="2"/>
    <x v="7"/>
    <n v="2"/>
    <n v="483.74"/>
    <n v="0"/>
    <n v="77.400000000000006"/>
    <n v="6.28"/>
    <n v="1051.1600000000001"/>
    <s v="Amazon Pay"/>
    <s v="Shipped"/>
    <s v="Charlotte"/>
    <s v="NC"/>
    <s v="United States"/>
    <s v="SELL00952"/>
  </r>
  <r>
    <x v="2142"/>
    <d v="2022-10-27T00:00:00"/>
    <x v="1"/>
    <x v="2096"/>
    <s v="Karan Singh"/>
    <x v="29"/>
    <s v="Portable SSD 1TB"/>
    <x v="3"/>
    <x v="9"/>
    <n v="3"/>
    <n v="208.29"/>
    <n v="0"/>
    <n v="49.99"/>
    <n v="0.84"/>
    <n v="675.7"/>
    <s v="Debit Card"/>
    <s v="Delivered"/>
    <s v="San Jose"/>
    <s v="CA"/>
    <s v="United Kingdom"/>
    <s v="SELL01812"/>
  </r>
  <r>
    <x v="2143"/>
    <d v="2020-01-29T00:00:00"/>
    <x v="3"/>
    <x v="2097"/>
    <s v="Vihaan Singh"/>
    <x v="34"/>
    <s v="Air Fryer"/>
    <x v="3"/>
    <x v="4"/>
    <n v="4"/>
    <n v="350.85"/>
    <n v="0"/>
    <n v="70.17"/>
    <n v="4.3600000000000003"/>
    <n v="1477.93"/>
    <s v="Credit Card"/>
    <s v="Delivered"/>
    <s v="Austin"/>
    <s v="TX"/>
    <s v="United States"/>
    <s v="SELL01241"/>
  </r>
  <r>
    <x v="2144"/>
    <d v="2022-06-25T00:00:00"/>
    <x v="1"/>
    <x v="2098"/>
    <s v="Vivaan Singh"/>
    <x v="46"/>
    <s v="Action Camera"/>
    <x v="1"/>
    <x v="4"/>
    <n v="3"/>
    <n v="34.770000000000003"/>
    <n v="0"/>
    <n v="0"/>
    <n v="13.93"/>
    <n v="118.24"/>
    <s v="Debit Card"/>
    <s v="Delivered"/>
    <s v="Houston"/>
    <s v="TX"/>
    <s v="United States"/>
    <s v="SELL01016"/>
  </r>
  <r>
    <x v="2145"/>
    <d v="2022-11-22T00:00:00"/>
    <x v="1"/>
    <x v="2099"/>
    <s v="Vihaan Mehta"/>
    <x v="30"/>
    <s v="Noise Cancelling Headphones"/>
    <x v="1"/>
    <x v="8"/>
    <n v="2"/>
    <n v="216.02"/>
    <n v="0.15"/>
    <n v="18.36"/>
    <n v="14.51"/>
    <n v="400.1"/>
    <s v="Net Banking"/>
    <s v="Delivered"/>
    <s v="Charlotte"/>
    <s v="NC"/>
    <s v="United States"/>
    <s v="SELL01291"/>
  </r>
  <r>
    <x v="2146"/>
    <d v="2024-07-27T00:00:00"/>
    <x v="2"/>
    <x v="2100"/>
    <s v="Ritika Joshi"/>
    <x v="18"/>
    <s v="Smartphone Case"/>
    <x v="1"/>
    <x v="9"/>
    <n v="1"/>
    <n v="322.14999999999998"/>
    <n v="0"/>
    <n v="25.77"/>
    <n v="3.14"/>
    <n v="351.06"/>
    <s v="Amazon Pay"/>
    <s v="Shipped"/>
    <s v="San Diego"/>
    <s v="CA"/>
    <s v="United States"/>
    <s v="SELL00049"/>
  </r>
  <r>
    <x v="2147"/>
    <d v="2022-05-28T00:00:00"/>
    <x v="1"/>
    <x v="2101"/>
    <s v="Ritika Joshi"/>
    <x v="12"/>
    <s v="Vacuum Cleaner"/>
    <x v="3"/>
    <x v="6"/>
    <n v="2"/>
    <n v="553.6"/>
    <n v="0.05"/>
    <n v="126.22"/>
    <n v="7.06"/>
    <n v="1185.1199999999999"/>
    <s v="Debit Card"/>
    <s v="Pending"/>
    <s v="Seattle"/>
    <s v="WA"/>
    <s v="United States"/>
    <s v="SELL00467"/>
  </r>
  <r>
    <x v="2148"/>
    <d v="2020-03-19T00:00:00"/>
    <x v="3"/>
    <x v="2102"/>
    <s v="Mohit Kapoor"/>
    <x v="39"/>
    <s v="Sunglasses"/>
    <x v="1"/>
    <x v="9"/>
    <n v="2"/>
    <n v="37.17"/>
    <n v="0"/>
    <n v="3.72"/>
    <n v="9.43"/>
    <n v="87.49"/>
    <s v="Credit Card"/>
    <s v="Delivered"/>
    <s v="Austin"/>
    <s v="TX"/>
    <s v="Australia"/>
    <s v="SELL01847"/>
  </r>
  <r>
    <x v="2149"/>
    <d v="2022-08-04T00:00:00"/>
    <x v="1"/>
    <x v="2103"/>
    <s v="Sunita Patel"/>
    <x v="14"/>
    <s v="Running Shoes"/>
    <x v="2"/>
    <x v="5"/>
    <n v="3"/>
    <n v="464.77"/>
    <n v="0.05"/>
    <n v="105.97"/>
    <n v="11.36"/>
    <n v="1441.92"/>
    <s v="Debit Card"/>
    <s v="Returned"/>
    <s v="Chicago"/>
    <s v="IL"/>
    <s v="Australia"/>
    <s v="SELL00353"/>
  </r>
  <r>
    <x v="2150"/>
    <d v="2021-04-03T00:00:00"/>
    <x v="4"/>
    <x v="2104"/>
    <s v="Kabir Sharma"/>
    <x v="34"/>
    <s v="Air Fryer"/>
    <x v="1"/>
    <x v="5"/>
    <n v="3"/>
    <n v="361.02"/>
    <n v="0.1"/>
    <n v="116.97"/>
    <n v="3.26"/>
    <n v="1094.98"/>
    <s v="UPI"/>
    <s v="Delivered"/>
    <s v="Seattle"/>
    <s v="WA"/>
    <s v="United States"/>
    <s v="SELL00952"/>
  </r>
  <r>
    <x v="2151"/>
    <d v="2021-07-23T00:00:00"/>
    <x v="4"/>
    <x v="2105"/>
    <s v="Arjun Joshi"/>
    <x v="21"/>
    <s v="Smart Light Bulb"/>
    <x v="2"/>
    <x v="3"/>
    <n v="4"/>
    <n v="186.57"/>
    <n v="0.1"/>
    <n v="80.599999999999994"/>
    <n v="0.44"/>
    <n v="752.69"/>
    <s v="Debit Card"/>
    <s v="Delivered"/>
    <s v="San Jose"/>
    <s v="CA"/>
    <s v="United States"/>
    <s v="SELL01570"/>
  </r>
  <r>
    <x v="2152"/>
    <d v="2024-04-10T00:00:00"/>
    <x v="2"/>
    <x v="2106"/>
    <s v="Neha Verma"/>
    <x v="49"/>
    <s v="Bluetooth Speaker"/>
    <x v="3"/>
    <x v="2"/>
    <n v="1"/>
    <n v="444.83"/>
    <n v="0.1"/>
    <n v="20.02"/>
    <n v="14.41"/>
    <n v="434.78"/>
    <s v="Amazon Pay"/>
    <s v="Delivered"/>
    <s v="Los Angeles"/>
    <s v="CA"/>
    <s v="Canada"/>
    <s v="SELL00194"/>
  </r>
  <r>
    <x v="2153"/>
    <d v="2024-02-14T00:00:00"/>
    <x v="2"/>
    <x v="2107"/>
    <s v="Karan Joshi"/>
    <x v="4"/>
    <s v="T-Shirt"/>
    <x v="4"/>
    <x v="4"/>
    <n v="2"/>
    <n v="85.99"/>
    <n v="0.1"/>
    <n v="12.38"/>
    <n v="3.38"/>
    <n v="170.54"/>
    <s v="Net Banking"/>
    <s v="Delivered"/>
    <s v="Charlotte"/>
    <s v="NC"/>
    <s v="India"/>
    <s v="SELL00736"/>
  </r>
  <r>
    <x v="2154"/>
    <d v="2023-12-24T00:00:00"/>
    <x v="0"/>
    <x v="2108"/>
    <s v="Vivaan Verma"/>
    <x v="44"/>
    <s v="Desk Organizer"/>
    <x v="2"/>
    <x v="0"/>
    <n v="1"/>
    <n v="410.39"/>
    <n v="0.25"/>
    <n v="24.62"/>
    <n v="3.05"/>
    <n v="335.46"/>
    <s v="Amazon Pay"/>
    <s v="Returned"/>
    <s v="Charlotte"/>
    <s v="NC"/>
    <s v="United States"/>
    <s v="SELL00646"/>
  </r>
  <r>
    <x v="2155"/>
    <d v="2022-01-07T00:00:00"/>
    <x v="1"/>
    <x v="2109"/>
    <s v="Pooja Patel"/>
    <x v="0"/>
    <s v="Drone Mini"/>
    <x v="2"/>
    <x v="4"/>
    <n v="1"/>
    <n v="14.47"/>
    <n v="0.05"/>
    <n v="0.69"/>
    <n v="7.56"/>
    <n v="22"/>
    <s v="Credit Card"/>
    <s v="Delivered"/>
    <s v="Austin"/>
    <s v="TX"/>
    <s v="United States"/>
    <s v="SELL00704"/>
  </r>
  <r>
    <x v="2156"/>
    <d v="2023-08-01T00:00:00"/>
    <x v="0"/>
    <x v="2110"/>
    <s v="Aarav Reddy"/>
    <x v="36"/>
    <s v="Router"/>
    <x v="2"/>
    <x v="0"/>
    <n v="5"/>
    <n v="143.38999999999999"/>
    <n v="0"/>
    <n v="86.03"/>
    <n v="4.4400000000000004"/>
    <n v="807.42"/>
    <s v="Amazon Pay"/>
    <s v="Shipped"/>
    <s v="San Francisco"/>
    <s v="CA"/>
    <s v="United States"/>
    <s v="SELL01356"/>
  </r>
  <r>
    <x v="2157"/>
    <d v="2021-05-30T00:00:00"/>
    <x v="4"/>
    <x v="2111"/>
    <s v="Ritika Kapoor"/>
    <x v="22"/>
    <s v="LED Desk Lamp"/>
    <x v="4"/>
    <x v="7"/>
    <n v="1"/>
    <n v="164.59"/>
    <n v="0.1"/>
    <n v="11.85"/>
    <n v="7.2"/>
    <n v="167.18"/>
    <s v="Credit Card"/>
    <s v="Delivered"/>
    <s v="Dallas"/>
    <s v="TX"/>
    <s v="Australia"/>
    <s v="SELL00577"/>
  </r>
  <r>
    <x v="2158"/>
    <d v="2023-01-27T00:00:00"/>
    <x v="0"/>
    <x v="2112"/>
    <s v="Sneha Patel"/>
    <x v="14"/>
    <s v="Running Shoes"/>
    <x v="5"/>
    <x v="7"/>
    <n v="1"/>
    <n v="54.25"/>
    <n v="0"/>
    <n v="9.76"/>
    <n v="4.38"/>
    <n v="68.39"/>
    <s v="Amazon Pay"/>
    <s v="Shipped"/>
    <s v="Los Angeles"/>
    <s v="CA"/>
    <s v="United States"/>
    <s v="SELL01638"/>
  </r>
  <r>
    <x v="2159"/>
    <d v="2021-01-31T00:00:00"/>
    <x v="4"/>
    <x v="2113"/>
    <s v="Aman Reddy"/>
    <x v="0"/>
    <s v="Drone Mini"/>
    <x v="4"/>
    <x v="2"/>
    <n v="3"/>
    <n v="164.63"/>
    <n v="0"/>
    <n v="88.9"/>
    <n v="13.02"/>
    <n v="595.80999999999995"/>
    <s v="Credit Card"/>
    <s v="Delivered"/>
    <s v="Columbus"/>
    <s v="OH"/>
    <s v="India"/>
    <s v="SELL00192"/>
  </r>
  <r>
    <x v="2160"/>
    <d v="2024-02-21T00:00:00"/>
    <x v="2"/>
    <x v="2114"/>
    <s v="Kabir Verma"/>
    <x v="16"/>
    <s v="Puzzle 1000pc"/>
    <x v="2"/>
    <x v="5"/>
    <n v="1"/>
    <n v="462.45"/>
    <n v="0.05"/>
    <n v="21.97"/>
    <n v="0.4"/>
    <n v="461.7"/>
    <s v="Debit Card"/>
    <s v="Delivered"/>
    <s v="Jacksonville"/>
    <s v="FL"/>
    <s v="United Kingdom"/>
    <s v="SELL01611"/>
  </r>
  <r>
    <x v="2161"/>
    <d v="2020-02-08T00:00:00"/>
    <x v="3"/>
    <x v="2115"/>
    <s v="Karan Kumar"/>
    <x v="2"/>
    <s v="Power Bank 20000mAh"/>
    <x v="1"/>
    <x v="3"/>
    <n v="5"/>
    <n v="13.24"/>
    <n v="0.25"/>
    <n v="3.97"/>
    <n v="11.4"/>
    <n v="65.02"/>
    <s v="UPI"/>
    <s v="Delivered"/>
    <s v="San Antonio"/>
    <s v="TX"/>
    <s v="United States"/>
    <s v="SELL01289"/>
  </r>
  <r>
    <x v="2162"/>
    <d v="2023-07-18T00:00:00"/>
    <x v="0"/>
    <x v="2116"/>
    <s v="Neha Patel"/>
    <x v="49"/>
    <s v="Bluetooth Speaker"/>
    <x v="4"/>
    <x v="2"/>
    <n v="2"/>
    <n v="283.35000000000002"/>
    <n v="0"/>
    <n v="45.34"/>
    <n v="8.5"/>
    <n v="620.54"/>
    <s v="Credit Card"/>
    <s v="Delivered"/>
    <s v="Columbus"/>
    <s v="OH"/>
    <s v="India"/>
    <s v="SELL01494"/>
  </r>
  <r>
    <x v="2163"/>
    <d v="2022-06-05T00:00:00"/>
    <x v="1"/>
    <x v="2117"/>
    <s v="Sunita Singh"/>
    <x v="14"/>
    <s v="Running Shoes"/>
    <x v="2"/>
    <x v="7"/>
    <n v="1"/>
    <n v="308.89"/>
    <n v="0"/>
    <n v="24.71"/>
    <n v="7.06"/>
    <n v="340.66"/>
    <s v="Debit Card"/>
    <s v="Cancelled"/>
    <s v="Washington"/>
    <s v="DC"/>
    <s v="United States"/>
    <s v="SELL01369"/>
  </r>
  <r>
    <x v="2164"/>
    <d v="2022-03-07T00:00:00"/>
    <x v="1"/>
    <x v="2118"/>
    <s v="Sahil Kapoor"/>
    <x v="11"/>
    <s v="Projector Mini"/>
    <x v="4"/>
    <x v="8"/>
    <n v="4"/>
    <n v="456.76"/>
    <n v="0.05"/>
    <n v="138.86000000000001"/>
    <n v="0.9"/>
    <n v="1875.45"/>
    <s v="Amazon Pay"/>
    <s v="Shipped"/>
    <s v="San Antonio"/>
    <s v="TX"/>
    <s v="United States"/>
    <s v="SELL01127"/>
  </r>
  <r>
    <x v="2165"/>
    <d v="2020-06-05T00:00:00"/>
    <x v="3"/>
    <x v="2119"/>
    <s v="Vivaan Sharma"/>
    <x v="37"/>
    <s v="USB-C Charger"/>
    <x v="2"/>
    <x v="9"/>
    <n v="4"/>
    <n v="551.39"/>
    <n v="0.05"/>
    <n v="377.15"/>
    <n v="12.21"/>
    <n v="2484.64"/>
    <s v="Debit Card"/>
    <s v="Delivered"/>
    <s v="Chicago"/>
    <s v="IL"/>
    <s v="United States"/>
    <s v="SELL00886"/>
  </r>
  <r>
    <x v="2166"/>
    <d v="2023-01-03T00:00:00"/>
    <x v="0"/>
    <x v="2120"/>
    <s v="Mohit Reddy"/>
    <x v="16"/>
    <s v="Puzzle 1000pc"/>
    <x v="5"/>
    <x v="2"/>
    <n v="1"/>
    <n v="444.58"/>
    <n v="0.1"/>
    <n v="32.01"/>
    <n v="12.15"/>
    <n v="444.28"/>
    <s v="UPI"/>
    <s v="Delivered"/>
    <s v="Chicago"/>
    <s v="IL"/>
    <s v="United States"/>
    <s v="SELL01593"/>
  </r>
  <r>
    <x v="2167"/>
    <d v="2022-06-02T00:00:00"/>
    <x v="1"/>
    <x v="2121"/>
    <s v="Neha Joshi"/>
    <x v="37"/>
    <s v="USB-C Charger"/>
    <x v="0"/>
    <x v="9"/>
    <n v="2"/>
    <n v="417.05"/>
    <n v="0.05"/>
    <n v="95.09"/>
    <n v="6.78"/>
    <n v="894.26"/>
    <s v="Credit Card"/>
    <s v="Delivered"/>
    <s v="Charlotte"/>
    <s v="NC"/>
    <s v="United States"/>
    <s v="SELL01255"/>
  </r>
  <r>
    <x v="2168"/>
    <d v="2024-12-28T00:00:00"/>
    <x v="2"/>
    <x v="2122"/>
    <s v="Mohit Verma"/>
    <x v="30"/>
    <s v="Noise Cancelling Headphones"/>
    <x v="0"/>
    <x v="4"/>
    <n v="4"/>
    <n v="420.16"/>
    <n v="0"/>
    <n v="134.44999999999999"/>
    <n v="3.22"/>
    <n v="1818.31"/>
    <s v="Credit Card"/>
    <s v="Delivered"/>
    <s v="Washington"/>
    <s v="DC"/>
    <s v="United States"/>
    <s v="SELL01680"/>
  </r>
  <r>
    <x v="2169"/>
    <d v="2023-02-27T00:00:00"/>
    <x v="0"/>
    <x v="2123"/>
    <s v="Neha Patel"/>
    <x v="45"/>
    <s v="Yoga Mat"/>
    <x v="3"/>
    <x v="7"/>
    <n v="4"/>
    <n v="73.11"/>
    <n v="0.2"/>
    <n v="28.07"/>
    <n v="6.63"/>
    <n v="268.64999999999998"/>
    <s v="UPI"/>
    <s v="Delivered"/>
    <s v="Phoenix"/>
    <s v="AZ"/>
    <s v="United States"/>
    <s v="SELL01021"/>
  </r>
  <r>
    <x v="2170"/>
    <d v="2024-09-06T00:00:00"/>
    <x v="2"/>
    <x v="2124"/>
    <s v="Sneha Patel"/>
    <x v="45"/>
    <s v="Yoga Mat"/>
    <x v="3"/>
    <x v="5"/>
    <n v="3"/>
    <n v="489.88"/>
    <n v="0"/>
    <n v="73.48"/>
    <n v="5.33"/>
    <n v="1548.45"/>
    <s v="Debit Card"/>
    <s v="Shipped"/>
    <s v="Austin"/>
    <s v="TX"/>
    <s v="India"/>
    <s v="SELL00134"/>
  </r>
  <r>
    <x v="2171"/>
    <d v="2022-08-31T00:00:00"/>
    <x v="1"/>
    <x v="2125"/>
    <s v="Pooja Sharma"/>
    <x v="35"/>
    <s v="Winter Jacket"/>
    <x v="4"/>
    <x v="5"/>
    <n v="4"/>
    <n v="50.9"/>
    <n v="0.2"/>
    <n v="8.14"/>
    <n v="14.93"/>
    <n v="185.95"/>
    <s v="Debit Card"/>
    <s v="Delivered"/>
    <s v="Houston"/>
    <s v="TX"/>
    <s v="United States"/>
    <s v="SELL00760"/>
  </r>
  <r>
    <x v="2172"/>
    <d v="2023-01-12T00:00:00"/>
    <x v="0"/>
    <x v="2126"/>
    <s v="Aman Kumar"/>
    <x v="47"/>
    <s v="External HDD 2TB"/>
    <x v="5"/>
    <x v="7"/>
    <n v="4"/>
    <n v="88.06"/>
    <n v="0"/>
    <n v="17.61"/>
    <n v="11.4"/>
    <n v="381.25"/>
    <s v="Debit Card"/>
    <s v="Delivered"/>
    <s v="Denver"/>
    <s v="CO"/>
    <s v="United States"/>
    <s v="SELL01317"/>
  </r>
  <r>
    <x v="2173"/>
    <d v="2022-11-11T00:00:00"/>
    <x v="1"/>
    <x v="2127"/>
    <s v="Sahil Mehta"/>
    <x v="45"/>
    <s v="Yoga Mat"/>
    <x v="2"/>
    <x v="3"/>
    <n v="1"/>
    <n v="288.44"/>
    <n v="0"/>
    <n v="14.42"/>
    <n v="7.05"/>
    <n v="309.91000000000003"/>
    <s v="Debit Card"/>
    <s v="Shipped"/>
    <s v="Fort Worth"/>
    <s v="TX"/>
    <s v="United States"/>
    <s v="SELL00373"/>
  </r>
  <r>
    <x v="2174"/>
    <d v="2024-01-22T00:00:00"/>
    <x v="2"/>
    <x v="1278"/>
    <s v="Sunita Kumar"/>
    <x v="35"/>
    <s v="Winter Jacket"/>
    <x v="3"/>
    <x v="9"/>
    <n v="1"/>
    <n v="582.4"/>
    <n v="0"/>
    <n v="29.12"/>
    <n v="10.28"/>
    <n v="621.79999999999995"/>
    <s v="Credit Card"/>
    <s v="Shipped"/>
    <s v="Denver"/>
    <s v="CO"/>
    <s v="India"/>
    <s v="SELL00865"/>
  </r>
  <r>
    <x v="2175"/>
    <d v="2024-04-11T00:00:00"/>
    <x v="2"/>
    <x v="2128"/>
    <s v="Aditya Joshi"/>
    <x v="31"/>
    <s v="Novel Bestseller"/>
    <x v="5"/>
    <x v="3"/>
    <n v="2"/>
    <n v="451.09"/>
    <n v="0"/>
    <n v="0"/>
    <n v="2.65"/>
    <n v="904.83"/>
    <s v="Debit Card"/>
    <s v="Shipped"/>
    <s v="Fort Worth"/>
    <s v="TX"/>
    <s v="United States"/>
    <s v="SELL01659"/>
  </r>
  <r>
    <x v="2176"/>
    <d v="2024-09-26T00:00:00"/>
    <x v="2"/>
    <x v="2129"/>
    <s v="Simran Kapoor"/>
    <x v="27"/>
    <s v="Instant Pot"/>
    <x v="1"/>
    <x v="6"/>
    <n v="2"/>
    <n v="63.09"/>
    <n v="0"/>
    <n v="10.09"/>
    <n v="11.42"/>
    <n v="147.69"/>
    <s v="Credit Card"/>
    <s v="Pending"/>
    <s v="Columbus"/>
    <s v="OH"/>
    <s v="United States"/>
    <s v="SELL00736"/>
  </r>
  <r>
    <x v="2177"/>
    <d v="2022-04-28T00:00:00"/>
    <x v="1"/>
    <x v="2130"/>
    <s v="Simran Verma"/>
    <x v="41"/>
    <s v="Electric Kettle"/>
    <x v="2"/>
    <x v="5"/>
    <n v="4"/>
    <n v="41.99"/>
    <n v="0"/>
    <n v="8.4"/>
    <n v="14.01"/>
    <n v="190.37"/>
    <s v="UPI"/>
    <s v="Shipped"/>
    <s v="Houston"/>
    <s v="TX"/>
    <s v="United States"/>
    <s v="SELL00232"/>
  </r>
  <r>
    <x v="2178"/>
    <d v="2023-11-06T00:00:00"/>
    <x v="0"/>
    <x v="2131"/>
    <s v="Neha Joshi"/>
    <x v="18"/>
    <s v="Smartphone Case"/>
    <x v="5"/>
    <x v="8"/>
    <n v="2"/>
    <n v="368.62"/>
    <n v="0.05"/>
    <n v="56.03"/>
    <n v="11.88"/>
    <n v="768.29"/>
    <s v="Credit Card"/>
    <s v="Delivered"/>
    <s v="Indianapolis"/>
    <s v="IN"/>
    <s v="India"/>
    <s v="SELL00432"/>
  </r>
  <r>
    <x v="2179"/>
    <d v="2022-01-17T00:00:00"/>
    <x v="1"/>
    <x v="2132"/>
    <s v="Anjali Verma"/>
    <x v="48"/>
    <s v="Office Chair"/>
    <x v="4"/>
    <x v="9"/>
    <n v="2"/>
    <n v="57.8"/>
    <n v="0.05"/>
    <n v="13.18"/>
    <n v="7.54"/>
    <n v="130.54"/>
    <s v="Net Banking"/>
    <s v="Delivered"/>
    <s v="Dallas"/>
    <s v="TX"/>
    <s v="United States"/>
    <s v="SELL01163"/>
  </r>
  <r>
    <x v="2180"/>
    <d v="2024-01-03T00:00:00"/>
    <x v="2"/>
    <x v="2133"/>
    <s v="Neha Sharma"/>
    <x v="28"/>
    <s v="Water Bottle"/>
    <x v="3"/>
    <x v="6"/>
    <n v="5"/>
    <n v="122.47"/>
    <n v="0"/>
    <n v="73.48"/>
    <n v="6.9"/>
    <n v="692.73"/>
    <s v="Credit Card"/>
    <s v="Delivered"/>
    <s v="Austin"/>
    <s v="TX"/>
    <s v="United States"/>
    <s v="SELL01625"/>
  </r>
  <r>
    <x v="2181"/>
    <d v="2024-06-15T00:00:00"/>
    <x v="2"/>
    <x v="2134"/>
    <s v="Vihaan Mehta"/>
    <x v="5"/>
    <s v="Cookware Set"/>
    <x v="0"/>
    <x v="7"/>
    <n v="3"/>
    <n v="442.15"/>
    <n v="0.25"/>
    <n v="49.74"/>
    <n v="7.07"/>
    <n v="1051.6500000000001"/>
    <s v="Credit Card"/>
    <s v="Delivered"/>
    <s v="Indianapolis"/>
    <s v="IN"/>
    <s v="India"/>
    <s v="SELL01294"/>
  </r>
  <r>
    <x v="2182"/>
    <d v="2022-09-15T00:00:00"/>
    <x v="1"/>
    <x v="2135"/>
    <s v="Karan Sharma"/>
    <x v="48"/>
    <s v="Office Chair"/>
    <x v="3"/>
    <x v="9"/>
    <n v="3"/>
    <n v="365.06"/>
    <n v="0.15"/>
    <n v="74.47"/>
    <n v="3.12"/>
    <n v="1008.49"/>
    <s v="Credit Card"/>
    <s v="Delivered"/>
    <s v="Austin"/>
    <s v="TX"/>
    <s v="Australia"/>
    <s v="SELL01667"/>
  </r>
  <r>
    <x v="2183"/>
    <d v="2020-01-21T00:00:00"/>
    <x v="3"/>
    <x v="2136"/>
    <s v="Sahil Reddy"/>
    <x v="27"/>
    <s v="Instant Pot"/>
    <x v="5"/>
    <x v="7"/>
    <n v="5"/>
    <n v="105.72"/>
    <n v="0"/>
    <n v="42.29"/>
    <n v="5.46"/>
    <n v="576.35"/>
    <s v="UPI"/>
    <s v="Shipped"/>
    <s v="San Antonio"/>
    <s v="TX"/>
    <s v="United States"/>
    <s v="SELL00533"/>
  </r>
  <r>
    <x v="2184"/>
    <d v="2020-10-29T00:00:00"/>
    <x v="3"/>
    <x v="2137"/>
    <s v="Aarav Verma"/>
    <x v="26"/>
    <s v="Board Game"/>
    <x v="0"/>
    <x v="7"/>
    <n v="5"/>
    <n v="139.12"/>
    <n v="0.05"/>
    <n v="33.04"/>
    <n v="6.33"/>
    <n v="700.19"/>
    <s v="Net Banking"/>
    <s v="Delivered"/>
    <s v="Indianapolis"/>
    <s v="IN"/>
    <s v="United States"/>
    <s v="SELL00332"/>
  </r>
  <r>
    <x v="2185"/>
    <d v="2022-05-18T00:00:00"/>
    <x v="1"/>
    <x v="2138"/>
    <s v="Kabir Kapoor"/>
    <x v="11"/>
    <s v="Projector Mini"/>
    <x v="2"/>
    <x v="9"/>
    <n v="2"/>
    <n v="191.64"/>
    <n v="0.2"/>
    <n v="55.19"/>
    <n v="1.03"/>
    <n v="362.84"/>
    <s v="Credit Card"/>
    <s v="Shipped"/>
    <s v="Dallas"/>
    <s v="TX"/>
    <s v="United States"/>
    <s v="SELL01303"/>
  </r>
  <r>
    <x v="2186"/>
    <d v="2020-03-24T00:00:00"/>
    <x v="3"/>
    <x v="2139"/>
    <s v="Priya Reddy"/>
    <x v="0"/>
    <s v="Drone Mini"/>
    <x v="5"/>
    <x v="2"/>
    <n v="4"/>
    <n v="453.93"/>
    <n v="0.15"/>
    <n v="277.81"/>
    <n v="1.17"/>
    <n v="1822.34"/>
    <s v="Net Banking"/>
    <s v="Delivered"/>
    <s v="Houston"/>
    <s v="TX"/>
    <s v="United States"/>
    <s v="SELL01164"/>
  </r>
  <r>
    <x v="2187"/>
    <d v="2024-12-02T00:00:00"/>
    <x v="2"/>
    <x v="2140"/>
    <s v="Sahil Kumar"/>
    <x v="12"/>
    <s v="Vacuum Cleaner"/>
    <x v="2"/>
    <x v="8"/>
    <n v="5"/>
    <n v="222.01"/>
    <n v="0"/>
    <n v="0"/>
    <n v="1.31"/>
    <n v="1111.3599999999999"/>
    <s v="Debit Card"/>
    <s v="Shipped"/>
    <s v="San Francisco"/>
    <s v="CA"/>
    <s v="United States"/>
    <s v="SELL00956"/>
  </r>
  <r>
    <x v="2188"/>
    <d v="2024-08-09T00:00:00"/>
    <x v="2"/>
    <x v="2141"/>
    <s v="Simran Patel"/>
    <x v="28"/>
    <s v="Water Bottle"/>
    <x v="5"/>
    <x v="0"/>
    <n v="2"/>
    <n v="409.66"/>
    <n v="0.05"/>
    <n v="38.92"/>
    <n v="11.25"/>
    <n v="828.52"/>
    <s v="Amazon Pay"/>
    <s v="Delivered"/>
    <s v="Jacksonville"/>
    <s v="FL"/>
    <s v="United States"/>
    <s v="SELL00101"/>
  </r>
  <r>
    <x v="2189"/>
    <d v="2024-01-16T00:00:00"/>
    <x v="2"/>
    <x v="2142"/>
    <s v="Vikas Sharma"/>
    <x v="4"/>
    <s v="T-Shirt"/>
    <x v="5"/>
    <x v="6"/>
    <n v="1"/>
    <n v="431.18"/>
    <n v="0"/>
    <n v="21.56"/>
    <n v="7.7"/>
    <n v="460.44"/>
    <s v="Amazon Pay"/>
    <s v="Delivered"/>
    <s v="Dallas"/>
    <s v="TX"/>
    <s v="Canada"/>
    <s v="SELL01201"/>
  </r>
  <r>
    <x v="2190"/>
    <d v="2023-11-11T00:00:00"/>
    <x v="0"/>
    <x v="2143"/>
    <s v="Sneha Joshi"/>
    <x v="19"/>
    <s v="Backpack"/>
    <x v="5"/>
    <x v="5"/>
    <n v="3"/>
    <n v="331.58"/>
    <n v="0.1"/>
    <n v="71.62"/>
    <n v="7.95"/>
    <n v="974.84"/>
    <s v="UPI"/>
    <s v="Delivered"/>
    <s v="Phoenix"/>
    <s v="AZ"/>
    <s v="United States"/>
    <s v="SELL01135"/>
  </r>
  <r>
    <x v="2191"/>
    <d v="2024-03-10T00:00:00"/>
    <x v="2"/>
    <x v="2144"/>
    <s v="Anjali Reddy"/>
    <x v="43"/>
    <s v="HDMI Cable 2m"/>
    <x v="3"/>
    <x v="8"/>
    <n v="5"/>
    <n v="456.12"/>
    <n v="0"/>
    <n v="0"/>
    <n v="9.5"/>
    <n v="2290.1"/>
    <s v="Credit Card"/>
    <s v="Delivered"/>
    <s v="Columbus"/>
    <s v="OH"/>
    <s v="United States"/>
    <s v="SELL01584"/>
  </r>
  <r>
    <x v="2192"/>
    <d v="2023-07-04T00:00:00"/>
    <x v="0"/>
    <x v="2145"/>
    <s v="Kabir Kapoor"/>
    <x v="20"/>
    <s v="4K Monitor"/>
    <x v="3"/>
    <x v="4"/>
    <n v="5"/>
    <n v="87.12"/>
    <n v="0.2"/>
    <n v="41.82"/>
    <n v="5.8"/>
    <n v="396.1"/>
    <s v="Net Banking"/>
    <s v="Pending"/>
    <s v="Seattle"/>
    <s v="WA"/>
    <s v="United States"/>
    <s v="SELL01027"/>
  </r>
  <r>
    <x v="2193"/>
    <d v="2021-07-23T00:00:00"/>
    <x v="4"/>
    <x v="2146"/>
    <s v="Neha Patel"/>
    <x v="6"/>
    <s v="Dress Shirt"/>
    <x v="5"/>
    <x v="2"/>
    <n v="5"/>
    <n v="335.35"/>
    <n v="0.15"/>
    <n v="114.02"/>
    <n v="3.42"/>
    <n v="1542.68"/>
    <s v="Net Banking"/>
    <s v="Cancelled"/>
    <s v="New York"/>
    <s v="NY"/>
    <s v="United States"/>
    <s v="SELL00471"/>
  </r>
  <r>
    <x v="2194"/>
    <d v="2022-07-22T00:00:00"/>
    <x v="1"/>
    <x v="2147"/>
    <s v="Simran Verma"/>
    <x v="41"/>
    <s v="Electric Kettle"/>
    <x v="5"/>
    <x v="9"/>
    <n v="3"/>
    <n v="554.21"/>
    <n v="0"/>
    <n v="133.01"/>
    <n v="6.31"/>
    <n v="1801.95"/>
    <s v="Amazon Pay"/>
    <s v="Delivered"/>
    <s v="Denver"/>
    <s v="CO"/>
    <s v="United States"/>
    <s v="SELL00223"/>
  </r>
  <r>
    <x v="2195"/>
    <d v="2024-03-30T00:00:00"/>
    <x v="2"/>
    <x v="212"/>
    <s v="Vihaan Kumar"/>
    <x v="36"/>
    <s v="Router"/>
    <x v="3"/>
    <x v="5"/>
    <n v="5"/>
    <n v="199.26"/>
    <n v="0.05"/>
    <n v="0"/>
    <n v="11.61"/>
    <n v="958.09"/>
    <s v="Cash on Delivery"/>
    <s v="Shipped"/>
    <s v="Jacksonville"/>
    <s v="FL"/>
    <s v="United States"/>
    <s v="SELL01907"/>
  </r>
  <r>
    <x v="2196"/>
    <d v="2023-03-31T00:00:00"/>
    <x v="0"/>
    <x v="2148"/>
    <s v="Aarav Patel"/>
    <x v="35"/>
    <s v="Winter Jacket"/>
    <x v="1"/>
    <x v="8"/>
    <n v="2"/>
    <n v="72.66"/>
    <n v="0"/>
    <n v="17.440000000000001"/>
    <n v="4.43"/>
    <n v="167.19"/>
    <s v="UPI"/>
    <s v="Delivered"/>
    <s v="San Diego"/>
    <s v="CA"/>
    <s v="United States"/>
    <s v="SELL00333"/>
  </r>
  <r>
    <x v="2197"/>
    <d v="2023-04-01T00:00:00"/>
    <x v="0"/>
    <x v="2149"/>
    <s v="Vikas Gupta"/>
    <x v="26"/>
    <s v="Board Game"/>
    <x v="5"/>
    <x v="4"/>
    <n v="3"/>
    <n v="193.35"/>
    <n v="0.05"/>
    <n v="0"/>
    <n v="13.55"/>
    <n v="564.6"/>
    <s v="Cash on Delivery"/>
    <s v="Shipped"/>
    <s v="San Antonio"/>
    <s v="TX"/>
    <s v="United States"/>
    <s v="SELL00884"/>
  </r>
  <r>
    <x v="2198"/>
    <d v="2022-10-05T00:00:00"/>
    <x v="1"/>
    <x v="2150"/>
    <s v="Sahil Reddy"/>
    <x v="5"/>
    <s v="Cookware Set"/>
    <x v="5"/>
    <x v="8"/>
    <n v="3"/>
    <n v="199.06"/>
    <n v="0"/>
    <n v="71.66"/>
    <n v="4.9800000000000004"/>
    <n v="673.82"/>
    <s v="Credit Card"/>
    <s v="Delivered"/>
    <s v="Denver"/>
    <s v="CO"/>
    <s v="United States"/>
    <s v="SELL01661"/>
  </r>
  <r>
    <x v="2199"/>
    <d v="2022-03-03T00:00:00"/>
    <x v="1"/>
    <x v="2151"/>
    <s v="Vikas Verma"/>
    <x v="16"/>
    <s v="Puzzle 1000pc"/>
    <x v="3"/>
    <x v="6"/>
    <n v="4"/>
    <n v="544.46"/>
    <n v="0.05"/>
    <n v="103.45"/>
    <n v="4.12"/>
    <n v="2176.52"/>
    <s v="UPI"/>
    <s v="Delivered"/>
    <s v="Denver"/>
    <s v="CO"/>
    <s v="United States"/>
    <s v="SELL01006"/>
  </r>
  <r>
    <x v="2200"/>
    <d v="2022-03-02T00:00:00"/>
    <x v="1"/>
    <x v="2152"/>
    <s v="Vivaan Singh"/>
    <x v="28"/>
    <s v="Water Bottle"/>
    <x v="2"/>
    <x v="4"/>
    <n v="5"/>
    <n v="569.24"/>
    <n v="0.2"/>
    <n v="273.24"/>
    <n v="7.69"/>
    <n v="2557.89"/>
    <s v="Debit Card"/>
    <s v="Delivered"/>
    <s v="Dallas"/>
    <s v="TX"/>
    <s v="United States"/>
    <s v="SELL01584"/>
  </r>
  <r>
    <x v="2201"/>
    <d v="2024-03-27T00:00:00"/>
    <x v="2"/>
    <x v="2153"/>
    <s v="Neha Singh"/>
    <x v="19"/>
    <s v="Backpack"/>
    <x v="0"/>
    <x v="7"/>
    <n v="2"/>
    <n v="386.02"/>
    <n v="0"/>
    <n v="92.64"/>
    <n v="5.3"/>
    <n v="869.98"/>
    <s v="Credit Card"/>
    <s v="Delivered"/>
    <s v="Charlotte"/>
    <s v="NC"/>
    <s v="United States"/>
    <s v="SELL01654"/>
  </r>
  <r>
    <x v="2202"/>
    <d v="2024-12-14T00:00:00"/>
    <x v="2"/>
    <x v="456"/>
    <s v="Karan Verma"/>
    <x v="4"/>
    <s v="T-Shirt"/>
    <x v="1"/>
    <x v="4"/>
    <n v="5"/>
    <n v="330.73"/>
    <n v="0.1"/>
    <n v="267.89"/>
    <n v="1.17"/>
    <n v="1757.35"/>
    <s v="Debit Card"/>
    <s v="Cancelled"/>
    <s v="Washington"/>
    <s v="DC"/>
    <s v="United Kingdom"/>
    <s v="SELL01194"/>
  </r>
  <r>
    <x v="2203"/>
    <d v="2023-07-18T00:00:00"/>
    <x v="0"/>
    <x v="2154"/>
    <s v="Pooja Kapoor"/>
    <x v="10"/>
    <s v="Car Charger"/>
    <x v="1"/>
    <x v="0"/>
    <n v="2"/>
    <n v="216.28"/>
    <n v="0.2"/>
    <n v="62.29"/>
    <n v="11.56"/>
    <n v="419.9"/>
    <s v="UPI"/>
    <s v="Delivered"/>
    <s v="New York"/>
    <s v="NY"/>
    <s v="United States"/>
    <s v="SELL00721"/>
  </r>
  <r>
    <x v="2204"/>
    <d v="2021-05-06T00:00:00"/>
    <x v="4"/>
    <x v="2155"/>
    <s v="Rohit Kumar"/>
    <x v="26"/>
    <s v="Board Game"/>
    <x v="0"/>
    <x v="4"/>
    <n v="1"/>
    <n v="354.09"/>
    <n v="0.2"/>
    <n v="22.66"/>
    <n v="2.06"/>
    <n v="307.99"/>
    <s v="Amazon Pay"/>
    <s v="Delivered"/>
    <s v="Los Angeles"/>
    <s v="CA"/>
    <s v="United States"/>
    <s v="SELL00759"/>
  </r>
  <r>
    <x v="2205"/>
    <d v="2020-07-26T00:00:00"/>
    <x v="3"/>
    <x v="2156"/>
    <s v="Vihaan Mehta"/>
    <x v="20"/>
    <s v="4K Monitor"/>
    <x v="0"/>
    <x v="2"/>
    <n v="5"/>
    <n v="71.95"/>
    <n v="0"/>
    <n v="43.17"/>
    <n v="14.94"/>
    <n v="417.86"/>
    <s v="Credit Card"/>
    <s v="Delivered"/>
    <s v="Chicago"/>
    <s v="IL"/>
    <s v="United Kingdom"/>
    <s v="SELL01386"/>
  </r>
  <r>
    <x v="2206"/>
    <d v="2024-04-11T00:00:00"/>
    <x v="2"/>
    <x v="2157"/>
    <s v="Rohit Joshi"/>
    <x v="40"/>
    <s v="Mechanical Keyboard"/>
    <x v="0"/>
    <x v="7"/>
    <n v="3"/>
    <n v="501.92"/>
    <n v="0.05"/>
    <n v="114.44"/>
    <n v="4.68"/>
    <n v="1549.59"/>
    <s v="Amazon Pay"/>
    <s v="Delivered"/>
    <s v="Houston"/>
    <s v="TX"/>
    <s v="United States"/>
    <s v="SELL00251"/>
  </r>
  <r>
    <x v="2207"/>
    <d v="2024-05-26T00:00:00"/>
    <x v="2"/>
    <x v="2158"/>
    <s v="Rohit Patel"/>
    <x v="12"/>
    <s v="Vacuum Cleaner"/>
    <x v="0"/>
    <x v="8"/>
    <n v="4"/>
    <n v="10.16"/>
    <n v="0"/>
    <n v="2.0299999999999998"/>
    <n v="1.2"/>
    <n v="43.87"/>
    <s v="Cash on Delivery"/>
    <s v="Shipped"/>
    <s v="San Diego"/>
    <s v="CA"/>
    <s v="United States"/>
    <s v="SELL00857"/>
  </r>
  <r>
    <x v="2208"/>
    <d v="2022-12-19T00:00:00"/>
    <x v="1"/>
    <x v="2159"/>
    <s v="Vihaan Mehta"/>
    <x v="2"/>
    <s v="Power Bank 20000mAh"/>
    <x v="1"/>
    <x v="6"/>
    <n v="5"/>
    <n v="96.17"/>
    <n v="0.05"/>
    <n v="54.82"/>
    <n v="10.49"/>
    <n v="522.12"/>
    <s v="Credit Card"/>
    <s v="Delivered"/>
    <s v="Jacksonville"/>
    <s v="FL"/>
    <s v="United States"/>
    <s v="SELL01348"/>
  </r>
  <r>
    <x v="2209"/>
    <d v="2021-03-05T00:00:00"/>
    <x v="4"/>
    <x v="2160"/>
    <s v="Vivaan Kapoor"/>
    <x v="3"/>
    <s v="Webcam Full HD"/>
    <x v="5"/>
    <x v="4"/>
    <n v="3"/>
    <n v="239.68"/>
    <n v="0"/>
    <n v="57.52"/>
    <n v="9.73"/>
    <n v="786.29"/>
    <s v="Debit Card"/>
    <s v="Delivered"/>
    <s v="Fort Worth"/>
    <s v="TX"/>
    <s v="United States"/>
    <s v="SELL00911"/>
  </r>
  <r>
    <x v="2210"/>
    <d v="2022-09-11T00:00:00"/>
    <x v="1"/>
    <x v="2161"/>
    <s v="Vihaan Joshi"/>
    <x v="3"/>
    <s v="Webcam Full HD"/>
    <x v="3"/>
    <x v="1"/>
    <n v="3"/>
    <n v="123.35"/>
    <n v="0.05"/>
    <n v="28.12"/>
    <n v="3.15"/>
    <n v="382.82"/>
    <s v="Credit Card"/>
    <s v="Delivered"/>
    <s v="Charlotte"/>
    <s v="NC"/>
    <s v="India"/>
    <s v="SELL01014"/>
  </r>
  <r>
    <x v="2211"/>
    <d v="2024-08-07T00:00:00"/>
    <x v="2"/>
    <x v="2162"/>
    <s v="Simran Kapoor"/>
    <x v="33"/>
    <s v="Laptop Sleeve"/>
    <x v="2"/>
    <x v="6"/>
    <n v="4"/>
    <n v="364.65"/>
    <n v="0.1"/>
    <n v="65.64"/>
    <n v="9.69"/>
    <n v="1388.07"/>
    <s v="Credit Card"/>
    <s v="Pending"/>
    <s v="Chicago"/>
    <s v="IL"/>
    <s v="United States"/>
    <s v="SELL00092"/>
  </r>
  <r>
    <x v="2212"/>
    <d v="2024-06-16T00:00:00"/>
    <x v="2"/>
    <x v="2163"/>
    <s v="Aman Singh"/>
    <x v="14"/>
    <s v="Running Shoes"/>
    <x v="4"/>
    <x v="8"/>
    <n v="1"/>
    <n v="580.64"/>
    <n v="0"/>
    <n v="0"/>
    <n v="14"/>
    <n v="594.64"/>
    <s v="Cash on Delivery"/>
    <s v="Delivered"/>
    <s v="San Francisco"/>
    <s v="CA"/>
    <s v="United States"/>
    <s v="SELL01893"/>
  </r>
  <r>
    <x v="2213"/>
    <d v="2023-08-25T00:00:00"/>
    <x v="0"/>
    <x v="2164"/>
    <s v="Neha Sharma"/>
    <x v="36"/>
    <s v="Router"/>
    <x v="3"/>
    <x v="0"/>
    <n v="1"/>
    <n v="537.41999999999996"/>
    <n v="0.25"/>
    <n v="0"/>
    <n v="0.81"/>
    <n v="403.87"/>
    <s v="Debit Card"/>
    <s v="Delivered"/>
    <s v="Philadelphia"/>
    <s v="PA"/>
    <s v="United States"/>
    <s v="SELL00588"/>
  </r>
  <r>
    <x v="2214"/>
    <d v="2021-06-03T00:00:00"/>
    <x v="4"/>
    <x v="972"/>
    <s v="Aman Sharma"/>
    <x v="16"/>
    <s v="Puzzle 1000pc"/>
    <x v="3"/>
    <x v="8"/>
    <n v="3"/>
    <n v="530.66"/>
    <n v="0.05"/>
    <n v="75.62"/>
    <n v="8.83"/>
    <n v="1596.83"/>
    <s v="Debit Card"/>
    <s v="Delivered"/>
    <s v="Indianapolis"/>
    <s v="IN"/>
    <s v="United States"/>
    <s v="SELL01412"/>
  </r>
  <r>
    <x v="2215"/>
    <d v="2021-08-13T00:00:00"/>
    <x v="4"/>
    <x v="2165"/>
    <s v="Sahil Mehta"/>
    <x v="38"/>
    <s v="Fitness Band"/>
    <x v="2"/>
    <x v="5"/>
    <n v="1"/>
    <n v="73.680000000000007"/>
    <n v="0"/>
    <n v="5.89"/>
    <n v="5.64"/>
    <n v="85.21"/>
    <s v="Amazon Pay"/>
    <s v="Delivered"/>
    <s v="New York"/>
    <s v="NY"/>
    <s v="United States"/>
    <s v="SELL00336"/>
  </r>
  <r>
    <x v="2216"/>
    <d v="2022-11-16T00:00:00"/>
    <x v="1"/>
    <x v="2166"/>
    <s v="Ritika Joshi"/>
    <x v="30"/>
    <s v="Noise Cancelling Headphones"/>
    <x v="2"/>
    <x v="5"/>
    <n v="5"/>
    <n v="329.67"/>
    <n v="0"/>
    <n v="0"/>
    <n v="14.16"/>
    <n v="1662.51"/>
    <s v="Credit Card"/>
    <s v="Delivered"/>
    <s v="Columbus"/>
    <s v="OH"/>
    <s v="United States"/>
    <s v="SELL00853"/>
  </r>
  <r>
    <x v="2217"/>
    <d v="2024-09-05T00:00:00"/>
    <x v="2"/>
    <x v="2167"/>
    <s v="Aman Singh"/>
    <x v="47"/>
    <s v="External HDD 2TB"/>
    <x v="5"/>
    <x v="3"/>
    <n v="2"/>
    <n v="586.54999999999995"/>
    <n v="0"/>
    <n v="93.85"/>
    <n v="14.85"/>
    <n v="1281.8"/>
    <s v="Credit Card"/>
    <s v="Delivered"/>
    <s v="Fort Worth"/>
    <s v="TX"/>
    <s v="United States"/>
    <s v="SELL00245"/>
  </r>
  <r>
    <x v="2218"/>
    <d v="2024-05-04T00:00:00"/>
    <x v="2"/>
    <x v="2168"/>
    <s v="Ritika Singh"/>
    <x v="39"/>
    <s v="Sunglasses"/>
    <x v="1"/>
    <x v="9"/>
    <n v="1"/>
    <n v="309.89"/>
    <n v="0"/>
    <n v="37.19"/>
    <n v="4.3600000000000003"/>
    <n v="351.44"/>
    <s v="Credit Card"/>
    <s v="Delivered"/>
    <s v="Seattle"/>
    <s v="WA"/>
    <s v="United Kingdom"/>
    <s v="SELL01519"/>
  </r>
  <r>
    <x v="2219"/>
    <d v="2020-07-17T00:00:00"/>
    <x v="3"/>
    <x v="2169"/>
    <s v="Arjun Verma"/>
    <x v="29"/>
    <s v="Portable SSD 1TB"/>
    <x v="2"/>
    <x v="1"/>
    <n v="2"/>
    <n v="195.76"/>
    <n v="0.1"/>
    <n v="17.62"/>
    <n v="11.49"/>
    <n v="381.48"/>
    <s v="Debit Card"/>
    <s v="Delivered"/>
    <s v="San Antonio"/>
    <s v="TX"/>
    <s v="United States"/>
    <s v="SELL01055"/>
  </r>
  <r>
    <x v="2220"/>
    <d v="2021-01-21T00:00:00"/>
    <x v="4"/>
    <x v="2170"/>
    <s v="Sunita Kapoor"/>
    <x v="33"/>
    <s v="Laptop Sleeve"/>
    <x v="3"/>
    <x v="5"/>
    <n v="2"/>
    <n v="99.61"/>
    <n v="0"/>
    <n v="15.94"/>
    <n v="10.83"/>
    <n v="225.99"/>
    <s v="UPI"/>
    <s v="Delivered"/>
    <s v="Charlotte"/>
    <s v="NC"/>
    <s v="India"/>
    <s v="SELL00905"/>
  </r>
  <r>
    <x v="2221"/>
    <d v="2020-12-14T00:00:00"/>
    <x v="3"/>
    <x v="2171"/>
    <s v="Kabir Patel"/>
    <x v="31"/>
    <s v="Novel Bestseller"/>
    <x v="4"/>
    <x v="2"/>
    <n v="3"/>
    <n v="382.71"/>
    <n v="0"/>
    <n v="137.78"/>
    <n v="8.83"/>
    <n v="1294.74"/>
    <s v="Net Banking"/>
    <s v="Delivered"/>
    <s v="Phoenix"/>
    <s v="AZ"/>
    <s v="India"/>
    <s v="SELL01777"/>
  </r>
  <r>
    <x v="2222"/>
    <d v="2022-08-17T00:00:00"/>
    <x v="1"/>
    <x v="2172"/>
    <s v="Aman Mehta"/>
    <x v="36"/>
    <s v="Router"/>
    <x v="1"/>
    <x v="7"/>
    <n v="1"/>
    <n v="301.60000000000002"/>
    <n v="0.1"/>
    <n v="13.57"/>
    <n v="14.65"/>
    <n v="299.66000000000003"/>
    <s v="Amazon Pay"/>
    <s v="Delivered"/>
    <s v="Indianapolis"/>
    <s v="IN"/>
    <s v="United States"/>
    <s v="SELL01574"/>
  </r>
  <r>
    <x v="2223"/>
    <d v="2021-11-23T00:00:00"/>
    <x v="4"/>
    <x v="2173"/>
    <s v="Karan Kapoor"/>
    <x v="7"/>
    <s v="Jeans"/>
    <x v="2"/>
    <x v="5"/>
    <n v="2"/>
    <n v="68.25"/>
    <n v="0"/>
    <n v="24.57"/>
    <n v="2.89"/>
    <n v="163.96"/>
    <s v="Amazon Pay"/>
    <s v="Delivered"/>
    <s v="San Francisco"/>
    <s v="CA"/>
    <s v="United States"/>
    <s v="SELL01149"/>
  </r>
  <r>
    <x v="2224"/>
    <d v="2024-04-08T00:00:00"/>
    <x v="2"/>
    <x v="2174"/>
    <s v="Sneha Gupta"/>
    <x v="14"/>
    <s v="Running Shoes"/>
    <x v="1"/>
    <x v="1"/>
    <n v="1"/>
    <n v="237.39"/>
    <n v="0"/>
    <n v="11.87"/>
    <n v="2.73"/>
    <n v="251.99"/>
    <s v="Amazon Pay"/>
    <s v="Delivered"/>
    <s v="San Diego"/>
    <s v="CA"/>
    <s v="United Kingdom"/>
    <s v="SELL00701"/>
  </r>
  <r>
    <x v="2225"/>
    <d v="2021-01-12T00:00:00"/>
    <x v="4"/>
    <x v="2175"/>
    <s v="Sunita Patel"/>
    <x v="2"/>
    <s v="Power Bank 20000mAh"/>
    <x v="3"/>
    <x v="5"/>
    <n v="3"/>
    <n v="381.08"/>
    <n v="0"/>
    <n v="57.16"/>
    <n v="2.72"/>
    <n v="1203.1199999999999"/>
    <s v="Debit Card"/>
    <s v="Shipped"/>
    <s v="Los Angeles"/>
    <s v="CA"/>
    <s v="United States"/>
    <s v="SELL01568"/>
  </r>
  <r>
    <x v="2226"/>
    <d v="2022-06-17T00:00:00"/>
    <x v="1"/>
    <x v="2176"/>
    <s v="Priya Joshi"/>
    <x v="48"/>
    <s v="Office Chair"/>
    <x v="3"/>
    <x v="8"/>
    <n v="5"/>
    <n v="271.07"/>
    <n v="0.05"/>
    <n v="64.38"/>
    <n v="10.95"/>
    <n v="1362.91"/>
    <s v="Debit Card"/>
    <s v="Delivered"/>
    <s v="Chicago"/>
    <s v="IL"/>
    <s v="United States"/>
    <s v="SELL01482"/>
  </r>
  <r>
    <x v="2227"/>
    <d v="2022-07-04T00:00:00"/>
    <x v="1"/>
    <x v="2177"/>
    <s v="Arjun Singh"/>
    <x v="32"/>
    <s v="Children's Book"/>
    <x v="5"/>
    <x v="7"/>
    <n v="3"/>
    <n v="445.59"/>
    <n v="0.05"/>
    <n v="228.59"/>
    <n v="5.54"/>
    <n v="1504.06"/>
    <s v="Credit Card"/>
    <s v="Delivered"/>
    <s v="San Francisco"/>
    <s v="CA"/>
    <s v="United States"/>
    <s v="SELL00511"/>
  </r>
  <r>
    <x v="2228"/>
    <d v="2024-04-30T00:00:00"/>
    <x v="2"/>
    <x v="2178"/>
    <s v="Karan Kapoor"/>
    <x v="38"/>
    <s v="Fitness Band"/>
    <x v="5"/>
    <x v="5"/>
    <n v="2"/>
    <n v="320.93"/>
    <n v="0.1"/>
    <n v="103.98"/>
    <n v="1.51"/>
    <n v="683.16"/>
    <s v="Credit Card"/>
    <s v="Delivered"/>
    <s v="Jacksonville"/>
    <s v="FL"/>
    <s v="United States"/>
    <s v="SELL00424"/>
  </r>
  <r>
    <x v="2229"/>
    <d v="2021-06-10T00:00:00"/>
    <x v="4"/>
    <x v="2179"/>
    <s v="Aman Gupta"/>
    <x v="22"/>
    <s v="LED Desk Lamp"/>
    <x v="5"/>
    <x v="4"/>
    <n v="3"/>
    <n v="549.70000000000005"/>
    <n v="0"/>
    <n v="82.46"/>
    <n v="7.67"/>
    <n v="1739.23"/>
    <s v="Debit Card"/>
    <s v="Shipped"/>
    <s v="Houston"/>
    <s v="TX"/>
    <s v="India"/>
    <s v="SELL01392"/>
  </r>
  <r>
    <x v="2230"/>
    <d v="2023-03-22T00:00:00"/>
    <x v="0"/>
    <x v="2180"/>
    <s v="Sahil Patel"/>
    <x v="22"/>
    <s v="LED Desk Lamp"/>
    <x v="5"/>
    <x v="7"/>
    <n v="1"/>
    <n v="64.06"/>
    <n v="0"/>
    <n v="5.12"/>
    <n v="13.36"/>
    <n v="82.54"/>
    <s v="Debit Card"/>
    <s v="Delivered"/>
    <s v="Houston"/>
    <s v="TX"/>
    <s v="United States"/>
    <s v="SELL00007"/>
  </r>
  <r>
    <x v="2231"/>
    <d v="2022-01-03T00:00:00"/>
    <x v="1"/>
    <x v="2181"/>
    <s v="Sahil Kumar"/>
    <x v="47"/>
    <s v="External HDD 2TB"/>
    <x v="1"/>
    <x v="3"/>
    <n v="5"/>
    <n v="97.7"/>
    <n v="0.15"/>
    <n v="74.739999999999995"/>
    <n v="9.64"/>
    <n v="499.6"/>
    <s v="Debit Card"/>
    <s v="Delivered"/>
    <s v="San Jose"/>
    <s v="CA"/>
    <s v="United States"/>
    <s v="SELL01617"/>
  </r>
  <r>
    <x v="2232"/>
    <d v="2020-07-24T00:00:00"/>
    <x v="3"/>
    <x v="2182"/>
    <s v="Rohit Kumar"/>
    <x v="9"/>
    <s v="Wireless Earbuds"/>
    <x v="3"/>
    <x v="1"/>
    <n v="5"/>
    <n v="85.04"/>
    <n v="0.05"/>
    <n v="32.32"/>
    <n v="14.3"/>
    <n v="450.56"/>
    <s v="Credit Card"/>
    <s v="Delivered"/>
    <s v="San Antonio"/>
    <s v="TX"/>
    <s v="United Kingdom"/>
    <s v="SELL00649"/>
  </r>
  <r>
    <x v="2233"/>
    <d v="2021-03-30T00:00:00"/>
    <x v="4"/>
    <x v="2183"/>
    <s v="Kabir Gupta"/>
    <x v="0"/>
    <s v="Drone Mini"/>
    <x v="5"/>
    <x v="7"/>
    <n v="5"/>
    <n v="299.69"/>
    <n v="0.1"/>
    <n v="0"/>
    <n v="7.04"/>
    <n v="1355.64"/>
    <s v="Credit Card"/>
    <s v="Delivered"/>
    <s v="Austin"/>
    <s v="TX"/>
    <s v="Australia"/>
    <s v="SELL00667"/>
  </r>
  <r>
    <x v="2234"/>
    <d v="2023-07-20T00:00:00"/>
    <x v="0"/>
    <x v="2184"/>
    <s v="Vikas Singh"/>
    <x v="45"/>
    <s v="Yoga Mat"/>
    <x v="5"/>
    <x v="3"/>
    <n v="5"/>
    <n v="234.39"/>
    <n v="0.1"/>
    <n v="126.57"/>
    <n v="6.16"/>
    <n v="1187.48"/>
    <s v="Credit Card"/>
    <s v="Delivered"/>
    <s v="Washington"/>
    <s v="DC"/>
    <s v="United States"/>
    <s v="SELL01709"/>
  </r>
  <r>
    <x v="2235"/>
    <d v="2023-06-13T00:00:00"/>
    <x v="0"/>
    <x v="2185"/>
    <s v="Mohit Reddy"/>
    <x v="6"/>
    <s v="Dress Shirt"/>
    <x v="1"/>
    <x v="1"/>
    <n v="5"/>
    <n v="359.34"/>
    <n v="0.05"/>
    <n v="136.55000000000001"/>
    <n v="6.17"/>
    <n v="1849.58"/>
    <s v="UPI"/>
    <s v="Delivered"/>
    <s v="Austin"/>
    <s v="TX"/>
    <s v="United States"/>
    <s v="SELL00352"/>
  </r>
  <r>
    <x v="2236"/>
    <d v="2024-10-29T00:00:00"/>
    <x v="2"/>
    <x v="2186"/>
    <s v="Sahil Patel"/>
    <x v="14"/>
    <s v="Running Shoes"/>
    <x v="1"/>
    <x v="2"/>
    <n v="4"/>
    <n v="396.68"/>
    <n v="0.25"/>
    <n v="142.80000000000001"/>
    <n v="2.25"/>
    <n v="1335.09"/>
    <s v="Debit Card"/>
    <s v="Delivered"/>
    <s v="San Francisco"/>
    <s v="CA"/>
    <s v="United States"/>
    <s v="SELL00799"/>
  </r>
  <r>
    <x v="2237"/>
    <d v="2021-06-04T00:00:00"/>
    <x v="4"/>
    <x v="2060"/>
    <s v="Vihaan Patel"/>
    <x v="45"/>
    <s v="Yoga Mat"/>
    <x v="3"/>
    <x v="1"/>
    <n v="3"/>
    <n v="84.3"/>
    <n v="0.2"/>
    <n v="16.190000000000001"/>
    <n v="10.67"/>
    <n v="229.18"/>
    <s v="UPI"/>
    <s v="Delivered"/>
    <s v="San Jose"/>
    <s v="CA"/>
    <s v="India"/>
    <s v="SELL00852"/>
  </r>
  <r>
    <x v="2238"/>
    <d v="2024-08-28T00:00:00"/>
    <x v="2"/>
    <x v="2187"/>
    <s v="Sahil Joshi"/>
    <x v="18"/>
    <s v="Smartphone Case"/>
    <x v="3"/>
    <x v="7"/>
    <n v="1"/>
    <n v="312.3"/>
    <n v="0"/>
    <n v="15.62"/>
    <n v="12.59"/>
    <n v="340.51"/>
    <s v="Debit Card"/>
    <s v="Delivered"/>
    <s v="Seattle"/>
    <s v="WA"/>
    <s v="United States"/>
    <s v="SELL01886"/>
  </r>
  <r>
    <x v="2239"/>
    <d v="2022-10-13T00:00:00"/>
    <x v="1"/>
    <x v="2188"/>
    <s v="Ritika Kapoor"/>
    <x v="10"/>
    <s v="Car Charger"/>
    <x v="3"/>
    <x v="9"/>
    <n v="5"/>
    <n v="412.93"/>
    <n v="0"/>
    <n v="103.23"/>
    <n v="13.95"/>
    <n v="2181.83"/>
    <s v="Credit Card"/>
    <s v="Delivered"/>
    <s v="San Francisco"/>
    <s v="CA"/>
    <s v="United Kingdom"/>
    <s v="SELL01857"/>
  </r>
  <r>
    <x v="2240"/>
    <d v="2022-08-13T00:00:00"/>
    <x v="1"/>
    <x v="2189"/>
    <s v="Karan Reddy"/>
    <x v="38"/>
    <s v="Fitness Band"/>
    <x v="1"/>
    <x v="7"/>
    <n v="2"/>
    <n v="338.87"/>
    <n v="0"/>
    <n v="81.33"/>
    <n v="12.65"/>
    <n v="771.72"/>
    <s v="Net Banking"/>
    <s v="Delivered"/>
    <s v="Indianapolis"/>
    <s v="IN"/>
    <s v="United States"/>
    <s v="SELL01357"/>
  </r>
  <r>
    <x v="2241"/>
    <d v="2021-12-26T00:00:00"/>
    <x v="4"/>
    <x v="2190"/>
    <s v="Priya Mehta"/>
    <x v="9"/>
    <s v="Wireless Earbuds"/>
    <x v="5"/>
    <x v="7"/>
    <n v="4"/>
    <n v="504.88"/>
    <n v="0.3"/>
    <n v="169.64"/>
    <n v="3.71"/>
    <n v="1587.01"/>
    <s v="Net Banking"/>
    <s v="Delivered"/>
    <s v="New York"/>
    <s v="NY"/>
    <s v="United States"/>
    <s v="SELL00193"/>
  </r>
  <r>
    <x v="2242"/>
    <d v="2022-10-10T00:00:00"/>
    <x v="1"/>
    <x v="2191"/>
    <s v="Aarav Reddy"/>
    <x v="35"/>
    <s v="Winter Jacket"/>
    <x v="4"/>
    <x v="5"/>
    <n v="5"/>
    <n v="487.59"/>
    <n v="0.05"/>
    <n v="185.28"/>
    <n v="0.73"/>
    <n v="2502.06"/>
    <s v="Credit Card"/>
    <s v="Delivered"/>
    <s v="Denver"/>
    <s v="CO"/>
    <s v="United States"/>
    <s v="SELL01072"/>
  </r>
  <r>
    <x v="2243"/>
    <d v="2021-05-15T00:00:00"/>
    <x v="4"/>
    <x v="2192"/>
    <s v="Vihaan Sharma"/>
    <x v="43"/>
    <s v="HDMI Cable 2m"/>
    <x v="1"/>
    <x v="7"/>
    <n v="3"/>
    <n v="288.04000000000002"/>
    <n v="0"/>
    <n v="103.69"/>
    <n v="3.05"/>
    <n v="970.86"/>
    <s v="Debit Card"/>
    <s v="Delivered"/>
    <s v="Los Angeles"/>
    <s v="CA"/>
    <s v="United States"/>
    <s v="SELL00265"/>
  </r>
  <r>
    <x v="2244"/>
    <d v="2020-04-26T00:00:00"/>
    <x v="3"/>
    <x v="2193"/>
    <s v="Sunita Singh"/>
    <x v="31"/>
    <s v="Novel Bestseller"/>
    <x v="3"/>
    <x v="6"/>
    <n v="2"/>
    <n v="208.16"/>
    <n v="0"/>
    <n v="33.31"/>
    <n v="1.77"/>
    <n v="451.4"/>
    <s v="UPI"/>
    <s v="Pending"/>
    <s v="Austin"/>
    <s v="TX"/>
    <s v="United States"/>
    <s v="SELL01951"/>
  </r>
  <r>
    <x v="2245"/>
    <d v="2021-01-20T00:00:00"/>
    <x v="4"/>
    <x v="2194"/>
    <s v="Vivaan Sharma"/>
    <x v="26"/>
    <s v="Board Game"/>
    <x v="5"/>
    <x v="1"/>
    <n v="5"/>
    <n v="257.89999999999998"/>
    <n v="0.3"/>
    <n v="72.209999999999994"/>
    <n v="7.72"/>
    <n v="982.58"/>
    <s v="Credit Card"/>
    <s v="Delivered"/>
    <s v="Los Angeles"/>
    <s v="CA"/>
    <s v="United Kingdom"/>
    <s v="SELL01818"/>
  </r>
  <r>
    <x v="2246"/>
    <d v="2023-09-29T00:00:00"/>
    <x v="0"/>
    <x v="2195"/>
    <s v="Rohit Gupta"/>
    <x v="44"/>
    <s v="Desk Organizer"/>
    <x v="0"/>
    <x v="4"/>
    <n v="2"/>
    <n v="575.76"/>
    <n v="0.1"/>
    <n v="124.36"/>
    <n v="11.62"/>
    <n v="1172.3499999999999"/>
    <s v="Debit Card"/>
    <s v="Delivered"/>
    <s v="Austin"/>
    <s v="TX"/>
    <s v="United States"/>
    <s v="SELL01503"/>
  </r>
  <r>
    <x v="2247"/>
    <d v="2021-08-06T00:00:00"/>
    <x v="4"/>
    <x v="2196"/>
    <s v="Mohit Gupta"/>
    <x v="3"/>
    <s v="Webcam Full HD"/>
    <x v="3"/>
    <x v="1"/>
    <n v="3"/>
    <n v="491.99"/>
    <n v="0.25"/>
    <n v="0"/>
    <n v="8.17"/>
    <n v="1115.1500000000001"/>
    <s v="Credit Card"/>
    <s v="Delivered"/>
    <s v="Chicago"/>
    <s v="IL"/>
    <s v="India"/>
    <s v="SELL00212"/>
  </r>
  <r>
    <x v="2248"/>
    <d v="2021-01-29T00:00:00"/>
    <x v="4"/>
    <x v="2197"/>
    <s v="Pooja Singh"/>
    <x v="30"/>
    <s v="Noise Cancelling Headphones"/>
    <x v="5"/>
    <x v="6"/>
    <n v="4"/>
    <n v="481.58"/>
    <n v="0"/>
    <n v="96.32"/>
    <n v="3.95"/>
    <n v="2026.59"/>
    <s v="UPI"/>
    <s v="Delivered"/>
    <s v="San Antonio"/>
    <s v="TX"/>
    <s v="United States"/>
    <s v="SELL01370"/>
  </r>
  <r>
    <x v="2249"/>
    <d v="2022-12-23T00:00:00"/>
    <x v="1"/>
    <x v="2198"/>
    <s v="Vivaan Gupta"/>
    <x v="28"/>
    <s v="Water Bottle"/>
    <x v="4"/>
    <x v="5"/>
    <n v="5"/>
    <n v="357.73"/>
    <n v="0.05"/>
    <n v="135.94"/>
    <n v="6.03"/>
    <n v="1841.19"/>
    <s v="UPI"/>
    <s v="Delivered"/>
    <s v="Charlotte"/>
    <s v="NC"/>
    <s v="Canada"/>
    <s v="SELL01007"/>
  </r>
  <r>
    <x v="2250"/>
    <d v="2024-10-06T00:00:00"/>
    <x v="2"/>
    <x v="2199"/>
    <s v="Rohit Reddy"/>
    <x v="41"/>
    <s v="Electric Kettle"/>
    <x v="2"/>
    <x v="3"/>
    <n v="5"/>
    <n v="271.2"/>
    <n v="0.1"/>
    <n v="61.02"/>
    <n v="2.39"/>
    <n v="1283.81"/>
    <s v="Debit Card"/>
    <s v="Delivered"/>
    <s v="New York"/>
    <s v="NY"/>
    <s v="United States"/>
    <s v="SELL01537"/>
  </r>
  <r>
    <x v="2251"/>
    <d v="2021-12-21T00:00:00"/>
    <x v="4"/>
    <x v="2200"/>
    <s v="Vivaan Patel"/>
    <x v="49"/>
    <s v="Bluetooth Speaker"/>
    <x v="2"/>
    <x v="0"/>
    <n v="1"/>
    <n v="576.58000000000004"/>
    <n v="0"/>
    <n v="46.13"/>
    <n v="4.38"/>
    <n v="627.09"/>
    <s v="Net Banking"/>
    <s v="Delivered"/>
    <s v="New York"/>
    <s v="NY"/>
    <s v="India"/>
    <s v="SELL00646"/>
  </r>
  <r>
    <x v="2252"/>
    <d v="2020-03-12T00:00:00"/>
    <x v="3"/>
    <x v="2201"/>
    <s v="Simran Verma"/>
    <x v="49"/>
    <s v="Bluetooth Speaker"/>
    <x v="1"/>
    <x v="0"/>
    <n v="3"/>
    <n v="14.5"/>
    <n v="0"/>
    <n v="0"/>
    <n v="0.34"/>
    <n v="43.84"/>
    <s v="Debit Card"/>
    <s v="Delivered"/>
    <s v="San Francisco"/>
    <s v="CA"/>
    <s v="United States"/>
    <s v="SELL01363"/>
  </r>
  <r>
    <x v="2253"/>
    <d v="2024-12-17T00:00:00"/>
    <x v="2"/>
    <x v="1033"/>
    <s v="Kabir Reddy"/>
    <x v="3"/>
    <s v="Webcam Full HD"/>
    <x v="3"/>
    <x v="6"/>
    <n v="1"/>
    <n v="107.11"/>
    <n v="0.1"/>
    <n v="11.57"/>
    <n v="5.74"/>
    <n v="113.71"/>
    <s v="Cash on Delivery"/>
    <s v="Cancelled"/>
    <s v="San Francisco"/>
    <s v="CA"/>
    <s v="United States"/>
    <s v="SELL01258"/>
  </r>
  <r>
    <x v="2254"/>
    <d v="2020-09-30T00:00:00"/>
    <x v="3"/>
    <x v="2202"/>
    <s v="Sneha Reddy"/>
    <x v="9"/>
    <s v="Wireless Earbuds"/>
    <x v="1"/>
    <x v="4"/>
    <n v="4"/>
    <n v="378.02"/>
    <n v="0.05"/>
    <n v="71.819999999999993"/>
    <n v="0.53"/>
    <n v="1508.83"/>
    <s v="Credit Card"/>
    <s v="Delivered"/>
    <s v="San Diego"/>
    <s v="CA"/>
    <s v="Canada"/>
    <s v="SELL00503"/>
  </r>
  <r>
    <x v="2255"/>
    <d v="2023-09-05T00:00:00"/>
    <x v="0"/>
    <x v="2203"/>
    <s v="Sunita Kumar"/>
    <x v="11"/>
    <s v="Projector Mini"/>
    <x v="4"/>
    <x v="2"/>
    <n v="1"/>
    <n v="106.6"/>
    <n v="0"/>
    <n v="12.79"/>
    <n v="0.95"/>
    <n v="120.34"/>
    <s v="Amazon Pay"/>
    <s v="Pending"/>
    <s v="Washington"/>
    <s v="DC"/>
    <s v="India"/>
    <s v="SELL01936"/>
  </r>
  <r>
    <x v="2256"/>
    <d v="2020-12-03T00:00:00"/>
    <x v="3"/>
    <x v="2204"/>
    <s v="Aman Gupta"/>
    <x v="38"/>
    <s v="Fitness Band"/>
    <x v="4"/>
    <x v="0"/>
    <n v="1"/>
    <n v="6.53"/>
    <n v="0"/>
    <n v="0.52"/>
    <n v="5.54"/>
    <n v="12.59"/>
    <s v="Debit Card"/>
    <s v="Delivered"/>
    <s v="Seattle"/>
    <s v="WA"/>
    <s v="United States"/>
    <s v="SELL00154"/>
  </r>
  <r>
    <x v="2257"/>
    <d v="2023-10-21T00:00:00"/>
    <x v="0"/>
    <x v="2205"/>
    <s v="Vivaan Mehta"/>
    <x v="27"/>
    <s v="Instant Pot"/>
    <x v="3"/>
    <x v="5"/>
    <n v="5"/>
    <n v="153.35"/>
    <n v="0"/>
    <n v="61.34"/>
    <n v="2.81"/>
    <n v="830.9"/>
    <s v="Credit Card"/>
    <s v="Delivered"/>
    <s v="Indianapolis"/>
    <s v="IN"/>
    <s v="United States"/>
    <s v="SELL00911"/>
  </r>
  <r>
    <x v="2258"/>
    <d v="2024-02-27T00:00:00"/>
    <x v="2"/>
    <x v="2206"/>
    <s v="Sunita Mehta"/>
    <x v="48"/>
    <s v="Office Chair"/>
    <x v="1"/>
    <x v="5"/>
    <n v="2"/>
    <n v="104.11"/>
    <n v="0.2"/>
    <n v="13.33"/>
    <n v="3.44"/>
    <n v="183.35"/>
    <s v="Credit Card"/>
    <s v="Delivered"/>
    <s v="Jacksonville"/>
    <s v="FL"/>
    <s v="United States"/>
    <s v="SELL01971"/>
  </r>
  <r>
    <x v="2259"/>
    <d v="2021-08-29T00:00:00"/>
    <x v="4"/>
    <x v="2207"/>
    <s v="Anjali Reddy"/>
    <x v="39"/>
    <s v="Sunglasses"/>
    <x v="0"/>
    <x v="4"/>
    <n v="1"/>
    <n v="559.41999999999996"/>
    <n v="0.15"/>
    <n v="38.04"/>
    <n v="3.52"/>
    <n v="517.07000000000005"/>
    <s v="Amazon Pay"/>
    <s v="Delivered"/>
    <s v="Indianapolis"/>
    <s v="IN"/>
    <s v="United States"/>
    <s v="SELL00448"/>
  </r>
  <r>
    <x v="2260"/>
    <d v="2020-06-14T00:00:00"/>
    <x v="3"/>
    <x v="2208"/>
    <s v="Vivaan Sharma"/>
    <x v="24"/>
    <s v="Gaming Mouse"/>
    <x v="3"/>
    <x v="5"/>
    <n v="5"/>
    <n v="450.38"/>
    <n v="0"/>
    <n v="112.6"/>
    <n v="13.2"/>
    <n v="2377.6999999999998"/>
    <s v="Credit Card"/>
    <s v="Pending"/>
    <s v="San Francisco"/>
    <s v="CA"/>
    <s v="United States"/>
    <s v="SELL01575"/>
  </r>
  <r>
    <x v="2261"/>
    <d v="2024-04-16T00:00:00"/>
    <x v="2"/>
    <x v="2209"/>
    <s v="Pooja Kumar"/>
    <x v="10"/>
    <s v="Car Charger"/>
    <x v="2"/>
    <x v="4"/>
    <n v="2"/>
    <n v="327.47000000000003"/>
    <n v="0.05"/>
    <n v="49.78"/>
    <n v="12.03"/>
    <n v="684"/>
    <s v="UPI"/>
    <s v="Delivered"/>
    <s v="Charlotte"/>
    <s v="NC"/>
    <s v="United Kingdom"/>
    <s v="SELL00294"/>
  </r>
  <r>
    <x v="2262"/>
    <d v="2020-01-11T00:00:00"/>
    <x v="3"/>
    <x v="2210"/>
    <s v="Kabir Joshi"/>
    <x v="29"/>
    <s v="Portable SSD 1TB"/>
    <x v="5"/>
    <x v="7"/>
    <n v="1"/>
    <n v="250.91"/>
    <n v="0.1"/>
    <n v="40.65"/>
    <n v="5.16"/>
    <n v="271.63"/>
    <s v="UPI"/>
    <s v="Delivered"/>
    <s v="Phoenix"/>
    <s v="AZ"/>
    <s v="United States"/>
    <s v="SELL00268"/>
  </r>
  <r>
    <x v="2263"/>
    <d v="2023-08-17T00:00:00"/>
    <x v="0"/>
    <x v="2211"/>
    <s v="Sneha Patel"/>
    <x v="13"/>
    <s v="Desk Plant"/>
    <x v="3"/>
    <x v="5"/>
    <n v="1"/>
    <n v="304.20999999999998"/>
    <n v="0.1"/>
    <n v="13.69"/>
    <n v="14.37"/>
    <n v="301.85000000000002"/>
    <s v="UPI"/>
    <s v="Delivered"/>
    <s v="Austin"/>
    <s v="TX"/>
    <s v="Canada"/>
    <s v="SELL00662"/>
  </r>
  <r>
    <x v="2264"/>
    <d v="2021-12-29T00:00:00"/>
    <x v="4"/>
    <x v="2212"/>
    <s v="Ritika Reddy"/>
    <x v="2"/>
    <s v="Power Bank 20000mAh"/>
    <x v="3"/>
    <x v="3"/>
    <n v="1"/>
    <n v="355.35"/>
    <n v="0.2"/>
    <n v="0"/>
    <n v="13.04"/>
    <n v="297.32"/>
    <s v="Credit Card"/>
    <s v="Delivered"/>
    <s v="Los Angeles"/>
    <s v="CA"/>
    <s v="United States"/>
    <s v="SELL01698"/>
  </r>
  <r>
    <x v="2265"/>
    <d v="2022-03-11T00:00:00"/>
    <x v="1"/>
    <x v="2213"/>
    <s v="Kabir Kumar"/>
    <x v="3"/>
    <s v="Webcam Full HD"/>
    <x v="2"/>
    <x v="4"/>
    <n v="3"/>
    <n v="283.92"/>
    <n v="0"/>
    <n v="102.21"/>
    <n v="14.31"/>
    <n v="968.28"/>
    <s v="UPI"/>
    <s v="Delivered"/>
    <s v="Los Angeles"/>
    <s v="CA"/>
    <s v="United States"/>
    <s v="SELL00155"/>
  </r>
  <r>
    <x v="2266"/>
    <d v="2020-04-11T00:00:00"/>
    <x v="3"/>
    <x v="2214"/>
    <s v="Rohit Gupta"/>
    <x v="7"/>
    <s v="Jeans"/>
    <x v="3"/>
    <x v="3"/>
    <n v="1"/>
    <n v="131.24"/>
    <n v="0.1"/>
    <n v="14.17"/>
    <n v="12.24"/>
    <n v="144.53"/>
    <s v="Credit Card"/>
    <s v="Delivered"/>
    <s v="Dallas"/>
    <s v="TX"/>
    <s v="United States"/>
    <s v="SELL00529"/>
  </r>
  <r>
    <x v="2267"/>
    <d v="2023-12-19T00:00:00"/>
    <x v="0"/>
    <x v="2215"/>
    <s v="Simran Singh"/>
    <x v="31"/>
    <s v="Novel Bestseller"/>
    <x v="1"/>
    <x v="7"/>
    <n v="1"/>
    <n v="131.07"/>
    <n v="0.25"/>
    <n v="11.8"/>
    <n v="1.32"/>
    <n v="111.42"/>
    <s v="Amazon Pay"/>
    <s v="Delivered"/>
    <s v="New York"/>
    <s v="NY"/>
    <s v="United States"/>
    <s v="SELL00458"/>
  </r>
  <r>
    <x v="2268"/>
    <d v="2023-11-16T00:00:00"/>
    <x v="0"/>
    <x v="2216"/>
    <s v="Aditya Singh"/>
    <x v="27"/>
    <s v="Instant Pot"/>
    <x v="3"/>
    <x v="8"/>
    <n v="3"/>
    <n v="303.94"/>
    <n v="0.1"/>
    <n v="98.48"/>
    <n v="12.04"/>
    <n v="931.16"/>
    <s v="Credit Card"/>
    <s v="Delivered"/>
    <s v="Indianapolis"/>
    <s v="IN"/>
    <s v="United States"/>
    <s v="SELL01008"/>
  </r>
  <r>
    <x v="2269"/>
    <d v="2022-02-17T00:00:00"/>
    <x v="1"/>
    <x v="2217"/>
    <s v="Mohit Reddy"/>
    <x v="49"/>
    <s v="Bluetooth Speaker"/>
    <x v="4"/>
    <x v="4"/>
    <n v="3"/>
    <n v="166.44"/>
    <n v="0.15"/>
    <n v="21.22"/>
    <n v="5.98"/>
    <n v="451.62"/>
    <s v="UPI"/>
    <s v="Pending"/>
    <s v="Washington"/>
    <s v="DC"/>
    <s v="United States"/>
    <s v="SELL01082"/>
  </r>
  <r>
    <x v="2270"/>
    <d v="2020-08-01T00:00:00"/>
    <x v="3"/>
    <x v="2218"/>
    <s v="Vihaan Mehta"/>
    <x v="33"/>
    <s v="Laptop Sleeve"/>
    <x v="1"/>
    <x v="4"/>
    <n v="4"/>
    <n v="74.650000000000006"/>
    <n v="0.25"/>
    <n v="11.2"/>
    <n v="0.01"/>
    <n v="235.16"/>
    <s v="Debit Card"/>
    <s v="Delivered"/>
    <s v="San Jose"/>
    <s v="CA"/>
    <s v="United States"/>
    <s v="SELL00779"/>
  </r>
  <r>
    <x v="2271"/>
    <d v="2024-09-10T00:00:00"/>
    <x v="2"/>
    <x v="2219"/>
    <s v="Vivaan Mehta"/>
    <x v="26"/>
    <s v="Board Game"/>
    <x v="1"/>
    <x v="9"/>
    <n v="5"/>
    <n v="35.03"/>
    <n v="0"/>
    <n v="8.76"/>
    <n v="10.75"/>
    <n v="194.66"/>
    <s v="Net Banking"/>
    <s v="Delivered"/>
    <s v="Washington"/>
    <s v="DC"/>
    <s v="United Kingdom"/>
    <s v="SELL01400"/>
  </r>
  <r>
    <x v="2272"/>
    <d v="2023-01-16T00:00:00"/>
    <x v="0"/>
    <x v="2220"/>
    <s v="Pooja Reddy"/>
    <x v="41"/>
    <s v="Electric Kettle"/>
    <x v="1"/>
    <x v="1"/>
    <n v="2"/>
    <n v="24.14"/>
    <n v="0.2"/>
    <n v="1.93"/>
    <n v="4.43"/>
    <n v="44.98"/>
    <s v="Credit Card"/>
    <s v="Delivered"/>
    <s v="Philadelphia"/>
    <s v="PA"/>
    <s v="United States"/>
    <s v="SELL00512"/>
  </r>
  <r>
    <x v="2273"/>
    <d v="2024-04-25T00:00:00"/>
    <x v="2"/>
    <x v="2221"/>
    <s v="Pooja Singh"/>
    <x v="37"/>
    <s v="USB-C Charger"/>
    <x v="4"/>
    <x v="9"/>
    <n v="2"/>
    <n v="306.77999999999997"/>
    <n v="0"/>
    <n v="49.08"/>
    <n v="1.1499999999999999"/>
    <n v="663.79"/>
    <s v="Debit Card"/>
    <s v="Delivered"/>
    <s v="Houston"/>
    <s v="TX"/>
    <s v="United States"/>
    <s v="SELL00910"/>
  </r>
  <r>
    <x v="2274"/>
    <d v="2021-02-04T00:00:00"/>
    <x v="4"/>
    <x v="2222"/>
    <s v="Mohit Kapoor"/>
    <x v="47"/>
    <s v="External HDD 2TB"/>
    <x v="4"/>
    <x v="7"/>
    <n v="5"/>
    <n v="525.80999999999995"/>
    <n v="0.15"/>
    <n v="178.78"/>
    <n v="10.17"/>
    <n v="2423.64"/>
    <s v="Debit Card"/>
    <s v="Shipped"/>
    <s v="Denver"/>
    <s v="CO"/>
    <s v="United States"/>
    <s v="SELL00456"/>
  </r>
  <r>
    <x v="2275"/>
    <d v="2021-08-10T00:00:00"/>
    <x v="4"/>
    <x v="2223"/>
    <s v="Pooja Sharma"/>
    <x v="34"/>
    <s v="Air Fryer"/>
    <x v="3"/>
    <x v="7"/>
    <n v="1"/>
    <n v="136"/>
    <n v="0.05"/>
    <n v="15.5"/>
    <n v="12.47"/>
    <n v="157.16999999999999"/>
    <s v="UPI"/>
    <s v="Delivered"/>
    <s v="San Antonio"/>
    <s v="TX"/>
    <s v="United States"/>
    <s v="SELL00054"/>
  </r>
  <r>
    <x v="2276"/>
    <d v="2022-06-07T00:00:00"/>
    <x v="1"/>
    <x v="2224"/>
    <s v="Anjali Joshi"/>
    <x v="17"/>
    <s v="Smartwatch"/>
    <x v="1"/>
    <x v="5"/>
    <n v="2"/>
    <n v="97.14"/>
    <n v="0.05"/>
    <n v="33.22"/>
    <n v="7.15"/>
    <n v="224.94"/>
    <s v="Amazon Pay"/>
    <s v="Delivered"/>
    <s v="Houston"/>
    <s v="TX"/>
    <s v="United States"/>
    <s v="SELL01090"/>
  </r>
  <r>
    <x v="2277"/>
    <d v="2022-12-05T00:00:00"/>
    <x v="1"/>
    <x v="2225"/>
    <s v="Arjun Sharma"/>
    <x v="6"/>
    <s v="Dress Shirt"/>
    <x v="0"/>
    <x v="0"/>
    <n v="2"/>
    <n v="566.98"/>
    <n v="0.1"/>
    <n v="122.47"/>
    <n v="0.95"/>
    <n v="1143.98"/>
    <s v="UPI"/>
    <s v="Delivered"/>
    <s v="Fort Worth"/>
    <s v="TX"/>
    <s v="United States"/>
    <s v="SELL01867"/>
  </r>
  <r>
    <x v="2278"/>
    <d v="2024-08-22T00:00:00"/>
    <x v="2"/>
    <x v="1798"/>
    <s v="Arjun Patel"/>
    <x v="31"/>
    <s v="Novel Bestseller"/>
    <x v="3"/>
    <x v="9"/>
    <n v="3"/>
    <n v="49.78"/>
    <n v="0"/>
    <n v="7.47"/>
    <n v="7.22"/>
    <n v="164.03"/>
    <s v="Debit Card"/>
    <s v="Delivered"/>
    <s v="San Francisco"/>
    <s v="CA"/>
    <s v="United States"/>
    <s v="SELL00237"/>
  </r>
  <r>
    <x v="2279"/>
    <d v="2024-01-26T00:00:00"/>
    <x v="2"/>
    <x v="2226"/>
    <s v="Kabir Sharma"/>
    <x v="43"/>
    <s v="HDMI Cable 2m"/>
    <x v="3"/>
    <x v="9"/>
    <n v="4"/>
    <n v="104.31"/>
    <n v="0"/>
    <n v="20.86"/>
    <n v="2.87"/>
    <n v="440.97"/>
    <s v="UPI"/>
    <s v="Delivered"/>
    <s v="San Jose"/>
    <s v="CA"/>
    <s v="United Kingdom"/>
    <s v="SELL01055"/>
  </r>
  <r>
    <x v="2280"/>
    <d v="2021-08-14T00:00:00"/>
    <x v="4"/>
    <x v="2227"/>
    <s v="Kabir Gupta"/>
    <x v="41"/>
    <s v="Electric Kettle"/>
    <x v="5"/>
    <x v="2"/>
    <n v="4"/>
    <n v="164.49"/>
    <n v="0.05"/>
    <n v="50"/>
    <n v="9.9499999999999993"/>
    <n v="685.01"/>
    <s v="Credit Card"/>
    <s v="Delivered"/>
    <s v="Austin"/>
    <s v="TX"/>
    <s v="United States"/>
    <s v="SELL01791"/>
  </r>
  <r>
    <x v="2281"/>
    <d v="2023-08-26T00:00:00"/>
    <x v="0"/>
    <x v="2228"/>
    <s v="Neha Kapoor"/>
    <x v="36"/>
    <s v="Router"/>
    <x v="2"/>
    <x v="5"/>
    <n v="4"/>
    <n v="296.68"/>
    <n v="0.15"/>
    <n v="50.44"/>
    <n v="0.24"/>
    <n v="1059.3900000000001"/>
    <s v="Amazon Pay"/>
    <s v="Returned"/>
    <s v="Jacksonville"/>
    <s v="FL"/>
    <s v="Australia"/>
    <s v="SELL00890"/>
  </r>
  <r>
    <x v="2282"/>
    <d v="2023-01-14T00:00:00"/>
    <x v="0"/>
    <x v="2229"/>
    <s v="Sahil Patel"/>
    <x v="35"/>
    <s v="Winter Jacket"/>
    <x v="4"/>
    <x v="6"/>
    <n v="3"/>
    <n v="38.71"/>
    <n v="0.05"/>
    <n v="19.86"/>
    <n v="10.09"/>
    <n v="140.27000000000001"/>
    <s v="UPI"/>
    <s v="Delivered"/>
    <s v="Phoenix"/>
    <s v="AZ"/>
    <s v="India"/>
    <s v="SELL00435"/>
  </r>
  <r>
    <x v="2283"/>
    <d v="2020-04-01T00:00:00"/>
    <x v="3"/>
    <x v="2230"/>
    <s v="Aditya Patel"/>
    <x v="45"/>
    <s v="Yoga Mat"/>
    <x v="5"/>
    <x v="9"/>
    <n v="1"/>
    <n v="429.5"/>
    <n v="0.15"/>
    <n v="43.81"/>
    <n v="9.31"/>
    <n v="418.2"/>
    <s v="Amazon Pay"/>
    <s v="Delivered"/>
    <s v="Washington"/>
    <s v="DC"/>
    <s v="United States"/>
    <s v="SELL00283"/>
  </r>
  <r>
    <x v="2284"/>
    <d v="2024-08-10T00:00:00"/>
    <x v="2"/>
    <x v="2231"/>
    <s v="Aman Kumar"/>
    <x v="27"/>
    <s v="Instant Pot"/>
    <x v="3"/>
    <x v="2"/>
    <n v="3"/>
    <n v="495.77"/>
    <n v="0"/>
    <n v="118.98"/>
    <n v="2.2000000000000002"/>
    <n v="1608.49"/>
    <s v="Debit Card"/>
    <s v="Pending"/>
    <s v="Denver"/>
    <s v="CO"/>
    <s v="United States"/>
    <s v="SELL01908"/>
  </r>
  <r>
    <x v="2285"/>
    <d v="2021-11-03T00:00:00"/>
    <x v="4"/>
    <x v="2232"/>
    <s v="Mohit Reddy"/>
    <x v="4"/>
    <s v="T-Shirt"/>
    <x v="4"/>
    <x v="0"/>
    <n v="2"/>
    <n v="350.11"/>
    <n v="0"/>
    <n v="56.02"/>
    <n v="5.8"/>
    <n v="762.04"/>
    <s v="UPI"/>
    <s v="Shipped"/>
    <s v="San Antonio"/>
    <s v="TX"/>
    <s v="United States"/>
    <s v="SELL01377"/>
  </r>
  <r>
    <x v="2286"/>
    <d v="2021-12-14T00:00:00"/>
    <x v="4"/>
    <x v="2233"/>
    <s v="Aditya Reddy"/>
    <x v="19"/>
    <s v="Backpack"/>
    <x v="1"/>
    <x v="2"/>
    <n v="2"/>
    <n v="473.02"/>
    <n v="0"/>
    <n v="75.680000000000007"/>
    <n v="6.56"/>
    <n v="1028.28"/>
    <s v="Credit Card"/>
    <s v="Delivered"/>
    <s v="Indianapolis"/>
    <s v="IN"/>
    <s v="United States"/>
    <s v="SELL00389"/>
  </r>
  <r>
    <x v="2287"/>
    <d v="2022-07-24T00:00:00"/>
    <x v="1"/>
    <x v="2234"/>
    <s v="Mohit Mehta"/>
    <x v="13"/>
    <s v="Desk Plant"/>
    <x v="1"/>
    <x v="0"/>
    <n v="5"/>
    <n v="361.58"/>
    <n v="0"/>
    <n v="90.4"/>
    <n v="14.03"/>
    <n v="1912.33"/>
    <s v="Amazon Pay"/>
    <s v="Delivered"/>
    <s v="Philadelphia"/>
    <s v="PA"/>
    <s v="United States"/>
    <s v="SELL01609"/>
  </r>
  <r>
    <x v="2288"/>
    <d v="2020-08-29T00:00:00"/>
    <x v="3"/>
    <x v="2235"/>
    <s v="Sahil Reddy"/>
    <x v="19"/>
    <s v="Backpack"/>
    <x v="4"/>
    <x v="2"/>
    <n v="4"/>
    <n v="324.67"/>
    <n v="0.1"/>
    <n v="93.5"/>
    <n v="1.1499999999999999"/>
    <n v="1263.46"/>
    <s v="Credit Card"/>
    <s v="Cancelled"/>
    <s v="Los Angeles"/>
    <s v="CA"/>
    <s v="United States"/>
    <s v="SELL01084"/>
  </r>
  <r>
    <x v="2289"/>
    <d v="2020-01-02T00:00:00"/>
    <x v="3"/>
    <x v="2236"/>
    <s v="Sunita Verma"/>
    <x v="18"/>
    <s v="Smartphone Case"/>
    <x v="4"/>
    <x v="9"/>
    <n v="2"/>
    <n v="442.96"/>
    <n v="0"/>
    <n v="70.87"/>
    <n v="12.08"/>
    <n v="968.87"/>
    <s v="Debit Card"/>
    <s v="Delivered"/>
    <s v="Charlotte"/>
    <s v="NC"/>
    <s v="United States"/>
    <s v="SELL00863"/>
  </r>
  <r>
    <x v="2290"/>
    <d v="2020-08-12T00:00:00"/>
    <x v="3"/>
    <x v="2237"/>
    <s v="Vikas Kumar"/>
    <x v="10"/>
    <s v="Car Charger"/>
    <x v="1"/>
    <x v="7"/>
    <n v="3"/>
    <n v="537.34"/>
    <n v="0.15"/>
    <n v="164.43"/>
    <n v="10.31"/>
    <n v="1544.96"/>
    <s v="Credit Card"/>
    <s v="Delivered"/>
    <s v="Seattle"/>
    <s v="WA"/>
    <s v="United States"/>
    <s v="SELL01735"/>
  </r>
  <r>
    <x v="2291"/>
    <d v="2022-03-11T00:00:00"/>
    <x v="1"/>
    <x v="2238"/>
    <s v="Rohit Patel"/>
    <x v="6"/>
    <s v="Dress Shirt"/>
    <x v="5"/>
    <x v="7"/>
    <n v="3"/>
    <n v="452.56"/>
    <n v="0.05"/>
    <n v="64.489999999999995"/>
    <n v="9.4700000000000006"/>
    <n v="1363.76"/>
    <s v="Credit Card"/>
    <s v="Delivered"/>
    <s v="Austin"/>
    <s v="TX"/>
    <s v="United States"/>
    <s v="SELL01689"/>
  </r>
  <r>
    <x v="2292"/>
    <d v="2024-11-03T00:00:00"/>
    <x v="2"/>
    <x v="2239"/>
    <s v="Anjali Patel"/>
    <x v="15"/>
    <s v="Graphic Tablet"/>
    <x v="4"/>
    <x v="5"/>
    <n v="5"/>
    <n v="166.01"/>
    <n v="0"/>
    <n v="66.400000000000006"/>
    <n v="5.09"/>
    <n v="901.54"/>
    <s v="UPI"/>
    <s v="Delivered"/>
    <s v="Denver"/>
    <s v="CO"/>
    <s v="United States"/>
    <s v="SELL01286"/>
  </r>
  <r>
    <x v="2293"/>
    <d v="2021-08-11T00:00:00"/>
    <x v="4"/>
    <x v="2240"/>
    <s v="Priya Kumar"/>
    <x v="27"/>
    <s v="Instant Pot"/>
    <x v="4"/>
    <x v="6"/>
    <n v="5"/>
    <n v="131.15"/>
    <n v="0.25"/>
    <n v="39.340000000000003"/>
    <n v="2.44"/>
    <n v="533.59"/>
    <s v="Debit Card"/>
    <s v="Delivered"/>
    <s v="Austin"/>
    <s v="TX"/>
    <s v="United States"/>
    <s v="SELL01968"/>
  </r>
  <r>
    <x v="2294"/>
    <d v="2020-04-25T00:00:00"/>
    <x v="3"/>
    <x v="2241"/>
    <s v="Kabir Reddy"/>
    <x v="16"/>
    <s v="Puzzle 1000pc"/>
    <x v="1"/>
    <x v="5"/>
    <n v="5"/>
    <n v="177.33"/>
    <n v="0.05"/>
    <n v="67.39"/>
    <n v="1.83"/>
    <n v="911.54"/>
    <s v="Amazon Pay"/>
    <s v="Delivered"/>
    <s v="Columbus"/>
    <s v="OH"/>
    <s v="India"/>
    <s v="SELL00405"/>
  </r>
  <r>
    <x v="2295"/>
    <d v="2024-08-16T00:00:00"/>
    <x v="2"/>
    <x v="2242"/>
    <s v="Neha Reddy"/>
    <x v="21"/>
    <s v="Smart Light Bulb"/>
    <x v="0"/>
    <x v="9"/>
    <n v="5"/>
    <n v="285.36"/>
    <n v="0.05"/>
    <n v="108.44"/>
    <n v="12.6"/>
    <n v="1476.5"/>
    <s v="UPI"/>
    <s v="Delivered"/>
    <s v="Denver"/>
    <s v="CO"/>
    <s v="United States"/>
    <s v="SELL00128"/>
  </r>
  <r>
    <x v="2296"/>
    <d v="2022-07-06T00:00:00"/>
    <x v="1"/>
    <x v="2243"/>
    <s v="Aarav Verma"/>
    <x v="34"/>
    <s v="Air Fryer"/>
    <x v="0"/>
    <x v="3"/>
    <n v="5"/>
    <n v="271.60000000000002"/>
    <n v="0"/>
    <n v="244.44"/>
    <n v="10.9"/>
    <n v="1613.34"/>
    <s v="UPI"/>
    <s v="Shipped"/>
    <s v="Denver"/>
    <s v="CO"/>
    <s v="United States"/>
    <s v="SELL01063"/>
  </r>
  <r>
    <x v="2297"/>
    <d v="2023-01-31T00:00:00"/>
    <x v="0"/>
    <x v="2244"/>
    <s v="Vikas Joshi"/>
    <x v="45"/>
    <s v="Yoga Mat"/>
    <x v="2"/>
    <x v="4"/>
    <n v="5"/>
    <n v="208.85"/>
    <n v="0"/>
    <n v="52.21"/>
    <n v="2.93"/>
    <n v="1099.3900000000001"/>
    <s v="Cash on Delivery"/>
    <s v="Shipped"/>
    <s v="San Francisco"/>
    <s v="CA"/>
    <s v="India"/>
    <s v="SELL01058"/>
  </r>
  <r>
    <x v="2298"/>
    <d v="2020-07-12T00:00:00"/>
    <x v="3"/>
    <x v="2245"/>
    <s v="Sneha Kapoor"/>
    <x v="6"/>
    <s v="Dress Shirt"/>
    <x v="4"/>
    <x v="1"/>
    <n v="5"/>
    <n v="90.9"/>
    <n v="0"/>
    <n v="22.72"/>
    <n v="1.92"/>
    <n v="479.14"/>
    <s v="UPI"/>
    <s v="Pending"/>
    <s v="New York"/>
    <s v="NY"/>
    <s v="United States"/>
    <s v="SELL01217"/>
  </r>
  <r>
    <x v="2299"/>
    <d v="2023-04-04T00:00:00"/>
    <x v="0"/>
    <x v="2246"/>
    <s v="Kabir Kumar"/>
    <x v="8"/>
    <s v="Kids Toy Car"/>
    <x v="2"/>
    <x v="0"/>
    <n v="5"/>
    <n v="591.01"/>
    <n v="0.1"/>
    <n v="212.76"/>
    <n v="1.48"/>
    <n v="2873.79"/>
    <s v="Credit Card"/>
    <s v="Delivered"/>
    <s v="Washington"/>
    <s v="DC"/>
    <s v="Canada"/>
    <s v="SELL00897"/>
  </r>
  <r>
    <x v="2300"/>
    <d v="2022-05-20T00:00:00"/>
    <x v="1"/>
    <x v="2247"/>
    <s v="Vivaan Patel"/>
    <x v="47"/>
    <s v="External HDD 2TB"/>
    <x v="0"/>
    <x v="0"/>
    <n v="5"/>
    <n v="440.1"/>
    <n v="0"/>
    <n v="110.02"/>
    <n v="6.61"/>
    <n v="2317.13"/>
    <s v="Credit Card"/>
    <s v="Delivered"/>
    <s v="Seattle"/>
    <s v="WA"/>
    <s v="United States"/>
    <s v="SELL01851"/>
  </r>
  <r>
    <x v="2301"/>
    <d v="2020-03-30T00:00:00"/>
    <x v="3"/>
    <x v="2248"/>
    <s v="Sunita Verma"/>
    <x v="47"/>
    <s v="External HDD 2TB"/>
    <x v="3"/>
    <x v="9"/>
    <n v="5"/>
    <n v="122.69"/>
    <n v="0.1"/>
    <n v="27.61"/>
    <n v="12.88"/>
    <n v="592.6"/>
    <s v="Debit Card"/>
    <s v="Delivered"/>
    <s v="Austin"/>
    <s v="TX"/>
    <s v="United States"/>
    <s v="SELL00737"/>
  </r>
  <r>
    <x v="2302"/>
    <d v="2024-09-05T00:00:00"/>
    <x v="2"/>
    <x v="2249"/>
    <s v="Sunita Gupta"/>
    <x v="46"/>
    <s v="Action Camera"/>
    <x v="0"/>
    <x v="5"/>
    <n v="4"/>
    <n v="298.33999999999997"/>
    <n v="0"/>
    <n v="95.47"/>
    <n v="11.38"/>
    <n v="1300.21"/>
    <s v="Amazon Pay"/>
    <s v="Delivered"/>
    <s v="San Antonio"/>
    <s v="TX"/>
    <s v="United States"/>
    <s v="SELL01954"/>
  </r>
  <r>
    <x v="2303"/>
    <d v="2020-05-01T00:00:00"/>
    <x v="3"/>
    <x v="2250"/>
    <s v="Sahil Gupta"/>
    <x v="39"/>
    <s v="Sunglasses"/>
    <x v="3"/>
    <x v="0"/>
    <n v="2"/>
    <n v="200.21"/>
    <n v="0.1"/>
    <n v="28.83"/>
    <n v="13.83"/>
    <n v="403.04"/>
    <s v="Amazon Pay"/>
    <s v="Delivered"/>
    <s v="San Diego"/>
    <s v="CA"/>
    <s v="United States"/>
    <s v="SELL01574"/>
  </r>
  <r>
    <x v="2304"/>
    <d v="2020-05-22T00:00:00"/>
    <x v="3"/>
    <x v="166"/>
    <s v="Aarav Reddy"/>
    <x v="16"/>
    <s v="Puzzle 1000pc"/>
    <x v="4"/>
    <x v="7"/>
    <n v="5"/>
    <n v="530.48"/>
    <n v="0.05"/>
    <n v="201.58"/>
    <n v="6.85"/>
    <n v="2728.21"/>
    <s v="UPI"/>
    <s v="Delivered"/>
    <s v="Phoenix"/>
    <s v="AZ"/>
    <s v="United States"/>
    <s v="SELL00832"/>
  </r>
  <r>
    <x v="2305"/>
    <d v="2022-09-20T00:00:00"/>
    <x v="1"/>
    <x v="2251"/>
    <s v="Vikas Reddy"/>
    <x v="19"/>
    <s v="Backpack"/>
    <x v="2"/>
    <x v="4"/>
    <n v="3"/>
    <n v="456.23"/>
    <n v="0"/>
    <n v="109.5"/>
    <n v="9.4700000000000006"/>
    <n v="1487.66"/>
    <s v="Credit Card"/>
    <s v="Delivered"/>
    <s v="Denver"/>
    <s v="CO"/>
    <s v="United States"/>
    <s v="SELL01384"/>
  </r>
  <r>
    <x v="2306"/>
    <d v="2020-04-15T00:00:00"/>
    <x v="3"/>
    <x v="2252"/>
    <s v="Aman Joshi"/>
    <x v="12"/>
    <s v="Vacuum Cleaner"/>
    <x v="0"/>
    <x v="1"/>
    <n v="3"/>
    <n v="189.65"/>
    <n v="0.2"/>
    <n v="36.409999999999997"/>
    <n v="4.88"/>
    <n v="496.45"/>
    <s v="Credit Card"/>
    <s v="Delivered"/>
    <s v="Dallas"/>
    <s v="TX"/>
    <s v="United States"/>
    <s v="SELL00716"/>
  </r>
  <r>
    <x v="2307"/>
    <d v="2022-06-05T00:00:00"/>
    <x v="1"/>
    <x v="2253"/>
    <s v="Neha Sharma"/>
    <x v="46"/>
    <s v="Action Camera"/>
    <x v="5"/>
    <x v="2"/>
    <n v="2"/>
    <n v="508.04"/>
    <n v="0.15"/>
    <n v="0"/>
    <n v="0.57999999999999996"/>
    <n v="864.25"/>
    <s v="Credit Card"/>
    <s v="Shipped"/>
    <s v="Denver"/>
    <s v="CO"/>
    <s v="Canada"/>
    <s v="SELL00206"/>
  </r>
  <r>
    <x v="2308"/>
    <d v="2021-03-03T00:00:00"/>
    <x v="4"/>
    <x v="31"/>
    <s v="Priya Kumar"/>
    <x v="14"/>
    <s v="Running Shoes"/>
    <x v="1"/>
    <x v="6"/>
    <n v="3"/>
    <n v="56.24"/>
    <n v="0.2"/>
    <n v="16.2"/>
    <n v="12.17"/>
    <n v="163.35"/>
    <s v="Net Banking"/>
    <s v="Delivered"/>
    <s v="San Jose"/>
    <s v="CA"/>
    <s v="Canada"/>
    <s v="SELL01806"/>
  </r>
  <r>
    <x v="2309"/>
    <d v="2023-08-21T00:00:00"/>
    <x v="0"/>
    <x v="2254"/>
    <s v="Anjali Reddy"/>
    <x v="46"/>
    <s v="Action Camera"/>
    <x v="2"/>
    <x v="7"/>
    <n v="5"/>
    <n v="457.76"/>
    <n v="0"/>
    <n v="0"/>
    <n v="5.12"/>
    <n v="2293.92"/>
    <s v="Amazon Pay"/>
    <s v="Delivered"/>
    <s v="Charlotte"/>
    <s v="NC"/>
    <s v="India"/>
    <s v="SELL01693"/>
  </r>
  <r>
    <x v="2310"/>
    <d v="2020-11-12T00:00:00"/>
    <x v="3"/>
    <x v="2255"/>
    <s v="Aditya Verma"/>
    <x v="44"/>
    <s v="Desk Organizer"/>
    <x v="5"/>
    <x v="6"/>
    <n v="5"/>
    <n v="164.74"/>
    <n v="0"/>
    <n v="65.900000000000006"/>
    <n v="9.61"/>
    <n v="899.21"/>
    <s v="Credit Card"/>
    <s v="Delivered"/>
    <s v="Columbus"/>
    <s v="OH"/>
    <s v="United States"/>
    <s v="SELL01176"/>
  </r>
  <r>
    <x v="2311"/>
    <d v="2021-09-26T00:00:00"/>
    <x v="4"/>
    <x v="2256"/>
    <s v="Mohit Reddy"/>
    <x v="43"/>
    <s v="HDMI Cable 2m"/>
    <x v="2"/>
    <x v="7"/>
    <n v="5"/>
    <n v="146.83000000000001"/>
    <n v="0.05"/>
    <n v="0"/>
    <n v="0.89"/>
    <n v="698.33"/>
    <s v="Debit Card"/>
    <s v="Delivered"/>
    <s v="Washington"/>
    <s v="DC"/>
    <s v="United States"/>
    <s v="SELL01389"/>
  </r>
  <r>
    <x v="2312"/>
    <d v="2020-01-09T00:00:00"/>
    <x v="3"/>
    <x v="2257"/>
    <s v="Sahil Sharma"/>
    <x v="25"/>
    <s v="Memory Card 128GB"/>
    <x v="5"/>
    <x v="0"/>
    <n v="2"/>
    <n v="314.58999999999997"/>
    <n v="0.05"/>
    <n v="29.89"/>
    <n v="1.97"/>
    <n v="629.58000000000004"/>
    <s v="Amazon Pay"/>
    <s v="Returned"/>
    <s v="Washington"/>
    <s v="DC"/>
    <s v="United States"/>
    <s v="SELL00787"/>
  </r>
  <r>
    <x v="2313"/>
    <d v="2022-02-12T00:00:00"/>
    <x v="1"/>
    <x v="2258"/>
    <s v="Aditya Kumar"/>
    <x v="7"/>
    <s v="Jeans"/>
    <x v="0"/>
    <x v="2"/>
    <n v="2"/>
    <n v="136.13999999999999"/>
    <n v="0.05"/>
    <n v="12.93"/>
    <n v="12.82"/>
    <n v="284.42"/>
    <s v="UPI"/>
    <s v="Shipped"/>
    <s v="Denver"/>
    <s v="CO"/>
    <s v="United States"/>
    <s v="SELL00320"/>
  </r>
  <r>
    <x v="2314"/>
    <d v="2023-01-01T00:00:00"/>
    <x v="0"/>
    <x v="2259"/>
    <s v="Rohit Mehta"/>
    <x v="19"/>
    <s v="Backpack"/>
    <x v="3"/>
    <x v="8"/>
    <n v="4"/>
    <n v="24.58"/>
    <n v="0"/>
    <n v="7.87"/>
    <n v="0.12"/>
    <n v="106.31"/>
    <s v="Net Banking"/>
    <s v="Delivered"/>
    <s v="Jacksonville"/>
    <s v="FL"/>
    <s v="United States"/>
    <s v="SELL00591"/>
  </r>
  <r>
    <x v="2315"/>
    <d v="2023-10-14T00:00:00"/>
    <x v="0"/>
    <x v="2260"/>
    <s v="Vihaan Kumar"/>
    <x v="40"/>
    <s v="Mechanical Keyboard"/>
    <x v="1"/>
    <x v="3"/>
    <n v="5"/>
    <n v="130.30000000000001"/>
    <n v="0"/>
    <n v="52.12"/>
    <n v="7.24"/>
    <n v="710.86"/>
    <s v="Amazon Pay"/>
    <s v="Delivered"/>
    <s v="San Jose"/>
    <s v="CA"/>
    <s v="United States"/>
    <s v="SELL01258"/>
  </r>
  <r>
    <x v="2316"/>
    <d v="2020-08-10T00:00:00"/>
    <x v="3"/>
    <x v="2261"/>
    <s v="Sahil Mehta"/>
    <x v="11"/>
    <s v="Projector Mini"/>
    <x v="4"/>
    <x v="9"/>
    <n v="1"/>
    <n v="61.54"/>
    <n v="0.2"/>
    <n v="5.91"/>
    <n v="6.02"/>
    <n v="61.16"/>
    <s v="Credit Card"/>
    <s v="Delivered"/>
    <s v="Los Angeles"/>
    <s v="CA"/>
    <s v="United Kingdom"/>
    <s v="SELL00082"/>
  </r>
  <r>
    <x v="2317"/>
    <d v="2023-12-10T00:00:00"/>
    <x v="0"/>
    <x v="2262"/>
    <s v="Aditya Singh"/>
    <x v="23"/>
    <s v="Phone Tripod"/>
    <x v="1"/>
    <x v="1"/>
    <n v="3"/>
    <n v="228.74"/>
    <n v="0.2"/>
    <n v="65.88"/>
    <n v="9.3699999999999992"/>
    <n v="624.23"/>
    <s v="Debit Card"/>
    <s v="Delivered"/>
    <s v="Denver"/>
    <s v="CO"/>
    <s v="United States"/>
    <s v="SELL01636"/>
  </r>
  <r>
    <x v="2318"/>
    <d v="2021-07-06T00:00:00"/>
    <x v="4"/>
    <x v="872"/>
    <s v="Aarav Joshi"/>
    <x v="21"/>
    <s v="Smart Light Bulb"/>
    <x v="4"/>
    <x v="4"/>
    <n v="4"/>
    <n v="425.78"/>
    <n v="0.05"/>
    <n v="80.900000000000006"/>
    <n v="11.51"/>
    <n v="1710.37"/>
    <s v="Credit Card"/>
    <s v="Delivered"/>
    <s v="Seattle"/>
    <s v="WA"/>
    <s v="United States"/>
    <s v="SELL01834"/>
  </r>
  <r>
    <x v="2319"/>
    <d v="2023-10-25T00:00:00"/>
    <x v="0"/>
    <x v="2263"/>
    <s v="Anjali Sharma"/>
    <x v="36"/>
    <s v="Router"/>
    <x v="0"/>
    <x v="8"/>
    <n v="5"/>
    <n v="505.64"/>
    <n v="0"/>
    <n v="126.41"/>
    <n v="2"/>
    <n v="2656.61"/>
    <s v="Credit Card"/>
    <s v="Delivered"/>
    <s v="Seattle"/>
    <s v="WA"/>
    <s v="United States"/>
    <s v="SELL01988"/>
  </r>
  <r>
    <x v="2320"/>
    <d v="2021-12-16T00:00:00"/>
    <x v="4"/>
    <x v="2264"/>
    <s v="Aditya Verma"/>
    <x v="18"/>
    <s v="Smartphone Case"/>
    <x v="0"/>
    <x v="6"/>
    <n v="3"/>
    <n v="317.82"/>
    <n v="0"/>
    <n v="76.28"/>
    <n v="1.08"/>
    <n v="1030.82"/>
    <s v="Net Banking"/>
    <s v="Delivered"/>
    <s v="Jacksonville"/>
    <s v="FL"/>
    <s v="Canada"/>
    <s v="SELL01468"/>
  </r>
  <r>
    <x v="2321"/>
    <d v="2023-07-11T00:00:00"/>
    <x v="0"/>
    <x v="2265"/>
    <s v="Vivaan Singh"/>
    <x v="21"/>
    <s v="Smart Light Bulb"/>
    <x v="0"/>
    <x v="1"/>
    <n v="1"/>
    <n v="549.44000000000005"/>
    <n v="0.25"/>
    <n v="20.6"/>
    <n v="14.74"/>
    <n v="447.42"/>
    <s v="Debit Card"/>
    <s v="Returned"/>
    <s v="Austin"/>
    <s v="TX"/>
    <s v="United States"/>
    <s v="SELL00723"/>
  </r>
  <r>
    <x v="2322"/>
    <d v="2024-09-09T00:00:00"/>
    <x v="2"/>
    <x v="2266"/>
    <s v="Pooja Reddy"/>
    <x v="45"/>
    <s v="Yoga Mat"/>
    <x v="5"/>
    <x v="4"/>
    <n v="1"/>
    <n v="151.88"/>
    <n v="0.05"/>
    <n v="25.97"/>
    <n v="3.87"/>
    <n v="174.13"/>
    <s v="Net Banking"/>
    <s v="Delivered"/>
    <s v="Columbus"/>
    <s v="OH"/>
    <s v="United States"/>
    <s v="SELL01619"/>
  </r>
  <r>
    <x v="2323"/>
    <d v="2023-09-03T00:00:00"/>
    <x v="0"/>
    <x v="2267"/>
    <s v="Aditya Kapoor"/>
    <x v="44"/>
    <s v="Desk Organizer"/>
    <x v="1"/>
    <x v="1"/>
    <n v="5"/>
    <n v="136.9"/>
    <n v="0.25"/>
    <n v="25.67"/>
    <n v="2.29"/>
    <n v="541.33000000000004"/>
    <s v="UPI"/>
    <s v="Shipped"/>
    <s v="Washington"/>
    <s v="DC"/>
    <s v="United States"/>
    <s v="SELL01936"/>
  </r>
  <r>
    <x v="2324"/>
    <d v="2023-01-12T00:00:00"/>
    <x v="0"/>
    <x v="2268"/>
    <s v="Sneha Gupta"/>
    <x v="30"/>
    <s v="Noise Cancelling Headphones"/>
    <x v="0"/>
    <x v="6"/>
    <n v="5"/>
    <n v="553.54999999999995"/>
    <n v="0.05"/>
    <n v="0"/>
    <n v="4.29"/>
    <n v="2633.65"/>
    <s v="Debit Card"/>
    <s v="Delivered"/>
    <s v="Fort Worth"/>
    <s v="TX"/>
    <s v="United States"/>
    <s v="SELL01420"/>
  </r>
  <r>
    <x v="2325"/>
    <d v="2023-09-03T00:00:00"/>
    <x v="0"/>
    <x v="2269"/>
    <s v="Karan Mehta"/>
    <x v="30"/>
    <s v="Noise Cancelling Headphones"/>
    <x v="3"/>
    <x v="8"/>
    <n v="5"/>
    <n v="548.20000000000005"/>
    <n v="0"/>
    <n v="328.92"/>
    <n v="11.07"/>
    <n v="3080.99"/>
    <s v="Debit Card"/>
    <s v="Delivered"/>
    <s v="Denver"/>
    <s v="CO"/>
    <s v="United States"/>
    <s v="SELL00916"/>
  </r>
  <r>
    <x v="2326"/>
    <d v="2020-04-20T00:00:00"/>
    <x v="3"/>
    <x v="2270"/>
    <s v="Simran Mehta"/>
    <x v="25"/>
    <s v="Memory Card 128GB"/>
    <x v="1"/>
    <x v="0"/>
    <n v="3"/>
    <n v="138.1"/>
    <n v="0"/>
    <n v="20.72"/>
    <n v="5.22"/>
    <n v="440.24"/>
    <s v="Credit Card"/>
    <s v="Delivered"/>
    <s v="Seattle"/>
    <s v="WA"/>
    <s v="United States"/>
    <s v="SELL00682"/>
  </r>
  <r>
    <x v="2327"/>
    <d v="2020-09-07T00:00:00"/>
    <x v="3"/>
    <x v="2271"/>
    <s v="Karan Patel"/>
    <x v="29"/>
    <s v="Portable SSD 1TB"/>
    <x v="3"/>
    <x v="0"/>
    <n v="3"/>
    <n v="378.55"/>
    <n v="0"/>
    <n v="56.78"/>
    <n v="7.15"/>
    <n v="1199.58"/>
    <s v="Amazon Pay"/>
    <s v="Delivered"/>
    <s v="Columbus"/>
    <s v="OH"/>
    <s v="United States"/>
    <s v="SELL00666"/>
  </r>
  <r>
    <x v="2328"/>
    <d v="2021-01-17T00:00:00"/>
    <x v="4"/>
    <x v="2272"/>
    <s v="Aarav Mehta"/>
    <x v="13"/>
    <s v="Desk Plant"/>
    <x v="3"/>
    <x v="7"/>
    <n v="4"/>
    <n v="457.14"/>
    <n v="0.25"/>
    <n v="246.86"/>
    <n v="4.55"/>
    <n v="1622.83"/>
    <s v="Amazon Pay"/>
    <s v="Delivered"/>
    <s v="San Francisco"/>
    <s v="CA"/>
    <s v="United States"/>
    <s v="SELL01110"/>
  </r>
  <r>
    <x v="2329"/>
    <d v="2020-01-07T00:00:00"/>
    <x v="3"/>
    <x v="2273"/>
    <s v="Vihaan Reddy"/>
    <x v="40"/>
    <s v="Mechanical Keyboard"/>
    <x v="1"/>
    <x v="5"/>
    <n v="2"/>
    <n v="71.03"/>
    <n v="0.05"/>
    <n v="24.29"/>
    <n v="10.28"/>
    <n v="169.53"/>
    <s v="Credit Card"/>
    <s v="Delivered"/>
    <s v="Seattle"/>
    <s v="WA"/>
    <s v="United States"/>
    <s v="SELL00063"/>
  </r>
  <r>
    <x v="2330"/>
    <d v="2021-04-03T00:00:00"/>
    <x v="4"/>
    <x v="2274"/>
    <s v="Aarav Kapoor"/>
    <x v="2"/>
    <s v="Power Bank 20000mAh"/>
    <x v="2"/>
    <x v="1"/>
    <n v="1"/>
    <n v="238.9"/>
    <n v="0.2"/>
    <n v="22.93"/>
    <n v="0.54"/>
    <n v="214.59"/>
    <s v="Net Banking"/>
    <s v="Delivered"/>
    <s v="Austin"/>
    <s v="TX"/>
    <s v="United States"/>
    <s v="SELL01622"/>
  </r>
  <r>
    <x v="2331"/>
    <d v="2023-01-12T00:00:00"/>
    <x v="0"/>
    <x v="2275"/>
    <s v="Aditya Kapoor"/>
    <x v="15"/>
    <s v="Graphic Tablet"/>
    <x v="4"/>
    <x v="6"/>
    <n v="5"/>
    <n v="64.209999999999994"/>
    <n v="0"/>
    <n v="57.79"/>
    <n v="1.0900000000000001"/>
    <n v="379.93"/>
    <s v="Net Banking"/>
    <s v="Delivered"/>
    <s v="Columbus"/>
    <s v="OH"/>
    <s v="United States"/>
    <s v="SELL00317"/>
  </r>
  <r>
    <x v="2332"/>
    <d v="2020-07-26T00:00:00"/>
    <x v="3"/>
    <x v="2276"/>
    <s v="Vivaan Verma"/>
    <x v="6"/>
    <s v="Dress Shirt"/>
    <x v="5"/>
    <x v="2"/>
    <n v="2"/>
    <n v="211.22"/>
    <n v="0.05"/>
    <n v="48.16"/>
    <n v="3.8"/>
    <n v="453.28"/>
    <s v="UPI"/>
    <s v="Delivered"/>
    <s v="Phoenix"/>
    <s v="AZ"/>
    <s v="United States"/>
    <s v="SELL00260"/>
  </r>
  <r>
    <x v="2333"/>
    <d v="2022-06-18T00:00:00"/>
    <x v="1"/>
    <x v="2277"/>
    <s v="Vikas Reddy"/>
    <x v="34"/>
    <s v="Air Fryer"/>
    <x v="4"/>
    <x v="4"/>
    <n v="1"/>
    <n v="114.9"/>
    <n v="0"/>
    <n v="13.79"/>
    <n v="1.79"/>
    <n v="130.47999999999999"/>
    <s v="Debit Card"/>
    <s v="Delivered"/>
    <s v="Fort Worth"/>
    <s v="TX"/>
    <s v="United States"/>
    <s v="SELL01061"/>
  </r>
  <r>
    <x v="2334"/>
    <d v="2023-11-14T00:00:00"/>
    <x v="0"/>
    <x v="2278"/>
    <s v="Vihaan Gupta"/>
    <x v="41"/>
    <s v="Electric Kettle"/>
    <x v="0"/>
    <x v="4"/>
    <n v="2"/>
    <n v="251.67"/>
    <n v="0.05"/>
    <n v="23.91"/>
    <n v="11.24"/>
    <n v="513.32000000000005"/>
    <s v="Credit Card"/>
    <s v="Delivered"/>
    <s v="Phoenix"/>
    <s v="AZ"/>
    <s v="United States"/>
    <s v="SELL00262"/>
  </r>
  <r>
    <x v="2335"/>
    <d v="2023-08-30T00:00:00"/>
    <x v="0"/>
    <x v="2279"/>
    <s v="Priya Kapoor"/>
    <x v="46"/>
    <s v="Action Camera"/>
    <x v="1"/>
    <x v="0"/>
    <n v="2"/>
    <n v="367.27"/>
    <n v="0.15"/>
    <n v="49.95"/>
    <n v="2.5499999999999998"/>
    <n v="676.86"/>
    <s v="Credit Card"/>
    <s v="Shipped"/>
    <s v="Columbus"/>
    <s v="OH"/>
    <s v="United States"/>
    <s v="SELL01097"/>
  </r>
  <r>
    <x v="2336"/>
    <d v="2020-01-22T00:00:00"/>
    <x v="3"/>
    <x v="2280"/>
    <s v="Aditya Gupta"/>
    <x v="25"/>
    <s v="Memory Card 128GB"/>
    <x v="5"/>
    <x v="3"/>
    <n v="2"/>
    <n v="336.46"/>
    <n v="0"/>
    <n v="33.65"/>
    <n v="12.06"/>
    <n v="718.63"/>
    <s v="Amazon Pay"/>
    <s v="Delivered"/>
    <s v="New York"/>
    <s v="NY"/>
    <s v="United States"/>
    <s v="SELL00399"/>
  </r>
  <r>
    <x v="2337"/>
    <d v="2021-02-13T00:00:00"/>
    <x v="4"/>
    <x v="2281"/>
    <s v="Simran Mehta"/>
    <x v="41"/>
    <s v="Electric Kettle"/>
    <x v="1"/>
    <x v="9"/>
    <n v="3"/>
    <n v="552.84"/>
    <n v="0"/>
    <n v="199.02"/>
    <n v="1.04"/>
    <n v="1858.58"/>
    <s v="Debit Card"/>
    <s v="Delivered"/>
    <s v="Philadelphia"/>
    <s v="PA"/>
    <s v="United States"/>
    <s v="SELL00144"/>
  </r>
  <r>
    <x v="2338"/>
    <d v="2022-06-13T00:00:00"/>
    <x v="1"/>
    <x v="2282"/>
    <s v="Sunita Sharma"/>
    <x v="8"/>
    <s v="Kids Toy Car"/>
    <x v="3"/>
    <x v="0"/>
    <n v="4"/>
    <n v="300.31"/>
    <n v="0.2"/>
    <n v="0"/>
    <n v="7.15"/>
    <n v="968.14"/>
    <s v="Credit Card"/>
    <s v="Shipped"/>
    <s v="Philadelphia"/>
    <s v="PA"/>
    <s v="United States"/>
    <s v="SELL01096"/>
  </r>
  <r>
    <x v="2339"/>
    <d v="2021-05-29T00:00:00"/>
    <x v="4"/>
    <x v="2283"/>
    <s v="Neha Singh"/>
    <x v="9"/>
    <s v="Wireless Earbuds"/>
    <x v="5"/>
    <x v="8"/>
    <n v="3"/>
    <n v="296.66000000000003"/>
    <n v="0.2"/>
    <n v="56.96"/>
    <n v="9.68"/>
    <n v="778.62"/>
    <s v="Amazon Pay"/>
    <s v="Delivered"/>
    <s v="Philadelphia"/>
    <s v="PA"/>
    <s v="United States"/>
    <s v="SELL00171"/>
  </r>
  <r>
    <x v="2340"/>
    <d v="2023-02-24T00:00:00"/>
    <x v="0"/>
    <x v="2284"/>
    <s v="Sahil Kumar"/>
    <x v="12"/>
    <s v="Vacuum Cleaner"/>
    <x v="0"/>
    <x v="7"/>
    <n v="2"/>
    <n v="126.67"/>
    <n v="0.05"/>
    <n v="12.03"/>
    <n v="5.0199999999999996"/>
    <n v="257.72000000000003"/>
    <s v="Credit Card"/>
    <s v="Delivered"/>
    <s v="Columbus"/>
    <s v="OH"/>
    <s v="United Kingdom"/>
    <s v="SELL00934"/>
  </r>
  <r>
    <x v="2341"/>
    <d v="2022-03-19T00:00:00"/>
    <x v="1"/>
    <x v="2285"/>
    <s v="Arjun Mehta"/>
    <x v="8"/>
    <s v="Kids Toy Car"/>
    <x v="3"/>
    <x v="9"/>
    <n v="3"/>
    <n v="167.9"/>
    <n v="0.1"/>
    <n v="22.67"/>
    <n v="4.17"/>
    <n v="480.17"/>
    <s v="Cash on Delivery"/>
    <s v="Delivered"/>
    <s v="Chicago"/>
    <s v="IL"/>
    <s v="India"/>
    <s v="SELL01576"/>
  </r>
  <r>
    <x v="2342"/>
    <d v="2024-09-19T00:00:00"/>
    <x v="2"/>
    <x v="2286"/>
    <s v="Sahil Gupta"/>
    <x v="44"/>
    <s v="Desk Organizer"/>
    <x v="3"/>
    <x v="0"/>
    <n v="5"/>
    <n v="14.57"/>
    <n v="0.2"/>
    <n v="2.91"/>
    <n v="14.54"/>
    <n v="75.73"/>
    <s v="Credit Card"/>
    <s v="Delivered"/>
    <s v="Phoenix"/>
    <s v="AZ"/>
    <s v="India"/>
    <s v="SELL00301"/>
  </r>
  <r>
    <x v="2343"/>
    <d v="2022-05-23T00:00:00"/>
    <x v="1"/>
    <x v="2287"/>
    <s v="Arjun Gupta"/>
    <x v="41"/>
    <s v="Electric Kettle"/>
    <x v="2"/>
    <x v="0"/>
    <n v="5"/>
    <n v="555.55999999999995"/>
    <n v="0"/>
    <n v="333.34"/>
    <n v="1.6"/>
    <n v="3112.74"/>
    <s v="Amazon Pay"/>
    <s v="Delivered"/>
    <s v="Denver"/>
    <s v="CO"/>
    <s v="United States"/>
    <s v="SELL00485"/>
  </r>
  <r>
    <x v="2344"/>
    <d v="2020-01-14T00:00:00"/>
    <x v="3"/>
    <x v="2288"/>
    <s v="Vikas Sharma"/>
    <x v="3"/>
    <s v="Webcam Full HD"/>
    <x v="4"/>
    <x v="3"/>
    <n v="5"/>
    <n v="594.59"/>
    <n v="0"/>
    <n v="237.84"/>
    <n v="14.2"/>
    <n v="3224.99"/>
    <s v="UPI"/>
    <s v="Shipped"/>
    <s v="Houston"/>
    <s v="TX"/>
    <s v="United States"/>
    <s v="SELL00999"/>
  </r>
  <r>
    <x v="2345"/>
    <d v="2022-08-28T00:00:00"/>
    <x v="1"/>
    <x v="2289"/>
    <s v="Sahil Reddy"/>
    <x v="38"/>
    <s v="Fitness Band"/>
    <x v="1"/>
    <x v="8"/>
    <n v="5"/>
    <n v="69.959999999999994"/>
    <n v="0"/>
    <n v="17.489999999999998"/>
    <n v="9.94"/>
    <n v="377.23"/>
    <s v="UPI"/>
    <s v="Returned"/>
    <s v="Los Angeles"/>
    <s v="CA"/>
    <s v="India"/>
    <s v="SELL01685"/>
  </r>
  <r>
    <x v="2346"/>
    <d v="2022-09-04T00:00:00"/>
    <x v="1"/>
    <x v="2290"/>
    <s v="Arjun Verma"/>
    <x v="36"/>
    <s v="Router"/>
    <x v="1"/>
    <x v="4"/>
    <n v="2"/>
    <n v="267.92"/>
    <n v="0"/>
    <n v="0"/>
    <n v="11.48"/>
    <n v="547.32000000000005"/>
    <s v="Credit Card"/>
    <s v="Delivered"/>
    <s v="San Antonio"/>
    <s v="TX"/>
    <s v="Canada"/>
    <s v="SELL00858"/>
  </r>
  <r>
    <x v="2347"/>
    <d v="2022-10-10T00:00:00"/>
    <x v="1"/>
    <x v="2291"/>
    <s v="Vivaan Sharma"/>
    <x v="9"/>
    <s v="Wireless Earbuds"/>
    <x v="3"/>
    <x v="7"/>
    <n v="1"/>
    <n v="14.88"/>
    <n v="0"/>
    <n v="0.74"/>
    <n v="6.52"/>
    <n v="22.14"/>
    <s v="Net Banking"/>
    <s v="Shipped"/>
    <s v="Austin"/>
    <s v="TX"/>
    <s v="United States"/>
    <s v="SELL01571"/>
  </r>
  <r>
    <x v="2348"/>
    <d v="2022-11-01T00:00:00"/>
    <x v="1"/>
    <x v="2292"/>
    <s v="Ritika Kapoor"/>
    <x v="16"/>
    <s v="Puzzle 1000pc"/>
    <x v="5"/>
    <x v="5"/>
    <n v="4"/>
    <n v="556.05999999999995"/>
    <n v="0"/>
    <n v="177.94"/>
    <n v="14.54"/>
    <n v="2416.7199999999998"/>
    <s v="Debit Card"/>
    <s v="Delivered"/>
    <s v="Austin"/>
    <s v="TX"/>
    <s v="United States"/>
    <s v="SELL00376"/>
  </r>
  <r>
    <x v="2349"/>
    <d v="2020-03-27T00:00:00"/>
    <x v="3"/>
    <x v="2293"/>
    <s v="Sunita Reddy"/>
    <x v="38"/>
    <s v="Fitness Band"/>
    <x v="1"/>
    <x v="4"/>
    <n v="1"/>
    <n v="75.7"/>
    <n v="0.3"/>
    <n v="2.65"/>
    <n v="1.31"/>
    <n v="56.95"/>
    <s v="Credit Card"/>
    <s v="Delivered"/>
    <s v="Seattle"/>
    <s v="WA"/>
    <s v="United States"/>
    <s v="SELL01323"/>
  </r>
  <r>
    <x v="2350"/>
    <d v="2024-03-27T00:00:00"/>
    <x v="2"/>
    <x v="2294"/>
    <s v="Sahil Verma"/>
    <x v="45"/>
    <s v="Yoga Mat"/>
    <x v="0"/>
    <x v="0"/>
    <n v="4"/>
    <n v="273.38"/>
    <n v="0"/>
    <n v="196.83"/>
    <n v="4.75"/>
    <n v="1295.0999999999999"/>
    <s v="Debit Card"/>
    <s v="Delivered"/>
    <s v="Los Angeles"/>
    <s v="CA"/>
    <s v="United Kingdom"/>
    <s v="SELL01429"/>
  </r>
  <r>
    <x v="2351"/>
    <d v="2022-06-27T00:00:00"/>
    <x v="1"/>
    <x v="1710"/>
    <s v="Priya Kumar"/>
    <x v="14"/>
    <s v="Running Shoes"/>
    <x v="3"/>
    <x v="3"/>
    <n v="1"/>
    <n v="400.75"/>
    <n v="0"/>
    <n v="32.06"/>
    <n v="12.19"/>
    <n v="445"/>
    <s v="Credit Card"/>
    <s v="Delivered"/>
    <s v="Los Angeles"/>
    <s v="CA"/>
    <s v="United States"/>
    <s v="SELL00455"/>
  </r>
  <r>
    <x v="2352"/>
    <d v="2024-04-09T00:00:00"/>
    <x v="2"/>
    <x v="1671"/>
    <s v="Vikas Kumar"/>
    <x v="48"/>
    <s v="Office Chair"/>
    <x v="1"/>
    <x v="9"/>
    <n v="5"/>
    <n v="216.96"/>
    <n v="0.25"/>
    <n v="0"/>
    <n v="0.28000000000000003"/>
    <n v="813.88"/>
    <s v="UPI"/>
    <s v="Delivered"/>
    <s v="Seattle"/>
    <s v="WA"/>
    <s v="India"/>
    <s v="SELL00727"/>
  </r>
  <r>
    <x v="2353"/>
    <d v="2023-08-17T00:00:00"/>
    <x v="0"/>
    <x v="2295"/>
    <s v="Karan Reddy"/>
    <x v="25"/>
    <s v="Memory Card 128GB"/>
    <x v="0"/>
    <x v="3"/>
    <n v="5"/>
    <n v="245.57"/>
    <n v="0"/>
    <n v="61.39"/>
    <n v="7.26"/>
    <n v="1296.5"/>
    <s v="UPI"/>
    <s v="Delivered"/>
    <s v="Los Angeles"/>
    <s v="CA"/>
    <s v="India"/>
    <s v="SELL00037"/>
  </r>
  <r>
    <x v="2354"/>
    <d v="2023-06-20T00:00:00"/>
    <x v="0"/>
    <x v="2296"/>
    <s v="Arjun Singh"/>
    <x v="43"/>
    <s v="HDMI Cable 2m"/>
    <x v="0"/>
    <x v="4"/>
    <n v="3"/>
    <n v="183.54"/>
    <n v="0"/>
    <n v="99.11"/>
    <n v="2.11"/>
    <n v="651.84"/>
    <s v="Net Banking"/>
    <s v="Delivered"/>
    <s v="New York"/>
    <s v="NY"/>
    <s v="United States"/>
    <s v="SELL01874"/>
  </r>
  <r>
    <x v="2355"/>
    <d v="2020-05-01T00:00:00"/>
    <x v="3"/>
    <x v="2297"/>
    <s v="Mohit Kumar"/>
    <x v="45"/>
    <s v="Yoga Mat"/>
    <x v="3"/>
    <x v="3"/>
    <n v="3"/>
    <n v="263.39"/>
    <n v="0.15"/>
    <n v="120.9"/>
    <n v="0.11"/>
    <n v="792.65"/>
    <s v="Debit Card"/>
    <s v="Delivered"/>
    <s v="Seattle"/>
    <s v="WA"/>
    <s v="United States"/>
    <s v="SELL01482"/>
  </r>
  <r>
    <x v="2356"/>
    <d v="2023-03-16T00:00:00"/>
    <x v="0"/>
    <x v="2298"/>
    <s v="Kabir Gupta"/>
    <x v="46"/>
    <s v="Action Camera"/>
    <x v="2"/>
    <x v="3"/>
    <n v="2"/>
    <n v="175.18"/>
    <n v="0"/>
    <n v="17.52"/>
    <n v="5.0999999999999996"/>
    <n v="372.98"/>
    <s v="Net Banking"/>
    <s v="Delivered"/>
    <s v="San Francisco"/>
    <s v="CA"/>
    <s v="United States"/>
    <s v="SELL01330"/>
  </r>
  <r>
    <x v="2357"/>
    <d v="2024-05-09T00:00:00"/>
    <x v="2"/>
    <x v="2299"/>
    <s v="Rohit Verma"/>
    <x v="22"/>
    <s v="LED Desk Lamp"/>
    <x v="2"/>
    <x v="9"/>
    <n v="4"/>
    <n v="248.27"/>
    <n v="0.05"/>
    <n v="113.21"/>
    <n v="11.77"/>
    <n v="1068.4100000000001"/>
    <s v="Credit Card"/>
    <s v="Pending"/>
    <s v="San Francisco"/>
    <s v="CA"/>
    <s v="India"/>
    <s v="SELL01666"/>
  </r>
  <r>
    <x v="2358"/>
    <d v="2022-01-19T00:00:00"/>
    <x v="1"/>
    <x v="2300"/>
    <s v="Mohit Kapoor"/>
    <x v="1"/>
    <s v="Microphone"/>
    <x v="3"/>
    <x v="3"/>
    <n v="4"/>
    <n v="345.86"/>
    <n v="0.1"/>
    <n v="224.12"/>
    <n v="14.14"/>
    <n v="1483.36"/>
    <s v="Credit Card"/>
    <s v="Delivered"/>
    <s v="San Antonio"/>
    <s v="TX"/>
    <s v="United Kingdom"/>
    <s v="SELL00795"/>
  </r>
  <r>
    <x v="2359"/>
    <d v="2023-10-11T00:00:00"/>
    <x v="0"/>
    <x v="2301"/>
    <s v="Vivaan Reddy"/>
    <x v="45"/>
    <s v="Yoga Mat"/>
    <x v="1"/>
    <x v="1"/>
    <n v="2"/>
    <n v="159.53"/>
    <n v="0"/>
    <n v="25.52"/>
    <n v="7.6"/>
    <n v="352.18"/>
    <s v="Amazon Pay"/>
    <s v="Shipped"/>
    <s v="Los Angeles"/>
    <s v="CA"/>
    <s v="United States"/>
    <s v="SELL00803"/>
  </r>
  <r>
    <x v="2360"/>
    <d v="2021-11-15T00:00:00"/>
    <x v="4"/>
    <x v="2302"/>
    <s v="Simran Reddy"/>
    <x v="12"/>
    <s v="Vacuum Cleaner"/>
    <x v="5"/>
    <x v="4"/>
    <n v="5"/>
    <n v="23.44"/>
    <n v="0"/>
    <n v="5.86"/>
    <n v="0.82"/>
    <n v="123.88"/>
    <s v="UPI"/>
    <s v="Delivered"/>
    <s v="Denver"/>
    <s v="CO"/>
    <s v="United States"/>
    <s v="SELL01637"/>
  </r>
  <r>
    <x v="2361"/>
    <d v="2024-10-22T00:00:00"/>
    <x v="2"/>
    <x v="2303"/>
    <s v="Aditya Gupta"/>
    <x v="28"/>
    <s v="Water Bottle"/>
    <x v="2"/>
    <x v="8"/>
    <n v="3"/>
    <n v="345.32"/>
    <n v="0.15"/>
    <n v="44.03"/>
    <n v="11.55"/>
    <n v="936.15"/>
    <s v="Amazon Pay"/>
    <s v="Delivered"/>
    <s v="Los Angeles"/>
    <s v="CA"/>
    <s v="United States"/>
    <s v="SELL00400"/>
  </r>
  <r>
    <x v="2362"/>
    <d v="2024-07-12T00:00:00"/>
    <x v="2"/>
    <x v="763"/>
    <s v="Aditya Gupta"/>
    <x v="22"/>
    <s v="LED Desk Lamp"/>
    <x v="4"/>
    <x v="6"/>
    <n v="2"/>
    <n v="34.380000000000003"/>
    <n v="0"/>
    <n v="12.38"/>
    <n v="4.5199999999999996"/>
    <n v="85.66"/>
    <s v="UPI"/>
    <s v="Delivered"/>
    <s v="Seattle"/>
    <s v="WA"/>
    <s v="United States"/>
    <s v="SELL00273"/>
  </r>
  <r>
    <x v="2363"/>
    <d v="2020-11-04T00:00:00"/>
    <x v="3"/>
    <x v="2304"/>
    <s v="Vihaan Kumar"/>
    <x v="26"/>
    <s v="Board Game"/>
    <x v="4"/>
    <x v="9"/>
    <n v="5"/>
    <n v="363.13"/>
    <n v="0.05"/>
    <n v="86.24"/>
    <n v="4.32"/>
    <n v="1815.43"/>
    <s v="Debit Card"/>
    <s v="Delivered"/>
    <s v="Houston"/>
    <s v="TX"/>
    <s v="United States"/>
    <s v="SELL01356"/>
  </r>
  <r>
    <x v="2364"/>
    <d v="2021-11-25T00:00:00"/>
    <x v="4"/>
    <x v="2305"/>
    <s v="Ritika Joshi"/>
    <x v="3"/>
    <s v="Webcam Full HD"/>
    <x v="0"/>
    <x v="3"/>
    <n v="1"/>
    <n v="81.45"/>
    <n v="0"/>
    <n v="6.52"/>
    <n v="2.4"/>
    <n v="90.37"/>
    <s v="Credit Card"/>
    <s v="Delivered"/>
    <s v="San Jose"/>
    <s v="CA"/>
    <s v="Australia"/>
    <s v="SELL01400"/>
  </r>
  <r>
    <x v="2365"/>
    <d v="2020-10-14T00:00:00"/>
    <x v="3"/>
    <x v="2306"/>
    <s v="Anjali Patel"/>
    <x v="2"/>
    <s v="Power Bank 20000mAh"/>
    <x v="5"/>
    <x v="8"/>
    <n v="2"/>
    <n v="428.05"/>
    <n v="0"/>
    <n v="68.489999999999995"/>
    <n v="6.43"/>
    <n v="931.02"/>
    <s v="Net Banking"/>
    <s v="Returned"/>
    <s v="Houston"/>
    <s v="TX"/>
    <s v="India"/>
    <s v="SELL00773"/>
  </r>
  <r>
    <x v="2366"/>
    <d v="2020-11-02T00:00:00"/>
    <x v="3"/>
    <x v="2307"/>
    <s v="Arjun Kumar"/>
    <x v="18"/>
    <s v="Smartphone Case"/>
    <x v="0"/>
    <x v="2"/>
    <n v="2"/>
    <n v="302.45"/>
    <n v="0.05"/>
    <n v="0"/>
    <n v="2.94"/>
    <n v="577.6"/>
    <s v="UPI"/>
    <s v="Delivered"/>
    <s v="Fort Worth"/>
    <s v="TX"/>
    <s v="United States"/>
    <s v="SELL01664"/>
  </r>
  <r>
    <x v="2367"/>
    <d v="2024-06-05T00:00:00"/>
    <x v="2"/>
    <x v="2308"/>
    <s v="Vihaan Gupta"/>
    <x v="17"/>
    <s v="Smartwatch"/>
    <x v="3"/>
    <x v="9"/>
    <n v="5"/>
    <n v="557.47"/>
    <n v="0"/>
    <n v="0"/>
    <n v="4.42"/>
    <n v="2791.77"/>
    <s v="Credit Card"/>
    <s v="Returned"/>
    <s v="San Diego"/>
    <s v="CA"/>
    <s v="United States"/>
    <s v="SELL01895"/>
  </r>
  <r>
    <x v="2368"/>
    <d v="2022-07-02T00:00:00"/>
    <x v="1"/>
    <x v="2309"/>
    <s v="Kabir Verma"/>
    <x v="3"/>
    <s v="Webcam Full HD"/>
    <x v="4"/>
    <x v="1"/>
    <n v="1"/>
    <n v="151.28"/>
    <n v="0"/>
    <n v="7.56"/>
    <n v="1.93"/>
    <n v="160.77000000000001"/>
    <s v="Credit Card"/>
    <s v="Delivered"/>
    <s v="San Jose"/>
    <s v="CA"/>
    <s v="United States"/>
    <s v="SELL00564"/>
  </r>
  <r>
    <x v="2369"/>
    <d v="2024-10-12T00:00:00"/>
    <x v="2"/>
    <x v="2310"/>
    <s v="Rohit Patel"/>
    <x v="2"/>
    <s v="Power Bank 20000mAh"/>
    <x v="3"/>
    <x v="8"/>
    <n v="3"/>
    <n v="440.47"/>
    <n v="0.05"/>
    <n v="150.63999999999999"/>
    <n v="2.87"/>
    <n v="1408.85"/>
    <s v="Credit Card"/>
    <s v="Delivered"/>
    <s v="San Diego"/>
    <s v="CA"/>
    <s v="United States"/>
    <s v="SELL00720"/>
  </r>
  <r>
    <x v="2370"/>
    <d v="2021-10-23T00:00:00"/>
    <x v="4"/>
    <x v="2311"/>
    <s v="Neha Joshi"/>
    <x v="38"/>
    <s v="Fitness Band"/>
    <x v="2"/>
    <x v="9"/>
    <n v="2"/>
    <n v="538.80999999999995"/>
    <n v="0"/>
    <n v="86.21"/>
    <n v="5.57"/>
    <n v="1169.4000000000001"/>
    <s v="Credit Card"/>
    <s v="Delivered"/>
    <s v="San Francisco"/>
    <s v="CA"/>
    <s v="United States"/>
    <s v="SELL00181"/>
  </r>
  <r>
    <x v="2371"/>
    <d v="2021-07-02T00:00:00"/>
    <x v="4"/>
    <x v="2312"/>
    <s v="Anjali Kapoor"/>
    <x v="20"/>
    <s v="4K Monitor"/>
    <x v="3"/>
    <x v="2"/>
    <n v="2"/>
    <n v="557.79999999999995"/>
    <n v="0"/>
    <n v="55.78"/>
    <n v="4.76"/>
    <n v="1176.1400000000001"/>
    <s v="Amazon Pay"/>
    <s v="Delivered"/>
    <s v="Denver"/>
    <s v="CO"/>
    <s v="Canada"/>
    <s v="SELL01110"/>
  </r>
  <r>
    <x v="2372"/>
    <d v="2023-10-07T00:00:00"/>
    <x v="0"/>
    <x v="2313"/>
    <s v="Priya Kapoor"/>
    <x v="2"/>
    <s v="Power Bank 20000mAh"/>
    <x v="2"/>
    <x v="1"/>
    <n v="2"/>
    <n v="201.88"/>
    <n v="0.1"/>
    <n v="43.61"/>
    <n v="14.5"/>
    <n v="421.49"/>
    <s v="UPI"/>
    <s v="Delivered"/>
    <s v="San Francisco"/>
    <s v="CA"/>
    <s v="Canada"/>
    <s v="SELL01213"/>
  </r>
  <r>
    <x v="2373"/>
    <d v="2020-11-07T00:00:00"/>
    <x v="3"/>
    <x v="2314"/>
    <s v="Arjun Kapoor"/>
    <x v="13"/>
    <s v="Desk Plant"/>
    <x v="3"/>
    <x v="3"/>
    <n v="3"/>
    <n v="194.53"/>
    <n v="0"/>
    <n v="0"/>
    <n v="3.11"/>
    <n v="586.70000000000005"/>
    <s v="Debit Card"/>
    <s v="Delivered"/>
    <s v="Denver"/>
    <s v="CO"/>
    <s v="United States"/>
    <s v="SELL01911"/>
  </r>
  <r>
    <x v="2374"/>
    <d v="2022-05-22T00:00:00"/>
    <x v="1"/>
    <x v="2315"/>
    <s v="Ritika Patel"/>
    <x v="28"/>
    <s v="Water Bottle"/>
    <x v="3"/>
    <x v="5"/>
    <n v="3"/>
    <n v="78.010000000000005"/>
    <n v="0.05"/>
    <n v="0"/>
    <n v="14.75"/>
    <n v="237.08"/>
    <s v="Credit Card"/>
    <s v="Delivered"/>
    <s v="Washington"/>
    <s v="DC"/>
    <s v="United States"/>
    <s v="SELL00759"/>
  </r>
  <r>
    <x v="2375"/>
    <d v="2022-12-18T00:00:00"/>
    <x v="1"/>
    <x v="2316"/>
    <s v="Anjali Mehta"/>
    <x v="41"/>
    <s v="Electric Kettle"/>
    <x v="5"/>
    <x v="6"/>
    <n v="1"/>
    <n v="476.92"/>
    <n v="0.15"/>
    <n v="0"/>
    <n v="10.73"/>
    <n v="416.11"/>
    <s v="Debit Card"/>
    <s v="Delivered"/>
    <s v="Jacksonville"/>
    <s v="FL"/>
    <s v="United States"/>
    <s v="SELL00541"/>
  </r>
  <r>
    <x v="2376"/>
    <d v="2024-07-24T00:00:00"/>
    <x v="2"/>
    <x v="2317"/>
    <s v="Mohit Sharma"/>
    <x v="33"/>
    <s v="Laptop Sleeve"/>
    <x v="1"/>
    <x v="9"/>
    <n v="1"/>
    <n v="457.87"/>
    <n v="0"/>
    <n v="54.94"/>
    <n v="13.5"/>
    <n v="526.30999999999995"/>
    <s v="Amazon Pay"/>
    <s v="Delivered"/>
    <s v="San Jose"/>
    <s v="CA"/>
    <s v="India"/>
    <s v="SELL00445"/>
  </r>
  <r>
    <x v="2377"/>
    <d v="2022-07-12T00:00:00"/>
    <x v="1"/>
    <x v="2318"/>
    <s v="Anjali Kumar"/>
    <x v="44"/>
    <s v="Desk Organizer"/>
    <x v="1"/>
    <x v="9"/>
    <n v="4"/>
    <n v="301.85000000000002"/>
    <n v="0"/>
    <n v="60.37"/>
    <n v="5.84"/>
    <n v="1273.6099999999999"/>
    <s v="Cash on Delivery"/>
    <s v="Delivered"/>
    <s v="Columbus"/>
    <s v="OH"/>
    <s v="United States"/>
    <s v="SELL00176"/>
  </r>
  <r>
    <x v="2378"/>
    <d v="2024-10-03T00:00:00"/>
    <x v="2"/>
    <x v="2319"/>
    <s v="Sneha Mehta"/>
    <x v="30"/>
    <s v="Noise Cancelling Headphones"/>
    <x v="5"/>
    <x v="5"/>
    <n v="4"/>
    <n v="324.45"/>
    <n v="0.05"/>
    <n v="0"/>
    <n v="13.17"/>
    <n v="1246.08"/>
    <s v="Credit Card"/>
    <s v="Delivered"/>
    <s v="Seattle"/>
    <s v="WA"/>
    <s v="United States"/>
    <s v="SELL00642"/>
  </r>
  <r>
    <x v="2379"/>
    <d v="2022-01-24T00:00:00"/>
    <x v="1"/>
    <x v="1613"/>
    <s v="Pooja Patel"/>
    <x v="9"/>
    <s v="Wireless Earbuds"/>
    <x v="2"/>
    <x v="8"/>
    <n v="3"/>
    <n v="250.25"/>
    <n v="0.15"/>
    <n v="31.91"/>
    <n v="13.12"/>
    <n v="683.17"/>
    <s v="Net Banking"/>
    <s v="Returned"/>
    <s v="Phoenix"/>
    <s v="AZ"/>
    <s v="United States"/>
    <s v="SELL00583"/>
  </r>
  <r>
    <x v="2380"/>
    <d v="2020-02-04T00:00:00"/>
    <x v="3"/>
    <x v="2320"/>
    <s v="Arjun Patel"/>
    <x v="27"/>
    <s v="Instant Pot"/>
    <x v="3"/>
    <x v="9"/>
    <n v="2"/>
    <n v="537.70000000000005"/>
    <n v="0.1"/>
    <n v="48.39"/>
    <n v="4.9000000000000004"/>
    <n v="1021.15"/>
    <s v="Credit Card"/>
    <s v="Delivered"/>
    <s v="Chicago"/>
    <s v="IL"/>
    <s v="India"/>
    <s v="SELL00446"/>
  </r>
  <r>
    <x v="2381"/>
    <d v="2021-03-20T00:00:00"/>
    <x v="4"/>
    <x v="2321"/>
    <s v="Neha Joshi"/>
    <x v="25"/>
    <s v="Memory Card 128GB"/>
    <x v="4"/>
    <x v="7"/>
    <n v="3"/>
    <n v="288.85000000000002"/>
    <n v="0"/>
    <n v="43.33"/>
    <n v="4.5"/>
    <n v="914.38"/>
    <s v="Net Banking"/>
    <s v="Delivered"/>
    <s v="Phoenix"/>
    <s v="AZ"/>
    <s v="United States"/>
    <s v="SELL00369"/>
  </r>
  <r>
    <x v="2382"/>
    <d v="2020-04-02T00:00:00"/>
    <x v="3"/>
    <x v="2322"/>
    <s v="Simran Patel"/>
    <x v="41"/>
    <s v="Electric Kettle"/>
    <x v="0"/>
    <x v="3"/>
    <n v="4"/>
    <n v="262.10000000000002"/>
    <n v="0.05"/>
    <n v="49.8"/>
    <n v="1.98"/>
    <n v="1047.76"/>
    <s v="UPI"/>
    <s v="Returned"/>
    <s v="San Diego"/>
    <s v="CA"/>
    <s v="United States"/>
    <s v="SELL01407"/>
  </r>
  <r>
    <x v="2383"/>
    <d v="2023-05-15T00:00:00"/>
    <x v="0"/>
    <x v="2323"/>
    <s v="Priya Joshi"/>
    <x v="7"/>
    <s v="Jeans"/>
    <x v="4"/>
    <x v="4"/>
    <n v="4"/>
    <n v="185.98"/>
    <n v="0.25"/>
    <n v="27.9"/>
    <n v="5.33"/>
    <n v="591.16999999999996"/>
    <s v="Credit Card"/>
    <s v="Delivered"/>
    <s v="New York"/>
    <s v="NY"/>
    <s v="United States"/>
    <s v="SELL01386"/>
  </r>
  <r>
    <x v="2384"/>
    <d v="2020-12-18T00:00:00"/>
    <x v="3"/>
    <x v="2324"/>
    <s v="Sahil Verma"/>
    <x v="48"/>
    <s v="Office Chair"/>
    <x v="4"/>
    <x v="3"/>
    <n v="5"/>
    <n v="594.63"/>
    <n v="0.05"/>
    <n v="508.41"/>
    <n v="6.94"/>
    <n v="3339.84"/>
    <s v="Amazon Pay"/>
    <s v="Delivered"/>
    <s v="San Jose"/>
    <s v="CA"/>
    <s v="United States"/>
    <s v="SELL00043"/>
  </r>
  <r>
    <x v="2385"/>
    <d v="2022-06-21T00:00:00"/>
    <x v="1"/>
    <x v="2325"/>
    <s v="Mohit Kapoor"/>
    <x v="39"/>
    <s v="Sunglasses"/>
    <x v="2"/>
    <x v="0"/>
    <n v="4"/>
    <n v="368.46"/>
    <n v="0.05"/>
    <n v="168.02"/>
    <n v="13.08"/>
    <n v="1581.25"/>
    <s v="Amazon Pay"/>
    <s v="Delivered"/>
    <s v="Fort Worth"/>
    <s v="TX"/>
    <s v="United States"/>
    <s v="SELL00132"/>
  </r>
  <r>
    <x v="2386"/>
    <d v="2023-09-17T00:00:00"/>
    <x v="0"/>
    <x v="2326"/>
    <s v="Aditya Gupta"/>
    <x v="47"/>
    <s v="External HDD 2TB"/>
    <x v="0"/>
    <x v="1"/>
    <n v="1"/>
    <n v="94.6"/>
    <n v="0"/>
    <n v="17.03"/>
    <n v="6.67"/>
    <n v="118.3"/>
    <s v="Debit Card"/>
    <s v="Shipped"/>
    <s v="Washington"/>
    <s v="DC"/>
    <s v="United States"/>
    <s v="SELL01310"/>
  </r>
  <r>
    <x v="2387"/>
    <d v="2022-05-11T00:00:00"/>
    <x v="1"/>
    <x v="2327"/>
    <s v="Arjun Reddy"/>
    <x v="2"/>
    <s v="Power Bank 20000mAh"/>
    <x v="5"/>
    <x v="2"/>
    <n v="5"/>
    <n v="453.36"/>
    <n v="0.05"/>
    <n v="107.67"/>
    <n v="7.14"/>
    <n v="2268.27"/>
    <s v="Credit Card"/>
    <s v="Delivered"/>
    <s v="Austin"/>
    <s v="TX"/>
    <s v="United States"/>
    <s v="SELL00415"/>
  </r>
  <r>
    <x v="2388"/>
    <d v="2024-10-14T00:00:00"/>
    <x v="2"/>
    <x v="2328"/>
    <s v="Rohit Gupta"/>
    <x v="42"/>
    <s v="Wireless Charger"/>
    <x v="4"/>
    <x v="5"/>
    <n v="5"/>
    <n v="586.11"/>
    <n v="0.15"/>
    <n v="199.28"/>
    <n v="14.37"/>
    <n v="2704.62"/>
    <s v="Credit Card"/>
    <s v="Delivered"/>
    <s v="Philadelphia"/>
    <s v="PA"/>
    <s v="Canada"/>
    <s v="SELL01541"/>
  </r>
  <r>
    <x v="2389"/>
    <d v="2020-06-07T00:00:00"/>
    <x v="3"/>
    <x v="2329"/>
    <s v="Aditya Verma"/>
    <x v="30"/>
    <s v="Noise Cancelling Headphones"/>
    <x v="4"/>
    <x v="1"/>
    <n v="2"/>
    <n v="482.87"/>
    <n v="0.2"/>
    <n v="139.07"/>
    <n v="6.29"/>
    <n v="917.95"/>
    <s v="Credit Card"/>
    <s v="Shipped"/>
    <s v="Fort Worth"/>
    <s v="TX"/>
    <s v="United States"/>
    <s v="SELL00060"/>
  </r>
  <r>
    <x v="2390"/>
    <d v="2022-08-14T00:00:00"/>
    <x v="1"/>
    <x v="2330"/>
    <s v="Aarav Reddy"/>
    <x v="40"/>
    <s v="Mechanical Keyboard"/>
    <x v="2"/>
    <x v="6"/>
    <n v="4"/>
    <n v="501.98"/>
    <n v="0.25"/>
    <n v="120.48"/>
    <n v="5.96"/>
    <n v="1632.38"/>
    <s v="UPI"/>
    <s v="Delivered"/>
    <s v="Dallas"/>
    <s v="TX"/>
    <s v="United States"/>
    <s v="SELL01889"/>
  </r>
  <r>
    <x v="2391"/>
    <d v="2020-01-24T00:00:00"/>
    <x v="3"/>
    <x v="2331"/>
    <s v="Aarav Kapoor"/>
    <x v="5"/>
    <s v="Cookware Set"/>
    <x v="2"/>
    <x v="0"/>
    <n v="4"/>
    <n v="374.82"/>
    <n v="0.1"/>
    <n v="107.95"/>
    <n v="0.34"/>
    <n v="1457.64"/>
    <s v="Net Banking"/>
    <s v="Delivered"/>
    <s v="Philadelphia"/>
    <s v="PA"/>
    <s v="United States"/>
    <s v="SELL00890"/>
  </r>
  <r>
    <x v="2392"/>
    <d v="2021-02-07T00:00:00"/>
    <x v="4"/>
    <x v="2332"/>
    <s v="Ritika Mehta"/>
    <x v="4"/>
    <s v="T-Shirt"/>
    <x v="1"/>
    <x v="8"/>
    <n v="5"/>
    <n v="217.63"/>
    <n v="0"/>
    <n v="130.58000000000001"/>
    <n v="14.31"/>
    <n v="1233.04"/>
    <s v="Credit Card"/>
    <s v="Delivered"/>
    <s v="Washington"/>
    <s v="DC"/>
    <s v="United States"/>
    <s v="SELL01961"/>
  </r>
  <r>
    <x v="2393"/>
    <d v="2022-03-15T00:00:00"/>
    <x v="1"/>
    <x v="2333"/>
    <s v="Ritika Kumar"/>
    <x v="27"/>
    <s v="Instant Pot"/>
    <x v="0"/>
    <x v="7"/>
    <n v="3"/>
    <n v="350.48"/>
    <n v="0"/>
    <n v="84.12"/>
    <n v="7.14"/>
    <n v="1142.7"/>
    <s v="Debit Card"/>
    <s v="Delivered"/>
    <s v="Columbus"/>
    <s v="OH"/>
    <s v="United States"/>
    <s v="SELL01559"/>
  </r>
  <r>
    <x v="2394"/>
    <d v="2021-05-30T00:00:00"/>
    <x v="4"/>
    <x v="2334"/>
    <s v="Vivaan Reddy"/>
    <x v="5"/>
    <s v="Cookware Set"/>
    <x v="3"/>
    <x v="6"/>
    <n v="1"/>
    <n v="184.76"/>
    <n v="0"/>
    <n v="33.26"/>
    <n v="1.39"/>
    <n v="219.41"/>
    <s v="Amazon Pay"/>
    <s v="Pending"/>
    <s v="Seattle"/>
    <s v="WA"/>
    <s v="Canada"/>
    <s v="SELL01655"/>
  </r>
  <r>
    <x v="2395"/>
    <d v="2022-01-01T00:00:00"/>
    <x v="1"/>
    <x v="2335"/>
    <s v="Pooja Reddy"/>
    <x v="39"/>
    <s v="Sunglasses"/>
    <x v="5"/>
    <x v="0"/>
    <n v="4"/>
    <n v="187.79"/>
    <n v="0"/>
    <n v="60.09"/>
    <n v="14.83"/>
    <n v="826.08"/>
    <s v="Credit Card"/>
    <s v="Shipped"/>
    <s v="Denver"/>
    <s v="CO"/>
    <s v="United States"/>
    <s v="SELL00045"/>
  </r>
  <r>
    <x v="2396"/>
    <d v="2023-10-19T00:00:00"/>
    <x v="0"/>
    <x v="2336"/>
    <s v="Sahil Joshi"/>
    <x v="5"/>
    <s v="Cookware Set"/>
    <x v="5"/>
    <x v="7"/>
    <n v="3"/>
    <n v="121"/>
    <n v="0.2"/>
    <n v="14.52"/>
    <n v="13.29"/>
    <n v="318.20999999999998"/>
    <s v="Debit Card"/>
    <s v="Delivered"/>
    <s v="Columbus"/>
    <s v="OH"/>
    <s v="United States"/>
    <s v="SELL01706"/>
  </r>
  <r>
    <x v="2397"/>
    <d v="2023-11-06T00:00:00"/>
    <x v="0"/>
    <x v="2337"/>
    <s v="Arjun Patel"/>
    <x v="11"/>
    <s v="Projector Mini"/>
    <x v="2"/>
    <x v="3"/>
    <n v="4"/>
    <n v="570"/>
    <n v="0"/>
    <n v="114"/>
    <n v="3.56"/>
    <n v="2397.56"/>
    <s v="Credit Card"/>
    <s v="Pending"/>
    <s v="Fort Worth"/>
    <s v="TX"/>
    <s v="United States"/>
    <s v="SELL01432"/>
  </r>
  <r>
    <x v="2398"/>
    <d v="2021-06-15T00:00:00"/>
    <x v="4"/>
    <x v="2338"/>
    <s v="Sunita Kumar"/>
    <x v="18"/>
    <s v="Smartphone Case"/>
    <x v="5"/>
    <x v="6"/>
    <n v="3"/>
    <n v="116.19"/>
    <n v="0.15"/>
    <n v="53.33"/>
    <n v="5.3"/>
    <n v="354.91"/>
    <s v="UPI"/>
    <s v="Delivered"/>
    <s v="Houston"/>
    <s v="TX"/>
    <s v="India"/>
    <s v="SELL00556"/>
  </r>
  <r>
    <x v="2399"/>
    <d v="2022-08-13T00:00:00"/>
    <x v="1"/>
    <x v="2339"/>
    <s v="Ritika Gupta"/>
    <x v="0"/>
    <s v="Drone Mini"/>
    <x v="0"/>
    <x v="4"/>
    <n v="1"/>
    <n v="31.89"/>
    <n v="0.1"/>
    <n v="2.2999999999999998"/>
    <n v="6.01"/>
    <n v="37.01"/>
    <s v="Debit Card"/>
    <s v="Delivered"/>
    <s v="Dallas"/>
    <s v="TX"/>
    <s v="United States"/>
    <s v="SELL00838"/>
  </r>
  <r>
    <x v="2400"/>
    <d v="2020-05-31T00:00:00"/>
    <x v="3"/>
    <x v="2340"/>
    <s v="Arjun Joshi"/>
    <x v="49"/>
    <s v="Bluetooth Speaker"/>
    <x v="1"/>
    <x v="6"/>
    <n v="1"/>
    <n v="482.47"/>
    <n v="0.25"/>
    <n v="43.42"/>
    <n v="2.91"/>
    <n v="408.18"/>
    <s v="Credit Card"/>
    <s v="Shipped"/>
    <s v="Washington"/>
    <s v="DC"/>
    <s v="India"/>
    <s v="SELL00917"/>
  </r>
  <r>
    <x v="2401"/>
    <d v="2024-05-04T00:00:00"/>
    <x v="2"/>
    <x v="2341"/>
    <s v="Aman Reddy"/>
    <x v="21"/>
    <s v="Smart Light Bulb"/>
    <x v="0"/>
    <x v="6"/>
    <n v="1"/>
    <n v="377.2"/>
    <n v="0"/>
    <n v="67.900000000000006"/>
    <n v="12.63"/>
    <n v="457.73"/>
    <s v="Credit Card"/>
    <s v="Returned"/>
    <s v="Denver"/>
    <s v="CO"/>
    <s v="United States"/>
    <s v="SELL00395"/>
  </r>
  <r>
    <x v="2402"/>
    <d v="2024-09-08T00:00:00"/>
    <x v="2"/>
    <x v="2342"/>
    <s v="Aditya Mehta"/>
    <x v="41"/>
    <s v="Electric Kettle"/>
    <x v="0"/>
    <x v="5"/>
    <n v="1"/>
    <n v="191.19"/>
    <n v="0.2"/>
    <n v="18.350000000000001"/>
    <n v="13.62"/>
    <n v="184.92"/>
    <s v="Debit Card"/>
    <s v="Delivered"/>
    <s v="Seattle"/>
    <s v="WA"/>
    <s v="United States"/>
    <s v="SELL00396"/>
  </r>
  <r>
    <x v="2403"/>
    <d v="2022-08-04T00:00:00"/>
    <x v="1"/>
    <x v="2343"/>
    <s v="Vikas Reddy"/>
    <x v="23"/>
    <s v="Phone Tripod"/>
    <x v="3"/>
    <x v="3"/>
    <n v="2"/>
    <n v="132.93"/>
    <n v="0"/>
    <n v="13.29"/>
    <n v="10.34"/>
    <n v="289.49"/>
    <s v="Debit Card"/>
    <s v="Delivered"/>
    <s v="San Jose"/>
    <s v="CA"/>
    <s v="United States"/>
    <s v="SELL01967"/>
  </r>
  <r>
    <x v="2404"/>
    <d v="2021-08-30T00:00:00"/>
    <x v="4"/>
    <x v="2344"/>
    <s v="Aarav Kumar"/>
    <x v="5"/>
    <s v="Cookware Set"/>
    <x v="4"/>
    <x v="4"/>
    <n v="5"/>
    <n v="397.95"/>
    <n v="0.1"/>
    <n v="143.26"/>
    <n v="3.44"/>
    <n v="1937.48"/>
    <s v="UPI"/>
    <s v="Shipped"/>
    <s v="Jacksonville"/>
    <s v="FL"/>
    <s v="Canada"/>
    <s v="SELL00733"/>
  </r>
  <r>
    <x v="2405"/>
    <d v="2024-06-28T00:00:00"/>
    <x v="2"/>
    <x v="2345"/>
    <s v="Kabir Singh"/>
    <x v="25"/>
    <s v="Memory Card 128GB"/>
    <x v="4"/>
    <x v="7"/>
    <n v="4"/>
    <n v="446.31"/>
    <n v="0.1"/>
    <n v="128.54"/>
    <n v="9.48"/>
    <n v="1744.74"/>
    <s v="Credit Card"/>
    <s v="Delivered"/>
    <s v="Houston"/>
    <s v="TX"/>
    <s v="United States"/>
    <s v="SELL00452"/>
  </r>
  <r>
    <x v="2406"/>
    <d v="2021-02-23T00:00:00"/>
    <x v="4"/>
    <x v="2346"/>
    <s v="Aman Singh"/>
    <x v="47"/>
    <s v="External HDD 2TB"/>
    <x v="0"/>
    <x v="7"/>
    <n v="4"/>
    <n v="383.77"/>
    <n v="0"/>
    <n v="76.75"/>
    <n v="4.7"/>
    <n v="1616.53"/>
    <s v="Debit Card"/>
    <s v="Delivered"/>
    <s v="San Jose"/>
    <s v="CA"/>
    <s v="India"/>
    <s v="SELL01259"/>
  </r>
  <r>
    <x v="2407"/>
    <d v="2023-06-27T00:00:00"/>
    <x v="0"/>
    <x v="2347"/>
    <s v="Simran Singh"/>
    <x v="15"/>
    <s v="Graphic Tablet"/>
    <x v="5"/>
    <x v="8"/>
    <n v="3"/>
    <n v="306"/>
    <n v="0.1"/>
    <n v="66.099999999999994"/>
    <n v="0.03"/>
    <n v="892.33"/>
    <s v="Net Banking"/>
    <s v="Delivered"/>
    <s v="Charlotte"/>
    <s v="NC"/>
    <s v="United States"/>
    <s v="SELL01498"/>
  </r>
  <r>
    <x v="2408"/>
    <d v="2023-02-14T00:00:00"/>
    <x v="0"/>
    <x v="2348"/>
    <s v="Mohit Kapoor"/>
    <x v="43"/>
    <s v="HDMI Cable 2m"/>
    <x v="5"/>
    <x v="7"/>
    <n v="2"/>
    <n v="36.69"/>
    <n v="0.1"/>
    <n v="7.93"/>
    <n v="3.83"/>
    <n v="77.8"/>
    <s v="Credit Card"/>
    <s v="Delivered"/>
    <s v="New York"/>
    <s v="NY"/>
    <s v="Australia"/>
    <s v="SELL00028"/>
  </r>
  <r>
    <x v="2409"/>
    <d v="2022-05-15T00:00:00"/>
    <x v="1"/>
    <x v="2349"/>
    <s v="Ritika Singh"/>
    <x v="48"/>
    <s v="Office Chair"/>
    <x v="1"/>
    <x v="2"/>
    <n v="4"/>
    <n v="404.09"/>
    <n v="0"/>
    <n v="129.31"/>
    <n v="12.4"/>
    <n v="1758.07"/>
    <s v="UPI"/>
    <s v="Delivered"/>
    <s v="Chicago"/>
    <s v="IL"/>
    <s v="United States"/>
    <s v="SELL01729"/>
  </r>
  <r>
    <x v="2410"/>
    <d v="2024-03-15T00:00:00"/>
    <x v="2"/>
    <x v="2350"/>
    <s v="Neha Patel"/>
    <x v="12"/>
    <s v="Vacuum Cleaner"/>
    <x v="0"/>
    <x v="4"/>
    <n v="1"/>
    <n v="293.37"/>
    <n v="0"/>
    <n v="35.200000000000003"/>
    <n v="3.39"/>
    <n v="331.96"/>
    <s v="Credit Card"/>
    <s v="Cancelled"/>
    <s v="Philadelphia"/>
    <s v="PA"/>
    <s v="United States"/>
    <s v="SELL01797"/>
  </r>
  <r>
    <x v="2411"/>
    <d v="2024-10-29T00:00:00"/>
    <x v="2"/>
    <x v="2351"/>
    <s v="Vivaan Kumar"/>
    <x v="40"/>
    <s v="Mechanical Keyboard"/>
    <x v="1"/>
    <x v="0"/>
    <n v="4"/>
    <n v="297.10000000000002"/>
    <n v="0.2"/>
    <n v="47.54"/>
    <n v="1.33"/>
    <n v="999.59"/>
    <s v="Debit Card"/>
    <s v="Delivered"/>
    <s v="Indianapolis"/>
    <s v="IN"/>
    <s v="United States"/>
    <s v="SELL01185"/>
  </r>
  <r>
    <x v="2412"/>
    <d v="2021-07-31T00:00:00"/>
    <x v="4"/>
    <x v="2352"/>
    <s v="Neha Kumar"/>
    <x v="7"/>
    <s v="Jeans"/>
    <x v="2"/>
    <x v="8"/>
    <n v="3"/>
    <n v="246.75"/>
    <n v="0.05"/>
    <n v="35.159999999999997"/>
    <n v="9.11"/>
    <n v="747.51"/>
    <s v="Debit Card"/>
    <s v="Delivered"/>
    <s v="Philadelphia"/>
    <s v="PA"/>
    <s v="Canada"/>
    <s v="SELL01665"/>
  </r>
  <r>
    <x v="2413"/>
    <d v="2020-11-30T00:00:00"/>
    <x v="3"/>
    <x v="2353"/>
    <s v="Aditya Gupta"/>
    <x v="2"/>
    <s v="Power Bank 20000mAh"/>
    <x v="0"/>
    <x v="2"/>
    <n v="4"/>
    <n v="352.86"/>
    <n v="0"/>
    <n v="169.37"/>
    <n v="10.68"/>
    <n v="1591.49"/>
    <s v="Cash on Delivery"/>
    <s v="Cancelled"/>
    <s v="Denver"/>
    <s v="CO"/>
    <s v="United States"/>
    <s v="SELL01159"/>
  </r>
  <r>
    <x v="2414"/>
    <d v="2023-12-12T00:00:00"/>
    <x v="0"/>
    <x v="2354"/>
    <s v="Vikas Kumar"/>
    <x v="34"/>
    <s v="Air Fryer"/>
    <x v="0"/>
    <x v="7"/>
    <n v="3"/>
    <n v="93.74"/>
    <n v="0.05"/>
    <n v="48.09"/>
    <n v="7.24"/>
    <n v="322.49"/>
    <s v="Debit Card"/>
    <s v="Delivered"/>
    <s v="Dallas"/>
    <s v="TX"/>
    <s v="United States"/>
    <s v="SELL01180"/>
  </r>
  <r>
    <x v="2415"/>
    <d v="2022-07-20T00:00:00"/>
    <x v="1"/>
    <x v="2355"/>
    <s v="Vivaan Kumar"/>
    <x v="39"/>
    <s v="Sunglasses"/>
    <x v="2"/>
    <x v="0"/>
    <n v="1"/>
    <n v="223.79"/>
    <n v="0"/>
    <n v="26.85"/>
    <n v="1.03"/>
    <n v="251.67"/>
    <s v="Credit Card"/>
    <s v="Delivered"/>
    <s v="Jacksonville"/>
    <s v="FL"/>
    <s v="United States"/>
    <s v="SELL01996"/>
  </r>
  <r>
    <x v="2416"/>
    <d v="2024-12-02T00:00:00"/>
    <x v="2"/>
    <x v="2356"/>
    <s v="Aman Patel"/>
    <x v="7"/>
    <s v="Jeans"/>
    <x v="1"/>
    <x v="0"/>
    <n v="3"/>
    <n v="325.04000000000002"/>
    <n v="0.1"/>
    <n v="70.209999999999994"/>
    <n v="11.97"/>
    <n v="959.79"/>
    <s v="Amazon Pay"/>
    <s v="Shipped"/>
    <s v="Denver"/>
    <s v="CO"/>
    <s v="India"/>
    <s v="SELL00352"/>
  </r>
  <r>
    <x v="2417"/>
    <d v="2020-10-21T00:00:00"/>
    <x v="3"/>
    <x v="1755"/>
    <s v="Sunita Joshi"/>
    <x v="20"/>
    <s v="4K Monitor"/>
    <x v="5"/>
    <x v="7"/>
    <n v="4"/>
    <n v="252.21"/>
    <n v="0"/>
    <n v="50.44"/>
    <n v="5.14"/>
    <n v="1064.42"/>
    <s v="Debit Card"/>
    <s v="Delivered"/>
    <s v="San Francisco"/>
    <s v="CA"/>
    <s v="India"/>
    <s v="SELL00683"/>
  </r>
  <r>
    <x v="2418"/>
    <d v="2022-01-24T00:00:00"/>
    <x v="1"/>
    <x v="2271"/>
    <s v="Simran Sharma"/>
    <x v="20"/>
    <s v="4K Monitor"/>
    <x v="2"/>
    <x v="2"/>
    <n v="4"/>
    <n v="88.95"/>
    <n v="0.2"/>
    <n v="14.23"/>
    <n v="3.34"/>
    <n v="302.20999999999998"/>
    <s v="Debit Card"/>
    <s v="Delivered"/>
    <s v="Chicago"/>
    <s v="IL"/>
    <s v="United States"/>
    <s v="SELL01848"/>
  </r>
  <r>
    <x v="2419"/>
    <d v="2023-10-26T00:00:00"/>
    <x v="0"/>
    <x v="2357"/>
    <s v="Vivaan Patel"/>
    <x v="29"/>
    <s v="Portable SSD 1TB"/>
    <x v="5"/>
    <x v="2"/>
    <n v="3"/>
    <n v="325.60000000000002"/>
    <n v="0"/>
    <n v="78.14"/>
    <n v="14.48"/>
    <n v="1069.42"/>
    <s v="Credit Card"/>
    <s v="Delivered"/>
    <s v="Houston"/>
    <s v="TX"/>
    <s v="United States"/>
    <s v="SELL01854"/>
  </r>
  <r>
    <x v="2420"/>
    <d v="2020-07-04T00:00:00"/>
    <x v="3"/>
    <x v="2358"/>
    <s v="Vihaan Reddy"/>
    <x v="22"/>
    <s v="LED Desk Lamp"/>
    <x v="5"/>
    <x v="2"/>
    <n v="2"/>
    <n v="102.51"/>
    <n v="0"/>
    <n v="16.399999999999999"/>
    <n v="10.49"/>
    <n v="231.91"/>
    <s v="Credit Card"/>
    <s v="Delivered"/>
    <s v="Fort Worth"/>
    <s v="TX"/>
    <s v="United States"/>
    <s v="SELL00278"/>
  </r>
  <r>
    <x v="2421"/>
    <d v="2023-06-23T00:00:00"/>
    <x v="0"/>
    <x v="2359"/>
    <s v="Pooja Gupta"/>
    <x v="14"/>
    <s v="Running Shoes"/>
    <x v="0"/>
    <x v="6"/>
    <n v="3"/>
    <n v="166.86"/>
    <n v="0.05"/>
    <n v="85.6"/>
    <n v="10.82"/>
    <n v="571.97"/>
    <s v="Debit Card"/>
    <s v="Delivered"/>
    <s v="Chicago"/>
    <s v="IL"/>
    <s v="United States"/>
    <s v="SELL00835"/>
  </r>
  <r>
    <x v="2422"/>
    <d v="2021-09-28T00:00:00"/>
    <x v="4"/>
    <x v="2360"/>
    <s v="Ritika Reddy"/>
    <x v="35"/>
    <s v="Winter Jacket"/>
    <x v="4"/>
    <x v="6"/>
    <n v="4"/>
    <n v="424.74"/>
    <n v="0"/>
    <n v="135.91999999999999"/>
    <n v="2.57"/>
    <n v="1837.45"/>
    <s v="Amazon Pay"/>
    <s v="Delivered"/>
    <s v="San Francisco"/>
    <s v="CA"/>
    <s v="United States"/>
    <s v="SELL01848"/>
  </r>
  <r>
    <x v="2423"/>
    <d v="2023-07-15T00:00:00"/>
    <x v="0"/>
    <x v="2361"/>
    <s v="Ritika Singh"/>
    <x v="49"/>
    <s v="Bluetooth Speaker"/>
    <x v="3"/>
    <x v="9"/>
    <n v="1"/>
    <n v="210.08"/>
    <n v="0.1"/>
    <n v="15.13"/>
    <n v="12.44"/>
    <n v="216.64"/>
    <s v="Debit Card"/>
    <s v="Delivered"/>
    <s v="Philadelphia"/>
    <s v="PA"/>
    <s v="India"/>
    <s v="SELL01761"/>
  </r>
  <r>
    <x v="2424"/>
    <d v="2024-07-24T00:00:00"/>
    <x v="2"/>
    <x v="2362"/>
    <s v="Sunita Mehta"/>
    <x v="36"/>
    <s v="Router"/>
    <x v="4"/>
    <x v="7"/>
    <n v="3"/>
    <n v="155.87"/>
    <n v="0.05"/>
    <n v="0"/>
    <n v="0.55000000000000004"/>
    <n v="444.78"/>
    <s v="Credit Card"/>
    <s v="Delivered"/>
    <s v="Washington"/>
    <s v="DC"/>
    <s v="United States"/>
    <s v="SELL01890"/>
  </r>
  <r>
    <x v="2425"/>
    <d v="2023-06-14T00:00:00"/>
    <x v="0"/>
    <x v="2363"/>
    <s v="Vikas Kapoor"/>
    <x v="1"/>
    <s v="Microphone"/>
    <x v="1"/>
    <x v="7"/>
    <n v="1"/>
    <n v="268.14"/>
    <n v="0"/>
    <n v="21.45"/>
    <n v="2.27"/>
    <n v="291.86"/>
    <s v="Debit Card"/>
    <s v="Delivered"/>
    <s v="Houston"/>
    <s v="TX"/>
    <s v="Canada"/>
    <s v="SELL00462"/>
  </r>
  <r>
    <x v="2426"/>
    <d v="2021-06-13T00:00:00"/>
    <x v="4"/>
    <x v="2364"/>
    <s v="Aditya Reddy"/>
    <x v="9"/>
    <s v="Wireless Earbuds"/>
    <x v="4"/>
    <x v="2"/>
    <n v="4"/>
    <n v="575.88"/>
    <n v="0"/>
    <n v="115.18"/>
    <n v="13.78"/>
    <n v="2432.48"/>
    <s v="Amazon Pay"/>
    <s v="Shipped"/>
    <s v="Philadelphia"/>
    <s v="PA"/>
    <s v="United States"/>
    <s v="SELL01727"/>
  </r>
  <r>
    <x v="2427"/>
    <d v="2024-04-24T00:00:00"/>
    <x v="2"/>
    <x v="2365"/>
    <s v="Pooja Mehta"/>
    <x v="46"/>
    <s v="Action Camera"/>
    <x v="3"/>
    <x v="0"/>
    <n v="4"/>
    <n v="283.29000000000002"/>
    <n v="0"/>
    <n v="135.97999999999999"/>
    <n v="1.92"/>
    <n v="1271.06"/>
    <s v="Cash on Delivery"/>
    <s v="Delivered"/>
    <s v="Philadelphia"/>
    <s v="PA"/>
    <s v="United States"/>
    <s v="SELL00983"/>
  </r>
  <r>
    <x v="2428"/>
    <d v="2020-01-21T00:00:00"/>
    <x v="3"/>
    <x v="2366"/>
    <s v="Sneha Reddy"/>
    <x v="38"/>
    <s v="Fitness Band"/>
    <x v="4"/>
    <x v="0"/>
    <n v="5"/>
    <n v="424.1"/>
    <n v="0"/>
    <n v="106.02"/>
    <n v="0.59"/>
    <n v="2227.11"/>
    <s v="UPI"/>
    <s v="Delivered"/>
    <s v="Seattle"/>
    <s v="WA"/>
    <s v="United States"/>
    <s v="SELL01345"/>
  </r>
  <r>
    <x v="2429"/>
    <d v="2022-06-29T00:00:00"/>
    <x v="1"/>
    <x v="2367"/>
    <s v="Sunita Patel"/>
    <x v="47"/>
    <s v="External HDD 2TB"/>
    <x v="1"/>
    <x v="9"/>
    <n v="4"/>
    <n v="178.16"/>
    <n v="0"/>
    <n v="35.630000000000003"/>
    <n v="3.44"/>
    <n v="751.71"/>
    <s v="Cash on Delivery"/>
    <s v="Delivered"/>
    <s v="Charlotte"/>
    <s v="NC"/>
    <s v="United States"/>
    <s v="SELL01713"/>
  </r>
  <r>
    <x v="2430"/>
    <d v="2024-10-26T00:00:00"/>
    <x v="2"/>
    <x v="2368"/>
    <s v="Vikas Joshi"/>
    <x v="36"/>
    <s v="Router"/>
    <x v="3"/>
    <x v="7"/>
    <n v="3"/>
    <n v="157.9"/>
    <n v="0.1"/>
    <n v="0"/>
    <n v="6.29"/>
    <n v="432.62"/>
    <s v="Credit Card"/>
    <s v="Pending"/>
    <s v="Washington"/>
    <s v="DC"/>
    <s v="United Kingdom"/>
    <s v="SELL01995"/>
  </r>
  <r>
    <x v="2431"/>
    <d v="2022-05-16T00:00:00"/>
    <x v="1"/>
    <x v="2369"/>
    <s v="Neha Kapoor"/>
    <x v="27"/>
    <s v="Instant Pot"/>
    <x v="4"/>
    <x v="6"/>
    <n v="3"/>
    <n v="478.89"/>
    <n v="0"/>
    <n v="0"/>
    <n v="3.73"/>
    <n v="1440.4"/>
    <s v="Credit Card"/>
    <s v="Delivered"/>
    <s v="Seattle"/>
    <s v="WA"/>
    <s v="United States"/>
    <s v="SELL00726"/>
  </r>
  <r>
    <x v="2432"/>
    <d v="2022-03-04T00:00:00"/>
    <x v="1"/>
    <x v="2370"/>
    <s v="Aarav Reddy"/>
    <x v="16"/>
    <s v="Puzzle 1000pc"/>
    <x v="3"/>
    <x v="9"/>
    <n v="5"/>
    <n v="358.76"/>
    <n v="0.1"/>
    <n v="129.15"/>
    <n v="13.02"/>
    <n v="1756.59"/>
    <s v="Debit Card"/>
    <s v="Delivered"/>
    <s v="Philadelphia"/>
    <s v="PA"/>
    <s v="Canada"/>
    <s v="SELL00697"/>
  </r>
  <r>
    <x v="2433"/>
    <d v="2024-03-23T00:00:00"/>
    <x v="2"/>
    <x v="2371"/>
    <s v="Arjun Joshi"/>
    <x v="10"/>
    <s v="Car Charger"/>
    <x v="0"/>
    <x v="0"/>
    <n v="3"/>
    <n v="183.61"/>
    <n v="0"/>
    <n v="27.54"/>
    <n v="2.4500000000000002"/>
    <n v="580.82000000000005"/>
    <s v="Cash on Delivery"/>
    <s v="Delivered"/>
    <s v="Houston"/>
    <s v="TX"/>
    <s v="United States"/>
    <s v="SELL00602"/>
  </r>
  <r>
    <x v="2434"/>
    <d v="2020-04-09T00:00:00"/>
    <x v="3"/>
    <x v="2372"/>
    <s v="Mohit Kumar"/>
    <x v="41"/>
    <s v="Electric Kettle"/>
    <x v="0"/>
    <x v="8"/>
    <n v="2"/>
    <n v="193.66"/>
    <n v="0.1"/>
    <n v="0"/>
    <n v="8.23"/>
    <n v="356.82"/>
    <s v="Credit Card"/>
    <s v="Delivered"/>
    <s v="Phoenix"/>
    <s v="AZ"/>
    <s v="United States"/>
    <s v="SELL01561"/>
  </r>
  <r>
    <x v="2435"/>
    <d v="2022-01-21T00:00:00"/>
    <x v="1"/>
    <x v="2373"/>
    <s v="Aditya Reddy"/>
    <x v="0"/>
    <s v="Drone Mini"/>
    <x v="5"/>
    <x v="5"/>
    <n v="4"/>
    <n v="432.61"/>
    <n v="0.15"/>
    <n v="264.76"/>
    <n v="4.7"/>
    <n v="1740.33"/>
    <s v="Debit Card"/>
    <s v="Delivered"/>
    <s v="Philadelphia"/>
    <s v="PA"/>
    <s v="United States"/>
    <s v="SELL00677"/>
  </r>
  <r>
    <x v="2436"/>
    <d v="2021-04-22T00:00:00"/>
    <x v="4"/>
    <x v="2374"/>
    <s v="Pooja Kumar"/>
    <x v="32"/>
    <s v="Children's Book"/>
    <x v="5"/>
    <x v="6"/>
    <n v="4"/>
    <n v="471.68"/>
    <n v="0"/>
    <n v="94.34"/>
    <n v="5.87"/>
    <n v="1986.93"/>
    <s v="Debit Card"/>
    <s v="Delivered"/>
    <s v="Fort Worth"/>
    <s v="TX"/>
    <s v="United States"/>
    <s v="SELL00761"/>
  </r>
  <r>
    <x v="2437"/>
    <d v="2024-06-10T00:00:00"/>
    <x v="2"/>
    <x v="2375"/>
    <s v="Arjun Singh"/>
    <x v="18"/>
    <s v="Smartphone Case"/>
    <x v="4"/>
    <x v="1"/>
    <n v="5"/>
    <n v="101.74"/>
    <n v="0"/>
    <n v="40.700000000000003"/>
    <n v="6.63"/>
    <n v="556.03"/>
    <s v="Net Banking"/>
    <s v="Delivered"/>
    <s v="Dallas"/>
    <s v="TX"/>
    <s v="India"/>
    <s v="SELL00274"/>
  </r>
  <r>
    <x v="2438"/>
    <d v="2023-08-14T00:00:00"/>
    <x v="0"/>
    <x v="2376"/>
    <s v="Mohit Patel"/>
    <x v="18"/>
    <s v="Smartphone Case"/>
    <x v="2"/>
    <x v="8"/>
    <n v="4"/>
    <n v="385.52"/>
    <n v="0"/>
    <n v="185.05"/>
    <n v="0.41"/>
    <n v="1727.54"/>
    <s v="Debit Card"/>
    <s v="Delivered"/>
    <s v="San Antonio"/>
    <s v="TX"/>
    <s v="India"/>
    <s v="SELL01798"/>
  </r>
  <r>
    <x v="2439"/>
    <d v="2022-07-28T00:00:00"/>
    <x v="1"/>
    <x v="2377"/>
    <s v="Kabir Verma"/>
    <x v="6"/>
    <s v="Dress Shirt"/>
    <x v="4"/>
    <x v="3"/>
    <n v="2"/>
    <n v="360.38"/>
    <n v="0"/>
    <n v="86.49"/>
    <n v="5.39"/>
    <n v="812.64"/>
    <s v="Credit Card"/>
    <s v="Shipped"/>
    <s v="Seattle"/>
    <s v="WA"/>
    <s v="United States"/>
    <s v="SELL01252"/>
  </r>
  <r>
    <x v="2440"/>
    <d v="2021-06-09T00:00:00"/>
    <x v="4"/>
    <x v="2378"/>
    <s v="Sneha Mehta"/>
    <x v="5"/>
    <s v="Cookware Set"/>
    <x v="2"/>
    <x v="3"/>
    <n v="4"/>
    <n v="432.74"/>
    <n v="0"/>
    <n v="0"/>
    <n v="10.99"/>
    <n v="1741.95"/>
    <s v="Debit Card"/>
    <s v="Returned"/>
    <s v="Dallas"/>
    <s v="TX"/>
    <s v="United States"/>
    <s v="SELL01823"/>
  </r>
  <r>
    <x v="2441"/>
    <d v="2020-11-29T00:00:00"/>
    <x v="3"/>
    <x v="2379"/>
    <s v="Anjali Verma"/>
    <x v="48"/>
    <s v="Office Chair"/>
    <x v="3"/>
    <x v="4"/>
    <n v="3"/>
    <n v="126.84"/>
    <n v="0.1"/>
    <n v="41.1"/>
    <n v="8.69"/>
    <n v="392.26"/>
    <s v="Credit Card"/>
    <s v="Delivered"/>
    <s v="Dallas"/>
    <s v="TX"/>
    <s v="United States"/>
    <s v="SELL01781"/>
  </r>
  <r>
    <x v="2442"/>
    <d v="2020-01-02T00:00:00"/>
    <x v="3"/>
    <x v="2380"/>
    <s v="Neha Joshi"/>
    <x v="14"/>
    <s v="Running Shoes"/>
    <x v="3"/>
    <x v="5"/>
    <n v="4"/>
    <n v="595.9"/>
    <n v="0"/>
    <n v="119.18"/>
    <n v="1.35"/>
    <n v="2504.13"/>
    <s v="Debit Card"/>
    <s v="Cancelled"/>
    <s v="San Francisco"/>
    <s v="CA"/>
    <s v="United States"/>
    <s v="SELL00391"/>
  </r>
  <r>
    <x v="2443"/>
    <d v="2021-01-09T00:00:00"/>
    <x v="4"/>
    <x v="2381"/>
    <s v="Neha Kumar"/>
    <x v="30"/>
    <s v="Noise Cancelling Headphones"/>
    <x v="3"/>
    <x v="0"/>
    <n v="2"/>
    <n v="122.8"/>
    <n v="0.05"/>
    <n v="28"/>
    <n v="2.7"/>
    <n v="264.02"/>
    <s v="Debit Card"/>
    <s v="Delivered"/>
    <s v="Philadelphia"/>
    <s v="PA"/>
    <s v="United States"/>
    <s v="SELL00281"/>
  </r>
  <r>
    <x v="2444"/>
    <d v="2020-10-19T00:00:00"/>
    <x v="3"/>
    <x v="2382"/>
    <s v="Ritika Singh"/>
    <x v="14"/>
    <s v="Running Shoes"/>
    <x v="1"/>
    <x v="6"/>
    <n v="3"/>
    <n v="523.13"/>
    <n v="0"/>
    <n v="78.47"/>
    <n v="12.87"/>
    <n v="1660.73"/>
    <s v="Amazon Pay"/>
    <s v="Delivered"/>
    <s v="San Antonio"/>
    <s v="TX"/>
    <s v="United States"/>
    <s v="SELL01726"/>
  </r>
  <r>
    <x v="2445"/>
    <d v="2022-04-16T00:00:00"/>
    <x v="1"/>
    <x v="2383"/>
    <s v="Karan Sharma"/>
    <x v="13"/>
    <s v="Desk Plant"/>
    <x v="3"/>
    <x v="0"/>
    <n v="3"/>
    <n v="418.36"/>
    <n v="0.25"/>
    <n v="169.44"/>
    <n v="7.71"/>
    <n v="1118.46"/>
    <s v="Debit Card"/>
    <s v="Cancelled"/>
    <s v="San Diego"/>
    <s v="CA"/>
    <s v="India"/>
    <s v="SELL00107"/>
  </r>
  <r>
    <x v="2446"/>
    <d v="2022-10-01T00:00:00"/>
    <x v="1"/>
    <x v="2384"/>
    <s v="Sneha Sharma"/>
    <x v="37"/>
    <s v="USB-C Charger"/>
    <x v="4"/>
    <x v="9"/>
    <n v="2"/>
    <n v="331.46"/>
    <n v="0.15"/>
    <n v="28.17"/>
    <n v="6.47"/>
    <n v="598.12"/>
    <s v="Credit Card"/>
    <s v="Delivered"/>
    <s v="Philadelphia"/>
    <s v="PA"/>
    <s v="United States"/>
    <s v="SELL01610"/>
  </r>
  <r>
    <x v="2447"/>
    <d v="2021-07-06T00:00:00"/>
    <x v="4"/>
    <x v="2385"/>
    <s v="Arjun Kapoor"/>
    <x v="20"/>
    <s v="4K Monitor"/>
    <x v="2"/>
    <x v="1"/>
    <n v="5"/>
    <n v="145.32"/>
    <n v="0"/>
    <n v="58.13"/>
    <n v="14.87"/>
    <n v="799.6"/>
    <s v="Amazon Pay"/>
    <s v="Delivered"/>
    <s v="Indianapolis"/>
    <s v="IN"/>
    <s v="United States"/>
    <s v="SELL01549"/>
  </r>
  <r>
    <x v="2448"/>
    <d v="2020-11-13T00:00:00"/>
    <x v="3"/>
    <x v="2386"/>
    <s v="Ritika Singh"/>
    <x v="1"/>
    <s v="Microphone"/>
    <x v="0"/>
    <x v="9"/>
    <n v="5"/>
    <n v="345.96"/>
    <n v="0.3"/>
    <n v="96.87"/>
    <n v="14.12"/>
    <n v="1321.85"/>
    <s v="Credit Card"/>
    <s v="Delivered"/>
    <s v="Los Angeles"/>
    <s v="CA"/>
    <s v="United States"/>
    <s v="SELL01730"/>
  </r>
  <r>
    <x v="2449"/>
    <d v="2024-03-05T00:00:00"/>
    <x v="2"/>
    <x v="2387"/>
    <s v="Arjun Reddy"/>
    <x v="3"/>
    <s v="Webcam Full HD"/>
    <x v="2"/>
    <x v="1"/>
    <n v="4"/>
    <n v="234.84"/>
    <n v="0.15"/>
    <n v="95.81"/>
    <n v="2.86"/>
    <n v="897.13"/>
    <s v="Amazon Pay"/>
    <s v="Delivered"/>
    <s v="Dallas"/>
    <s v="TX"/>
    <s v="United States"/>
    <s v="SELL00016"/>
  </r>
  <r>
    <x v="2450"/>
    <d v="2021-01-15T00:00:00"/>
    <x v="4"/>
    <x v="2388"/>
    <s v="Vivaan Kapoor"/>
    <x v="10"/>
    <s v="Car Charger"/>
    <x v="5"/>
    <x v="9"/>
    <n v="1"/>
    <n v="485.24"/>
    <n v="0.05"/>
    <n v="23.05"/>
    <n v="0.69"/>
    <n v="484.72"/>
    <s v="Credit Card"/>
    <s v="Delivered"/>
    <s v="Seattle"/>
    <s v="WA"/>
    <s v="Australia"/>
    <s v="SELL00790"/>
  </r>
  <r>
    <x v="2451"/>
    <d v="2024-07-04T00:00:00"/>
    <x v="2"/>
    <x v="2389"/>
    <s v="Arjun Sharma"/>
    <x v="21"/>
    <s v="Smart Light Bulb"/>
    <x v="5"/>
    <x v="9"/>
    <n v="3"/>
    <n v="33.5"/>
    <n v="0.1"/>
    <n v="7.24"/>
    <n v="3.48"/>
    <n v="101.17"/>
    <s v="Credit Card"/>
    <s v="Delivered"/>
    <s v="Denver"/>
    <s v="CO"/>
    <s v="United States"/>
    <s v="SELL00170"/>
  </r>
  <r>
    <x v="2452"/>
    <d v="2020-01-14T00:00:00"/>
    <x v="3"/>
    <x v="2390"/>
    <s v="Mohit Gupta"/>
    <x v="10"/>
    <s v="Car Charger"/>
    <x v="0"/>
    <x v="7"/>
    <n v="2"/>
    <n v="283.58999999999997"/>
    <n v="0"/>
    <n v="68.06"/>
    <n v="10.53"/>
    <n v="645.77"/>
    <s v="Credit Card"/>
    <s v="Delivered"/>
    <s v="Dallas"/>
    <s v="TX"/>
    <s v="United States"/>
    <s v="SELL00329"/>
  </r>
  <r>
    <x v="2453"/>
    <d v="2021-05-18T00:00:00"/>
    <x v="4"/>
    <x v="2391"/>
    <s v="Mohit Reddy"/>
    <x v="33"/>
    <s v="Laptop Sleeve"/>
    <x v="4"/>
    <x v="3"/>
    <n v="2"/>
    <n v="595.62"/>
    <n v="0"/>
    <n v="142.94999999999999"/>
    <n v="2.44"/>
    <n v="1336.63"/>
    <s v="Debit Card"/>
    <s v="Delivered"/>
    <s v="Indianapolis"/>
    <s v="IN"/>
    <s v="United States"/>
    <s v="SELL01077"/>
  </r>
  <r>
    <x v="2454"/>
    <d v="2020-08-18T00:00:00"/>
    <x v="3"/>
    <x v="2392"/>
    <s v="Sunita Kapoor"/>
    <x v="36"/>
    <s v="Router"/>
    <x v="0"/>
    <x v="5"/>
    <n v="3"/>
    <n v="471.23"/>
    <n v="0.1"/>
    <n v="63.62"/>
    <n v="9.7200000000000006"/>
    <n v="1345.66"/>
    <s v="Net Banking"/>
    <s v="Delivered"/>
    <s v="Fort Worth"/>
    <s v="TX"/>
    <s v="United States"/>
    <s v="SELL01375"/>
  </r>
  <r>
    <x v="2455"/>
    <d v="2023-01-12T00:00:00"/>
    <x v="0"/>
    <x v="2393"/>
    <s v="Ritika Sharma"/>
    <x v="11"/>
    <s v="Projector Mini"/>
    <x v="5"/>
    <x v="4"/>
    <n v="2"/>
    <n v="268.89"/>
    <n v="0"/>
    <n v="96.8"/>
    <n v="14.11"/>
    <n v="648.69000000000005"/>
    <s v="Net Banking"/>
    <s v="Delivered"/>
    <s v="Washington"/>
    <s v="DC"/>
    <s v="United States"/>
    <s v="SELL01929"/>
  </r>
  <r>
    <x v="2456"/>
    <d v="2020-05-09T00:00:00"/>
    <x v="3"/>
    <x v="2394"/>
    <s v="Priya Verma"/>
    <x v="40"/>
    <s v="Mechanical Keyboard"/>
    <x v="5"/>
    <x v="0"/>
    <n v="5"/>
    <n v="304.14"/>
    <n v="0"/>
    <n v="121.66"/>
    <n v="0.09"/>
    <n v="1642.45"/>
    <s v="UPI"/>
    <s v="Delivered"/>
    <s v="Chicago"/>
    <s v="IL"/>
    <s v="India"/>
    <s v="SELL01126"/>
  </r>
  <r>
    <x v="2457"/>
    <d v="2024-11-01T00:00:00"/>
    <x v="2"/>
    <x v="2395"/>
    <s v="Rohit Joshi"/>
    <x v="8"/>
    <s v="Kids Toy Car"/>
    <x v="5"/>
    <x v="6"/>
    <n v="5"/>
    <n v="105.74"/>
    <n v="0"/>
    <n v="0"/>
    <n v="13.6"/>
    <n v="542.29999999999995"/>
    <s v="UPI"/>
    <s v="Delivered"/>
    <s v="Columbus"/>
    <s v="OH"/>
    <s v="India"/>
    <s v="SELL00126"/>
  </r>
  <r>
    <x v="2458"/>
    <d v="2022-04-17T00:00:00"/>
    <x v="1"/>
    <x v="2396"/>
    <s v="Kabir Joshi"/>
    <x v="14"/>
    <s v="Running Shoes"/>
    <x v="5"/>
    <x v="7"/>
    <n v="3"/>
    <n v="265.45999999999998"/>
    <n v="0.05"/>
    <n v="90.79"/>
    <n v="12.36"/>
    <n v="859.71"/>
    <s v="Debit Card"/>
    <s v="Shipped"/>
    <s v="Philadelphia"/>
    <s v="PA"/>
    <s v="United States"/>
    <s v="SELL01989"/>
  </r>
  <r>
    <x v="2459"/>
    <d v="2023-03-14T00:00:00"/>
    <x v="0"/>
    <x v="2397"/>
    <s v="Neha Singh"/>
    <x v="30"/>
    <s v="Noise Cancelling Headphones"/>
    <x v="5"/>
    <x v="0"/>
    <n v="5"/>
    <n v="473.21"/>
    <n v="0"/>
    <n v="118.3"/>
    <n v="2.4900000000000002"/>
    <n v="2486.84"/>
    <s v="UPI"/>
    <s v="Delivered"/>
    <s v="Fort Worth"/>
    <s v="TX"/>
    <s v="United States"/>
    <s v="SELL01628"/>
  </r>
  <r>
    <x v="2460"/>
    <d v="2022-06-09T00:00:00"/>
    <x v="1"/>
    <x v="2398"/>
    <s v="Sneha Mehta"/>
    <x v="35"/>
    <s v="Winter Jacket"/>
    <x v="3"/>
    <x v="7"/>
    <n v="3"/>
    <n v="335.27"/>
    <n v="0.25"/>
    <n v="37.72"/>
    <n v="14.09"/>
    <n v="806.17"/>
    <s v="Debit Card"/>
    <s v="Delivered"/>
    <s v="Seattle"/>
    <s v="WA"/>
    <s v="India"/>
    <s v="SELL00118"/>
  </r>
  <r>
    <x v="2461"/>
    <d v="2020-01-28T00:00:00"/>
    <x v="3"/>
    <x v="591"/>
    <s v="Kabir Singh"/>
    <x v="22"/>
    <s v="LED Desk Lamp"/>
    <x v="5"/>
    <x v="0"/>
    <n v="4"/>
    <n v="346.08"/>
    <n v="0.15"/>
    <n v="58.83"/>
    <n v="9.7799999999999994"/>
    <n v="1245.28"/>
    <s v="Cash on Delivery"/>
    <s v="Delivered"/>
    <s v="Austin"/>
    <s v="TX"/>
    <s v="United States"/>
    <s v="SELL01681"/>
  </r>
  <r>
    <x v="2462"/>
    <d v="2020-03-06T00:00:00"/>
    <x v="3"/>
    <x v="2399"/>
    <s v="Ritika Singh"/>
    <x v="46"/>
    <s v="Action Camera"/>
    <x v="3"/>
    <x v="3"/>
    <n v="1"/>
    <n v="313.76"/>
    <n v="0"/>
    <n v="15.69"/>
    <n v="12.85"/>
    <n v="342.3"/>
    <s v="Credit Card"/>
    <s v="Returned"/>
    <s v="San Francisco"/>
    <s v="CA"/>
    <s v="United States"/>
    <s v="SELL01318"/>
  </r>
  <r>
    <x v="2463"/>
    <d v="2023-04-01T00:00:00"/>
    <x v="0"/>
    <x v="2400"/>
    <s v="Kabir Reddy"/>
    <x v="8"/>
    <s v="Kids Toy Car"/>
    <x v="3"/>
    <x v="1"/>
    <n v="2"/>
    <n v="516.69000000000005"/>
    <n v="0.1"/>
    <n v="46.5"/>
    <n v="8.1199999999999992"/>
    <n v="984.66"/>
    <s v="Debit Card"/>
    <s v="Delivered"/>
    <s v="Los Angeles"/>
    <s v="CA"/>
    <s v="Canada"/>
    <s v="SELL00793"/>
  </r>
  <r>
    <x v="2464"/>
    <d v="2023-06-06T00:00:00"/>
    <x v="0"/>
    <x v="2401"/>
    <s v="Pooja Singh"/>
    <x v="22"/>
    <s v="LED Desk Lamp"/>
    <x v="3"/>
    <x v="1"/>
    <n v="2"/>
    <n v="458.32"/>
    <n v="0"/>
    <n v="45.83"/>
    <n v="11.32"/>
    <n v="973.79"/>
    <s v="Debit Card"/>
    <s v="Shipped"/>
    <s v="San Jose"/>
    <s v="CA"/>
    <s v="India"/>
    <s v="SELL00289"/>
  </r>
  <r>
    <x v="2465"/>
    <d v="2020-09-17T00:00:00"/>
    <x v="3"/>
    <x v="2402"/>
    <s v="Anjali Joshi"/>
    <x v="23"/>
    <s v="Phone Tripod"/>
    <x v="1"/>
    <x v="0"/>
    <n v="2"/>
    <n v="10.17"/>
    <n v="0.1"/>
    <n v="0.92"/>
    <n v="4.4000000000000004"/>
    <n v="23.63"/>
    <s v="UPI"/>
    <s v="Delivered"/>
    <s v="Denver"/>
    <s v="CO"/>
    <s v="Canada"/>
    <s v="SELL01734"/>
  </r>
  <r>
    <x v="2466"/>
    <d v="2024-01-12T00:00:00"/>
    <x v="2"/>
    <x v="2403"/>
    <s v="Kabir Kapoor"/>
    <x v="19"/>
    <s v="Backpack"/>
    <x v="3"/>
    <x v="8"/>
    <n v="2"/>
    <n v="343.53"/>
    <n v="0"/>
    <n v="82.45"/>
    <n v="3.72"/>
    <n v="773.23"/>
    <s v="Net Banking"/>
    <s v="Shipped"/>
    <s v="San Antonio"/>
    <s v="TX"/>
    <s v="United States"/>
    <s v="SELL00872"/>
  </r>
  <r>
    <x v="2467"/>
    <d v="2023-12-18T00:00:00"/>
    <x v="0"/>
    <x v="2404"/>
    <s v="Aditya Kumar"/>
    <x v="38"/>
    <s v="Fitness Band"/>
    <x v="3"/>
    <x v="5"/>
    <n v="1"/>
    <n v="343.97"/>
    <n v="0.25"/>
    <n v="12.9"/>
    <n v="4.9000000000000004"/>
    <n v="275.77999999999997"/>
    <s v="Credit Card"/>
    <s v="Delivered"/>
    <s v="Los Angeles"/>
    <s v="CA"/>
    <s v="India"/>
    <s v="SELL01304"/>
  </r>
  <r>
    <x v="2468"/>
    <d v="2021-04-04T00:00:00"/>
    <x v="4"/>
    <x v="2405"/>
    <s v="Sunita Mehta"/>
    <x v="1"/>
    <s v="Microphone"/>
    <x v="2"/>
    <x v="3"/>
    <n v="2"/>
    <n v="436.41"/>
    <n v="0.1"/>
    <n v="62.84"/>
    <n v="13.7"/>
    <n v="862.08"/>
    <s v="Net Banking"/>
    <s v="Delivered"/>
    <s v="Washington"/>
    <s v="DC"/>
    <s v="United States"/>
    <s v="SELL01046"/>
  </r>
  <r>
    <x v="2469"/>
    <d v="2024-08-26T00:00:00"/>
    <x v="2"/>
    <x v="2406"/>
    <s v="Arjun Verma"/>
    <x v="26"/>
    <s v="Board Game"/>
    <x v="2"/>
    <x v="8"/>
    <n v="3"/>
    <n v="161.27000000000001"/>
    <n v="0.1"/>
    <n v="78.38"/>
    <n v="4.13"/>
    <n v="517.94000000000005"/>
    <s v="Credit Card"/>
    <s v="Delivered"/>
    <s v="Charlotte"/>
    <s v="NC"/>
    <s v="United States"/>
    <s v="SELL00965"/>
  </r>
  <r>
    <x v="2470"/>
    <d v="2020-10-27T00:00:00"/>
    <x v="3"/>
    <x v="2407"/>
    <s v="Aarav Kumar"/>
    <x v="6"/>
    <s v="Dress Shirt"/>
    <x v="1"/>
    <x v="8"/>
    <n v="2"/>
    <n v="593.9"/>
    <n v="0"/>
    <n v="95.02"/>
    <n v="9.84"/>
    <n v="1292.6600000000001"/>
    <s v="Net Banking"/>
    <s v="Delivered"/>
    <s v="Phoenix"/>
    <s v="AZ"/>
    <s v="United States"/>
    <s v="SELL00307"/>
  </r>
  <r>
    <x v="2471"/>
    <d v="2022-07-07T00:00:00"/>
    <x v="1"/>
    <x v="276"/>
    <s v="Aman Reddy"/>
    <x v="25"/>
    <s v="Memory Card 128GB"/>
    <x v="2"/>
    <x v="1"/>
    <n v="1"/>
    <n v="315.17"/>
    <n v="0"/>
    <n v="25.21"/>
    <n v="2.71"/>
    <n v="343.09"/>
    <s v="UPI"/>
    <s v="Delivered"/>
    <s v="Washington"/>
    <s v="DC"/>
    <s v="Canada"/>
    <s v="SELL01893"/>
  </r>
  <r>
    <x v="2472"/>
    <d v="2023-08-19T00:00:00"/>
    <x v="0"/>
    <x v="2408"/>
    <s v="Karan Singh"/>
    <x v="42"/>
    <s v="Wireless Charger"/>
    <x v="2"/>
    <x v="2"/>
    <n v="1"/>
    <n v="477.59"/>
    <n v="0.2"/>
    <n v="30.57"/>
    <n v="12.24"/>
    <n v="424.88"/>
    <s v="Debit Card"/>
    <s v="Delivered"/>
    <s v="Jacksonville"/>
    <s v="FL"/>
    <s v="United States"/>
    <s v="SELL00967"/>
  </r>
  <r>
    <x v="2473"/>
    <d v="2020-10-13T00:00:00"/>
    <x v="3"/>
    <x v="2409"/>
    <s v="Kabir Verma"/>
    <x v="10"/>
    <s v="Car Charger"/>
    <x v="4"/>
    <x v="0"/>
    <n v="5"/>
    <n v="221.83"/>
    <n v="0"/>
    <n v="88.73"/>
    <n v="9.73"/>
    <n v="1207.6099999999999"/>
    <s v="Credit Card"/>
    <s v="Delivered"/>
    <s v="Houston"/>
    <s v="TX"/>
    <s v="United States"/>
    <s v="SELL00127"/>
  </r>
  <r>
    <x v="2474"/>
    <d v="2023-11-19T00:00:00"/>
    <x v="0"/>
    <x v="2410"/>
    <s v="Mohit Joshi"/>
    <x v="2"/>
    <s v="Power Bank 20000mAh"/>
    <x v="1"/>
    <x v="2"/>
    <n v="2"/>
    <n v="275.07"/>
    <n v="0.05"/>
    <n v="62.72"/>
    <n v="9.8000000000000007"/>
    <n v="595.15"/>
    <s v="Credit Card"/>
    <s v="Delivered"/>
    <s v="San Francisco"/>
    <s v="CA"/>
    <s v="Canada"/>
    <s v="SELL00393"/>
  </r>
  <r>
    <x v="2475"/>
    <d v="2022-10-30T00:00:00"/>
    <x v="1"/>
    <x v="2411"/>
    <s v="Kabir Kapoor"/>
    <x v="39"/>
    <s v="Sunglasses"/>
    <x v="2"/>
    <x v="6"/>
    <n v="3"/>
    <n v="409.09"/>
    <n v="0"/>
    <n v="147.27000000000001"/>
    <n v="13.55"/>
    <n v="1388.09"/>
    <s v="Amazon Pay"/>
    <s v="Delivered"/>
    <s v="Denver"/>
    <s v="CO"/>
    <s v="Australia"/>
    <s v="SELL01357"/>
  </r>
  <r>
    <x v="2476"/>
    <d v="2024-09-26T00:00:00"/>
    <x v="2"/>
    <x v="2412"/>
    <s v="Vivaan Reddy"/>
    <x v="11"/>
    <s v="Projector Mini"/>
    <x v="1"/>
    <x v="5"/>
    <n v="5"/>
    <n v="435.86"/>
    <n v="0.1"/>
    <n v="235.36"/>
    <n v="14.31"/>
    <n v="2211.04"/>
    <s v="Amazon Pay"/>
    <s v="Delivered"/>
    <s v="San Jose"/>
    <s v="CA"/>
    <s v="United States"/>
    <s v="SELL01979"/>
  </r>
  <r>
    <x v="2477"/>
    <d v="2021-09-21T00:00:00"/>
    <x v="4"/>
    <x v="2413"/>
    <s v="Aman Verma"/>
    <x v="13"/>
    <s v="Desk Plant"/>
    <x v="2"/>
    <x v="2"/>
    <n v="1"/>
    <n v="84.84"/>
    <n v="0.25"/>
    <n v="3.18"/>
    <n v="6.95"/>
    <n v="73.760000000000005"/>
    <s v="Net Banking"/>
    <s v="Cancelled"/>
    <s v="Denver"/>
    <s v="CO"/>
    <s v="United States"/>
    <s v="SELL00534"/>
  </r>
  <r>
    <x v="2478"/>
    <d v="2020-09-26T00:00:00"/>
    <x v="3"/>
    <x v="2414"/>
    <s v="Aditya Joshi"/>
    <x v="9"/>
    <s v="Wireless Earbuds"/>
    <x v="5"/>
    <x v="9"/>
    <n v="4"/>
    <n v="73.400000000000006"/>
    <n v="0.25"/>
    <n v="26.42"/>
    <n v="12.16"/>
    <n v="258.77999999999997"/>
    <s v="Debit Card"/>
    <s v="Delivered"/>
    <s v="Washington"/>
    <s v="DC"/>
    <s v="United States"/>
    <s v="SELL01076"/>
  </r>
  <r>
    <x v="2479"/>
    <d v="2021-08-14T00:00:00"/>
    <x v="4"/>
    <x v="2415"/>
    <s v="Arjun Kapoor"/>
    <x v="37"/>
    <s v="USB-C Charger"/>
    <x v="3"/>
    <x v="0"/>
    <n v="4"/>
    <n v="425.65"/>
    <n v="0.05"/>
    <n v="80.87"/>
    <n v="3.29"/>
    <n v="1701.63"/>
    <s v="Debit Card"/>
    <s v="Pending"/>
    <s v="Jacksonville"/>
    <s v="FL"/>
    <s v="United States"/>
    <s v="SELL00297"/>
  </r>
  <r>
    <x v="2480"/>
    <d v="2024-06-16T00:00:00"/>
    <x v="2"/>
    <x v="2416"/>
    <s v="Sahil Sharma"/>
    <x v="42"/>
    <s v="Wireless Charger"/>
    <x v="0"/>
    <x v="5"/>
    <n v="1"/>
    <n v="10.86"/>
    <n v="0.05"/>
    <n v="0.83"/>
    <n v="6.55"/>
    <n v="17.7"/>
    <s v="Debit Card"/>
    <s v="Delivered"/>
    <s v="San Antonio"/>
    <s v="TX"/>
    <s v="United States"/>
    <s v="SELL01518"/>
  </r>
  <r>
    <x v="2481"/>
    <d v="2024-12-06T00:00:00"/>
    <x v="2"/>
    <x v="2417"/>
    <s v="Karan Reddy"/>
    <x v="43"/>
    <s v="HDMI Cable 2m"/>
    <x v="4"/>
    <x v="3"/>
    <n v="1"/>
    <n v="540.33000000000004"/>
    <n v="0.05"/>
    <n v="61.6"/>
    <n v="14.84"/>
    <n v="589.75"/>
    <s v="Cash on Delivery"/>
    <s v="Delivered"/>
    <s v="Washington"/>
    <s v="DC"/>
    <s v="United States"/>
    <s v="SELL01184"/>
  </r>
  <r>
    <x v="2482"/>
    <d v="2022-04-23T00:00:00"/>
    <x v="1"/>
    <x v="2418"/>
    <s v="Karan Patel"/>
    <x v="43"/>
    <s v="HDMI Cable 2m"/>
    <x v="2"/>
    <x v="3"/>
    <n v="2"/>
    <n v="438.66"/>
    <n v="0"/>
    <n v="43.87"/>
    <n v="14.02"/>
    <n v="935.21"/>
    <s v="Credit Card"/>
    <s v="Delivered"/>
    <s v="Jacksonville"/>
    <s v="FL"/>
    <s v="United States"/>
    <s v="SELL01609"/>
  </r>
  <r>
    <x v="2483"/>
    <d v="2022-05-11T00:00:00"/>
    <x v="1"/>
    <x v="2419"/>
    <s v="Vivaan Reddy"/>
    <x v="21"/>
    <s v="Smart Light Bulb"/>
    <x v="4"/>
    <x v="3"/>
    <n v="2"/>
    <n v="482.13"/>
    <n v="0"/>
    <n v="77.14"/>
    <n v="12.4"/>
    <n v="1053.8"/>
    <s v="Credit Card"/>
    <s v="Shipped"/>
    <s v="Chicago"/>
    <s v="IL"/>
    <s v="United States"/>
    <s v="SELL00274"/>
  </r>
  <r>
    <x v="2484"/>
    <d v="2023-10-16T00:00:00"/>
    <x v="0"/>
    <x v="2420"/>
    <s v="Karan Kumar"/>
    <x v="14"/>
    <s v="Running Shoes"/>
    <x v="2"/>
    <x v="0"/>
    <n v="2"/>
    <n v="442.76"/>
    <n v="0.2"/>
    <n v="85.01"/>
    <n v="11.54"/>
    <n v="804.97"/>
    <s v="Debit Card"/>
    <s v="Returned"/>
    <s v="Columbus"/>
    <s v="OH"/>
    <s v="India"/>
    <s v="SELL00253"/>
  </r>
  <r>
    <x v="2485"/>
    <d v="2023-07-04T00:00:00"/>
    <x v="0"/>
    <x v="2421"/>
    <s v="Neha Mehta"/>
    <x v="11"/>
    <s v="Projector Mini"/>
    <x v="1"/>
    <x v="4"/>
    <n v="1"/>
    <n v="358.51"/>
    <n v="0.2"/>
    <n v="34.42"/>
    <n v="0.19"/>
    <n v="321.42"/>
    <s v="Debit Card"/>
    <s v="Delivered"/>
    <s v="New York"/>
    <s v="NY"/>
    <s v="United States"/>
    <s v="SELL00032"/>
  </r>
  <r>
    <x v="2486"/>
    <d v="2020-05-12T00:00:00"/>
    <x v="3"/>
    <x v="2422"/>
    <s v="Vikas Kapoor"/>
    <x v="18"/>
    <s v="Smartphone Case"/>
    <x v="4"/>
    <x v="8"/>
    <n v="3"/>
    <n v="592.63"/>
    <n v="0"/>
    <n v="142.22999999999999"/>
    <n v="5.54"/>
    <n v="1925.66"/>
    <s v="Credit Card"/>
    <s v="Delivered"/>
    <s v="Columbus"/>
    <s v="OH"/>
    <s v="United States"/>
    <s v="SELL01971"/>
  </r>
  <r>
    <x v="2487"/>
    <d v="2023-07-23T00:00:00"/>
    <x v="0"/>
    <x v="2423"/>
    <s v="Ritika Verma"/>
    <x v="4"/>
    <s v="T-Shirt"/>
    <x v="4"/>
    <x v="0"/>
    <n v="1"/>
    <n v="18.420000000000002"/>
    <n v="0"/>
    <n v="0.92"/>
    <n v="7.88"/>
    <n v="27.22"/>
    <s v="Net Banking"/>
    <s v="Delivered"/>
    <s v="San Diego"/>
    <s v="CA"/>
    <s v="United States"/>
    <s v="SELL00560"/>
  </r>
  <r>
    <x v="2488"/>
    <d v="2024-12-04T00:00:00"/>
    <x v="2"/>
    <x v="2424"/>
    <s v="Karan Singh"/>
    <x v="9"/>
    <s v="Wireless Earbuds"/>
    <x v="1"/>
    <x v="2"/>
    <n v="2"/>
    <n v="250.31"/>
    <n v="0.2"/>
    <n v="48.06"/>
    <n v="6.62"/>
    <n v="455.18"/>
    <s v="Credit Card"/>
    <s v="Delivered"/>
    <s v="Washington"/>
    <s v="DC"/>
    <s v="United States"/>
    <s v="SELL01077"/>
  </r>
  <r>
    <x v="2489"/>
    <d v="2024-09-02T00:00:00"/>
    <x v="2"/>
    <x v="2425"/>
    <s v="Pooja Joshi"/>
    <x v="46"/>
    <s v="Action Camera"/>
    <x v="1"/>
    <x v="5"/>
    <n v="1"/>
    <n v="567.02"/>
    <n v="0.1"/>
    <n v="40.83"/>
    <n v="7.56"/>
    <n v="558.71"/>
    <s v="Credit Card"/>
    <s v="Delivered"/>
    <s v="San Francisco"/>
    <s v="CA"/>
    <s v="India"/>
    <s v="SELL01370"/>
  </r>
  <r>
    <x v="2490"/>
    <d v="2022-08-29T00:00:00"/>
    <x v="1"/>
    <x v="2426"/>
    <s v="Sneha Verma"/>
    <x v="39"/>
    <s v="Sunglasses"/>
    <x v="3"/>
    <x v="9"/>
    <n v="3"/>
    <n v="163.09"/>
    <n v="0.05"/>
    <n v="55.78"/>
    <n v="4.96"/>
    <n v="525.54999999999995"/>
    <s v="Credit Card"/>
    <s v="Delivered"/>
    <s v="Chicago"/>
    <s v="IL"/>
    <s v="United States"/>
    <s v="SELL01219"/>
  </r>
  <r>
    <x v="2491"/>
    <d v="2021-05-27T00:00:00"/>
    <x v="4"/>
    <x v="2427"/>
    <s v="Priya Kapoor"/>
    <x v="33"/>
    <s v="Laptop Sleeve"/>
    <x v="0"/>
    <x v="1"/>
    <n v="1"/>
    <n v="295.77999999999997"/>
    <n v="0.1"/>
    <n v="21.3"/>
    <n v="2.25"/>
    <n v="289.75"/>
    <s v="UPI"/>
    <s v="Delivered"/>
    <s v="Jacksonville"/>
    <s v="FL"/>
    <s v="United States"/>
    <s v="SELL00486"/>
  </r>
  <r>
    <x v="2492"/>
    <d v="2020-11-08T00:00:00"/>
    <x v="3"/>
    <x v="2428"/>
    <s v="Sahil Mehta"/>
    <x v="0"/>
    <s v="Drone Mini"/>
    <x v="1"/>
    <x v="8"/>
    <n v="2"/>
    <n v="446.65"/>
    <n v="0"/>
    <n v="44.66"/>
    <n v="8.31"/>
    <n v="946.27"/>
    <s v="UPI"/>
    <s v="Delivered"/>
    <s v="Fort Worth"/>
    <s v="TX"/>
    <s v="India"/>
    <s v="SELL00749"/>
  </r>
  <r>
    <x v="2493"/>
    <d v="2021-07-29T00:00:00"/>
    <x v="4"/>
    <x v="2429"/>
    <s v="Pooja Kumar"/>
    <x v="40"/>
    <s v="Mechanical Keyboard"/>
    <x v="4"/>
    <x v="5"/>
    <n v="1"/>
    <n v="215.67"/>
    <n v="0.1"/>
    <n v="9.7100000000000009"/>
    <n v="7.29"/>
    <n v="211.1"/>
    <s v="Debit Card"/>
    <s v="Delivered"/>
    <s v="Fort Worth"/>
    <s v="TX"/>
    <s v="United States"/>
    <s v="SELL00830"/>
  </r>
  <r>
    <x v="2494"/>
    <d v="2022-06-04T00:00:00"/>
    <x v="1"/>
    <x v="2430"/>
    <s v="Aarav Sharma"/>
    <x v="27"/>
    <s v="Instant Pot"/>
    <x v="5"/>
    <x v="8"/>
    <n v="3"/>
    <n v="372.4"/>
    <n v="0"/>
    <n v="55.86"/>
    <n v="13.11"/>
    <n v="1186.17"/>
    <s v="Credit Card"/>
    <s v="Delivered"/>
    <s v="Washington"/>
    <s v="DC"/>
    <s v="United States"/>
    <s v="SELL01048"/>
  </r>
  <r>
    <x v="2495"/>
    <d v="2023-07-31T00:00:00"/>
    <x v="0"/>
    <x v="2431"/>
    <s v="Ritika Reddy"/>
    <x v="18"/>
    <s v="Smartphone Case"/>
    <x v="3"/>
    <x v="4"/>
    <n v="4"/>
    <n v="486.39"/>
    <n v="0"/>
    <n v="97.28"/>
    <n v="8.15"/>
    <n v="2050.9899999999998"/>
    <s v="Amazon Pay"/>
    <s v="Delivered"/>
    <s v="Chicago"/>
    <s v="IL"/>
    <s v="Australia"/>
    <s v="SELL00348"/>
  </r>
  <r>
    <x v="2496"/>
    <d v="2023-02-18T00:00:00"/>
    <x v="0"/>
    <x v="2432"/>
    <s v="Vihaan Reddy"/>
    <x v="6"/>
    <s v="Dress Shirt"/>
    <x v="2"/>
    <x v="9"/>
    <n v="3"/>
    <n v="85.48"/>
    <n v="0.05"/>
    <n v="0"/>
    <n v="11.54"/>
    <n v="255.16"/>
    <s v="UPI"/>
    <s v="Delivered"/>
    <s v="San Jose"/>
    <s v="CA"/>
    <s v="United States"/>
    <s v="SELL01566"/>
  </r>
  <r>
    <x v="2497"/>
    <d v="2023-02-04T00:00:00"/>
    <x v="0"/>
    <x v="2433"/>
    <s v="Aarav Mehta"/>
    <x v="38"/>
    <s v="Fitness Band"/>
    <x v="5"/>
    <x v="7"/>
    <n v="4"/>
    <n v="325.58"/>
    <n v="0"/>
    <n v="234.42"/>
    <n v="4.91"/>
    <n v="1541.65"/>
    <s v="Credit Card"/>
    <s v="Shipped"/>
    <s v="Columbus"/>
    <s v="OH"/>
    <s v="United States"/>
    <s v="SELL00867"/>
  </r>
  <r>
    <x v="2498"/>
    <d v="2021-11-17T00:00:00"/>
    <x v="4"/>
    <x v="2434"/>
    <s v="Rohit Patel"/>
    <x v="3"/>
    <s v="Webcam Full HD"/>
    <x v="4"/>
    <x v="9"/>
    <n v="5"/>
    <n v="7.19"/>
    <n v="0.05"/>
    <n v="4.0999999999999996"/>
    <n v="1.64"/>
    <n v="39.89"/>
    <s v="Debit Card"/>
    <s v="Delivered"/>
    <s v="San Antonio"/>
    <s v="TX"/>
    <s v="United States"/>
    <s v="SELL00342"/>
  </r>
  <r>
    <x v="2499"/>
    <d v="2023-05-12T00:00:00"/>
    <x v="0"/>
    <x v="1928"/>
    <s v="Karan Patel"/>
    <x v="19"/>
    <s v="Backpack"/>
    <x v="5"/>
    <x v="0"/>
    <n v="3"/>
    <n v="83.48"/>
    <n v="0.25"/>
    <n v="9.39"/>
    <n v="13.83"/>
    <n v="211.05"/>
    <s v="Credit Card"/>
    <s v="Cancelled"/>
    <s v="Seattle"/>
    <s v="WA"/>
    <s v="Canada"/>
    <s v="SELL01606"/>
  </r>
  <r>
    <x v="2500"/>
    <d v="2020-06-13T00:00:00"/>
    <x v="3"/>
    <x v="2435"/>
    <s v="Vihaan Singh"/>
    <x v="49"/>
    <s v="Bluetooth Speaker"/>
    <x v="1"/>
    <x v="7"/>
    <n v="3"/>
    <n v="576.54999999999995"/>
    <n v="0"/>
    <n v="86.48"/>
    <n v="5.4"/>
    <n v="1821.53"/>
    <s v="Net Banking"/>
    <s v="Delivered"/>
    <s v="San Francisco"/>
    <s v="CA"/>
    <s v="United States"/>
    <s v="SELL00880"/>
  </r>
  <r>
    <x v="2501"/>
    <d v="2020-10-31T00:00:00"/>
    <x v="3"/>
    <x v="2436"/>
    <s v="Karan Kapoor"/>
    <x v="30"/>
    <s v="Noise Cancelling Headphones"/>
    <x v="1"/>
    <x v="5"/>
    <n v="1"/>
    <n v="23.46"/>
    <n v="0.3"/>
    <n v="0.82"/>
    <n v="4.84"/>
    <n v="22.08"/>
    <s v="UPI"/>
    <s v="Delivered"/>
    <s v="Columbus"/>
    <s v="OH"/>
    <s v="United States"/>
    <s v="SELL00094"/>
  </r>
  <r>
    <x v="2502"/>
    <d v="2024-02-29T00:00:00"/>
    <x v="2"/>
    <x v="2437"/>
    <s v="Pooja Gupta"/>
    <x v="3"/>
    <s v="Webcam Full HD"/>
    <x v="0"/>
    <x v="0"/>
    <n v="1"/>
    <n v="317.61"/>
    <n v="0.05"/>
    <n v="54.31"/>
    <n v="5.73"/>
    <n v="361.77"/>
    <s v="Debit Card"/>
    <s v="Delivered"/>
    <s v="Columbus"/>
    <s v="OH"/>
    <s v="United States"/>
    <s v="SELL01071"/>
  </r>
  <r>
    <x v="2503"/>
    <d v="2024-07-13T00:00:00"/>
    <x v="2"/>
    <x v="2438"/>
    <s v="Sahil Mehta"/>
    <x v="15"/>
    <s v="Graphic Tablet"/>
    <x v="4"/>
    <x v="9"/>
    <n v="2"/>
    <n v="130.19999999999999"/>
    <n v="0.05"/>
    <n v="29.69"/>
    <n v="9.93"/>
    <n v="287"/>
    <s v="Net Banking"/>
    <s v="Delivered"/>
    <s v="Columbus"/>
    <s v="OH"/>
    <s v="India"/>
    <s v="SELL01913"/>
  </r>
  <r>
    <x v="2504"/>
    <d v="2024-04-28T00:00:00"/>
    <x v="2"/>
    <x v="2439"/>
    <s v="Ritika Patel"/>
    <x v="41"/>
    <s v="Electric Kettle"/>
    <x v="4"/>
    <x v="0"/>
    <n v="1"/>
    <n v="94.6"/>
    <n v="0.2"/>
    <n v="6.05"/>
    <n v="3.88"/>
    <n v="85.61"/>
    <s v="UPI"/>
    <s v="Pending"/>
    <s v="Seattle"/>
    <s v="WA"/>
    <s v="United States"/>
    <s v="SELL00975"/>
  </r>
  <r>
    <x v="2505"/>
    <d v="2020-06-04T00:00:00"/>
    <x v="3"/>
    <x v="2440"/>
    <s v="Kabir Gupta"/>
    <x v="28"/>
    <s v="Water Bottle"/>
    <x v="3"/>
    <x v="5"/>
    <n v="3"/>
    <n v="379.39"/>
    <n v="0"/>
    <n v="56.91"/>
    <n v="10.44"/>
    <n v="1205.52"/>
    <s v="Credit Card"/>
    <s v="Delivered"/>
    <s v="Austin"/>
    <s v="TX"/>
    <s v="India"/>
    <s v="SELL01405"/>
  </r>
  <r>
    <x v="2506"/>
    <d v="2023-10-22T00:00:00"/>
    <x v="0"/>
    <x v="2441"/>
    <s v="Sunita Kumar"/>
    <x v="19"/>
    <s v="Backpack"/>
    <x v="3"/>
    <x v="5"/>
    <n v="1"/>
    <n v="499.68"/>
    <n v="0"/>
    <n v="59.96"/>
    <n v="10.88"/>
    <n v="570.52"/>
    <s v="Net Banking"/>
    <s v="Shipped"/>
    <s v="Charlotte"/>
    <s v="NC"/>
    <s v="United States"/>
    <s v="SELL01619"/>
  </r>
  <r>
    <x v="2507"/>
    <d v="2024-10-08T00:00:00"/>
    <x v="2"/>
    <x v="2442"/>
    <s v="Karan Reddy"/>
    <x v="45"/>
    <s v="Yoga Mat"/>
    <x v="0"/>
    <x v="6"/>
    <n v="5"/>
    <n v="285.87"/>
    <n v="0.1"/>
    <n v="64.319999999999993"/>
    <n v="13.59"/>
    <n v="1364.32"/>
    <s v="Debit Card"/>
    <s v="Delivered"/>
    <s v="Denver"/>
    <s v="CO"/>
    <s v="United States"/>
    <s v="SELL00213"/>
  </r>
  <r>
    <x v="2508"/>
    <d v="2021-09-11T00:00:00"/>
    <x v="4"/>
    <x v="2443"/>
    <s v="Sahil Joshi"/>
    <x v="12"/>
    <s v="Vacuum Cleaner"/>
    <x v="3"/>
    <x v="2"/>
    <n v="1"/>
    <n v="16.190000000000001"/>
    <n v="0"/>
    <n v="0"/>
    <n v="7.09"/>
    <n v="23.28"/>
    <s v="Amazon Pay"/>
    <s v="Delivered"/>
    <s v="Denver"/>
    <s v="CO"/>
    <s v="United States"/>
    <s v="SELL01299"/>
  </r>
  <r>
    <x v="2509"/>
    <d v="2023-06-28T00:00:00"/>
    <x v="0"/>
    <x v="2444"/>
    <s v="Mohit Patel"/>
    <x v="40"/>
    <s v="Mechanical Keyboard"/>
    <x v="3"/>
    <x v="2"/>
    <n v="4"/>
    <n v="402.24"/>
    <n v="0.05"/>
    <n v="76.430000000000007"/>
    <n v="9.65"/>
    <n v="1614.59"/>
    <s v="Net Banking"/>
    <s v="Shipped"/>
    <s v="Chicago"/>
    <s v="IL"/>
    <s v="India"/>
    <s v="SELL00506"/>
  </r>
  <r>
    <x v="2510"/>
    <d v="2022-08-14T00:00:00"/>
    <x v="1"/>
    <x v="2445"/>
    <s v="Sahil Reddy"/>
    <x v="39"/>
    <s v="Sunglasses"/>
    <x v="5"/>
    <x v="9"/>
    <n v="1"/>
    <n v="372.17"/>
    <n v="0.1"/>
    <n v="26.8"/>
    <n v="3.67"/>
    <n v="365.42"/>
    <s v="Amazon Pay"/>
    <s v="Delivered"/>
    <s v="San Diego"/>
    <s v="CA"/>
    <s v="United States"/>
    <s v="SELL00315"/>
  </r>
  <r>
    <x v="2511"/>
    <d v="2020-11-29T00:00:00"/>
    <x v="3"/>
    <x v="2446"/>
    <s v="Neha Gupta"/>
    <x v="20"/>
    <s v="4K Monitor"/>
    <x v="4"/>
    <x v="5"/>
    <n v="3"/>
    <n v="579.79999999999995"/>
    <n v="0.05"/>
    <n v="198.29"/>
    <n v="2.1"/>
    <n v="1852.82"/>
    <s v="Amazon Pay"/>
    <s v="Delivered"/>
    <s v="Indianapolis"/>
    <s v="IN"/>
    <s v="United States"/>
    <s v="SELL01157"/>
  </r>
  <r>
    <x v="2512"/>
    <d v="2024-07-23T00:00:00"/>
    <x v="2"/>
    <x v="2447"/>
    <s v="Priya Kapoor"/>
    <x v="26"/>
    <s v="Board Game"/>
    <x v="4"/>
    <x v="5"/>
    <n v="5"/>
    <n v="404.16"/>
    <n v="0.1"/>
    <n v="90.94"/>
    <n v="8.7799999999999994"/>
    <n v="1918.44"/>
    <s v="Credit Card"/>
    <s v="Delivered"/>
    <s v="Philadelphia"/>
    <s v="PA"/>
    <s v="Canada"/>
    <s v="SELL01350"/>
  </r>
  <r>
    <x v="2513"/>
    <d v="2022-08-26T00:00:00"/>
    <x v="1"/>
    <x v="2448"/>
    <s v="Vikas Mehta"/>
    <x v="8"/>
    <s v="Kids Toy Car"/>
    <x v="0"/>
    <x v="5"/>
    <n v="1"/>
    <n v="262.94"/>
    <n v="0.05"/>
    <n v="19.98"/>
    <n v="12.73"/>
    <n v="282.5"/>
    <s v="Debit Card"/>
    <s v="Cancelled"/>
    <s v="Houston"/>
    <s v="TX"/>
    <s v="United States"/>
    <s v="SELL00846"/>
  </r>
  <r>
    <x v="2514"/>
    <d v="2021-05-25T00:00:00"/>
    <x v="4"/>
    <x v="2449"/>
    <s v="Arjun Verma"/>
    <x v="18"/>
    <s v="Smartphone Case"/>
    <x v="3"/>
    <x v="8"/>
    <n v="5"/>
    <n v="304.14"/>
    <n v="0"/>
    <n v="121.66"/>
    <n v="5.08"/>
    <n v="1647.44"/>
    <s v="Credit Card"/>
    <s v="Delivered"/>
    <s v="Fort Worth"/>
    <s v="TX"/>
    <s v="India"/>
    <s v="SELL00458"/>
  </r>
  <r>
    <x v="2515"/>
    <d v="2023-08-09T00:00:00"/>
    <x v="0"/>
    <x v="2450"/>
    <s v="Sneha Joshi"/>
    <x v="34"/>
    <s v="Air Fryer"/>
    <x v="3"/>
    <x v="5"/>
    <n v="4"/>
    <n v="454.74"/>
    <n v="0"/>
    <n v="90.95"/>
    <n v="7.96"/>
    <n v="1917.87"/>
    <s v="Net Banking"/>
    <s v="Shipped"/>
    <s v="Columbus"/>
    <s v="OH"/>
    <s v="India"/>
    <s v="SELL01695"/>
  </r>
  <r>
    <x v="2516"/>
    <d v="2022-11-09T00:00:00"/>
    <x v="1"/>
    <x v="2451"/>
    <s v="Mohit Verma"/>
    <x v="17"/>
    <s v="Smartwatch"/>
    <x v="5"/>
    <x v="0"/>
    <n v="3"/>
    <n v="363.44"/>
    <n v="0"/>
    <n v="130.84"/>
    <n v="11.11"/>
    <n v="1232.27"/>
    <s v="Amazon Pay"/>
    <s v="Delivered"/>
    <s v="New York"/>
    <s v="NY"/>
    <s v="United Kingdom"/>
    <s v="SELL00479"/>
  </r>
  <r>
    <x v="2517"/>
    <d v="2020-10-08T00:00:00"/>
    <x v="3"/>
    <x v="2452"/>
    <s v="Rohit Reddy"/>
    <x v="29"/>
    <s v="Portable SSD 1TB"/>
    <x v="3"/>
    <x v="5"/>
    <n v="5"/>
    <n v="197.43"/>
    <n v="0"/>
    <n v="118.46"/>
    <n v="12.16"/>
    <n v="1117.77"/>
    <s v="Debit Card"/>
    <s v="Delivered"/>
    <s v="San Antonio"/>
    <s v="TX"/>
    <s v="United States"/>
    <s v="SELL01812"/>
  </r>
  <r>
    <x v="2518"/>
    <d v="2022-03-07T00:00:00"/>
    <x v="1"/>
    <x v="2453"/>
    <s v="Sunita Patel"/>
    <x v="15"/>
    <s v="Graphic Tablet"/>
    <x v="4"/>
    <x v="7"/>
    <n v="5"/>
    <n v="151.78"/>
    <n v="0.2"/>
    <n v="30.36"/>
    <n v="8.48"/>
    <n v="645.96"/>
    <s v="Credit Card"/>
    <s v="Delivered"/>
    <s v="Philadelphia"/>
    <s v="PA"/>
    <s v="India"/>
    <s v="SELL01155"/>
  </r>
  <r>
    <x v="2519"/>
    <d v="2022-10-21T00:00:00"/>
    <x v="1"/>
    <x v="2454"/>
    <s v="Sahil Kapoor"/>
    <x v="21"/>
    <s v="Smart Light Bulb"/>
    <x v="4"/>
    <x v="8"/>
    <n v="1"/>
    <n v="432.25"/>
    <n v="0.15"/>
    <n v="29.39"/>
    <n v="4.5"/>
    <n v="401.3"/>
    <s v="Amazon Pay"/>
    <s v="Delivered"/>
    <s v="Austin"/>
    <s v="TX"/>
    <s v="United States"/>
    <s v="SELL00328"/>
  </r>
  <r>
    <x v="2520"/>
    <d v="2020-04-28T00:00:00"/>
    <x v="3"/>
    <x v="2455"/>
    <s v="Vivaan Singh"/>
    <x v="1"/>
    <s v="Microphone"/>
    <x v="2"/>
    <x v="0"/>
    <n v="5"/>
    <n v="272.83999999999997"/>
    <n v="0"/>
    <n v="109.14"/>
    <n v="14.85"/>
    <n v="1488.19"/>
    <s v="Amazon Pay"/>
    <s v="Delivered"/>
    <s v="San Jose"/>
    <s v="CA"/>
    <s v="United States"/>
    <s v="SELL01979"/>
  </r>
  <r>
    <x v="2521"/>
    <d v="2022-11-24T00:00:00"/>
    <x v="1"/>
    <x v="2456"/>
    <s v="Sunita Sharma"/>
    <x v="10"/>
    <s v="Car Charger"/>
    <x v="0"/>
    <x v="9"/>
    <n v="4"/>
    <n v="195.25"/>
    <n v="0"/>
    <n v="93.72"/>
    <n v="2.7"/>
    <n v="877.42"/>
    <s v="Net Banking"/>
    <s v="Delivered"/>
    <s v="San Antonio"/>
    <s v="TX"/>
    <s v="United States"/>
    <s v="SELL00319"/>
  </r>
  <r>
    <x v="2522"/>
    <d v="2020-07-16T00:00:00"/>
    <x v="3"/>
    <x v="2457"/>
    <s v="Aditya Singh"/>
    <x v="5"/>
    <s v="Cookware Set"/>
    <x v="4"/>
    <x v="7"/>
    <n v="3"/>
    <n v="495.93"/>
    <n v="0.15"/>
    <n v="151.75"/>
    <n v="5.27"/>
    <n v="1421.64"/>
    <s v="Credit Card"/>
    <s v="Delivered"/>
    <s v="Houston"/>
    <s v="TX"/>
    <s v="United States"/>
    <s v="SELL00375"/>
  </r>
  <r>
    <x v="2523"/>
    <d v="2021-04-29T00:00:00"/>
    <x v="4"/>
    <x v="2458"/>
    <s v="Neha Kapoor"/>
    <x v="37"/>
    <s v="USB-C Charger"/>
    <x v="5"/>
    <x v="9"/>
    <n v="4"/>
    <n v="191.91"/>
    <n v="0.1"/>
    <n v="55.27"/>
    <n v="4.2300000000000004"/>
    <n v="750.38"/>
    <s v="Net Banking"/>
    <s v="Delivered"/>
    <s v="Washington"/>
    <s v="DC"/>
    <s v="United States"/>
    <s v="SELL01298"/>
  </r>
  <r>
    <x v="2524"/>
    <d v="2024-11-15T00:00:00"/>
    <x v="2"/>
    <x v="2459"/>
    <s v="Karan Verma"/>
    <x v="46"/>
    <s v="Action Camera"/>
    <x v="3"/>
    <x v="2"/>
    <n v="1"/>
    <n v="477.62"/>
    <n v="0.05"/>
    <n v="54.45"/>
    <n v="12.48"/>
    <n v="520.66999999999996"/>
    <s v="UPI"/>
    <s v="Delivered"/>
    <s v="San Diego"/>
    <s v="CA"/>
    <s v="United States"/>
    <s v="SELL01145"/>
  </r>
  <r>
    <x v="2525"/>
    <d v="2022-12-18T00:00:00"/>
    <x v="1"/>
    <x v="2460"/>
    <s v="Aditya Gupta"/>
    <x v="46"/>
    <s v="Action Camera"/>
    <x v="2"/>
    <x v="9"/>
    <n v="4"/>
    <n v="399.81"/>
    <n v="0"/>
    <n v="191.91"/>
    <n v="0.2"/>
    <n v="1791.35"/>
    <s v="Debit Card"/>
    <s v="Delivered"/>
    <s v="Philadelphia"/>
    <s v="PA"/>
    <s v="United States"/>
    <s v="SELL01137"/>
  </r>
  <r>
    <x v="2526"/>
    <d v="2022-04-16T00:00:00"/>
    <x v="1"/>
    <x v="2461"/>
    <s v="Sneha Patel"/>
    <x v="16"/>
    <s v="Puzzle 1000pc"/>
    <x v="4"/>
    <x v="5"/>
    <n v="3"/>
    <n v="362.89"/>
    <n v="0.1"/>
    <n v="48.99"/>
    <n v="8.91"/>
    <n v="1037.7"/>
    <s v="UPI"/>
    <s v="Delivered"/>
    <s v="Dallas"/>
    <s v="TX"/>
    <s v="United States"/>
    <s v="SELL00688"/>
  </r>
  <r>
    <x v="2527"/>
    <d v="2023-03-30T00:00:00"/>
    <x v="0"/>
    <x v="2462"/>
    <s v="Aditya Kapoor"/>
    <x v="12"/>
    <s v="Vacuum Cleaner"/>
    <x v="3"/>
    <x v="5"/>
    <n v="1"/>
    <n v="14.45"/>
    <n v="0.2"/>
    <n v="0.57999999999999996"/>
    <n v="3.29"/>
    <n v="15.43"/>
    <s v="Credit Card"/>
    <s v="Delivered"/>
    <s v="Philadelphia"/>
    <s v="PA"/>
    <s v="India"/>
    <s v="SELL01102"/>
  </r>
  <r>
    <x v="2528"/>
    <d v="2022-10-05T00:00:00"/>
    <x v="1"/>
    <x v="2463"/>
    <s v="Vivaan Mehta"/>
    <x v="4"/>
    <s v="T-Shirt"/>
    <x v="2"/>
    <x v="8"/>
    <n v="3"/>
    <n v="571.38"/>
    <n v="0.1"/>
    <n v="77.14"/>
    <n v="0.34"/>
    <n v="1620.21"/>
    <s v="Debit Card"/>
    <s v="Delivered"/>
    <s v="San Diego"/>
    <s v="CA"/>
    <s v="United States"/>
    <s v="SELL01171"/>
  </r>
  <r>
    <x v="2529"/>
    <d v="2021-11-21T00:00:00"/>
    <x v="4"/>
    <x v="2464"/>
    <s v="Sunita Kapoor"/>
    <x v="2"/>
    <s v="Power Bank 20000mAh"/>
    <x v="4"/>
    <x v="5"/>
    <n v="5"/>
    <n v="242.65"/>
    <n v="0"/>
    <n v="97.06"/>
    <n v="4.97"/>
    <n v="1315.28"/>
    <s v="Debit Card"/>
    <s v="Delivered"/>
    <s v="Houston"/>
    <s v="TX"/>
    <s v="United States"/>
    <s v="SELL00078"/>
  </r>
  <r>
    <x v="2530"/>
    <d v="2023-05-14T00:00:00"/>
    <x v="0"/>
    <x v="2465"/>
    <s v="Aman Gupta"/>
    <x v="34"/>
    <s v="Air Fryer"/>
    <x v="2"/>
    <x v="6"/>
    <n v="5"/>
    <n v="500.28"/>
    <n v="0.25"/>
    <n v="225.13"/>
    <n v="5.98"/>
    <n v="2107.16"/>
    <s v="Amazon Pay"/>
    <s v="Delivered"/>
    <s v="New York"/>
    <s v="NY"/>
    <s v="United States"/>
    <s v="SELL01939"/>
  </r>
  <r>
    <x v="2531"/>
    <d v="2022-11-01T00:00:00"/>
    <x v="1"/>
    <x v="2466"/>
    <s v="Kabir Sharma"/>
    <x v="6"/>
    <s v="Dress Shirt"/>
    <x v="2"/>
    <x v="5"/>
    <n v="1"/>
    <n v="298.2"/>
    <n v="0.1"/>
    <n v="13.42"/>
    <n v="2.86"/>
    <n v="284.66000000000003"/>
    <s v="Net Banking"/>
    <s v="Delivered"/>
    <s v="Columbus"/>
    <s v="OH"/>
    <s v="Canada"/>
    <s v="SELL01222"/>
  </r>
  <r>
    <x v="2532"/>
    <d v="2021-05-04T00:00:00"/>
    <x v="4"/>
    <x v="2467"/>
    <s v="Mohit Joshi"/>
    <x v="5"/>
    <s v="Cookware Set"/>
    <x v="2"/>
    <x v="3"/>
    <n v="3"/>
    <n v="204.34"/>
    <n v="0.1"/>
    <n v="0"/>
    <n v="13.47"/>
    <n v="565.19000000000005"/>
    <s v="Net Banking"/>
    <s v="Delivered"/>
    <s v="Jacksonville"/>
    <s v="FL"/>
    <s v="United States"/>
    <s v="SELL01171"/>
  </r>
  <r>
    <x v="2533"/>
    <d v="2020-10-02T00:00:00"/>
    <x v="3"/>
    <x v="2468"/>
    <s v="Simran Sharma"/>
    <x v="0"/>
    <s v="Drone Mini"/>
    <x v="2"/>
    <x v="3"/>
    <n v="1"/>
    <n v="425.9"/>
    <n v="0.1"/>
    <n v="19.170000000000002"/>
    <n v="8.75"/>
    <n v="411.23"/>
    <s v="UPI"/>
    <s v="Delivered"/>
    <s v="Seattle"/>
    <s v="WA"/>
    <s v="United States"/>
    <s v="SELL01338"/>
  </r>
  <r>
    <x v="2534"/>
    <d v="2021-11-23T00:00:00"/>
    <x v="4"/>
    <x v="2469"/>
    <s v="Rohit Reddy"/>
    <x v="6"/>
    <s v="Dress Shirt"/>
    <x v="4"/>
    <x v="1"/>
    <n v="3"/>
    <n v="258"/>
    <n v="0.1"/>
    <n v="55.73"/>
    <n v="14.39"/>
    <n v="766.72"/>
    <s v="Amazon Pay"/>
    <s v="Cancelled"/>
    <s v="Los Angeles"/>
    <s v="CA"/>
    <s v="India"/>
    <s v="SELL00635"/>
  </r>
  <r>
    <x v="2535"/>
    <d v="2020-08-29T00:00:00"/>
    <x v="3"/>
    <x v="2470"/>
    <s v="Priya Kumar"/>
    <x v="35"/>
    <s v="Winter Jacket"/>
    <x v="2"/>
    <x v="8"/>
    <n v="5"/>
    <n v="576.57000000000005"/>
    <n v="0.1"/>
    <n v="207.57"/>
    <n v="6.12"/>
    <n v="2808.26"/>
    <s v="Credit Card"/>
    <s v="Delivered"/>
    <s v="San Francisco"/>
    <s v="CA"/>
    <s v="United States"/>
    <s v="SELL01441"/>
  </r>
  <r>
    <x v="2536"/>
    <d v="2023-05-24T00:00:00"/>
    <x v="0"/>
    <x v="2471"/>
    <s v="Vivaan Kapoor"/>
    <x v="31"/>
    <s v="Novel Bestseller"/>
    <x v="1"/>
    <x v="1"/>
    <n v="1"/>
    <n v="39.94"/>
    <n v="0"/>
    <n v="3.2"/>
    <n v="1.84"/>
    <n v="44.98"/>
    <s v="UPI"/>
    <s v="Delivered"/>
    <s v="Seattle"/>
    <s v="WA"/>
    <s v="United States"/>
    <s v="SELL00190"/>
  </r>
  <r>
    <x v="2537"/>
    <d v="2023-06-28T00:00:00"/>
    <x v="0"/>
    <x v="2472"/>
    <s v="Aman Reddy"/>
    <x v="47"/>
    <s v="External HDD 2TB"/>
    <x v="5"/>
    <x v="9"/>
    <n v="4"/>
    <n v="79.72"/>
    <n v="0.05"/>
    <n v="15.15"/>
    <n v="14.31"/>
    <n v="332.4"/>
    <s v="Credit Card"/>
    <s v="Delivered"/>
    <s v="San Antonio"/>
    <s v="TX"/>
    <s v="United States"/>
    <s v="SELL00738"/>
  </r>
  <r>
    <x v="2538"/>
    <d v="2020-05-05T00:00:00"/>
    <x v="3"/>
    <x v="978"/>
    <s v="Sneha Kapoor"/>
    <x v="10"/>
    <s v="Car Charger"/>
    <x v="2"/>
    <x v="4"/>
    <n v="5"/>
    <n v="150.28"/>
    <n v="0.1"/>
    <n v="54.1"/>
    <n v="13.13"/>
    <n v="743.49"/>
    <s v="UPI"/>
    <s v="Delivered"/>
    <s v="San Francisco"/>
    <s v="CA"/>
    <s v="United States"/>
    <s v="SELL01973"/>
  </r>
  <r>
    <x v="2539"/>
    <d v="2020-08-04T00:00:00"/>
    <x v="3"/>
    <x v="2473"/>
    <s v="Mohit Sharma"/>
    <x v="4"/>
    <s v="T-Shirt"/>
    <x v="2"/>
    <x v="9"/>
    <n v="4"/>
    <n v="156.81"/>
    <n v="0.05"/>
    <n v="29.79"/>
    <n v="9.4700000000000006"/>
    <n v="635.14"/>
    <s v="Debit Card"/>
    <s v="Delivered"/>
    <s v="Indianapolis"/>
    <s v="IN"/>
    <s v="United States"/>
    <s v="SELL00180"/>
  </r>
  <r>
    <x v="2540"/>
    <d v="2023-08-22T00:00:00"/>
    <x v="0"/>
    <x v="2474"/>
    <s v="Vikas Kumar"/>
    <x v="14"/>
    <s v="Running Shoes"/>
    <x v="2"/>
    <x v="9"/>
    <n v="2"/>
    <n v="482.08"/>
    <n v="0.05"/>
    <n v="73.28"/>
    <n v="11.66"/>
    <n v="1000.89"/>
    <s v="UPI"/>
    <s v="Cancelled"/>
    <s v="New York"/>
    <s v="NY"/>
    <s v="Canada"/>
    <s v="SELL00528"/>
  </r>
  <r>
    <x v="2541"/>
    <d v="2024-12-25T00:00:00"/>
    <x v="2"/>
    <x v="2475"/>
    <s v="Aarav Singh"/>
    <x v="29"/>
    <s v="Portable SSD 1TB"/>
    <x v="2"/>
    <x v="3"/>
    <n v="1"/>
    <n v="247.78"/>
    <n v="0.05"/>
    <n v="42.37"/>
    <n v="1.24"/>
    <n v="279"/>
    <s v="Debit Card"/>
    <s v="Delivered"/>
    <s v="San Diego"/>
    <s v="CA"/>
    <s v="India"/>
    <s v="SELL01379"/>
  </r>
  <r>
    <x v="2542"/>
    <d v="2023-04-23T00:00:00"/>
    <x v="0"/>
    <x v="2476"/>
    <s v="Aditya Gupta"/>
    <x v="29"/>
    <s v="Portable SSD 1TB"/>
    <x v="4"/>
    <x v="8"/>
    <n v="3"/>
    <n v="506.89"/>
    <n v="0.05"/>
    <n v="115.57"/>
    <n v="6.45"/>
    <n v="1566.66"/>
    <s v="Credit Card"/>
    <s v="Delivered"/>
    <s v="Fort Worth"/>
    <s v="TX"/>
    <s v="United States"/>
    <s v="SELL00221"/>
  </r>
  <r>
    <x v="2543"/>
    <d v="2022-11-28T00:00:00"/>
    <x v="1"/>
    <x v="2477"/>
    <s v="Sunita Patel"/>
    <x v="43"/>
    <s v="HDMI Cable 2m"/>
    <x v="4"/>
    <x v="3"/>
    <n v="5"/>
    <n v="523.72"/>
    <n v="0"/>
    <n v="130.93"/>
    <n v="4.2300000000000004"/>
    <n v="2753.76"/>
    <s v="Credit Card"/>
    <s v="Delivered"/>
    <s v="Philadelphia"/>
    <s v="PA"/>
    <s v="Canada"/>
    <s v="SELL01918"/>
  </r>
  <r>
    <x v="2544"/>
    <d v="2023-05-31T00:00:00"/>
    <x v="0"/>
    <x v="2478"/>
    <s v="Sunita Mehta"/>
    <x v="46"/>
    <s v="Action Camera"/>
    <x v="1"/>
    <x v="5"/>
    <n v="5"/>
    <n v="542.52"/>
    <n v="0"/>
    <n v="135.63"/>
    <n v="2.73"/>
    <n v="2850.96"/>
    <s v="Amazon Pay"/>
    <s v="Delivered"/>
    <s v="Fort Worth"/>
    <s v="TX"/>
    <s v="India"/>
    <s v="SELL01656"/>
  </r>
  <r>
    <x v="2545"/>
    <d v="2023-04-22T00:00:00"/>
    <x v="0"/>
    <x v="2479"/>
    <s v="Ritika Kumar"/>
    <x v="46"/>
    <s v="Action Camera"/>
    <x v="1"/>
    <x v="6"/>
    <n v="5"/>
    <n v="540.07000000000005"/>
    <n v="0"/>
    <n v="486.06"/>
    <n v="4.33"/>
    <n v="3190.74"/>
    <s v="Debit Card"/>
    <s v="Delivered"/>
    <s v="Columbus"/>
    <s v="OH"/>
    <s v="United States"/>
    <s v="SELL00508"/>
  </r>
  <r>
    <x v="2546"/>
    <d v="2021-05-09T00:00:00"/>
    <x v="4"/>
    <x v="2480"/>
    <s v="Aman Sharma"/>
    <x v="41"/>
    <s v="Electric Kettle"/>
    <x v="4"/>
    <x v="5"/>
    <n v="1"/>
    <n v="363.46"/>
    <n v="0"/>
    <n v="18.170000000000002"/>
    <n v="14.09"/>
    <n v="395.72"/>
    <s v="Debit Card"/>
    <s v="Delivered"/>
    <s v="Houston"/>
    <s v="TX"/>
    <s v="United States"/>
    <s v="SELL00778"/>
  </r>
  <r>
    <x v="2547"/>
    <d v="2021-03-02T00:00:00"/>
    <x v="4"/>
    <x v="2481"/>
    <s v="Aditya Verma"/>
    <x v="46"/>
    <s v="Action Camera"/>
    <x v="0"/>
    <x v="3"/>
    <n v="4"/>
    <n v="10.8"/>
    <n v="0.05"/>
    <n v="3.28"/>
    <n v="2.57"/>
    <n v="46.89"/>
    <s v="Debit Card"/>
    <s v="Delivered"/>
    <s v="Houston"/>
    <s v="TX"/>
    <s v="United States"/>
    <s v="SELL00060"/>
  </r>
  <r>
    <x v="2548"/>
    <d v="2023-04-16T00:00:00"/>
    <x v="0"/>
    <x v="2482"/>
    <s v="Sahil Gupta"/>
    <x v="5"/>
    <s v="Cookware Set"/>
    <x v="0"/>
    <x v="0"/>
    <n v="3"/>
    <n v="417.03"/>
    <n v="0.2"/>
    <n v="0"/>
    <n v="5.51"/>
    <n v="1006.38"/>
    <s v="Credit Card"/>
    <s v="Delivered"/>
    <s v="Charlotte"/>
    <s v="NC"/>
    <s v="United Kingdom"/>
    <s v="SELL01730"/>
  </r>
  <r>
    <x v="2549"/>
    <d v="2022-07-07T00:00:00"/>
    <x v="1"/>
    <x v="2483"/>
    <s v="Sahil Kapoor"/>
    <x v="48"/>
    <s v="Office Chair"/>
    <x v="4"/>
    <x v="8"/>
    <n v="3"/>
    <n v="288.77"/>
    <n v="0.15"/>
    <n v="58.91"/>
    <n v="12.51"/>
    <n v="807.78"/>
    <s v="Debit Card"/>
    <s v="Delivered"/>
    <s v="San Diego"/>
    <s v="CA"/>
    <s v="India"/>
    <s v="SELL01171"/>
  </r>
  <r>
    <x v="2550"/>
    <d v="2023-12-22T00:00:00"/>
    <x v="0"/>
    <x v="2484"/>
    <s v="Vikas Patel"/>
    <x v="7"/>
    <s v="Jeans"/>
    <x v="1"/>
    <x v="8"/>
    <n v="3"/>
    <n v="385.7"/>
    <n v="0.2"/>
    <n v="74.05"/>
    <n v="12.55"/>
    <n v="1012.28"/>
    <s v="Credit Card"/>
    <s v="Delivered"/>
    <s v="Indianapolis"/>
    <s v="IN"/>
    <s v="United States"/>
    <s v="SELL01497"/>
  </r>
  <r>
    <x v="2551"/>
    <d v="2023-08-10T00:00:00"/>
    <x v="0"/>
    <x v="2485"/>
    <s v="Pooja Kumar"/>
    <x v="17"/>
    <s v="Smartwatch"/>
    <x v="5"/>
    <x v="7"/>
    <n v="2"/>
    <n v="526.13"/>
    <n v="0.15"/>
    <n v="71.55"/>
    <n v="0.03"/>
    <n v="966"/>
    <s v="Debit Card"/>
    <s v="Shipped"/>
    <s v="San Jose"/>
    <s v="CA"/>
    <s v="United States"/>
    <s v="SELL01033"/>
  </r>
  <r>
    <x v="2552"/>
    <d v="2020-05-30T00:00:00"/>
    <x v="3"/>
    <x v="2486"/>
    <s v="Kabir Kumar"/>
    <x v="40"/>
    <s v="Mechanical Keyboard"/>
    <x v="0"/>
    <x v="3"/>
    <n v="3"/>
    <n v="93.77"/>
    <n v="0.25"/>
    <n v="10.55"/>
    <n v="0.46"/>
    <n v="221.99"/>
    <s v="Debit Card"/>
    <s v="Delivered"/>
    <s v="New York"/>
    <s v="NY"/>
    <s v="United States"/>
    <s v="SELL01975"/>
  </r>
  <r>
    <x v="2553"/>
    <d v="2021-01-18T00:00:00"/>
    <x v="4"/>
    <x v="2487"/>
    <s v="Simran Mehta"/>
    <x v="26"/>
    <s v="Board Game"/>
    <x v="2"/>
    <x v="9"/>
    <n v="1"/>
    <n v="228.53"/>
    <n v="0"/>
    <n v="0"/>
    <n v="3.77"/>
    <n v="232.3"/>
    <s v="Debit Card"/>
    <s v="Delivered"/>
    <s v="Chicago"/>
    <s v="IL"/>
    <s v="United States"/>
    <s v="SELL00693"/>
  </r>
  <r>
    <x v="2554"/>
    <d v="2024-07-19T00:00:00"/>
    <x v="2"/>
    <x v="2488"/>
    <s v="Ritika Sharma"/>
    <x v="44"/>
    <s v="Desk Organizer"/>
    <x v="1"/>
    <x v="4"/>
    <n v="2"/>
    <n v="259.07"/>
    <n v="0.05"/>
    <n v="24.61"/>
    <n v="2.98"/>
    <n v="519.82000000000005"/>
    <s v="Credit Card"/>
    <s v="Delivered"/>
    <s v="San Francisco"/>
    <s v="CA"/>
    <s v="United States"/>
    <s v="SELL00562"/>
  </r>
  <r>
    <x v="2555"/>
    <d v="2020-11-03T00:00:00"/>
    <x v="3"/>
    <x v="2489"/>
    <s v="Pooja Singh"/>
    <x v="40"/>
    <s v="Mechanical Keyboard"/>
    <x v="2"/>
    <x v="1"/>
    <n v="4"/>
    <n v="496.11"/>
    <n v="0"/>
    <n v="238.13"/>
    <n v="8.6199999999999992"/>
    <n v="2231.19"/>
    <s v="UPI"/>
    <s v="Delivered"/>
    <s v="Charlotte"/>
    <s v="NC"/>
    <s v="United States"/>
    <s v="SELL00763"/>
  </r>
  <r>
    <x v="2556"/>
    <d v="2023-09-21T00:00:00"/>
    <x v="0"/>
    <x v="2490"/>
    <s v="Karan Reddy"/>
    <x v="40"/>
    <s v="Mechanical Keyboard"/>
    <x v="4"/>
    <x v="3"/>
    <n v="5"/>
    <n v="164.34"/>
    <n v="0"/>
    <n v="0"/>
    <n v="3.7"/>
    <n v="825.4"/>
    <s v="Credit Card"/>
    <s v="Delivered"/>
    <s v="Denver"/>
    <s v="CO"/>
    <s v="India"/>
    <s v="SELL01237"/>
  </r>
  <r>
    <x v="2557"/>
    <d v="2022-01-15T00:00:00"/>
    <x v="1"/>
    <x v="2491"/>
    <s v="Vihaan Reddy"/>
    <x v="25"/>
    <s v="Memory Card 128GB"/>
    <x v="4"/>
    <x v="3"/>
    <n v="4"/>
    <n v="156.71"/>
    <n v="0.15"/>
    <n v="26.64"/>
    <n v="13.44"/>
    <n v="572.89"/>
    <s v="Debit Card"/>
    <s v="Delivered"/>
    <s v="Jacksonville"/>
    <s v="FL"/>
    <s v="United States"/>
    <s v="SELL01581"/>
  </r>
  <r>
    <x v="2558"/>
    <d v="2022-06-10T00:00:00"/>
    <x v="1"/>
    <x v="2492"/>
    <s v="Aditya Reddy"/>
    <x v="22"/>
    <s v="LED Desk Lamp"/>
    <x v="0"/>
    <x v="8"/>
    <n v="2"/>
    <n v="43.91"/>
    <n v="0.1"/>
    <n v="3.95"/>
    <n v="12.3"/>
    <n v="95.29"/>
    <s v="Debit Card"/>
    <s v="Shipped"/>
    <s v="New York"/>
    <s v="NY"/>
    <s v="United States"/>
    <s v="SELL01912"/>
  </r>
  <r>
    <x v="2559"/>
    <d v="2021-01-09T00:00:00"/>
    <x v="4"/>
    <x v="2493"/>
    <s v="Priya Patel"/>
    <x v="21"/>
    <s v="Smart Light Bulb"/>
    <x v="4"/>
    <x v="1"/>
    <n v="2"/>
    <n v="229.68"/>
    <n v="0"/>
    <n v="55.12"/>
    <n v="9.0500000000000007"/>
    <n v="523.53"/>
    <s v="Debit Card"/>
    <s v="Delivered"/>
    <s v="Fort Worth"/>
    <s v="TX"/>
    <s v="United States"/>
    <s v="SELL01951"/>
  </r>
  <r>
    <x v="2560"/>
    <d v="2022-10-28T00:00:00"/>
    <x v="1"/>
    <x v="2494"/>
    <s v="Vihaan Reddy"/>
    <x v="27"/>
    <s v="Instant Pot"/>
    <x v="2"/>
    <x v="0"/>
    <n v="5"/>
    <n v="192.73"/>
    <n v="0.1"/>
    <n v="69.38"/>
    <n v="5.43"/>
    <n v="942.09"/>
    <s v="Net Banking"/>
    <s v="Delivered"/>
    <s v="Fort Worth"/>
    <s v="TX"/>
    <s v="United States"/>
    <s v="SELL01376"/>
  </r>
  <r>
    <x v="2561"/>
    <d v="2023-09-26T00:00:00"/>
    <x v="0"/>
    <x v="1969"/>
    <s v="Pooja Reddy"/>
    <x v="4"/>
    <s v="T-Shirt"/>
    <x v="5"/>
    <x v="1"/>
    <n v="4"/>
    <n v="144.83000000000001"/>
    <n v="0"/>
    <n v="69.52"/>
    <n v="8.0500000000000007"/>
    <n v="656.89"/>
    <s v="Amazon Pay"/>
    <s v="Delivered"/>
    <s v="Indianapolis"/>
    <s v="IN"/>
    <s v="United States"/>
    <s v="SELL01424"/>
  </r>
  <r>
    <x v="2562"/>
    <d v="2020-05-08T00:00:00"/>
    <x v="3"/>
    <x v="2495"/>
    <s v="Ritika Gupta"/>
    <x v="21"/>
    <s v="Smart Light Bulb"/>
    <x v="1"/>
    <x v="7"/>
    <n v="2"/>
    <n v="96.75"/>
    <n v="0.05"/>
    <n v="14.71"/>
    <n v="13.09"/>
    <n v="211.62"/>
    <s v="Credit Card"/>
    <s v="Shipped"/>
    <s v="Indianapolis"/>
    <s v="IN"/>
    <s v="India"/>
    <s v="SELL00882"/>
  </r>
  <r>
    <x v="2563"/>
    <d v="2022-10-11T00:00:00"/>
    <x v="1"/>
    <x v="2496"/>
    <s v="Simran Mehta"/>
    <x v="37"/>
    <s v="USB-C Charger"/>
    <x v="0"/>
    <x v="9"/>
    <n v="4"/>
    <n v="305.61"/>
    <n v="0.1"/>
    <n v="55.01"/>
    <n v="9.32"/>
    <n v="1164.53"/>
    <s v="Net Banking"/>
    <s v="Shipped"/>
    <s v="Indianapolis"/>
    <s v="IN"/>
    <s v="United States"/>
    <s v="SELL00128"/>
  </r>
  <r>
    <x v="2564"/>
    <d v="2024-12-04T00:00:00"/>
    <x v="2"/>
    <x v="2497"/>
    <s v="Ritika Joshi"/>
    <x v="38"/>
    <s v="Fitness Band"/>
    <x v="2"/>
    <x v="2"/>
    <n v="1"/>
    <n v="525.69000000000005"/>
    <n v="0.15"/>
    <n v="53.62"/>
    <n v="0.11"/>
    <n v="500.57"/>
    <s v="Credit Card"/>
    <s v="Delivered"/>
    <s v="Dallas"/>
    <s v="TX"/>
    <s v="Canada"/>
    <s v="SELL01113"/>
  </r>
  <r>
    <x v="2565"/>
    <d v="2021-10-30T00:00:00"/>
    <x v="4"/>
    <x v="2498"/>
    <s v="Sneha Patel"/>
    <x v="43"/>
    <s v="HDMI Cable 2m"/>
    <x v="0"/>
    <x v="7"/>
    <n v="4"/>
    <n v="60.96"/>
    <n v="0"/>
    <n v="19.510000000000002"/>
    <n v="7.16"/>
    <n v="270.51"/>
    <s v="Net Banking"/>
    <s v="Delivered"/>
    <s v="New York"/>
    <s v="NY"/>
    <s v="Canada"/>
    <s v="SELL00077"/>
  </r>
  <r>
    <x v="2566"/>
    <d v="2023-10-07T00:00:00"/>
    <x v="0"/>
    <x v="2499"/>
    <s v="Simran Joshi"/>
    <x v="18"/>
    <s v="Smartphone Case"/>
    <x v="4"/>
    <x v="2"/>
    <n v="1"/>
    <n v="81.14"/>
    <n v="0"/>
    <n v="6.49"/>
    <n v="13.75"/>
    <n v="101.38"/>
    <s v="Debit Card"/>
    <s v="Shipped"/>
    <s v="San Antonio"/>
    <s v="TX"/>
    <s v="United States"/>
    <s v="SELL00815"/>
  </r>
  <r>
    <x v="2567"/>
    <d v="2023-10-13T00:00:00"/>
    <x v="0"/>
    <x v="2500"/>
    <s v="Ritika Sharma"/>
    <x v="13"/>
    <s v="Desk Plant"/>
    <x v="4"/>
    <x v="8"/>
    <n v="2"/>
    <n v="212.73"/>
    <n v="0.1"/>
    <n v="19.149999999999999"/>
    <n v="8.2100000000000009"/>
    <n v="410.27"/>
    <s v="Credit Card"/>
    <s v="Shipped"/>
    <s v="San Diego"/>
    <s v="CA"/>
    <s v="United States"/>
    <s v="SELL00099"/>
  </r>
  <r>
    <x v="2568"/>
    <d v="2021-05-31T00:00:00"/>
    <x v="4"/>
    <x v="2501"/>
    <s v="Neha Verma"/>
    <x v="18"/>
    <s v="Smartphone Case"/>
    <x v="3"/>
    <x v="7"/>
    <n v="4"/>
    <n v="55.02"/>
    <n v="0"/>
    <n v="17.61"/>
    <n v="13.23"/>
    <n v="250.92"/>
    <s v="UPI"/>
    <s v="Delivered"/>
    <s v="Austin"/>
    <s v="TX"/>
    <s v="United States"/>
    <s v="SELL00615"/>
  </r>
  <r>
    <x v="2569"/>
    <d v="2024-02-27T00:00:00"/>
    <x v="2"/>
    <x v="2502"/>
    <s v="Pooja Verma"/>
    <x v="21"/>
    <s v="Smart Light Bulb"/>
    <x v="4"/>
    <x v="9"/>
    <n v="4"/>
    <n v="145.34"/>
    <n v="0.05"/>
    <n v="66.28"/>
    <n v="3.77"/>
    <n v="622.34"/>
    <s v="UPI"/>
    <s v="Delivered"/>
    <s v="Denver"/>
    <s v="CO"/>
    <s v="United States"/>
    <s v="SELL01190"/>
  </r>
  <r>
    <x v="2570"/>
    <d v="2020-03-26T00:00:00"/>
    <x v="3"/>
    <x v="2503"/>
    <s v="Sunita Kumar"/>
    <x v="27"/>
    <s v="Instant Pot"/>
    <x v="4"/>
    <x v="8"/>
    <n v="2"/>
    <n v="449.94"/>
    <n v="0.25"/>
    <n v="80.989999999999995"/>
    <n v="0.8"/>
    <n v="756.7"/>
    <s v="Cash on Delivery"/>
    <s v="Delivered"/>
    <s v="Austin"/>
    <s v="TX"/>
    <s v="India"/>
    <s v="SELL01498"/>
  </r>
  <r>
    <x v="2571"/>
    <d v="2023-04-13T00:00:00"/>
    <x v="0"/>
    <x v="2504"/>
    <s v="Sneha Patel"/>
    <x v="40"/>
    <s v="Mechanical Keyboard"/>
    <x v="5"/>
    <x v="7"/>
    <n v="1"/>
    <n v="146.47999999999999"/>
    <n v="0"/>
    <n v="11.72"/>
    <n v="5.37"/>
    <n v="163.57"/>
    <s v="Net Banking"/>
    <s v="Delivered"/>
    <s v="Washington"/>
    <s v="DC"/>
    <s v="United States"/>
    <s v="SELL01514"/>
  </r>
  <r>
    <x v="2572"/>
    <d v="2023-05-01T00:00:00"/>
    <x v="0"/>
    <x v="2505"/>
    <s v="Karan Patel"/>
    <x v="28"/>
    <s v="Water Bottle"/>
    <x v="1"/>
    <x v="6"/>
    <n v="1"/>
    <n v="295.45"/>
    <n v="0"/>
    <n v="23.64"/>
    <n v="2.82"/>
    <n v="321.91000000000003"/>
    <s v="Credit Card"/>
    <s v="Delivered"/>
    <s v="San Francisco"/>
    <s v="CA"/>
    <s v="India"/>
    <s v="SELL01442"/>
  </r>
  <r>
    <x v="2573"/>
    <d v="2020-11-06T00:00:00"/>
    <x v="3"/>
    <x v="2506"/>
    <s v="Aman Reddy"/>
    <x v="38"/>
    <s v="Fitness Band"/>
    <x v="4"/>
    <x v="2"/>
    <n v="3"/>
    <n v="81.36"/>
    <n v="0.1"/>
    <n v="10.98"/>
    <n v="12.06"/>
    <n v="242.71"/>
    <s v="Credit Card"/>
    <s v="Returned"/>
    <s v="Jacksonville"/>
    <s v="FL"/>
    <s v="United States"/>
    <s v="SELL01440"/>
  </r>
  <r>
    <x v="2574"/>
    <d v="2023-02-16T00:00:00"/>
    <x v="0"/>
    <x v="2507"/>
    <s v="Aarav Gupta"/>
    <x v="10"/>
    <s v="Car Charger"/>
    <x v="0"/>
    <x v="8"/>
    <n v="4"/>
    <n v="393.69"/>
    <n v="0.05"/>
    <n v="269.27999999999997"/>
    <n v="13.57"/>
    <n v="1778.87"/>
    <s v="Debit Card"/>
    <s v="Delivered"/>
    <s v="Los Angeles"/>
    <s v="CA"/>
    <s v="Canada"/>
    <s v="SELL00599"/>
  </r>
  <r>
    <x v="2575"/>
    <d v="2023-05-26T00:00:00"/>
    <x v="0"/>
    <x v="2508"/>
    <s v="Sneha Gupta"/>
    <x v="47"/>
    <s v="External HDD 2TB"/>
    <x v="1"/>
    <x v="3"/>
    <n v="2"/>
    <n v="426.52"/>
    <n v="0.05"/>
    <n v="97.25"/>
    <n v="11.49"/>
    <n v="919.13"/>
    <s v="Debit Card"/>
    <s v="Delivered"/>
    <s v="Chicago"/>
    <s v="IL"/>
    <s v="United States"/>
    <s v="SELL01490"/>
  </r>
  <r>
    <x v="2576"/>
    <d v="2021-03-02T00:00:00"/>
    <x v="4"/>
    <x v="2509"/>
    <s v="Aditya Mehta"/>
    <x v="21"/>
    <s v="Smart Light Bulb"/>
    <x v="4"/>
    <x v="9"/>
    <n v="2"/>
    <n v="285.58"/>
    <n v="0.2"/>
    <n v="36.549999999999997"/>
    <n v="7.8"/>
    <n v="501.28"/>
    <s v="Credit Card"/>
    <s v="Delivered"/>
    <s v="Chicago"/>
    <s v="IL"/>
    <s v="United States"/>
    <s v="SELL01574"/>
  </r>
  <r>
    <x v="2577"/>
    <d v="2023-12-08T00:00:00"/>
    <x v="0"/>
    <x v="2510"/>
    <s v="Anjali Verma"/>
    <x v="44"/>
    <s v="Desk Organizer"/>
    <x v="2"/>
    <x v="2"/>
    <n v="2"/>
    <n v="252.09"/>
    <n v="0.2"/>
    <n v="20.170000000000002"/>
    <n v="2.97"/>
    <n v="426.48"/>
    <s v="Debit Card"/>
    <s v="Shipped"/>
    <s v="Phoenix"/>
    <s v="AZ"/>
    <s v="Canada"/>
    <s v="SELL01659"/>
  </r>
  <r>
    <x v="2578"/>
    <d v="2020-04-23T00:00:00"/>
    <x v="3"/>
    <x v="2511"/>
    <s v="Sahil Singh"/>
    <x v="45"/>
    <s v="Yoga Mat"/>
    <x v="3"/>
    <x v="0"/>
    <n v="4"/>
    <n v="17.05"/>
    <n v="0.15"/>
    <n v="2.9"/>
    <n v="7.69"/>
    <n v="68.56"/>
    <s v="Debit Card"/>
    <s v="Delivered"/>
    <s v="Washington"/>
    <s v="DC"/>
    <s v="United States"/>
    <s v="SELL00409"/>
  </r>
  <r>
    <x v="2579"/>
    <d v="2023-03-14T00:00:00"/>
    <x v="0"/>
    <x v="2512"/>
    <s v="Neha Patel"/>
    <x v="10"/>
    <s v="Car Charger"/>
    <x v="2"/>
    <x v="1"/>
    <n v="5"/>
    <n v="519.75"/>
    <n v="0.3"/>
    <n v="218.29"/>
    <n v="10.59"/>
    <n v="2048"/>
    <s v="Debit Card"/>
    <s v="Delivered"/>
    <s v="San Francisco"/>
    <s v="CA"/>
    <s v="United States"/>
    <s v="SELL01041"/>
  </r>
  <r>
    <x v="2580"/>
    <d v="2024-04-10T00:00:00"/>
    <x v="2"/>
    <x v="2513"/>
    <s v="Vikas Kumar"/>
    <x v="15"/>
    <s v="Graphic Tablet"/>
    <x v="3"/>
    <x v="4"/>
    <n v="2"/>
    <n v="499.56"/>
    <n v="0"/>
    <n v="49.96"/>
    <n v="9.14"/>
    <n v="1058.22"/>
    <s v="Amazon Pay"/>
    <s v="Pending"/>
    <s v="Phoenix"/>
    <s v="AZ"/>
    <s v="India"/>
    <s v="SELL00272"/>
  </r>
  <r>
    <x v="2581"/>
    <d v="2024-07-29T00:00:00"/>
    <x v="2"/>
    <x v="2514"/>
    <s v="Ritika Gupta"/>
    <x v="43"/>
    <s v="HDMI Cable 2m"/>
    <x v="1"/>
    <x v="4"/>
    <n v="2"/>
    <n v="94.33"/>
    <n v="0.15"/>
    <n v="19.239999999999998"/>
    <n v="10.06"/>
    <n v="189.66"/>
    <s v="Credit Card"/>
    <s v="Delivered"/>
    <s v="San Francisco"/>
    <s v="CA"/>
    <s v="Canada"/>
    <s v="SELL01094"/>
  </r>
  <r>
    <x v="2582"/>
    <d v="2020-10-29T00:00:00"/>
    <x v="3"/>
    <x v="1892"/>
    <s v="Mohit Kumar"/>
    <x v="35"/>
    <s v="Winter Jacket"/>
    <x v="4"/>
    <x v="5"/>
    <n v="5"/>
    <n v="336.05"/>
    <n v="0"/>
    <n v="84.01"/>
    <n v="0.38"/>
    <n v="1764.64"/>
    <s v="Credit Card"/>
    <s v="Delivered"/>
    <s v="New York"/>
    <s v="NY"/>
    <s v="United States"/>
    <s v="SELL00401"/>
  </r>
  <r>
    <x v="2583"/>
    <d v="2022-01-13T00:00:00"/>
    <x v="1"/>
    <x v="2515"/>
    <s v="Neha Kumar"/>
    <x v="2"/>
    <s v="Power Bank 20000mAh"/>
    <x v="3"/>
    <x v="5"/>
    <n v="2"/>
    <n v="271.57"/>
    <n v="0"/>
    <n v="27.16"/>
    <n v="7.06"/>
    <n v="577.36"/>
    <s v="Amazon Pay"/>
    <s v="Delivered"/>
    <s v="Columbus"/>
    <s v="OH"/>
    <s v="India"/>
    <s v="SELL00026"/>
  </r>
  <r>
    <x v="2584"/>
    <d v="2021-08-10T00:00:00"/>
    <x v="4"/>
    <x v="2516"/>
    <s v="Sneha Kumar"/>
    <x v="47"/>
    <s v="External HDD 2TB"/>
    <x v="0"/>
    <x v="9"/>
    <n v="4"/>
    <n v="502.47"/>
    <n v="0.15"/>
    <n v="136.66999999999999"/>
    <n v="4.28"/>
    <n v="1849.35"/>
    <s v="Credit Card"/>
    <s v="Delivered"/>
    <s v="San Jose"/>
    <s v="CA"/>
    <s v="United States"/>
    <s v="SELL01323"/>
  </r>
  <r>
    <x v="2585"/>
    <d v="2022-09-13T00:00:00"/>
    <x v="1"/>
    <x v="2517"/>
    <s v="Pooja Kumar"/>
    <x v="44"/>
    <s v="Desk Organizer"/>
    <x v="0"/>
    <x v="6"/>
    <n v="5"/>
    <n v="208"/>
    <n v="0"/>
    <n v="187.2"/>
    <n v="10.35"/>
    <n v="1237.55"/>
    <s v="Credit Card"/>
    <s v="Delivered"/>
    <s v="San Francisco"/>
    <s v="CA"/>
    <s v="Canada"/>
    <s v="SELL00108"/>
  </r>
  <r>
    <x v="2586"/>
    <d v="2020-12-10T00:00:00"/>
    <x v="3"/>
    <x v="2518"/>
    <s v="Sneha Kumar"/>
    <x v="23"/>
    <s v="Phone Tripod"/>
    <x v="5"/>
    <x v="1"/>
    <n v="3"/>
    <n v="91.81"/>
    <n v="0"/>
    <n v="22.03"/>
    <n v="5.82"/>
    <n v="303.27999999999997"/>
    <s v="Credit Card"/>
    <s v="Delivered"/>
    <s v="Charlotte"/>
    <s v="NC"/>
    <s v="United States"/>
    <s v="SELL01949"/>
  </r>
  <r>
    <x v="2587"/>
    <d v="2022-03-24T00:00:00"/>
    <x v="1"/>
    <x v="2519"/>
    <s v="Sneha Kapoor"/>
    <x v="0"/>
    <s v="Drone Mini"/>
    <x v="0"/>
    <x v="1"/>
    <n v="5"/>
    <n v="368.17"/>
    <n v="0.15"/>
    <n v="187.77"/>
    <n v="11.86"/>
    <n v="1764.35"/>
    <s v="Cash on Delivery"/>
    <s v="Delivered"/>
    <s v="Indianapolis"/>
    <s v="IN"/>
    <s v="United States"/>
    <s v="SELL01681"/>
  </r>
  <r>
    <x v="2588"/>
    <d v="2022-03-11T00:00:00"/>
    <x v="1"/>
    <x v="2520"/>
    <s v="Vikas Singh"/>
    <x v="33"/>
    <s v="Laptop Sleeve"/>
    <x v="3"/>
    <x v="7"/>
    <n v="1"/>
    <n v="22.5"/>
    <n v="0.05"/>
    <n v="2.56"/>
    <n v="5.35"/>
    <n v="29.28"/>
    <s v="Credit Card"/>
    <s v="Delivered"/>
    <s v="New York"/>
    <s v="NY"/>
    <s v="United Kingdom"/>
    <s v="SELL00401"/>
  </r>
  <r>
    <x v="2589"/>
    <d v="2022-10-21T00:00:00"/>
    <x v="1"/>
    <x v="2521"/>
    <s v="Vihaan Verma"/>
    <x v="26"/>
    <s v="Board Game"/>
    <x v="5"/>
    <x v="1"/>
    <n v="3"/>
    <n v="118.12"/>
    <n v="0.05"/>
    <n v="60.6"/>
    <n v="8.43"/>
    <n v="405.67"/>
    <s v="Net Banking"/>
    <s v="Returned"/>
    <s v="Columbus"/>
    <s v="OH"/>
    <s v="United States"/>
    <s v="SELL00498"/>
  </r>
  <r>
    <x v="2590"/>
    <d v="2023-03-16T00:00:00"/>
    <x v="0"/>
    <x v="2522"/>
    <s v="Aditya Joshi"/>
    <x v="29"/>
    <s v="Portable SSD 1TB"/>
    <x v="1"/>
    <x v="0"/>
    <n v="2"/>
    <n v="132.41"/>
    <n v="0"/>
    <n v="47.67"/>
    <n v="8.16"/>
    <n v="320.64999999999998"/>
    <s v="Amazon Pay"/>
    <s v="Delivered"/>
    <s v="Indianapolis"/>
    <s v="IN"/>
    <s v="United States"/>
    <s v="SELL00188"/>
  </r>
  <r>
    <x v="2591"/>
    <d v="2023-08-03T00:00:00"/>
    <x v="0"/>
    <x v="2523"/>
    <s v="Kabir Sharma"/>
    <x v="34"/>
    <s v="Air Fryer"/>
    <x v="0"/>
    <x v="5"/>
    <n v="2"/>
    <n v="555.09"/>
    <n v="0.2"/>
    <n v="71.05"/>
    <n v="1.07"/>
    <n v="960.26"/>
    <s v="Amazon Pay"/>
    <s v="Delivered"/>
    <s v="San Jose"/>
    <s v="CA"/>
    <s v="United States"/>
    <s v="SELL01318"/>
  </r>
  <r>
    <x v="2592"/>
    <d v="2024-08-04T00:00:00"/>
    <x v="2"/>
    <x v="248"/>
    <s v="Sahil Sharma"/>
    <x v="8"/>
    <s v="Kids Toy Car"/>
    <x v="4"/>
    <x v="2"/>
    <n v="4"/>
    <n v="245.97"/>
    <n v="0.15"/>
    <n v="66.900000000000006"/>
    <n v="14.61"/>
    <n v="917.81"/>
    <s v="Amazon Pay"/>
    <s v="Shipped"/>
    <s v="San Diego"/>
    <s v="CA"/>
    <s v="United States"/>
    <s v="SELL01249"/>
  </r>
  <r>
    <x v="2593"/>
    <d v="2022-12-12T00:00:00"/>
    <x v="1"/>
    <x v="2524"/>
    <s v="Neha Patel"/>
    <x v="43"/>
    <s v="HDMI Cable 2m"/>
    <x v="4"/>
    <x v="3"/>
    <n v="2"/>
    <n v="159.34"/>
    <n v="0"/>
    <n v="57.36"/>
    <n v="13.04"/>
    <n v="389.08"/>
    <s v="Debit Card"/>
    <s v="Delivered"/>
    <s v="San Antonio"/>
    <s v="TX"/>
    <s v="United States"/>
    <s v="SELL01407"/>
  </r>
  <r>
    <x v="2594"/>
    <d v="2023-08-20T00:00:00"/>
    <x v="0"/>
    <x v="1408"/>
    <s v="Kabir Patel"/>
    <x v="48"/>
    <s v="Office Chair"/>
    <x v="3"/>
    <x v="0"/>
    <n v="1"/>
    <n v="39.03"/>
    <n v="0"/>
    <n v="3.12"/>
    <n v="6.39"/>
    <n v="48.54"/>
    <s v="Amazon Pay"/>
    <s v="Delivered"/>
    <s v="San Jose"/>
    <s v="CA"/>
    <s v="Australia"/>
    <s v="SELL00571"/>
  </r>
  <r>
    <x v="2595"/>
    <d v="2022-12-28T00:00:00"/>
    <x v="1"/>
    <x v="2525"/>
    <s v="Neha Kapoor"/>
    <x v="6"/>
    <s v="Dress Shirt"/>
    <x v="0"/>
    <x v="5"/>
    <n v="3"/>
    <n v="35.35"/>
    <n v="0"/>
    <n v="8.48"/>
    <n v="2.4"/>
    <n v="116.93"/>
    <s v="Debit Card"/>
    <s v="Shipped"/>
    <s v="Phoenix"/>
    <s v="AZ"/>
    <s v="United States"/>
    <s v="SELL01119"/>
  </r>
  <r>
    <x v="2596"/>
    <d v="2020-12-26T00:00:00"/>
    <x v="3"/>
    <x v="2526"/>
    <s v="Pooja Joshi"/>
    <x v="25"/>
    <s v="Memory Card 128GB"/>
    <x v="4"/>
    <x v="6"/>
    <n v="4"/>
    <n v="275.68"/>
    <n v="0.05"/>
    <n v="52.38"/>
    <n v="13.98"/>
    <n v="1113.94"/>
    <s v="UPI"/>
    <s v="Delivered"/>
    <s v="San Diego"/>
    <s v="CA"/>
    <s v="Canada"/>
    <s v="SELL00231"/>
  </r>
  <r>
    <x v="2597"/>
    <d v="2024-06-13T00:00:00"/>
    <x v="2"/>
    <x v="2527"/>
    <s v="Mohit Reddy"/>
    <x v="30"/>
    <s v="Noise Cancelling Headphones"/>
    <x v="5"/>
    <x v="6"/>
    <n v="1"/>
    <n v="340.12"/>
    <n v="0.05"/>
    <n v="16.16"/>
    <n v="9.35"/>
    <n v="348.62"/>
    <s v="Cash on Delivery"/>
    <s v="Delivered"/>
    <s v="Dallas"/>
    <s v="TX"/>
    <s v="United States"/>
    <s v="SELL01915"/>
  </r>
  <r>
    <x v="2598"/>
    <d v="2023-05-28T00:00:00"/>
    <x v="0"/>
    <x v="2528"/>
    <s v="Pooja Mehta"/>
    <x v="42"/>
    <s v="Wireless Charger"/>
    <x v="4"/>
    <x v="6"/>
    <n v="3"/>
    <n v="132.06"/>
    <n v="0.05"/>
    <n v="0"/>
    <n v="6.42"/>
    <n v="382.79"/>
    <s v="Credit Card"/>
    <s v="Delivered"/>
    <s v="Seattle"/>
    <s v="WA"/>
    <s v="Australia"/>
    <s v="SELL01761"/>
  </r>
  <r>
    <x v="2599"/>
    <d v="2022-10-06T00:00:00"/>
    <x v="1"/>
    <x v="2529"/>
    <s v="Sneha Kapoor"/>
    <x v="28"/>
    <s v="Water Bottle"/>
    <x v="2"/>
    <x v="3"/>
    <n v="4"/>
    <n v="172.27"/>
    <n v="0.05"/>
    <n v="52.37"/>
    <n v="3.04"/>
    <n v="710.04"/>
    <s v="UPI"/>
    <s v="Shipped"/>
    <s v="Austin"/>
    <s v="TX"/>
    <s v="United States"/>
    <s v="SELL01748"/>
  </r>
  <r>
    <x v="2600"/>
    <d v="2021-12-04T00:00:00"/>
    <x v="4"/>
    <x v="2530"/>
    <s v="Arjun Sharma"/>
    <x v="25"/>
    <s v="Memory Card 128GB"/>
    <x v="5"/>
    <x v="5"/>
    <n v="5"/>
    <n v="559.46"/>
    <n v="0"/>
    <n v="139.86000000000001"/>
    <n v="6.23"/>
    <n v="2943.39"/>
    <s v="Debit Card"/>
    <s v="Shipped"/>
    <s v="New York"/>
    <s v="NY"/>
    <s v="United States"/>
    <s v="SELL00291"/>
  </r>
  <r>
    <x v="2601"/>
    <d v="2021-07-28T00:00:00"/>
    <x v="4"/>
    <x v="2531"/>
    <s v="Aman Mehta"/>
    <x v="1"/>
    <s v="Microphone"/>
    <x v="5"/>
    <x v="7"/>
    <n v="2"/>
    <n v="131.43"/>
    <n v="0.05"/>
    <n v="19.98"/>
    <n v="5.31"/>
    <n v="275.01"/>
    <s v="Net Banking"/>
    <s v="Delivered"/>
    <s v="Philadelphia"/>
    <s v="PA"/>
    <s v="India"/>
    <s v="SELL00542"/>
  </r>
  <r>
    <x v="2602"/>
    <d v="2024-05-27T00:00:00"/>
    <x v="2"/>
    <x v="1566"/>
    <s v="Neha Reddy"/>
    <x v="43"/>
    <s v="HDMI Cable 2m"/>
    <x v="5"/>
    <x v="0"/>
    <n v="2"/>
    <n v="308.75"/>
    <n v="0"/>
    <n v="74.099999999999994"/>
    <n v="13.33"/>
    <n v="704.93"/>
    <s v="Amazon Pay"/>
    <s v="Delivered"/>
    <s v="Fort Worth"/>
    <s v="TX"/>
    <s v="Canada"/>
    <s v="SELL01293"/>
  </r>
  <r>
    <x v="2603"/>
    <d v="2023-03-30T00:00:00"/>
    <x v="0"/>
    <x v="2532"/>
    <s v="Vivaan Reddy"/>
    <x v="3"/>
    <s v="Webcam Full HD"/>
    <x v="4"/>
    <x v="9"/>
    <n v="1"/>
    <n v="523.41"/>
    <n v="0.05"/>
    <n v="39.78"/>
    <n v="2.64"/>
    <n v="539.66"/>
    <s v="Net Banking"/>
    <s v="Delivered"/>
    <s v="Charlotte"/>
    <s v="NC"/>
    <s v="United States"/>
    <s v="SELL00136"/>
  </r>
  <r>
    <x v="2604"/>
    <d v="2024-08-31T00:00:00"/>
    <x v="2"/>
    <x v="2533"/>
    <s v="Vikas Mehta"/>
    <x v="48"/>
    <s v="Office Chair"/>
    <x v="4"/>
    <x v="0"/>
    <n v="2"/>
    <n v="363.28"/>
    <n v="0.2"/>
    <n v="69.75"/>
    <n v="13.22"/>
    <n v="664.22"/>
    <s v="Debit Card"/>
    <s v="Delivered"/>
    <s v="Washington"/>
    <s v="DC"/>
    <s v="United States"/>
    <s v="SELL00303"/>
  </r>
  <r>
    <x v="2605"/>
    <d v="2023-01-17T00:00:00"/>
    <x v="0"/>
    <x v="2534"/>
    <s v="Mohit Joshi"/>
    <x v="36"/>
    <s v="Router"/>
    <x v="3"/>
    <x v="2"/>
    <n v="4"/>
    <n v="373.38"/>
    <n v="0.1"/>
    <n v="107.53"/>
    <n v="4.92"/>
    <n v="1456.62"/>
    <s v="Credit Card"/>
    <s v="Delivered"/>
    <s v="Seattle"/>
    <s v="WA"/>
    <s v="Canada"/>
    <s v="SELL01101"/>
  </r>
  <r>
    <x v="2606"/>
    <d v="2021-11-18T00:00:00"/>
    <x v="4"/>
    <x v="2535"/>
    <s v="Vihaan Reddy"/>
    <x v="46"/>
    <s v="Action Camera"/>
    <x v="0"/>
    <x v="3"/>
    <n v="3"/>
    <n v="322.98"/>
    <n v="0"/>
    <n v="77.52"/>
    <n v="14.82"/>
    <n v="1061.28"/>
    <s v="Amazon Pay"/>
    <s v="Delivered"/>
    <s v="Dallas"/>
    <s v="TX"/>
    <s v="United States"/>
    <s v="SELL00702"/>
  </r>
  <r>
    <x v="2607"/>
    <d v="2022-02-19T00:00:00"/>
    <x v="1"/>
    <x v="2536"/>
    <s v="Simran Patel"/>
    <x v="18"/>
    <s v="Smartphone Case"/>
    <x v="0"/>
    <x v="4"/>
    <n v="3"/>
    <n v="332.42"/>
    <n v="0"/>
    <n v="49.86"/>
    <n v="7.27"/>
    <n v="1054.3900000000001"/>
    <s v="Debit Card"/>
    <s v="Delivered"/>
    <s v="Dallas"/>
    <s v="TX"/>
    <s v="United States"/>
    <s v="SELL00003"/>
  </r>
  <r>
    <x v="2608"/>
    <d v="2021-08-07T00:00:00"/>
    <x v="4"/>
    <x v="2537"/>
    <s v="Aarav Sharma"/>
    <x v="35"/>
    <s v="Winter Jacket"/>
    <x v="2"/>
    <x v="6"/>
    <n v="3"/>
    <n v="392.74"/>
    <n v="0.05"/>
    <n v="89.54"/>
    <n v="13.13"/>
    <n v="1221.98"/>
    <s v="Debit Card"/>
    <s v="Shipped"/>
    <s v="New York"/>
    <s v="NY"/>
    <s v="United States"/>
    <s v="SELL00224"/>
  </r>
  <r>
    <x v="2609"/>
    <d v="2024-11-15T00:00:00"/>
    <x v="2"/>
    <x v="2538"/>
    <s v="Rohit Mehta"/>
    <x v="21"/>
    <s v="Smart Light Bulb"/>
    <x v="0"/>
    <x v="6"/>
    <n v="3"/>
    <n v="240.84"/>
    <n v="0.25"/>
    <n v="0"/>
    <n v="1.0900000000000001"/>
    <n v="542.98"/>
    <s v="Credit Card"/>
    <s v="Delivered"/>
    <s v="San Antonio"/>
    <s v="TX"/>
    <s v="India"/>
    <s v="SELL01680"/>
  </r>
  <r>
    <x v="2610"/>
    <d v="2021-08-11T00:00:00"/>
    <x v="4"/>
    <x v="2539"/>
    <s v="Ritika Verma"/>
    <x v="23"/>
    <s v="Phone Tripod"/>
    <x v="4"/>
    <x v="3"/>
    <n v="3"/>
    <n v="344.04"/>
    <n v="0.2"/>
    <n v="41.28"/>
    <n v="4.09"/>
    <n v="871.07"/>
    <s v="UPI"/>
    <s v="Shipped"/>
    <s v="Phoenix"/>
    <s v="AZ"/>
    <s v="United States"/>
    <s v="SELL00122"/>
  </r>
  <r>
    <x v="2611"/>
    <d v="2023-03-28T00:00:00"/>
    <x v="0"/>
    <x v="2540"/>
    <s v="Anjali Patel"/>
    <x v="26"/>
    <s v="Board Game"/>
    <x v="2"/>
    <x v="3"/>
    <n v="2"/>
    <n v="34.090000000000003"/>
    <n v="0"/>
    <n v="3.41"/>
    <n v="4.0199999999999996"/>
    <n v="75.61"/>
    <s v="Net Banking"/>
    <s v="Delivered"/>
    <s v="San Diego"/>
    <s v="CA"/>
    <s v="United States"/>
    <s v="SELL00908"/>
  </r>
  <r>
    <x v="2612"/>
    <d v="2021-05-03T00:00:00"/>
    <x v="4"/>
    <x v="2541"/>
    <s v="Kabir Gupta"/>
    <x v="18"/>
    <s v="Smartphone Case"/>
    <x v="5"/>
    <x v="6"/>
    <n v="3"/>
    <n v="469.1"/>
    <n v="0"/>
    <n v="168.88"/>
    <n v="10.130000000000001"/>
    <n v="1586.31"/>
    <s v="Amazon Pay"/>
    <s v="Delivered"/>
    <s v="San Antonio"/>
    <s v="TX"/>
    <s v="United Kingdom"/>
    <s v="SELL01427"/>
  </r>
  <r>
    <x v="2613"/>
    <d v="2022-08-28T00:00:00"/>
    <x v="1"/>
    <x v="2542"/>
    <s v="Mohit Reddy"/>
    <x v="21"/>
    <s v="Smart Light Bulb"/>
    <x v="4"/>
    <x v="9"/>
    <n v="1"/>
    <n v="416.97"/>
    <n v="0"/>
    <n v="33.36"/>
    <n v="8.08"/>
    <n v="458.41"/>
    <s v="Debit Card"/>
    <s v="Returned"/>
    <s v="San Jose"/>
    <s v="CA"/>
    <s v="United States"/>
    <s v="SELL00436"/>
  </r>
  <r>
    <x v="2614"/>
    <d v="2023-09-09T00:00:00"/>
    <x v="0"/>
    <x v="2543"/>
    <s v="Pooja Kumar"/>
    <x v="29"/>
    <s v="Portable SSD 1TB"/>
    <x v="5"/>
    <x v="4"/>
    <n v="2"/>
    <n v="450.68"/>
    <n v="0"/>
    <n v="72.11"/>
    <n v="2.64"/>
    <n v="976.11"/>
    <s v="Credit Card"/>
    <s v="Shipped"/>
    <s v="San Jose"/>
    <s v="CA"/>
    <s v="India"/>
    <s v="SELL01879"/>
  </r>
  <r>
    <x v="2615"/>
    <d v="2024-06-21T00:00:00"/>
    <x v="2"/>
    <x v="2544"/>
    <s v="Pooja Joshi"/>
    <x v="21"/>
    <s v="Smart Light Bulb"/>
    <x v="3"/>
    <x v="2"/>
    <n v="3"/>
    <n v="327.10000000000002"/>
    <n v="0.05"/>
    <n v="111.87"/>
    <n v="1.89"/>
    <n v="1046"/>
    <s v="Debit Card"/>
    <s v="Delivered"/>
    <s v="San Antonio"/>
    <s v="TX"/>
    <s v="United States"/>
    <s v="SELL00148"/>
  </r>
  <r>
    <x v="2616"/>
    <d v="2023-11-05T00:00:00"/>
    <x v="0"/>
    <x v="2545"/>
    <s v="Kabir Patel"/>
    <x v="11"/>
    <s v="Projector Mini"/>
    <x v="3"/>
    <x v="0"/>
    <n v="4"/>
    <n v="319.39"/>
    <n v="0.1"/>
    <n v="91.98"/>
    <n v="11.48"/>
    <n v="1253.26"/>
    <s v="Credit Card"/>
    <s v="Delivered"/>
    <s v="Jacksonville"/>
    <s v="FL"/>
    <s v="Canada"/>
    <s v="SELL01775"/>
  </r>
  <r>
    <x v="2617"/>
    <d v="2023-01-30T00:00:00"/>
    <x v="0"/>
    <x v="2546"/>
    <s v="Vikas Singh"/>
    <x v="10"/>
    <s v="Car Charger"/>
    <x v="0"/>
    <x v="1"/>
    <n v="5"/>
    <n v="73.38"/>
    <n v="0.3"/>
    <n v="30.82"/>
    <n v="0.56999999999999995"/>
    <n v="288.22000000000003"/>
    <s v="UPI"/>
    <s v="Shipped"/>
    <s v="San Antonio"/>
    <s v="TX"/>
    <s v="Australia"/>
    <s v="SELL01028"/>
  </r>
  <r>
    <x v="2618"/>
    <d v="2021-05-08T00:00:00"/>
    <x v="4"/>
    <x v="2547"/>
    <s v="Neha Mehta"/>
    <x v="36"/>
    <s v="Router"/>
    <x v="3"/>
    <x v="3"/>
    <n v="3"/>
    <n v="225.03"/>
    <n v="0.1"/>
    <n v="48.61"/>
    <n v="3.79"/>
    <n v="659.98"/>
    <s v="UPI"/>
    <s v="Shipped"/>
    <s v="Charlotte"/>
    <s v="NC"/>
    <s v="United States"/>
    <s v="SELL00259"/>
  </r>
  <r>
    <x v="2619"/>
    <d v="2024-07-25T00:00:00"/>
    <x v="2"/>
    <x v="2548"/>
    <s v="Rohit Mehta"/>
    <x v="9"/>
    <s v="Wireless Earbuds"/>
    <x v="1"/>
    <x v="1"/>
    <n v="3"/>
    <n v="76.38"/>
    <n v="0"/>
    <n v="27.5"/>
    <n v="11.38"/>
    <n v="268.02"/>
    <s v="Credit Card"/>
    <s v="Delivered"/>
    <s v="Fort Worth"/>
    <s v="TX"/>
    <s v="United States"/>
    <s v="SELL00051"/>
  </r>
  <r>
    <x v="2620"/>
    <d v="2024-06-25T00:00:00"/>
    <x v="2"/>
    <x v="2549"/>
    <s v="Vikas Patel"/>
    <x v="37"/>
    <s v="USB-C Charger"/>
    <x v="2"/>
    <x v="5"/>
    <n v="2"/>
    <n v="265.69"/>
    <n v="0.1"/>
    <n v="38.26"/>
    <n v="3.82"/>
    <n v="520.32000000000005"/>
    <s v="Credit Card"/>
    <s v="Shipped"/>
    <s v="Columbus"/>
    <s v="OH"/>
    <s v="United States"/>
    <s v="SELL01128"/>
  </r>
  <r>
    <x v="2621"/>
    <d v="2020-01-19T00:00:00"/>
    <x v="3"/>
    <x v="2550"/>
    <s v="Sunita Gupta"/>
    <x v="36"/>
    <s v="Router"/>
    <x v="2"/>
    <x v="7"/>
    <n v="2"/>
    <n v="83.6"/>
    <n v="0"/>
    <n v="8.36"/>
    <n v="10.49"/>
    <n v="186.05"/>
    <s v="UPI"/>
    <s v="Delivered"/>
    <s v="Jacksonville"/>
    <s v="FL"/>
    <s v="United States"/>
    <s v="SELL01678"/>
  </r>
  <r>
    <x v="2622"/>
    <d v="2024-01-17T00:00:00"/>
    <x v="2"/>
    <x v="2551"/>
    <s v="Simran Singh"/>
    <x v="45"/>
    <s v="Yoga Mat"/>
    <x v="4"/>
    <x v="3"/>
    <n v="5"/>
    <n v="350.88"/>
    <n v="0.15"/>
    <n v="268.42"/>
    <n v="2.76"/>
    <n v="1762.42"/>
    <s v="UPI"/>
    <s v="Delivered"/>
    <s v="Chicago"/>
    <s v="IL"/>
    <s v="United States"/>
    <s v="SELL00565"/>
  </r>
  <r>
    <x v="2623"/>
    <d v="2024-02-14T00:00:00"/>
    <x v="2"/>
    <x v="2552"/>
    <s v="Ritika Singh"/>
    <x v="1"/>
    <s v="Microphone"/>
    <x v="0"/>
    <x v="4"/>
    <n v="1"/>
    <n v="198.73"/>
    <n v="0.1"/>
    <n v="8.94"/>
    <n v="11.15"/>
    <n v="198.95"/>
    <s v="Credit Card"/>
    <s v="Delivered"/>
    <s v="Austin"/>
    <s v="TX"/>
    <s v="United States"/>
    <s v="SELL00463"/>
  </r>
  <r>
    <x v="2624"/>
    <d v="2024-06-05T00:00:00"/>
    <x v="2"/>
    <x v="2553"/>
    <s v="Ritika Kumar"/>
    <x v="36"/>
    <s v="Router"/>
    <x v="2"/>
    <x v="9"/>
    <n v="1"/>
    <n v="104.52"/>
    <n v="0"/>
    <n v="8.36"/>
    <n v="1"/>
    <n v="113.88"/>
    <s v="Credit Card"/>
    <s v="Delivered"/>
    <s v="San Jose"/>
    <s v="CA"/>
    <s v="United States"/>
    <s v="SELL01055"/>
  </r>
  <r>
    <x v="2625"/>
    <d v="2021-01-31T00:00:00"/>
    <x v="4"/>
    <x v="2554"/>
    <s v="Vihaan Gupta"/>
    <x v="1"/>
    <s v="Microphone"/>
    <x v="1"/>
    <x v="3"/>
    <n v="1"/>
    <n v="476.14"/>
    <n v="0"/>
    <n v="23.81"/>
    <n v="11.04"/>
    <n v="510.99"/>
    <s v="Amazon Pay"/>
    <s v="Delivered"/>
    <s v="Indianapolis"/>
    <s v="IN"/>
    <s v="India"/>
    <s v="SELL00555"/>
  </r>
  <r>
    <x v="2626"/>
    <d v="2022-09-27T00:00:00"/>
    <x v="1"/>
    <x v="2555"/>
    <s v="Sneha Reddy"/>
    <x v="32"/>
    <s v="Children's Book"/>
    <x v="1"/>
    <x v="1"/>
    <n v="3"/>
    <n v="537.30999999999995"/>
    <n v="0"/>
    <n v="80.599999999999994"/>
    <n v="5.21"/>
    <n v="1697.74"/>
    <s v="Debit Card"/>
    <s v="Delivered"/>
    <s v="San Antonio"/>
    <s v="TX"/>
    <s v="United States"/>
    <s v="SELL01697"/>
  </r>
  <r>
    <x v="2627"/>
    <d v="2023-07-26T00:00:00"/>
    <x v="0"/>
    <x v="2556"/>
    <s v="Karan Mehta"/>
    <x v="43"/>
    <s v="HDMI Cable 2m"/>
    <x v="1"/>
    <x v="4"/>
    <n v="2"/>
    <n v="596.20000000000005"/>
    <n v="0"/>
    <n v="59.62"/>
    <n v="14.65"/>
    <n v="1266.67"/>
    <s v="Debit Card"/>
    <s v="Delivered"/>
    <s v="Denver"/>
    <s v="CO"/>
    <s v="United States"/>
    <s v="SELL01139"/>
  </r>
  <r>
    <x v="2628"/>
    <d v="2022-04-30T00:00:00"/>
    <x v="1"/>
    <x v="2557"/>
    <s v="Rohit Singh"/>
    <x v="6"/>
    <s v="Dress Shirt"/>
    <x v="0"/>
    <x v="4"/>
    <n v="3"/>
    <n v="581.47"/>
    <n v="0.05"/>
    <n v="132.58000000000001"/>
    <n v="8.9499999999999993"/>
    <n v="1798.72"/>
    <s v="Debit Card"/>
    <s v="Delivered"/>
    <s v="Jacksonville"/>
    <s v="FL"/>
    <s v="United States"/>
    <s v="SELL01522"/>
  </r>
  <r>
    <x v="2629"/>
    <d v="2023-10-20T00:00:00"/>
    <x v="0"/>
    <x v="2558"/>
    <s v="Arjun Joshi"/>
    <x v="35"/>
    <s v="Winter Jacket"/>
    <x v="2"/>
    <x v="8"/>
    <n v="2"/>
    <n v="276.22000000000003"/>
    <n v="0"/>
    <n v="44.2"/>
    <n v="5.93"/>
    <n v="602.57000000000005"/>
    <s v="Net Banking"/>
    <s v="Delivered"/>
    <s v="San Diego"/>
    <s v="CA"/>
    <s v="United States"/>
    <s v="SELL01465"/>
  </r>
  <r>
    <x v="2630"/>
    <d v="2023-09-16T00:00:00"/>
    <x v="0"/>
    <x v="502"/>
    <s v="Aarav Singh"/>
    <x v="38"/>
    <s v="Fitness Band"/>
    <x v="2"/>
    <x v="2"/>
    <n v="5"/>
    <n v="65.64"/>
    <n v="0"/>
    <n v="39.380000000000003"/>
    <n v="7.81"/>
    <n v="375.39"/>
    <s v="Amazon Pay"/>
    <s v="Delivered"/>
    <s v="San Antonio"/>
    <s v="TX"/>
    <s v="Australia"/>
    <s v="SELL00859"/>
  </r>
  <r>
    <x v="2631"/>
    <d v="2024-07-22T00:00:00"/>
    <x v="2"/>
    <x v="2559"/>
    <s v="Karan Joshi"/>
    <x v="27"/>
    <s v="Instant Pot"/>
    <x v="3"/>
    <x v="2"/>
    <n v="1"/>
    <n v="332.09"/>
    <n v="0"/>
    <n v="16.600000000000001"/>
    <n v="12.71"/>
    <n v="361.4"/>
    <s v="UPI"/>
    <s v="Delivered"/>
    <s v="Austin"/>
    <s v="TX"/>
    <s v="United States"/>
    <s v="SELL00864"/>
  </r>
  <r>
    <x v="2632"/>
    <d v="2023-09-29T00:00:00"/>
    <x v="0"/>
    <x v="2560"/>
    <s v="Arjun Reddy"/>
    <x v="19"/>
    <s v="Backpack"/>
    <x v="3"/>
    <x v="6"/>
    <n v="1"/>
    <n v="579.78"/>
    <n v="0.05"/>
    <n v="44.06"/>
    <n v="6.75"/>
    <n v="601.6"/>
    <s v="Credit Card"/>
    <s v="Delivered"/>
    <s v="Charlotte"/>
    <s v="NC"/>
    <s v="United States"/>
    <s v="SELL00708"/>
  </r>
  <r>
    <x v="2633"/>
    <d v="2022-04-01T00:00:00"/>
    <x v="1"/>
    <x v="2561"/>
    <s v="Sahil Patel"/>
    <x v="45"/>
    <s v="Yoga Mat"/>
    <x v="0"/>
    <x v="8"/>
    <n v="2"/>
    <n v="195.43"/>
    <n v="0.2"/>
    <n v="15.63"/>
    <n v="0.42"/>
    <n v="328.74"/>
    <s v="Amazon Pay"/>
    <s v="Delivered"/>
    <s v="Columbus"/>
    <s v="OH"/>
    <s v="United States"/>
    <s v="SELL00861"/>
  </r>
  <r>
    <x v="2634"/>
    <d v="2021-03-30T00:00:00"/>
    <x v="4"/>
    <x v="2562"/>
    <s v="Neha Gupta"/>
    <x v="1"/>
    <s v="Microphone"/>
    <x v="1"/>
    <x v="3"/>
    <n v="4"/>
    <n v="82.62"/>
    <n v="0.05"/>
    <n v="25.12"/>
    <n v="10.26"/>
    <n v="349.34"/>
    <s v="UPI"/>
    <s v="Delivered"/>
    <s v="Chicago"/>
    <s v="IL"/>
    <s v="United States"/>
    <s v="SELL01458"/>
  </r>
  <r>
    <x v="2635"/>
    <d v="2024-06-12T00:00:00"/>
    <x v="2"/>
    <x v="2563"/>
    <s v="Pooja Reddy"/>
    <x v="22"/>
    <s v="LED Desk Lamp"/>
    <x v="5"/>
    <x v="4"/>
    <n v="2"/>
    <n v="299.99"/>
    <n v="0.1"/>
    <n v="27"/>
    <n v="5.28"/>
    <n v="572.26"/>
    <s v="Debit Card"/>
    <s v="Delivered"/>
    <s v="Phoenix"/>
    <s v="AZ"/>
    <s v="United States"/>
    <s v="SELL00955"/>
  </r>
  <r>
    <x v="2636"/>
    <d v="2021-12-25T00:00:00"/>
    <x v="4"/>
    <x v="2564"/>
    <s v="Ritika Sharma"/>
    <x v="23"/>
    <s v="Phone Tripod"/>
    <x v="4"/>
    <x v="6"/>
    <n v="2"/>
    <n v="89.7"/>
    <n v="0"/>
    <n v="14.35"/>
    <n v="1.54"/>
    <n v="195.29"/>
    <s v="Debit Card"/>
    <s v="Delivered"/>
    <s v="Phoenix"/>
    <s v="AZ"/>
    <s v="United States"/>
    <s v="SELL00661"/>
  </r>
  <r>
    <x v="2637"/>
    <d v="2024-08-05T00:00:00"/>
    <x v="2"/>
    <x v="2565"/>
    <s v="Sunita Verma"/>
    <x v="3"/>
    <s v="Webcam Full HD"/>
    <x v="2"/>
    <x v="7"/>
    <n v="4"/>
    <n v="448.98"/>
    <n v="0.15"/>
    <n v="0"/>
    <n v="14.31"/>
    <n v="1540.84"/>
    <s v="Credit Card"/>
    <s v="Shipped"/>
    <s v="Columbus"/>
    <s v="OH"/>
    <s v="United States"/>
    <s v="SELL00439"/>
  </r>
  <r>
    <x v="2638"/>
    <d v="2022-12-24T00:00:00"/>
    <x v="1"/>
    <x v="2566"/>
    <s v="Mohit Sharma"/>
    <x v="45"/>
    <s v="Yoga Mat"/>
    <x v="4"/>
    <x v="1"/>
    <n v="2"/>
    <n v="401.64"/>
    <n v="0"/>
    <n v="96.39"/>
    <n v="7.63"/>
    <n v="907.3"/>
    <s v="Debit Card"/>
    <s v="Delivered"/>
    <s v="Phoenix"/>
    <s v="AZ"/>
    <s v="India"/>
    <s v="SELL01805"/>
  </r>
  <r>
    <x v="2639"/>
    <d v="2023-01-04T00:00:00"/>
    <x v="0"/>
    <x v="2567"/>
    <s v="Rohit Gupta"/>
    <x v="38"/>
    <s v="Fitness Band"/>
    <x v="3"/>
    <x v="7"/>
    <n v="1"/>
    <n v="13.29"/>
    <n v="0.25"/>
    <n v="0.5"/>
    <n v="6"/>
    <n v="16.47"/>
    <s v="UPI"/>
    <s v="Delivered"/>
    <s v="San Francisco"/>
    <s v="CA"/>
    <s v="United States"/>
    <s v="SELL01158"/>
  </r>
  <r>
    <x v="2640"/>
    <d v="2021-12-11T00:00:00"/>
    <x v="4"/>
    <x v="2568"/>
    <s v="Neha Verma"/>
    <x v="40"/>
    <s v="Mechanical Keyboard"/>
    <x v="4"/>
    <x v="9"/>
    <n v="3"/>
    <n v="61.28"/>
    <n v="0.25"/>
    <n v="0"/>
    <n v="14.23"/>
    <n v="152.11000000000001"/>
    <s v="Amazon Pay"/>
    <s v="Delivered"/>
    <s v="Jacksonville"/>
    <s v="FL"/>
    <s v="United States"/>
    <s v="SELL01614"/>
  </r>
  <r>
    <x v="2641"/>
    <d v="2020-05-22T00:00:00"/>
    <x v="3"/>
    <x v="2569"/>
    <s v="Simran Patel"/>
    <x v="37"/>
    <s v="USB-C Charger"/>
    <x v="3"/>
    <x v="6"/>
    <n v="2"/>
    <n v="500.26"/>
    <n v="0"/>
    <n v="80.040000000000006"/>
    <n v="14.08"/>
    <n v="1094.6400000000001"/>
    <s v="UPI"/>
    <s v="Delivered"/>
    <s v="Austin"/>
    <s v="TX"/>
    <s v="India"/>
    <s v="SELL00225"/>
  </r>
  <r>
    <x v="2642"/>
    <d v="2022-07-05T00:00:00"/>
    <x v="1"/>
    <x v="2570"/>
    <s v="Pooja Patel"/>
    <x v="42"/>
    <s v="Wireless Charger"/>
    <x v="0"/>
    <x v="1"/>
    <n v="4"/>
    <n v="147.97"/>
    <n v="0.15"/>
    <n v="40.25"/>
    <n v="13.27"/>
    <n v="556.62"/>
    <s v="Amazon Pay"/>
    <s v="Shipped"/>
    <s v="Dallas"/>
    <s v="TX"/>
    <s v="United States"/>
    <s v="SELL00257"/>
  </r>
  <r>
    <x v="2643"/>
    <d v="2022-04-07T00:00:00"/>
    <x v="1"/>
    <x v="2571"/>
    <s v="Vikas Reddy"/>
    <x v="11"/>
    <s v="Projector Mini"/>
    <x v="0"/>
    <x v="0"/>
    <n v="1"/>
    <n v="300.77"/>
    <n v="0.3"/>
    <n v="37.9"/>
    <n v="2.46"/>
    <n v="250.9"/>
    <s v="Net Banking"/>
    <s v="Delivered"/>
    <s v="Jacksonville"/>
    <s v="FL"/>
    <s v="United States"/>
    <s v="SELL01312"/>
  </r>
  <r>
    <x v="2644"/>
    <d v="2021-08-27T00:00:00"/>
    <x v="4"/>
    <x v="2572"/>
    <s v="Sahil Gupta"/>
    <x v="47"/>
    <s v="External HDD 2TB"/>
    <x v="3"/>
    <x v="3"/>
    <n v="1"/>
    <n v="97.88"/>
    <n v="0"/>
    <n v="7.83"/>
    <n v="3.44"/>
    <n v="109.15"/>
    <s v="Amazon Pay"/>
    <s v="Shipped"/>
    <s v="Jacksonville"/>
    <s v="FL"/>
    <s v="United States"/>
    <s v="SELL00029"/>
  </r>
  <r>
    <x v="2645"/>
    <d v="2024-02-05T00:00:00"/>
    <x v="2"/>
    <x v="2573"/>
    <s v="Vikas Sharma"/>
    <x v="2"/>
    <s v="Power Bank 20000mAh"/>
    <x v="0"/>
    <x v="9"/>
    <n v="1"/>
    <n v="441.42"/>
    <n v="0.15"/>
    <n v="18.760000000000002"/>
    <n v="6.2"/>
    <n v="400.17"/>
    <s v="Amazon Pay"/>
    <s v="Returned"/>
    <s v="Dallas"/>
    <s v="TX"/>
    <s v="United Kingdom"/>
    <s v="SELL01479"/>
  </r>
  <r>
    <x v="2646"/>
    <d v="2023-12-11T00:00:00"/>
    <x v="0"/>
    <x v="2574"/>
    <s v="Karan Verma"/>
    <x v="4"/>
    <s v="T-Shirt"/>
    <x v="4"/>
    <x v="8"/>
    <n v="5"/>
    <n v="452.04"/>
    <n v="0.15"/>
    <n v="153.69"/>
    <n v="1.58"/>
    <n v="2076.44"/>
    <s v="Amazon Pay"/>
    <s v="Delivered"/>
    <s v="Chicago"/>
    <s v="IL"/>
    <s v="United Kingdom"/>
    <s v="SELL01757"/>
  </r>
  <r>
    <x v="2647"/>
    <d v="2020-10-31T00:00:00"/>
    <x v="3"/>
    <x v="2575"/>
    <s v="Vikas Kapoor"/>
    <x v="22"/>
    <s v="LED Desk Lamp"/>
    <x v="2"/>
    <x v="0"/>
    <n v="3"/>
    <n v="361.52"/>
    <n v="0"/>
    <n v="54.23"/>
    <n v="8.64"/>
    <n v="1147.43"/>
    <s v="Net Banking"/>
    <s v="Delivered"/>
    <s v="San Francisco"/>
    <s v="CA"/>
    <s v="Canada"/>
    <s v="SELL01643"/>
  </r>
  <r>
    <x v="2648"/>
    <d v="2022-01-05T00:00:00"/>
    <x v="1"/>
    <x v="2576"/>
    <s v="Rohit Kapoor"/>
    <x v="25"/>
    <s v="Memory Card 128GB"/>
    <x v="4"/>
    <x v="0"/>
    <n v="4"/>
    <n v="202.79"/>
    <n v="0"/>
    <n v="40.56"/>
    <n v="11.87"/>
    <n v="863.59"/>
    <s v="Credit Card"/>
    <s v="Pending"/>
    <s v="Columbus"/>
    <s v="OH"/>
    <s v="United States"/>
    <s v="SELL00350"/>
  </r>
  <r>
    <x v="2649"/>
    <d v="2024-02-29T00:00:00"/>
    <x v="2"/>
    <x v="2577"/>
    <s v="Ritika Reddy"/>
    <x v="0"/>
    <s v="Drone Mini"/>
    <x v="5"/>
    <x v="5"/>
    <n v="5"/>
    <n v="335.12"/>
    <n v="0.05"/>
    <n v="191.02"/>
    <n v="8.59"/>
    <n v="1791.43"/>
    <s v="Amazon Pay"/>
    <s v="Shipped"/>
    <s v="San Francisco"/>
    <s v="CA"/>
    <s v="India"/>
    <s v="SELL00759"/>
  </r>
  <r>
    <x v="2650"/>
    <d v="2020-10-17T00:00:00"/>
    <x v="3"/>
    <x v="2578"/>
    <s v="Mohit Gupta"/>
    <x v="16"/>
    <s v="Puzzle 1000pc"/>
    <x v="1"/>
    <x v="0"/>
    <n v="4"/>
    <n v="91.73"/>
    <n v="0.1"/>
    <n v="26.42"/>
    <n v="9.56"/>
    <n v="366.21"/>
    <s v="Net Banking"/>
    <s v="Delivered"/>
    <s v="Charlotte"/>
    <s v="NC"/>
    <s v="United States"/>
    <s v="SELL00232"/>
  </r>
  <r>
    <x v="2651"/>
    <d v="2020-04-11T00:00:00"/>
    <x v="3"/>
    <x v="2579"/>
    <s v="Vikas Patel"/>
    <x v="30"/>
    <s v="Noise Cancelling Headphones"/>
    <x v="3"/>
    <x v="1"/>
    <n v="3"/>
    <n v="558.33000000000004"/>
    <n v="0"/>
    <n v="301.5"/>
    <n v="11.97"/>
    <n v="1988.46"/>
    <s v="Debit Card"/>
    <s v="Shipped"/>
    <s v="Fort Worth"/>
    <s v="TX"/>
    <s v="Australia"/>
    <s v="SELL01432"/>
  </r>
  <r>
    <x v="2652"/>
    <d v="2023-07-14T00:00:00"/>
    <x v="0"/>
    <x v="2580"/>
    <s v="Aman Joshi"/>
    <x v="40"/>
    <s v="Mechanical Keyboard"/>
    <x v="3"/>
    <x v="9"/>
    <n v="2"/>
    <n v="503.81"/>
    <n v="0.05"/>
    <n v="47.86"/>
    <n v="13.86"/>
    <n v="1018.96"/>
    <s v="Debit Card"/>
    <s v="Delivered"/>
    <s v="San Diego"/>
    <s v="CA"/>
    <s v="United States"/>
    <s v="SELL00502"/>
  </r>
  <r>
    <x v="2653"/>
    <d v="2022-05-16T00:00:00"/>
    <x v="1"/>
    <x v="2581"/>
    <s v="Simran Verma"/>
    <x v="5"/>
    <s v="Cookware Set"/>
    <x v="3"/>
    <x v="0"/>
    <n v="4"/>
    <n v="121.22"/>
    <n v="0.1"/>
    <n v="21.82"/>
    <n v="7.48"/>
    <n v="465.69"/>
    <s v="UPI"/>
    <s v="Delivered"/>
    <s v="Indianapolis"/>
    <s v="IN"/>
    <s v="India"/>
    <s v="SELL00094"/>
  </r>
  <r>
    <x v="2654"/>
    <d v="2022-08-25T00:00:00"/>
    <x v="1"/>
    <x v="931"/>
    <s v="Sunita Kapoor"/>
    <x v="39"/>
    <s v="Sunglasses"/>
    <x v="3"/>
    <x v="7"/>
    <n v="5"/>
    <n v="384.4"/>
    <n v="0"/>
    <n v="230.64"/>
    <n v="7.28"/>
    <n v="2159.92"/>
    <s v="UPI"/>
    <s v="Delivered"/>
    <s v="Philadelphia"/>
    <s v="PA"/>
    <s v="United States"/>
    <s v="SELL01642"/>
  </r>
  <r>
    <x v="2655"/>
    <d v="2024-07-03T00:00:00"/>
    <x v="2"/>
    <x v="2582"/>
    <s v="Priya Joshi"/>
    <x v="31"/>
    <s v="Novel Bestseller"/>
    <x v="4"/>
    <x v="6"/>
    <n v="4"/>
    <n v="154.07"/>
    <n v="0.05"/>
    <n v="70.260000000000005"/>
    <n v="1.9"/>
    <n v="657.63"/>
    <s v="Credit Card"/>
    <s v="Delivered"/>
    <s v="San Diego"/>
    <s v="CA"/>
    <s v="India"/>
    <s v="SELL00370"/>
  </r>
  <r>
    <x v="2656"/>
    <d v="2022-08-31T00:00:00"/>
    <x v="1"/>
    <x v="2583"/>
    <s v="Arjun Singh"/>
    <x v="40"/>
    <s v="Mechanical Keyboard"/>
    <x v="0"/>
    <x v="6"/>
    <n v="3"/>
    <n v="101.56"/>
    <n v="0.05"/>
    <n v="34.729999999999997"/>
    <n v="0.62"/>
    <n v="324.8"/>
    <s v="UPI"/>
    <s v="Delivered"/>
    <s v="Indianapolis"/>
    <s v="IN"/>
    <s v="United States"/>
    <s v="SELL00586"/>
  </r>
  <r>
    <x v="2657"/>
    <d v="2022-04-21T00:00:00"/>
    <x v="1"/>
    <x v="2584"/>
    <s v="Anjali Mehta"/>
    <x v="21"/>
    <s v="Smart Light Bulb"/>
    <x v="3"/>
    <x v="3"/>
    <n v="4"/>
    <n v="142.41"/>
    <n v="0"/>
    <n v="102.54"/>
    <n v="0.26"/>
    <n v="672.44"/>
    <s v="Amazon Pay"/>
    <s v="Pending"/>
    <s v="San Francisco"/>
    <s v="CA"/>
    <s v="United States"/>
    <s v="SELL01629"/>
  </r>
  <r>
    <x v="2658"/>
    <d v="2022-08-19T00:00:00"/>
    <x v="1"/>
    <x v="2585"/>
    <s v="Kabir Kapoor"/>
    <x v="0"/>
    <s v="Drone Mini"/>
    <x v="5"/>
    <x v="1"/>
    <n v="2"/>
    <n v="329.16"/>
    <n v="0.2"/>
    <n v="63.2"/>
    <n v="0.26"/>
    <n v="590.12"/>
    <s v="Net Banking"/>
    <s v="Delivered"/>
    <s v="San Diego"/>
    <s v="CA"/>
    <s v="India"/>
    <s v="SELL00889"/>
  </r>
  <r>
    <x v="2659"/>
    <d v="2022-07-30T00:00:00"/>
    <x v="1"/>
    <x v="2586"/>
    <s v="Sunita Verma"/>
    <x v="19"/>
    <s v="Backpack"/>
    <x v="3"/>
    <x v="4"/>
    <n v="3"/>
    <n v="93.03"/>
    <n v="0"/>
    <n v="33.49"/>
    <n v="13.66"/>
    <n v="326.24"/>
    <s v="Cash on Delivery"/>
    <s v="Delivered"/>
    <s v="Columbus"/>
    <s v="OH"/>
    <s v="United States"/>
    <s v="SELL00969"/>
  </r>
  <r>
    <x v="2660"/>
    <d v="2024-12-05T00:00:00"/>
    <x v="2"/>
    <x v="2587"/>
    <s v="Aditya Singh"/>
    <x v="6"/>
    <s v="Dress Shirt"/>
    <x v="3"/>
    <x v="2"/>
    <n v="1"/>
    <n v="137.57"/>
    <n v="0.1"/>
    <n v="6.19"/>
    <n v="1.74"/>
    <n v="131.74"/>
    <s v="Credit Card"/>
    <s v="Delivered"/>
    <s v="Houston"/>
    <s v="TX"/>
    <s v="United States"/>
    <s v="SELL00432"/>
  </r>
  <r>
    <x v="2661"/>
    <d v="2022-10-23T00:00:00"/>
    <x v="1"/>
    <x v="2588"/>
    <s v="Anjali Kumar"/>
    <x v="43"/>
    <s v="HDMI Cable 2m"/>
    <x v="5"/>
    <x v="7"/>
    <n v="5"/>
    <n v="540.6"/>
    <n v="0.1"/>
    <n v="0"/>
    <n v="11"/>
    <n v="2443.6999999999998"/>
    <s v="Debit Card"/>
    <s v="Delivered"/>
    <s v="Columbus"/>
    <s v="OH"/>
    <s v="United States"/>
    <s v="SELL00739"/>
  </r>
  <r>
    <x v="2662"/>
    <d v="2020-03-25T00:00:00"/>
    <x v="3"/>
    <x v="2589"/>
    <s v="Anjali Patel"/>
    <x v="40"/>
    <s v="Mechanical Keyboard"/>
    <x v="3"/>
    <x v="5"/>
    <n v="2"/>
    <n v="252.75"/>
    <n v="0"/>
    <n v="0"/>
    <n v="12.95"/>
    <n v="518.45000000000005"/>
    <s v="Credit Card"/>
    <s v="Delivered"/>
    <s v="Phoenix"/>
    <s v="AZ"/>
    <s v="India"/>
    <s v="SELL01680"/>
  </r>
  <r>
    <x v="2663"/>
    <d v="2024-12-22T00:00:00"/>
    <x v="2"/>
    <x v="2590"/>
    <s v="Priya Gupta"/>
    <x v="39"/>
    <s v="Sunglasses"/>
    <x v="0"/>
    <x v="5"/>
    <n v="5"/>
    <n v="456.6"/>
    <n v="0.05"/>
    <n v="108.44"/>
    <n v="13.61"/>
    <n v="2290.9"/>
    <s v="Amazon Pay"/>
    <s v="Delivered"/>
    <s v="New York"/>
    <s v="NY"/>
    <s v="United Kingdom"/>
    <s v="SELL00289"/>
  </r>
  <r>
    <x v="2664"/>
    <d v="2020-11-23T00:00:00"/>
    <x v="3"/>
    <x v="2591"/>
    <s v="Kabir Mehta"/>
    <x v="35"/>
    <s v="Winter Jacket"/>
    <x v="4"/>
    <x v="9"/>
    <n v="2"/>
    <n v="47.42"/>
    <n v="0"/>
    <n v="7.59"/>
    <n v="4.93"/>
    <n v="107.36"/>
    <s v="Debit Card"/>
    <s v="Delivered"/>
    <s v="Fort Worth"/>
    <s v="TX"/>
    <s v="United States"/>
    <s v="SELL01777"/>
  </r>
  <r>
    <x v="2665"/>
    <d v="2022-03-26T00:00:00"/>
    <x v="1"/>
    <x v="2592"/>
    <s v="Pooja Joshi"/>
    <x v="7"/>
    <s v="Jeans"/>
    <x v="4"/>
    <x v="5"/>
    <n v="1"/>
    <n v="529.38"/>
    <n v="0"/>
    <n v="42.35"/>
    <n v="7.0000000000000007E-2"/>
    <n v="571.79999999999995"/>
    <s v="Debit Card"/>
    <s v="Delivered"/>
    <s v="Phoenix"/>
    <s v="AZ"/>
    <s v="United States"/>
    <s v="SELL00793"/>
  </r>
  <r>
    <x v="2666"/>
    <d v="2024-01-13T00:00:00"/>
    <x v="2"/>
    <x v="2593"/>
    <s v="Vikas Kapoor"/>
    <x v="19"/>
    <s v="Backpack"/>
    <x v="4"/>
    <x v="5"/>
    <n v="1"/>
    <n v="369.63"/>
    <n v="0.15"/>
    <n v="15.71"/>
    <n v="13.14"/>
    <n v="343.04"/>
    <s v="Credit Card"/>
    <s v="Delivered"/>
    <s v="Austin"/>
    <s v="TX"/>
    <s v="United States"/>
    <s v="SELL00529"/>
  </r>
  <r>
    <x v="2667"/>
    <d v="2021-03-29T00:00:00"/>
    <x v="4"/>
    <x v="2594"/>
    <s v="Aman Joshi"/>
    <x v="25"/>
    <s v="Memory Card 128GB"/>
    <x v="5"/>
    <x v="9"/>
    <n v="1"/>
    <n v="378.67"/>
    <n v="0.25"/>
    <n v="51.12"/>
    <n v="5.5"/>
    <n v="340.62"/>
    <s v="Credit Card"/>
    <s v="Delivered"/>
    <s v="Indianapolis"/>
    <s v="IN"/>
    <s v="Australia"/>
    <s v="SELL00735"/>
  </r>
  <r>
    <x v="2668"/>
    <d v="2021-09-20T00:00:00"/>
    <x v="4"/>
    <x v="2595"/>
    <s v="Karan Singh"/>
    <x v="11"/>
    <s v="Projector Mini"/>
    <x v="4"/>
    <x v="7"/>
    <n v="2"/>
    <n v="143.25"/>
    <n v="0"/>
    <n v="51.57"/>
    <n v="6.09"/>
    <n v="344.16"/>
    <s v="Amazon Pay"/>
    <s v="Delivered"/>
    <s v="Philadelphia"/>
    <s v="PA"/>
    <s v="United States"/>
    <s v="SELL01297"/>
  </r>
  <r>
    <x v="2669"/>
    <d v="2023-05-29T00:00:00"/>
    <x v="0"/>
    <x v="405"/>
    <s v="Mohit Sharma"/>
    <x v="5"/>
    <s v="Cookware Set"/>
    <x v="3"/>
    <x v="1"/>
    <n v="5"/>
    <n v="177.02"/>
    <n v="0.1"/>
    <n v="95.59"/>
    <n v="9.52"/>
    <n v="901.7"/>
    <s v="Net Banking"/>
    <s v="Delivered"/>
    <s v="Phoenix"/>
    <s v="AZ"/>
    <s v="United States"/>
    <s v="SELL01266"/>
  </r>
  <r>
    <x v="2670"/>
    <d v="2023-03-23T00:00:00"/>
    <x v="0"/>
    <x v="2596"/>
    <s v="Arjun Kumar"/>
    <x v="13"/>
    <s v="Desk Plant"/>
    <x v="3"/>
    <x v="9"/>
    <n v="4"/>
    <n v="294.95"/>
    <n v="0.15"/>
    <n v="120.34"/>
    <n v="11.89"/>
    <n v="1135.06"/>
    <s v="Debit Card"/>
    <s v="Returned"/>
    <s v="Dallas"/>
    <s v="TX"/>
    <s v="United States"/>
    <s v="SELL01639"/>
  </r>
  <r>
    <x v="2671"/>
    <d v="2021-10-26T00:00:00"/>
    <x v="4"/>
    <x v="2597"/>
    <s v="Pooja Verma"/>
    <x v="22"/>
    <s v="LED Desk Lamp"/>
    <x v="2"/>
    <x v="3"/>
    <n v="5"/>
    <n v="433.65"/>
    <n v="0.25"/>
    <n v="81.31"/>
    <n v="8.3699999999999992"/>
    <n v="1715.87"/>
    <s v="Credit Card"/>
    <s v="Delivered"/>
    <s v="San Antonio"/>
    <s v="TX"/>
    <s v="United States"/>
    <s v="SELL00912"/>
  </r>
  <r>
    <x v="2672"/>
    <d v="2020-01-12T00:00:00"/>
    <x v="3"/>
    <x v="2598"/>
    <s v="Rohit Singh"/>
    <x v="46"/>
    <s v="Action Camera"/>
    <x v="4"/>
    <x v="8"/>
    <n v="4"/>
    <n v="165.95"/>
    <n v="0.05"/>
    <n v="31.53"/>
    <n v="10.220000000000001"/>
    <n v="672.36"/>
    <s v="UPI"/>
    <s v="Delivered"/>
    <s v="Charlotte"/>
    <s v="NC"/>
    <s v="United States"/>
    <s v="SELL00122"/>
  </r>
  <r>
    <x v="2673"/>
    <d v="2023-03-02T00:00:00"/>
    <x v="0"/>
    <x v="2599"/>
    <s v="Sunita Verma"/>
    <x v="21"/>
    <s v="Smart Light Bulb"/>
    <x v="1"/>
    <x v="0"/>
    <n v="2"/>
    <n v="513.53"/>
    <n v="0.05"/>
    <n v="78.06"/>
    <n v="10.78"/>
    <n v="1064.55"/>
    <s v="Credit Card"/>
    <s v="Delivered"/>
    <s v="Charlotte"/>
    <s v="NC"/>
    <s v="United States"/>
    <s v="SELL01978"/>
  </r>
  <r>
    <x v="2674"/>
    <d v="2020-10-30T00:00:00"/>
    <x v="3"/>
    <x v="116"/>
    <s v="Vihaan Verma"/>
    <x v="32"/>
    <s v="Children's Book"/>
    <x v="4"/>
    <x v="2"/>
    <n v="2"/>
    <n v="589.87"/>
    <n v="0"/>
    <n v="58.99"/>
    <n v="5.03"/>
    <n v="1243.76"/>
    <s v="Net Banking"/>
    <s v="Shipped"/>
    <s v="Jacksonville"/>
    <s v="FL"/>
    <s v="United States"/>
    <s v="SELL01990"/>
  </r>
  <r>
    <x v="2675"/>
    <d v="2023-08-09T00:00:00"/>
    <x v="0"/>
    <x v="2600"/>
    <s v="Neha Reddy"/>
    <x v="11"/>
    <s v="Projector Mini"/>
    <x v="0"/>
    <x v="8"/>
    <n v="3"/>
    <n v="310.58"/>
    <n v="0"/>
    <n v="0"/>
    <n v="8.8800000000000008"/>
    <n v="940.62"/>
    <s v="Credit Card"/>
    <s v="Delivered"/>
    <s v="Austin"/>
    <s v="TX"/>
    <s v="Canada"/>
    <s v="SELL01525"/>
  </r>
  <r>
    <x v="2676"/>
    <d v="2022-09-01T00:00:00"/>
    <x v="1"/>
    <x v="2601"/>
    <s v="Vivaan Sharma"/>
    <x v="22"/>
    <s v="LED Desk Lamp"/>
    <x v="3"/>
    <x v="2"/>
    <n v="4"/>
    <n v="389.1"/>
    <n v="0"/>
    <n v="124.51"/>
    <n v="1.51"/>
    <n v="1682.42"/>
    <s v="Debit Card"/>
    <s v="Pending"/>
    <s v="San Diego"/>
    <s v="CA"/>
    <s v="United States"/>
    <s v="SELL01495"/>
  </r>
  <r>
    <x v="2677"/>
    <d v="2023-08-16T00:00:00"/>
    <x v="0"/>
    <x v="2602"/>
    <s v="Sunita Reddy"/>
    <x v="31"/>
    <s v="Novel Bestseller"/>
    <x v="2"/>
    <x v="1"/>
    <n v="5"/>
    <n v="569.97"/>
    <n v="0.1"/>
    <n v="307.77999999999997"/>
    <n v="8.6300000000000008"/>
    <n v="2881.28"/>
    <s v="Credit Card"/>
    <s v="Delivered"/>
    <s v="San Francisco"/>
    <s v="CA"/>
    <s v="United States"/>
    <s v="SELL00588"/>
  </r>
  <r>
    <x v="2678"/>
    <d v="2024-10-29T00:00:00"/>
    <x v="2"/>
    <x v="2603"/>
    <s v="Aditya Verma"/>
    <x v="26"/>
    <s v="Board Game"/>
    <x v="2"/>
    <x v="9"/>
    <n v="4"/>
    <n v="388.92"/>
    <n v="0.05"/>
    <n v="177.35"/>
    <n v="3.65"/>
    <n v="1658.9"/>
    <s v="UPI"/>
    <s v="Delivered"/>
    <s v="San Francisco"/>
    <s v="CA"/>
    <s v="United States"/>
    <s v="SELL00942"/>
  </r>
  <r>
    <x v="2679"/>
    <d v="2022-02-21T00:00:00"/>
    <x v="1"/>
    <x v="2604"/>
    <s v="Pooja Kapoor"/>
    <x v="39"/>
    <s v="Sunglasses"/>
    <x v="5"/>
    <x v="1"/>
    <n v="1"/>
    <n v="393.91"/>
    <n v="0"/>
    <n v="19.7"/>
    <n v="1.52"/>
    <n v="415.13"/>
    <s v="Credit Card"/>
    <s v="Delivered"/>
    <s v="San Diego"/>
    <s v="CA"/>
    <s v="United States"/>
    <s v="SELL01137"/>
  </r>
  <r>
    <x v="2680"/>
    <d v="2020-02-12T00:00:00"/>
    <x v="3"/>
    <x v="2605"/>
    <s v="Arjun Verma"/>
    <x v="48"/>
    <s v="Office Chair"/>
    <x v="4"/>
    <x v="4"/>
    <n v="2"/>
    <n v="35.39"/>
    <n v="0"/>
    <n v="12.74"/>
    <n v="3.4"/>
    <n v="86.92"/>
    <s v="Credit Card"/>
    <s v="Delivered"/>
    <s v="San Antonio"/>
    <s v="TX"/>
    <s v="United States"/>
    <s v="SELL01634"/>
  </r>
  <r>
    <x v="2681"/>
    <d v="2022-08-01T00:00:00"/>
    <x v="1"/>
    <x v="2606"/>
    <s v="Sunita Gupta"/>
    <x v="19"/>
    <s v="Backpack"/>
    <x v="2"/>
    <x v="9"/>
    <n v="1"/>
    <n v="430.23"/>
    <n v="0.1"/>
    <n v="46.46"/>
    <n v="8.2100000000000009"/>
    <n v="441.88"/>
    <s v="UPI"/>
    <s v="Delivered"/>
    <s v="Washington"/>
    <s v="DC"/>
    <s v="United States"/>
    <s v="SELL01001"/>
  </r>
  <r>
    <x v="2682"/>
    <d v="2020-12-08T00:00:00"/>
    <x v="3"/>
    <x v="2607"/>
    <s v="Sneha Kumar"/>
    <x v="35"/>
    <s v="Winter Jacket"/>
    <x v="1"/>
    <x v="0"/>
    <n v="1"/>
    <n v="295.89"/>
    <n v="0"/>
    <n v="23.67"/>
    <n v="3.17"/>
    <n v="322.73"/>
    <s v="Credit Card"/>
    <s v="Delivered"/>
    <s v="Columbus"/>
    <s v="OH"/>
    <s v="India"/>
    <s v="SELL01840"/>
  </r>
  <r>
    <x v="2683"/>
    <d v="2023-09-11T00:00:00"/>
    <x v="0"/>
    <x v="676"/>
    <s v="Priya Joshi"/>
    <x v="3"/>
    <s v="Webcam Full HD"/>
    <x v="5"/>
    <x v="8"/>
    <n v="1"/>
    <n v="396.93"/>
    <n v="0.15"/>
    <n v="16.87"/>
    <n v="1.36"/>
    <n v="355.62"/>
    <s v="Credit Card"/>
    <s v="Shipped"/>
    <s v="Dallas"/>
    <s v="TX"/>
    <s v="United States"/>
    <s v="SELL00775"/>
  </r>
  <r>
    <x v="2684"/>
    <d v="2021-05-12T00:00:00"/>
    <x v="4"/>
    <x v="2608"/>
    <s v="Arjun Singh"/>
    <x v="18"/>
    <s v="Smartphone Case"/>
    <x v="0"/>
    <x v="4"/>
    <n v="4"/>
    <n v="470.99"/>
    <n v="0.1"/>
    <n v="135.65"/>
    <n v="6.97"/>
    <n v="1838.18"/>
    <s v="Debit Card"/>
    <s v="Pending"/>
    <s v="Houston"/>
    <s v="TX"/>
    <s v="United States"/>
    <s v="SELL00308"/>
  </r>
  <r>
    <x v="2685"/>
    <d v="2020-12-29T00:00:00"/>
    <x v="3"/>
    <x v="2609"/>
    <s v="Aman Singh"/>
    <x v="33"/>
    <s v="Laptop Sleeve"/>
    <x v="0"/>
    <x v="5"/>
    <n v="2"/>
    <n v="323.95999999999998"/>
    <n v="0.1"/>
    <n v="69.98"/>
    <n v="6.46"/>
    <n v="659.57"/>
    <s v="Net Banking"/>
    <s v="Delivered"/>
    <s v="San Diego"/>
    <s v="CA"/>
    <s v="United States"/>
    <s v="SELL01816"/>
  </r>
  <r>
    <x v="2686"/>
    <d v="2022-06-09T00:00:00"/>
    <x v="1"/>
    <x v="2610"/>
    <s v="Aarav Sharma"/>
    <x v="11"/>
    <s v="Projector Mini"/>
    <x v="2"/>
    <x v="1"/>
    <n v="5"/>
    <n v="152.11000000000001"/>
    <n v="0.15"/>
    <n v="32.32"/>
    <n v="2"/>
    <n v="680.79"/>
    <s v="UPI"/>
    <s v="Delivered"/>
    <s v="Jacksonville"/>
    <s v="FL"/>
    <s v="United States"/>
    <s v="SELL00219"/>
  </r>
  <r>
    <x v="2687"/>
    <d v="2021-03-02T00:00:00"/>
    <x v="4"/>
    <x v="2611"/>
    <s v="Vikas Patel"/>
    <x v="8"/>
    <s v="Kids Toy Car"/>
    <x v="1"/>
    <x v="8"/>
    <n v="5"/>
    <n v="513.07000000000005"/>
    <n v="0"/>
    <n v="128.27000000000001"/>
    <n v="1.28"/>
    <n v="2694.9"/>
    <s v="Credit Card"/>
    <s v="Delivered"/>
    <s v="Austin"/>
    <s v="TX"/>
    <s v="United States"/>
    <s v="SELL01813"/>
  </r>
  <r>
    <x v="2688"/>
    <d v="2022-10-01T00:00:00"/>
    <x v="1"/>
    <x v="281"/>
    <s v="Neha Joshi"/>
    <x v="11"/>
    <s v="Projector Mini"/>
    <x v="2"/>
    <x v="7"/>
    <n v="2"/>
    <n v="492.26"/>
    <n v="0.05"/>
    <n v="74.819999999999993"/>
    <n v="11.4"/>
    <n v="1021.51"/>
    <s v="Debit Card"/>
    <s v="Delivered"/>
    <s v="Chicago"/>
    <s v="IL"/>
    <s v="United States"/>
    <s v="SELL00556"/>
  </r>
  <r>
    <x v="2689"/>
    <d v="2020-01-21T00:00:00"/>
    <x v="3"/>
    <x v="2612"/>
    <s v="Sahil Gupta"/>
    <x v="41"/>
    <s v="Electric Kettle"/>
    <x v="2"/>
    <x v="6"/>
    <n v="1"/>
    <n v="86.43"/>
    <n v="0.25"/>
    <n v="3.24"/>
    <n v="13.19"/>
    <n v="81.25"/>
    <s v="Amazon Pay"/>
    <s v="Delivered"/>
    <s v="San Jose"/>
    <s v="CA"/>
    <s v="United States"/>
    <s v="SELL00971"/>
  </r>
  <r>
    <x v="2690"/>
    <d v="2021-02-10T00:00:00"/>
    <x v="4"/>
    <x v="2613"/>
    <s v="Sahil Joshi"/>
    <x v="36"/>
    <s v="Router"/>
    <x v="4"/>
    <x v="9"/>
    <n v="4"/>
    <n v="220.07"/>
    <n v="0.15"/>
    <n v="0"/>
    <n v="14.89"/>
    <n v="763.13"/>
    <s v="Credit Card"/>
    <s v="Delivered"/>
    <s v="Austin"/>
    <s v="TX"/>
    <s v="United States"/>
    <s v="SELL01233"/>
  </r>
  <r>
    <x v="2691"/>
    <d v="2021-09-10T00:00:00"/>
    <x v="4"/>
    <x v="2614"/>
    <s v="Arjun Reddy"/>
    <x v="14"/>
    <s v="Running Shoes"/>
    <x v="1"/>
    <x v="1"/>
    <n v="5"/>
    <n v="524.59"/>
    <n v="0.2"/>
    <n v="104.92"/>
    <n v="3.28"/>
    <n v="2206.56"/>
    <s v="Debit Card"/>
    <s v="Delivered"/>
    <s v="Columbus"/>
    <s v="OH"/>
    <s v="Australia"/>
    <s v="SELL01375"/>
  </r>
  <r>
    <x v="2692"/>
    <d v="2022-10-11T00:00:00"/>
    <x v="1"/>
    <x v="2615"/>
    <s v="Mohit Kapoor"/>
    <x v="4"/>
    <s v="T-Shirt"/>
    <x v="2"/>
    <x v="4"/>
    <n v="2"/>
    <n v="476.36"/>
    <n v="0.15"/>
    <n v="97.18"/>
    <n v="1.76"/>
    <n v="908.75"/>
    <s v="Debit Card"/>
    <s v="Shipped"/>
    <s v="Dallas"/>
    <s v="TX"/>
    <s v="United States"/>
    <s v="SELL00148"/>
  </r>
  <r>
    <x v="2693"/>
    <d v="2020-12-01T00:00:00"/>
    <x v="3"/>
    <x v="2616"/>
    <s v="Kabir Joshi"/>
    <x v="8"/>
    <s v="Kids Toy Car"/>
    <x v="3"/>
    <x v="0"/>
    <n v="4"/>
    <n v="539.78"/>
    <n v="0"/>
    <n v="172.73"/>
    <n v="0.53"/>
    <n v="2332.38"/>
    <s v="Debit Card"/>
    <s v="Delivered"/>
    <s v="San Antonio"/>
    <s v="TX"/>
    <s v="Canada"/>
    <s v="SELL00223"/>
  </r>
  <r>
    <x v="2694"/>
    <d v="2023-02-14T00:00:00"/>
    <x v="0"/>
    <x v="2617"/>
    <s v="Ritika Mehta"/>
    <x v="41"/>
    <s v="Electric Kettle"/>
    <x v="0"/>
    <x v="6"/>
    <n v="2"/>
    <n v="116.81"/>
    <n v="0"/>
    <n v="0"/>
    <n v="8.2100000000000009"/>
    <n v="241.83"/>
    <s v="Credit Card"/>
    <s v="Delivered"/>
    <s v="San Jose"/>
    <s v="CA"/>
    <s v="United States"/>
    <s v="SELL01002"/>
  </r>
  <r>
    <x v="2695"/>
    <d v="2023-02-21T00:00:00"/>
    <x v="0"/>
    <x v="2618"/>
    <s v="Aman Reddy"/>
    <x v="1"/>
    <s v="Microphone"/>
    <x v="4"/>
    <x v="5"/>
    <n v="2"/>
    <n v="333"/>
    <n v="0.05"/>
    <n v="0"/>
    <n v="0.72"/>
    <n v="633.41999999999996"/>
    <s v="Amazon Pay"/>
    <s v="Delivered"/>
    <s v="Austin"/>
    <s v="TX"/>
    <s v="United States"/>
    <s v="SELL01392"/>
  </r>
  <r>
    <x v="2696"/>
    <d v="2021-02-02T00:00:00"/>
    <x v="4"/>
    <x v="2619"/>
    <s v="Priya Patel"/>
    <x v="39"/>
    <s v="Sunglasses"/>
    <x v="3"/>
    <x v="7"/>
    <n v="5"/>
    <n v="287.83"/>
    <n v="0.1"/>
    <n v="64.760000000000005"/>
    <n v="1.1399999999999999"/>
    <n v="1361.14"/>
    <s v="Amazon Pay"/>
    <s v="Delivered"/>
    <s v="Phoenix"/>
    <s v="AZ"/>
    <s v="United States"/>
    <s v="SELL00336"/>
  </r>
  <r>
    <x v="2697"/>
    <d v="2022-03-03T00:00:00"/>
    <x v="1"/>
    <x v="2620"/>
    <s v="Neha Reddy"/>
    <x v="39"/>
    <s v="Sunglasses"/>
    <x v="5"/>
    <x v="5"/>
    <n v="4"/>
    <n v="130.47"/>
    <n v="0"/>
    <n v="41.75"/>
    <n v="13.06"/>
    <n v="576.69000000000005"/>
    <s v="Credit Card"/>
    <s v="Delivered"/>
    <s v="San Francisco"/>
    <s v="CA"/>
    <s v="Australia"/>
    <s v="SELL00890"/>
  </r>
  <r>
    <x v="2698"/>
    <d v="2021-12-15T00:00:00"/>
    <x v="4"/>
    <x v="2621"/>
    <s v="Sneha Verma"/>
    <x v="48"/>
    <s v="Office Chair"/>
    <x v="3"/>
    <x v="3"/>
    <n v="5"/>
    <n v="303.63"/>
    <n v="0.05"/>
    <n v="72.11"/>
    <n v="10.17"/>
    <n v="1524.52"/>
    <s v="UPI"/>
    <s v="Delivered"/>
    <s v="Dallas"/>
    <s v="TX"/>
    <s v="United States"/>
    <s v="SELL00925"/>
  </r>
  <r>
    <x v="2699"/>
    <d v="2020-02-20T00:00:00"/>
    <x v="3"/>
    <x v="2622"/>
    <s v="Simran Gupta"/>
    <x v="26"/>
    <s v="Board Game"/>
    <x v="4"/>
    <x v="0"/>
    <n v="3"/>
    <n v="161.44999999999999"/>
    <n v="0"/>
    <n v="58.12"/>
    <n v="11.62"/>
    <n v="554.09"/>
    <s v="Amazon Pay"/>
    <s v="Shipped"/>
    <s v="Fort Worth"/>
    <s v="TX"/>
    <s v="Canada"/>
    <s v="SELL00219"/>
  </r>
  <r>
    <x v="2700"/>
    <d v="2024-12-11T00:00:00"/>
    <x v="2"/>
    <x v="2623"/>
    <s v="Vikas Mehta"/>
    <x v="21"/>
    <s v="Smart Light Bulb"/>
    <x v="2"/>
    <x v="9"/>
    <n v="2"/>
    <n v="475.65"/>
    <n v="0.05"/>
    <n v="45.19"/>
    <n v="12.11"/>
    <n v="961.04"/>
    <s v="Net Banking"/>
    <s v="Delivered"/>
    <s v="Los Angeles"/>
    <s v="CA"/>
    <s v="United States"/>
    <s v="SELL01217"/>
  </r>
  <r>
    <x v="2701"/>
    <d v="2020-11-19T00:00:00"/>
    <x v="3"/>
    <x v="2624"/>
    <s v="Pooja Singh"/>
    <x v="32"/>
    <s v="Children's Book"/>
    <x v="4"/>
    <x v="5"/>
    <n v="3"/>
    <n v="577.79999999999995"/>
    <n v="0.05"/>
    <n v="131.74"/>
    <n v="1.44"/>
    <n v="1779.91"/>
    <s v="UPI"/>
    <s v="Delivered"/>
    <s v="New York"/>
    <s v="NY"/>
    <s v="United States"/>
    <s v="SELL01912"/>
  </r>
  <r>
    <x v="2702"/>
    <d v="2022-02-27T00:00:00"/>
    <x v="1"/>
    <x v="2625"/>
    <s v="Priya Sharma"/>
    <x v="25"/>
    <s v="Memory Card 128GB"/>
    <x v="2"/>
    <x v="9"/>
    <n v="2"/>
    <n v="491.75"/>
    <n v="0.15"/>
    <n v="41.8"/>
    <n v="3.67"/>
    <n v="881.44"/>
    <s v="Credit Card"/>
    <s v="Delivered"/>
    <s v="San Diego"/>
    <s v="CA"/>
    <s v="United States"/>
    <s v="SELL01300"/>
  </r>
  <r>
    <x v="2703"/>
    <d v="2020-05-20T00:00:00"/>
    <x v="3"/>
    <x v="433"/>
    <s v="Aarav Reddy"/>
    <x v="42"/>
    <s v="Wireless Charger"/>
    <x v="5"/>
    <x v="0"/>
    <n v="1"/>
    <n v="427.68"/>
    <n v="0.2"/>
    <n v="17.11"/>
    <n v="7.25"/>
    <n v="366.5"/>
    <s v="UPI"/>
    <s v="Delivered"/>
    <s v="Jacksonville"/>
    <s v="FL"/>
    <s v="United States"/>
    <s v="SELL00378"/>
  </r>
  <r>
    <x v="2704"/>
    <d v="2021-04-14T00:00:00"/>
    <x v="4"/>
    <x v="2626"/>
    <s v="Arjun Patel"/>
    <x v="0"/>
    <s v="Drone Mini"/>
    <x v="4"/>
    <x v="5"/>
    <n v="1"/>
    <n v="344.31"/>
    <n v="0"/>
    <n v="17.22"/>
    <n v="6.71"/>
    <n v="368.24"/>
    <s v="Net Banking"/>
    <s v="Delivered"/>
    <s v="San Jose"/>
    <s v="CA"/>
    <s v="United States"/>
    <s v="SELL01456"/>
  </r>
  <r>
    <x v="2705"/>
    <d v="2022-02-25T00:00:00"/>
    <x v="1"/>
    <x v="2627"/>
    <s v="Priya Joshi"/>
    <x v="41"/>
    <s v="Electric Kettle"/>
    <x v="1"/>
    <x v="0"/>
    <n v="3"/>
    <n v="96.14"/>
    <n v="0.2"/>
    <n v="27.69"/>
    <n v="14.6"/>
    <n v="273.02999999999997"/>
    <s v="Credit Card"/>
    <s v="Delivered"/>
    <s v="San Jose"/>
    <s v="CA"/>
    <s v="United Kingdom"/>
    <s v="SELL01174"/>
  </r>
  <r>
    <x v="2706"/>
    <d v="2023-09-19T00:00:00"/>
    <x v="0"/>
    <x v="2628"/>
    <s v="Sahil Sharma"/>
    <x v="16"/>
    <s v="Puzzle 1000pc"/>
    <x v="1"/>
    <x v="8"/>
    <n v="3"/>
    <n v="591.29999999999995"/>
    <n v="0.1"/>
    <n v="0"/>
    <n v="4.75"/>
    <n v="1601.26"/>
    <s v="UPI"/>
    <s v="Shipped"/>
    <s v="Philadelphia"/>
    <s v="PA"/>
    <s v="United States"/>
    <s v="SELL00541"/>
  </r>
  <r>
    <x v="2707"/>
    <d v="2022-08-21T00:00:00"/>
    <x v="1"/>
    <x v="2629"/>
    <s v="Neha Joshi"/>
    <x v="37"/>
    <s v="USB-C Charger"/>
    <x v="2"/>
    <x v="7"/>
    <n v="1"/>
    <n v="274.49"/>
    <n v="0.05"/>
    <n v="20.86"/>
    <n v="10.77"/>
    <n v="292.39999999999998"/>
    <s v="Credit Card"/>
    <s v="Returned"/>
    <s v="San Francisco"/>
    <s v="CA"/>
    <s v="United States"/>
    <s v="SELL01423"/>
  </r>
  <r>
    <x v="2708"/>
    <d v="2022-10-04T00:00:00"/>
    <x v="1"/>
    <x v="2630"/>
    <s v="Priya Sharma"/>
    <x v="7"/>
    <s v="Jeans"/>
    <x v="3"/>
    <x v="6"/>
    <n v="5"/>
    <n v="65.23"/>
    <n v="0.1"/>
    <n v="52.84"/>
    <n v="14.67"/>
    <n v="361.04"/>
    <s v="Credit Card"/>
    <s v="Delivered"/>
    <s v="San Antonio"/>
    <s v="TX"/>
    <s v="United States"/>
    <s v="SELL01808"/>
  </r>
  <r>
    <x v="2709"/>
    <d v="2021-01-07T00:00:00"/>
    <x v="4"/>
    <x v="2631"/>
    <s v="Karan Gupta"/>
    <x v="27"/>
    <s v="Instant Pot"/>
    <x v="4"/>
    <x v="1"/>
    <n v="3"/>
    <n v="189.54"/>
    <n v="0.1"/>
    <n v="0"/>
    <n v="7.93"/>
    <n v="519.69000000000005"/>
    <s v="Net Banking"/>
    <s v="Delivered"/>
    <s v="Chicago"/>
    <s v="IL"/>
    <s v="United States"/>
    <s v="SELL01591"/>
  </r>
  <r>
    <x v="2710"/>
    <d v="2024-05-06T00:00:00"/>
    <x v="2"/>
    <x v="2632"/>
    <s v="Kabir Kumar"/>
    <x v="49"/>
    <s v="Bluetooth Speaker"/>
    <x v="2"/>
    <x v="0"/>
    <n v="5"/>
    <n v="586.52"/>
    <n v="0"/>
    <n v="234.61"/>
    <n v="4.25"/>
    <n v="3171.46"/>
    <s v="Credit Card"/>
    <s v="Delivered"/>
    <s v="Los Angeles"/>
    <s v="CA"/>
    <s v="United States"/>
    <s v="SELL00468"/>
  </r>
  <r>
    <x v="2711"/>
    <d v="2021-05-08T00:00:00"/>
    <x v="4"/>
    <x v="2633"/>
    <s v="Aarav Reddy"/>
    <x v="30"/>
    <s v="Noise Cancelling Headphones"/>
    <x v="3"/>
    <x v="5"/>
    <n v="1"/>
    <n v="21.94"/>
    <n v="0"/>
    <n v="1.1000000000000001"/>
    <n v="7.24"/>
    <n v="30.28"/>
    <s v="UPI"/>
    <s v="Delivered"/>
    <s v="Austin"/>
    <s v="TX"/>
    <s v="United States"/>
    <s v="SELL01855"/>
  </r>
  <r>
    <x v="2712"/>
    <d v="2024-04-11T00:00:00"/>
    <x v="2"/>
    <x v="2634"/>
    <s v="Vikas Kumar"/>
    <x v="16"/>
    <s v="Puzzle 1000pc"/>
    <x v="4"/>
    <x v="8"/>
    <n v="1"/>
    <n v="128.94999999999999"/>
    <n v="0"/>
    <n v="6.45"/>
    <n v="7.99"/>
    <n v="143.38999999999999"/>
    <s v="Credit Card"/>
    <s v="Delivered"/>
    <s v="Fort Worth"/>
    <s v="TX"/>
    <s v="India"/>
    <s v="SELL00742"/>
  </r>
  <r>
    <x v="2713"/>
    <d v="2024-08-19T00:00:00"/>
    <x v="2"/>
    <x v="2635"/>
    <s v="Karan Reddy"/>
    <x v="11"/>
    <s v="Projector Mini"/>
    <x v="0"/>
    <x v="0"/>
    <n v="1"/>
    <n v="423.07"/>
    <n v="0.05"/>
    <n v="72.34"/>
    <n v="9.06"/>
    <n v="483.32"/>
    <s v="Net Banking"/>
    <s v="Delivered"/>
    <s v="Jacksonville"/>
    <s v="FL"/>
    <s v="India"/>
    <s v="SELL01089"/>
  </r>
  <r>
    <x v="2714"/>
    <d v="2022-01-20T00:00:00"/>
    <x v="1"/>
    <x v="2636"/>
    <s v="Karan Mehta"/>
    <x v="28"/>
    <s v="Water Bottle"/>
    <x v="2"/>
    <x v="7"/>
    <n v="4"/>
    <n v="438.75"/>
    <n v="0"/>
    <n v="140.4"/>
    <n v="3.5"/>
    <n v="1898.9"/>
    <s v="UPI"/>
    <s v="Delivered"/>
    <s v="Austin"/>
    <s v="TX"/>
    <s v="United States"/>
    <s v="SELL01266"/>
  </r>
  <r>
    <x v="2715"/>
    <d v="2023-03-25T00:00:00"/>
    <x v="0"/>
    <x v="2637"/>
    <s v="Sneha Singh"/>
    <x v="27"/>
    <s v="Instant Pot"/>
    <x v="3"/>
    <x v="2"/>
    <n v="3"/>
    <n v="410.39"/>
    <n v="0.1"/>
    <n v="88.64"/>
    <n v="3.12"/>
    <n v="1199.81"/>
    <s v="Cash on Delivery"/>
    <s v="Delivered"/>
    <s v="Dallas"/>
    <s v="TX"/>
    <s v="United States"/>
    <s v="SELL01182"/>
  </r>
  <r>
    <x v="2716"/>
    <d v="2020-10-17T00:00:00"/>
    <x v="3"/>
    <x v="2638"/>
    <s v="Sunita Mehta"/>
    <x v="42"/>
    <s v="Wireless Charger"/>
    <x v="2"/>
    <x v="3"/>
    <n v="1"/>
    <n v="304.17"/>
    <n v="0.1"/>
    <n v="49.28"/>
    <n v="1.02"/>
    <n v="324.05"/>
    <s v="Debit Card"/>
    <s v="Shipped"/>
    <s v="Washington"/>
    <s v="DC"/>
    <s v="United States"/>
    <s v="SELL00012"/>
  </r>
  <r>
    <x v="2717"/>
    <d v="2024-07-29T00:00:00"/>
    <x v="2"/>
    <x v="2639"/>
    <s v="Sneha Gupta"/>
    <x v="12"/>
    <s v="Vacuum Cleaner"/>
    <x v="1"/>
    <x v="2"/>
    <n v="1"/>
    <n v="133.6"/>
    <n v="0"/>
    <n v="10.69"/>
    <n v="5.14"/>
    <n v="149.43"/>
    <s v="UPI"/>
    <s v="Shipped"/>
    <s v="Austin"/>
    <s v="TX"/>
    <s v="United States"/>
    <s v="SELL00169"/>
  </r>
  <r>
    <x v="2718"/>
    <d v="2023-03-13T00:00:00"/>
    <x v="0"/>
    <x v="2640"/>
    <s v="Aditya Mehta"/>
    <x v="32"/>
    <s v="Children's Book"/>
    <x v="0"/>
    <x v="4"/>
    <n v="4"/>
    <n v="154.66999999999999"/>
    <n v="0.1"/>
    <n v="100.23"/>
    <n v="11.9"/>
    <n v="668.94"/>
    <s v="Net Banking"/>
    <s v="Delivered"/>
    <s v="Dallas"/>
    <s v="TX"/>
    <s v="United States"/>
    <s v="SELL00342"/>
  </r>
  <r>
    <x v="2719"/>
    <d v="2020-04-15T00:00:00"/>
    <x v="3"/>
    <x v="2641"/>
    <s v="Sneha Reddy"/>
    <x v="26"/>
    <s v="Board Game"/>
    <x v="2"/>
    <x v="6"/>
    <n v="1"/>
    <n v="137.05000000000001"/>
    <n v="0.05"/>
    <n v="15.62"/>
    <n v="11.89"/>
    <n v="157.71"/>
    <s v="Debit Card"/>
    <s v="Delivered"/>
    <s v="San Antonio"/>
    <s v="TX"/>
    <s v="United States"/>
    <s v="SELL00281"/>
  </r>
  <r>
    <x v="2720"/>
    <d v="2023-12-14T00:00:00"/>
    <x v="0"/>
    <x v="2642"/>
    <s v="Kabir Gupta"/>
    <x v="46"/>
    <s v="Action Camera"/>
    <x v="4"/>
    <x v="8"/>
    <n v="1"/>
    <n v="596.71"/>
    <n v="0"/>
    <n v="47.74"/>
    <n v="2.54"/>
    <n v="646.99"/>
    <s v="Credit Card"/>
    <s v="Delivered"/>
    <s v="Denver"/>
    <s v="CO"/>
    <s v="United States"/>
    <s v="SELL01467"/>
  </r>
  <r>
    <x v="2721"/>
    <d v="2021-10-31T00:00:00"/>
    <x v="4"/>
    <x v="2643"/>
    <s v="Priya Reddy"/>
    <x v="12"/>
    <s v="Vacuum Cleaner"/>
    <x v="4"/>
    <x v="8"/>
    <n v="5"/>
    <n v="57.31"/>
    <n v="0"/>
    <n v="51.58"/>
    <n v="1.51"/>
    <n v="339.64"/>
    <s v="Credit Card"/>
    <s v="Delivered"/>
    <s v="Austin"/>
    <s v="TX"/>
    <s v="India"/>
    <s v="SELL01823"/>
  </r>
  <r>
    <x v="2722"/>
    <d v="2024-08-08T00:00:00"/>
    <x v="2"/>
    <x v="2644"/>
    <s v="Pooja Mehta"/>
    <x v="44"/>
    <s v="Desk Organizer"/>
    <x v="5"/>
    <x v="9"/>
    <n v="2"/>
    <n v="456.66"/>
    <n v="0"/>
    <n v="45.67"/>
    <n v="8.52"/>
    <n v="967.51"/>
    <s v="Credit Card"/>
    <s v="Delivered"/>
    <s v="Jacksonville"/>
    <s v="FL"/>
    <s v="India"/>
    <s v="SELL00025"/>
  </r>
  <r>
    <x v="2723"/>
    <d v="2020-01-02T00:00:00"/>
    <x v="3"/>
    <x v="2645"/>
    <s v="Rohit Verma"/>
    <x v="44"/>
    <s v="Desk Organizer"/>
    <x v="3"/>
    <x v="7"/>
    <n v="2"/>
    <n v="489.27"/>
    <n v="0.1"/>
    <n v="70.45"/>
    <n v="12.02"/>
    <n v="963.16"/>
    <s v="UPI"/>
    <s v="Delivered"/>
    <s v="San Antonio"/>
    <s v="TX"/>
    <s v="United States"/>
    <s v="SELL01705"/>
  </r>
  <r>
    <x v="2724"/>
    <d v="2021-08-11T00:00:00"/>
    <x v="4"/>
    <x v="2646"/>
    <s v="Mohit Singh"/>
    <x v="19"/>
    <s v="Backpack"/>
    <x v="2"/>
    <x v="1"/>
    <n v="1"/>
    <n v="17.52"/>
    <n v="0.15"/>
    <n v="1.19"/>
    <n v="0.88"/>
    <n v="16.96"/>
    <s v="Debit Card"/>
    <s v="Delivered"/>
    <s v="Chicago"/>
    <s v="IL"/>
    <s v="United States"/>
    <s v="SELL01413"/>
  </r>
  <r>
    <x v="2725"/>
    <d v="2021-10-05T00:00:00"/>
    <x v="4"/>
    <x v="2647"/>
    <s v="Priya Verma"/>
    <x v="31"/>
    <s v="Novel Bestseller"/>
    <x v="1"/>
    <x v="7"/>
    <n v="2"/>
    <n v="6.01"/>
    <n v="0"/>
    <n v="0"/>
    <n v="6.25"/>
    <n v="18.27"/>
    <s v="Amazon Pay"/>
    <s v="Shipped"/>
    <s v="Dallas"/>
    <s v="TX"/>
    <s v="United States"/>
    <s v="SELL01328"/>
  </r>
  <r>
    <x v="2726"/>
    <d v="2020-03-30T00:00:00"/>
    <x v="3"/>
    <x v="2648"/>
    <s v="Simran Kapoor"/>
    <x v="45"/>
    <s v="Yoga Mat"/>
    <x v="1"/>
    <x v="7"/>
    <n v="3"/>
    <n v="430.64"/>
    <n v="0"/>
    <n v="0"/>
    <n v="9.49"/>
    <n v="1301.4100000000001"/>
    <s v="Debit Card"/>
    <s v="Shipped"/>
    <s v="Chicago"/>
    <s v="IL"/>
    <s v="United States"/>
    <s v="SELL01130"/>
  </r>
  <r>
    <x v="2727"/>
    <d v="2023-09-30T00:00:00"/>
    <x v="0"/>
    <x v="2649"/>
    <s v="Simran Gupta"/>
    <x v="18"/>
    <s v="Smartphone Case"/>
    <x v="4"/>
    <x v="1"/>
    <n v="2"/>
    <n v="583.36"/>
    <n v="0.15"/>
    <n v="178.51"/>
    <n v="7.97"/>
    <n v="1178.19"/>
    <s v="Credit Card"/>
    <s v="Delivered"/>
    <s v="San Jose"/>
    <s v="CA"/>
    <s v="United States"/>
    <s v="SELL01543"/>
  </r>
  <r>
    <x v="2728"/>
    <d v="2020-12-15T00:00:00"/>
    <x v="3"/>
    <x v="297"/>
    <s v="Kabir Joshi"/>
    <x v="14"/>
    <s v="Running Shoes"/>
    <x v="1"/>
    <x v="5"/>
    <n v="3"/>
    <n v="260.75"/>
    <n v="0.15"/>
    <n v="119.68"/>
    <n v="6.7"/>
    <n v="791.29"/>
    <s v="Debit Card"/>
    <s v="Pending"/>
    <s v="Indianapolis"/>
    <s v="IN"/>
    <s v="United States"/>
    <s v="SELL00304"/>
  </r>
  <r>
    <x v="2729"/>
    <d v="2024-01-22T00:00:00"/>
    <x v="2"/>
    <x v="2650"/>
    <s v="Rohit Patel"/>
    <x v="23"/>
    <s v="Phone Tripod"/>
    <x v="4"/>
    <x v="8"/>
    <n v="5"/>
    <n v="486.78"/>
    <n v="0.05"/>
    <n v="184.98"/>
    <n v="5.54"/>
    <n v="2502.7199999999998"/>
    <s v="Amazon Pay"/>
    <s v="Delivered"/>
    <s v="Austin"/>
    <s v="TX"/>
    <s v="United States"/>
    <s v="SELL00883"/>
  </r>
  <r>
    <x v="2730"/>
    <d v="2023-07-10T00:00:00"/>
    <x v="0"/>
    <x v="2651"/>
    <s v="Aarav Singh"/>
    <x v="29"/>
    <s v="Portable SSD 1TB"/>
    <x v="2"/>
    <x v="4"/>
    <n v="4"/>
    <n v="416.54"/>
    <n v="0.1"/>
    <n v="74.98"/>
    <n v="7.54"/>
    <n v="1582.06"/>
    <s v="Amazon Pay"/>
    <s v="Delivered"/>
    <s v="Chicago"/>
    <s v="IL"/>
    <s v="Australia"/>
    <s v="SELL01535"/>
  </r>
  <r>
    <x v="2731"/>
    <d v="2023-10-06T00:00:00"/>
    <x v="0"/>
    <x v="2652"/>
    <s v="Vivaan Reddy"/>
    <x v="9"/>
    <s v="Wireless Earbuds"/>
    <x v="4"/>
    <x v="8"/>
    <n v="5"/>
    <n v="87.93"/>
    <n v="0"/>
    <n v="21.98"/>
    <n v="7.86"/>
    <n v="469.49"/>
    <s v="Credit Card"/>
    <s v="Returned"/>
    <s v="Seattle"/>
    <s v="WA"/>
    <s v="India"/>
    <s v="SELL00063"/>
  </r>
  <r>
    <x v="2732"/>
    <d v="2023-02-05T00:00:00"/>
    <x v="0"/>
    <x v="2653"/>
    <s v="Aarav Singh"/>
    <x v="23"/>
    <s v="Phone Tripod"/>
    <x v="0"/>
    <x v="4"/>
    <n v="2"/>
    <n v="191.43"/>
    <n v="0.1"/>
    <n v="41.35"/>
    <n v="3.06"/>
    <n v="388.98"/>
    <s v="Credit Card"/>
    <s v="Delivered"/>
    <s v="Phoenix"/>
    <s v="AZ"/>
    <s v="United States"/>
    <s v="SELL00905"/>
  </r>
  <r>
    <x v="2733"/>
    <d v="2024-05-28T00:00:00"/>
    <x v="2"/>
    <x v="2654"/>
    <s v="Vihaan Gupta"/>
    <x v="16"/>
    <s v="Puzzle 1000pc"/>
    <x v="5"/>
    <x v="7"/>
    <n v="4"/>
    <n v="535.64"/>
    <n v="0.15"/>
    <n v="145.69"/>
    <n v="7.54"/>
    <n v="1974.41"/>
    <s v="Amazon Pay"/>
    <s v="Delivered"/>
    <s v="New York"/>
    <s v="NY"/>
    <s v="United States"/>
    <s v="SELL01187"/>
  </r>
  <r>
    <x v="2734"/>
    <d v="2022-11-28T00:00:00"/>
    <x v="1"/>
    <x v="2655"/>
    <s v="Pooja Singh"/>
    <x v="41"/>
    <s v="Electric Kettle"/>
    <x v="4"/>
    <x v="5"/>
    <n v="5"/>
    <n v="461.69"/>
    <n v="0"/>
    <n v="277.01"/>
    <n v="2.5"/>
    <n v="2587.96"/>
    <s v="Cash on Delivery"/>
    <s v="Delivered"/>
    <s v="Houston"/>
    <s v="TX"/>
    <s v="India"/>
    <s v="SELL01559"/>
  </r>
  <r>
    <x v="2735"/>
    <d v="2022-06-27T00:00:00"/>
    <x v="1"/>
    <x v="2656"/>
    <s v="Simran Sharma"/>
    <x v="7"/>
    <s v="Jeans"/>
    <x v="3"/>
    <x v="2"/>
    <n v="3"/>
    <n v="14.06"/>
    <n v="0"/>
    <n v="5.0599999999999996"/>
    <n v="2.61"/>
    <n v="49.85"/>
    <s v="UPI"/>
    <s v="Delivered"/>
    <s v="Phoenix"/>
    <s v="AZ"/>
    <s v="India"/>
    <s v="SELL00535"/>
  </r>
  <r>
    <x v="2736"/>
    <d v="2020-06-07T00:00:00"/>
    <x v="3"/>
    <x v="2657"/>
    <s v="Sneha Verma"/>
    <x v="30"/>
    <s v="Noise Cancelling Headphones"/>
    <x v="4"/>
    <x v="5"/>
    <n v="2"/>
    <n v="256.5"/>
    <n v="0"/>
    <n v="25.65"/>
    <n v="11.71"/>
    <n v="550.36"/>
    <s v="Debit Card"/>
    <s v="Shipped"/>
    <s v="Denver"/>
    <s v="CO"/>
    <s v="United Kingdom"/>
    <s v="SELL01733"/>
  </r>
  <r>
    <x v="2737"/>
    <d v="2024-05-25T00:00:00"/>
    <x v="2"/>
    <x v="2658"/>
    <s v="Arjun Sharma"/>
    <x v="40"/>
    <s v="Mechanical Keyboard"/>
    <x v="0"/>
    <x v="3"/>
    <n v="3"/>
    <n v="49.75"/>
    <n v="0"/>
    <n v="11.94"/>
    <n v="11.65"/>
    <n v="172.84"/>
    <s v="Amazon Pay"/>
    <s v="Delivered"/>
    <s v="San Diego"/>
    <s v="CA"/>
    <s v="United States"/>
    <s v="SELL01973"/>
  </r>
  <r>
    <x v="2738"/>
    <d v="2022-08-16T00:00:00"/>
    <x v="1"/>
    <x v="2659"/>
    <s v="Neha Kumar"/>
    <x v="6"/>
    <s v="Dress Shirt"/>
    <x v="0"/>
    <x v="4"/>
    <n v="2"/>
    <n v="83.13"/>
    <n v="0.05"/>
    <n v="7.9"/>
    <n v="11.98"/>
    <n v="177.83"/>
    <s v="Credit Card"/>
    <s v="Shipped"/>
    <s v="Philadelphia"/>
    <s v="PA"/>
    <s v="United States"/>
    <s v="SELL00030"/>
  </r>
  <r>
    <x v="2739"/>
    <d v="2020-11-07T00:00:00"/>
    <x v="3"/>
    <x v="2660"/>
    <s v="Anjali Mehta"/>
    <x v="49"/>
    <s v="Bluetooth Speaker"/>
    <x v="1"/>
    <x v="7"/>
    <n v="5"/>
    <n v="411.56"/>
    <n v="0.15"/>
    <n v="87.46"/>
    <n v="1.34"/>
    <n v="1837.93"/>
    <s v="Credit Card"/>
    <s v="Delivered"/>
    <s v="Washington"/>
    <s v="DC"/>
    <s v="United States"/>
    <s v="SELL01745"/>
  </r>
  <r>
    <x v="2740"/>
    <d v="2023-06-18T00:00:00"/>
    <x v="0"/>
    <x v="2661"/>
    <s v="Priya Joshi"/>
    <x v="43"/>
    <s v="HDMI Cable 2m"/>
    <x v="4"/>
    <x v="3"/>
    <n v="1"/>
    <n v="385.61"/>
    <n v="0"/>
    <n v="46.27"/>
    <n v="7.04"/>
    <n v="438.92"/>
    <s v="Debit Card"/>
    <s v="Delivered"/>
    <s v="Houston"/>
    <s v="TX"/>
    <s v="India"/>
    <s v="SELL00215"/>
  </r>
  <r>
    <x v="2741"/>
    <d v="2021-03-20T00:00:00"/>
    <x v="4"/>
    <x v="2662"/>
    <s v="Vikas Joshi"/>
    <x v="21"/>
    <s v="Smart Light Bulb"/>
    <x v="4"/>
    <x v="9"/>
    <n v="5"/>
    <n v="25.58"/>
    <n v="0.25"/>
    <n v="7.67"/>
    <n v="2.33"/>
    <n v="105.92"/>
    <s v="Credit Card"/>
    <s v="Delivered"/>
    <s v="Seattle"/>
    <s v="WA"/>
    <s v="United States"/>
    <s v="SELL00077"/>
  </r>
  <r>
    <x v="2742"/>
    <d v="2020-10-24T00:00:00"/>
    <x v="3"/>
    <x v="2663"/>
    <s v="Vivaan Patel"/>
    <x v="32"/>
    <s v="Children's Book"/>
    <x v="1"/>
    <x v="0"/>
    <n v="2"/>
    <n v="232.08"/>
    <n v="0"/>
    <n v="23.21"/>
    <n v="10.88"/>
    <n v="498.25"/>
    <s v="Credit Card"/>
    <s v="Shipped"/>
    <s v="Fort Worth"/>
    <s v="TX"/>
    <s v="United States"/>
    <s v="SELL00678"/>
  </r>
  <r>
    <x v="2743"/>
    <d v="2022-08-09T00:00:00"/>
    <x v="1"/>
    <x v="2664"/>
    <s v="Aditya Singh"/>
    <x v="14"/>
    <s v="Running Shoes"/>
    <x v="3"/>
    <x v="5"/>
    <n v="3"/>
    <n v="145.77000000000001"/>
    <n v="0"/>
    <n v="78.72"/>
    <n v="2.98"/>
    <n v="519.01"/>
    <s v="Credit Card"/>
    <s v="Pending"/>
    <s v="San Antonio"/>
    <s v="TX"/>
    <s v="United States"/>
    <s v="SELL00226"/>
  </r>
  <r>
    <x v="2744"/>
    <d v="2020-02-05T00:00:00"/>
    <x v="3"/>
    <x v="2665"/>
    <s v="Vivaan Gupta"/>
    <x v="45"/>
    <s v="Yoga Mat"/>
    <x v="3"/>
    <x v="0"/>
    <n v="2"/>
    <n v="483.08"/>
    <n v="0.15"/>
    <n v="98.55"/>
    <n v="1.86"/>
    <n v="921.65"/>
    <s v="Debit Card"/>
    <s v="Pending"/>
    <s v="Fort Worth"/>
    <s v="TX"/>
    <s v="United States"/>
    <s v="SELL01833"/>
  </r>
  <r>
    <x v="2745"/>
    <d v="2023-01-12T00:00:00"/>
    <x v="0"/>
    <x v="2666"/>
    <s v="Sunita Verma"/>
    <x v="5"/>
    <s v="Cookware Set"/>
    <x v="5"/>
    <x v="6"/>
    <n v="3"/>
    <n v="268.67"/>
    <n v="0.1"/>
    <n v="87.05"/>
    <n v="10.1"/>
    <n v="822.56"/>
    <s v="Credit Card"/>
    <s v="Delivered"/>
    <s v="Jacksonville"/>
    <s v="FL"/>
    <s v="United States"/>
    <s v="SELL01792"/>
  </r>
  <r>
    <x v="2746"/>
    <d v="2024-01-15T00:00:00"/>
    <x v="2"/>
    <x v="2667"/>
    <s v="Sahil Joshi"/>
    <x v="48"/>
    <s v="Office Chair"/>
    <x v="1"/>
    <x v="6"/>
    <n v="4"/>
    <n v="227.8"/>
    <n v="0"/>
    <n v="72.900000000000006"/>
    <n v="13.41"/>
    <n v="997.51"/>
    <s v="Debit Card"/>
    <s v="Delivered"/>
    <s v="Phoenix"/>
    <s v="AZ"/>
    <s v="United States"/>
    <s v="SELL01961"/>
  </r>
  <r>
    <x v="2747"/>
    <d v="2024-12-03T00:00:00"/>
    <x v="2"/>
    <x v="2668"/>
    <s v="Mohit Kumar"/>
    <x v="1"/>
    <s v="Microphone"/>
    <x v="1"/>
    <x v="2"/>
    <n v="5"/>
    <n v="285.64999999999998"/>
    <n v="0.1"/>
    <n v="102.83"/>
    <n v="12.28"/>
    <n v="1400.54"/>
    <s v="Debit Card"/>
    <s v="Shipped"/>
    <s v="San Francisco"/>
    <s v="CA"/>
    <s v="United States"/>
    <s v="SELL00704"/>
  </r>
  <r>
    <x v="2748"/>
    <d v="2023-11-09T00:00:00"/>
    <x v="0"/>
    <x v="2669"/>
    <s v="Pooja Mehta"/>
    <x v="27"/>
    <s v="Instant Pot"/>
    <x v="0"/>
    <x v="7"/>
    <n v="2"/>
    <n v="487.75"/>
    <n v="0.05"/>
    <n v="166.81"/>
    <n v="1.79"/>
    <n v="1095.32"/>
    <s v="Credit Card"/>
    <s v="Delivered"/>
    <s v="Houston"/>
    <s v="TX"/>
    <s v="United States"/>
    <s v="SELL01378"/>
  </r>
  <r>
    <x v="2749"/>
    <d v="2023-04-10T00:00:00"/>
    <x v="0"/>
    <x v="2670"/>
    <s v="Aarav Verma"/>
    <x v="16"/>
    <s v="Puzzle 1000pc"/>
    <x v="5"/>
    <x v="4"/>
    <n v="1"/>
    <n v="212.17"/>
    <n v="0.15"/>
    <n v="21.64"/>
    <n v="2.04"/>
    <n v="204.02"/>
    <s v="Amazon Pay"/>
    <s v="Delivered"/>
    <s v="Philadelphia"/>
    <s v="PA"/>
    <s v="India"/>
    <s v="SELL01175"/>
  </r>
  <r>
    <x v="2750"/>
    <d v="2023-10-31T00:00:00"/>
    <x v="0"/>
    <x v="2671"/>
    <s v="Sneha Mehta"/>
    <x v="21"/>
    <s v="Smart Light Bulb"/>
    <x v="3"/>
    <x v="1"/>
    <n v="2"/>
    <n v="371.02"/>
    <n v="0.3"/>
    <n v="93.5"/>
    <n v="1.84"/>
    <n v="614.77"/>
    <s v="Credit Card"/>
    <s v="Shipped"/>
    <s v="San Jose"/>
    <s v="CA"/>
    <s v="United States"/>
    <s v="SELL01732"/>
  </r>
  <r>
    <x v="2751"/>
    <d v="2024-09-04T00:00:00"/>
    <x v="2"/>
    <x v="2672"/>
    <s v="Simran Kumar"/>
    <x v="6"/>
    <s v="Dress Shirt"/>
    <x v="3"/>
    <x v="7"/>
    <n v="1"/>
    <n v="78.61"/>
    <n v="0.15"/>
    <n v="5.35"/>
    <n v="11.23"/>
    <n v="83.4"/>
    <s v="Credit Card"/>
    <s v="Delivered"/>
    <s v="Denver"/>
    <s v="CO"/>
    <s v="United States"/>
    <s v="SELL01754"/>
  </r>
  <r>
    <x v="2752"/>
    <d v="2023-10-17T00:00:00"/>
    <x v="0"/>
    <x v="2673"/>
    <s v="Vivaan Kumar"/>
    <x v="2"/>
    <s v="Power Bank 20000mAh"/>
    <x v="5"/>
    <x v="0"/>
    <n v="1"/>
    <n v="337.28"/>
    <n v="0"/>
    <n v="16.86"/>
    <n v="7.37"/>
    <n v="361.51"/>
    <s v="Net Banking"/>
    <s v="Delivered"/>
    <s v="Houston"/>
    <s v="TX"/>
    <s v="United States"/>
    <s v="SELL01365"/>
  </r>
  <r>
    <x v="2753"/>
    <d v="2021-07-12T00:00:00"/>
    <x v="4"/>
    <x v="2674"/>
    <s v="Simran Verma"/>
    <x v="36"/>
    <s v="Router"/>
    <x v="0"/>
    <x v="0"/>
    <n v="2"/>
    <n v="384.81"/>
    <n v="0.1"/>
    <n v="83.12"/>
    <n v="7.28"/>
    <n v="783.06"/>
    <s v="Credit Card"/>
    <s v="Shipped"/>
    <s v="Austin"/>
    <s v="TX"/>
    <s v="United States"/>
    <s v="SELL01082"/>
  </r>
  <r>
    <x v="2754"/>
    <d v="2022-06-09T00:00:00"/>
    <x v="1"/>
    <x v="2675"/>
    <s v="Aman Kumar"/>
    <x v="19"/>
    <s v="Backpack"/>
    <x v="1"/>
    <x v="4"/>
    <n v="2"/>
    <n v="143.52000000000001"/>
    <n v="0.25"/>
    <n v="17.22"/>
    <n v="3.92"/>
    <n v="236.42"/>
    <s v="Net Banking"/>
    <s v="Returned"/>
    <s v="Los Angeles"/>
    <s v="CA"/>
    <s v="United States"/>
    <s v="SELL00492"/>
  </r>
  <r>
    <x v="2755"/>
    <d v="2020-05-20T00:00:00"/>
    <x v="3"/>
    <x v="2676"/>
    <s v="Neha Mehta"/>
    <x v="28"/>
    <s v="Water Bottle"/>
    <x v="1"/>
    <x v="0"/>
    <n v="2"/>
    <n v="252.54"/>
    <n v="0"/>
    <n v="40.409999999999997"/>
    <n v="3.76"/>
    <n v="549.25"/>
    <s v="Debit Card"/>
    <s v="Delivered"/>
    <s v="Charlotte"/>
    <s v="NC"/>
    <s v="United States"/>
    <s v="SELL01349"/>
  </r>
  <r>
    <x v="2756"/>
    <d v="2022-06-05T00:00:00"/>
    <x v="1"/>
    <x v="2677"/>
    <s v="Priya Patel"/>
    <x v="28"/>
    <s v="Water Bottle"/>
    <x v="5"/>
    <x v="1"/>
    <n v="2"/>
    <n v="357.69"/>
    <n v="0.1"/>
    <n v="32.19"/>
    <n v="6.77"/>
    <n v="682.8"/>
    <s v="Credit Card"/>
    <s v="Cancelled"/>
    <s v="Seattle"/>
    <s v="WA"/>
    <s v="United States"/>
    <s v="SELL00782"/>
  </r>
  <r>
    <x v="2757"/>
    <d v="2023-02-15T00:00:00"/>
    <x v="0"/>
    <x v="2678"/>
    <s v="Mohit Sharma"/>
    <x v="5"/>
    <s v="Cookware Set"/>
    <x v="4"/>
    <x v="9"/>
    <n v="2"/>
    <n v="208.24"/>
    <n v="0"/>
    <n v="20.82"/>
    <n v="10.68"/>
    <n v="447.98"/>
    <s v="Net Banking"/>
    <s v="Delivered"/>
    <s v="Fort Worth"/>
    <s v="TX"/>
    <s v="United States"/>
    <s v="SELL00081"/>
  </r>
  <r>
    <x v="2758"/>
    <d v="2023-07-24T00:00:00"/>
    <x v="0"/>
    <x v="2679"/>
    <s v="Sahil Reddy"/>
    <x v="32"/>
    <s v="Children's Book"/>
    <x v="2"/>
    <x v="6"/>
    <n v="5"/>
    <n v="93.13"/>
    <n v="0.25"/>
    <n v="17.46"/>
    <n v="13.98"/>
    <n v="380.68"/>
    <s v="UPI"/>
    <s v="Delivered"/>
    <s v="Philadelphia"/>
    <s v="PA"/>
    <s v="United States"/>
    <s v="SELL00853"/>
  </r>
  <r>
    <x v="2759"/>
    <d v="2021-12-26T00:00:00"/>
    <x v="4"/>
    <x v="2680"/>
    <s v="Vihaan Gupta"/>
    <x v="46"/>
    <s v="Action Camera"/>
    <x v="2"/>
    <x v="7"/>
    <n v="1"/>
    <n v="25.54"/>
    <n v="0"/>
    <n v="4.5999999999999996"/>
    <n v="2.81"/>
    <n v="32.950000000000003"/>
    <s v="Credit Card"/>
    <s v="Delivered"/>
    <s v="Washington"/>
    <s v="DC"/>
    <s v="India"/>
    <s v="SELL01659"/>
  </r>
  <r>
    <x v="2760"/>
    <d v="2023-05-28T00:00:00"/>
    <x v="0"/>
    <x v="2681"/>
    <s v="Neha Gupta"/>
    <x v="28"/>
    <s v="Water Bottle"/>
    <x v="5"/>
    <x v="4"/>
    <n v="5"/>
    <n v="226.23"/>
    <n v="0.1"/>
    <n v="50.9"/>
    <n v="5.67"/>
    <n v="1074.5999999999999"/>
    <s v="Debit Card"/>
    <s v="Delivered"/>
    <s v="Chicago"/>
    <s v="IL"/>
    <s v="United States"/>
    <s v="SELL01526"/>
  </r>
  <r>
    <x v="2761"/>
    <d v="2022-11-15T00:00:00"/>
    <x v="1"/>
    <x v="2682"/>
    <s v="Rohit Patel"/>
    <x v="14"/>
    <s v="Running Shoes"/>
    <x v="2"/>
    <x v="8"/>
    <n v="1"/>
    <n v="26.23"/>
    <n v="0.1"/>
    <n v="1.89"/>
    <n v="6.45"/>
    <n v="31.95"/>
    <s v="Amazon Pay"/>
    <s v="Delivered"/>
    <s v="Denver"/>
    <s v="CO"/>
    <s v="India"/>
    <s v="SELL01090"/>
  </r>
  <r>
    <x v="2762"/>
    <d v="2021-06-04T00:00:00"/>
    <x v="4"/>
    <x v="2683"/>
    <s v="Vivaan Kumar"/>
    <x v="48"/>
    <s v="Office Chair"/>
    <x v="3"/>
    <x v="4"/>
    <n v="4"/>
    <n v="162.78"/>
    <n v="0.1"/>
    <n v="70.319999999999993"/>
    <n v="13.1"/>
    <n v="669.43"/>
    <s v="Credit Card"/>
    <s v="Delivered"/>
    <s v="Jacksonville"/>
    <s v="FL"/>
    <s v="United States"/>
    <s v="SELL00643"/>
  </r>
  <r>
    <x v="2763"/>
    <d v="2024-12-11T00:00:00"/>
    <x v="2"/>
    <x v="2684"/>
    <s v="Vihaan Kumar"/>
    <x v="49"/>
    <s v="Bluetooth Speaker"/>
    <x v="4"/>
    <x v="1"/>
    <n v="5"/>
    <n v="297.33"/>
    <n v="0"/>
    <n v="118.93"/>
    <n v="5.97"/>
    <n v="1611.55"/>
    <s v="Net Banking"/>
    <s v="Delivered"/>
    <s v="Los Angeles"/>
    <s v="CA"/>
    <s v="United Kingdom"/>
    <s v="SELL00496"/>
  </r>
  <r>
    <x v="2764"/>
    <d v="2020-01-10T00:00:00"/>
    <x v="3"/>
    <x v="2685"/>
    <s v="Karan Patel"/>
    <x v="31"/>
    <s v="Novel Bestseller"/>
    <x v="5"/>
    <x v="3"/>
    <n v="5"/>
    <n v="276.38"/>
    <n v="0"/>
    <n v="110.55"/>
    <n v="5.9"/>
    <n v="1498.35"/>
    <s v="Amazon Pay"/>
    <s v="Delivered"/>
    <s v="Jacksonville"/>
    <s v="FL"/>
    <s v="United States"/>
    <s v="SELL01098"/>
  </r>
  <r>
    <x v="2765"/>
    <d v="2022-09-10T00:00:00"/>
    <x v="1"/>
    <x v="2686"/>
    <s v="Aarav Singh"/>
    <x v="21"/>
    <s v="Smart Light Bulb"/>
    <x v="5"/>
    <x v="1"/>
    <n v="3"/>
    <n v="332.52"/>
    <n v="0"/>
    <n v="49.88"/>
    <n v="4.16"/>
    <n v="1051.5999999999999"/>
    <s v="Debit Card"/>
    <s v="Shipped"/>
    <s v="Philadelphia"/>
    <s v="PA"/>
    <s v="United States"/>
    <s v="SELL00963"/>
  </r>
  <r>
    <x v="2766"/>
    <d v="2021-01-12T00:00:00"/>
    <x v="4"/>
    <x v="2687"/>
    <s v="Pooja Kapoor"/>
    <x v="41"/>
    <s v="Electric Kettle"/>
    <x v="2"/>
    <x v="2"/>
    <n v="1"/>
    <n v="304.76"/>
    <n v="0"/>
    <n v="15.24"/>
    <n v="2.74"/>
    <n v="322.74"/>
    <s v="UPI"/>
    <s v="Delivered"/>
    <s v="Charlotte"/>
    <s v="NC"/>
    <s v="United States"/>
    <s v="SELL01795"/>
  </r>
  <r>
    <x v="2767"/>
    <d v="2024-07-14T00:00:00"/>
    <x v="2"/>
    <x v="2688"/>
    <s v="Vihaan Mehta"/>
    <x v="0"/>
    <s v="Drone Mini"/>
    <x v="3"/>
    <x v="1"/>
    <n v="2"/>
    <n v="287.68"/>
    <n v="0.1"/>
    <n v="93.21"/>
    <n v="8.2899999999999991"/>
    <n v="619.32000000000005"/>
    <s v="Credit Card"/>
    <s v="Delivered"/>
    <s v="Los Angeles"/>
    <s v="CA"/>
    <s v="India"/>
    <s v="SELL01147"/>
  </r>
  <r>
    <x v="2768"/>
    <d v="2024-07-18T00:00:00"/>
    <x v="2"/>
    <x v="2689"/>
    <s v="Sneha Sharma"/>
    <x v="21"/>
    <s v="Smart Light Bulb"/>
    <x v="3"/>
    <x v="9"/>
    <n v="3"/>
    <n v="148.49"/>
    <n v="0.25"/>
    <n v="26.73"/>
    <n v="6.9"/>
    <n v="367.73"/>
    <s v="Credit Card"/>
    <s v="Shipped"/>
    <s v="San Diego"/>
    <s v="CA"/>
    <s v="United States"/>
    <s v="SELL00872"/>
  </r>
  <r>
    <x v="2769"/>
    <d v="2021-11-12T00:00:00"/>
    <x v="4"/>
    <x v="2690"/>
    <s v="Vivaan Kapoor"/>
    <x v="2"/>
    <s v="Power Bank 20000mAh"/>
    <x v="3"/>
    <x v="9"/>
    <n v="1"/>
    <n v="46.82"/>
    <n v="0.05"/>
    <n v="2.2200000000000002"/>
    <n v="6.05"/>
    <n v="52.75"/>
    <s v="Credit Card"/>
    <s v="Delivered"/>
    <s v="San Antonio"/>
    <s v="TX"/>
    <s v="United States"/>
    <s v="SELL01637"/>
  </r>
  <r>
    <x v="2770"/>
    <d v="2021-08-06T00:00:00"/>
    <x v="4"/>
    <x v="2691"/>
    <s v="Neha Kapoor"/>
    <x v="46"/>
    <s v="Action Camera"/>
    <x v="4"/>
    <x v="0"/>
    <n v="4"/>
    <n v="60.52"/>
    <n v="0.1"/>
    <n v="17.43"/>
    <n v="3.38"/>
    <n v="238.68"/>
    <s v="Credit Card"/>
    <s v="Delivered"/>
    <s v="San Francisco"/>
    <s v="CA"/>
    <s v="Australia"/>
    <s v="SELL01315"/>
  </r>
  <r>
    <x v="2771"/>
    <d v="2020-05-31T00:00:00"/>
    <x v="3"/>
    <x v="2692"/>
    <s v="Arjun Patel"/>
    <x v="15"/>
    <s v="Graphic Tablet"/>
    <x v="3"/>
    <x v="8"/>
    <n v="5"/>
    <n v="354.51"/>
    <n v="0.2"/>
    <n v="255.25"/>
    <n v="1.82"/>
    <n v="1675.11"/>
    <s v="Amazon Pay"/>
    <s v="Delivered"/>
    <s v="Washington"/>
    <s v="DC"/>
    <s v="United States"/>
    <s v="SELL01199"/>
  </r>
  <r>
    <x v="2772"/>
    <d v="2021-12-20T00:00:00"/>
    <x v="4"/>
    <x v="2693"/>
    <s v="Aditya Kumar"/>
    <x v="11"/>
    <s v="Projector Mini"/>
    <x v="3"/>
    <x v="1"/>
    <n v="2"/>
    <n v="446.44"/>
    <n v="0"/>
    <n v="0"/>
    <n v="11.48"/>
    <n v="904.36"/>
    <s v="Credit Card"/>
    <s v="Delivered"/>
    <s v="Dallas"/>
    <s v="TX"/>
    <s v="Canada"/>
    <s v="SELL00379"/>
  </r>
  <r>
    <x v="2773"/>
    <d v="2022-12-08T00:00:00"/>
    <x v="1"/>
    <x v="2694"/>
    <s v="Mohit Joshi"/>
    <x v="41"/>
    <s v="Electric Kettle"/>
    <x v="3"/>
    <x v="0"/>
    <n v="5"/>
    <n v="44.23"/>
    <n v="0"/>
    <n v="17.690000000000001"/>
    <n v="9.39"/>
    <n v="248.23"/>
    <s v="Credit Card"/>
    <s v="Delivered"/>
    <s v="San Francisco"/>
    <s v="CA"/>
    <s v="United States"/>
    <s v="SELL00377"/>
  </r>
  <r>
    <x v="2774"/>
    <d v="2023-03-23T00:00:00"/>
    <x v="0"/>
    <x v="2695"/>
    <s v="Aditya Kapoor"/>
    <x v="18"/>
    <s v="Smartphone Case"/>
    <x v="5"/>
    <x v="4"/>
    <n v="2"/>
    <n v="530.23"/>
    <n v="0.1"/>
    <n v="76.349999999999994"/>
    <n v="4.97"/>
    <n v="1035.73"/>
    <s v="Debit Card"/>
    <s v="Delivered"/>
    <s v="New York"/>
    <s v="NY"/>
    <s v="United States"/>
    <s v="SELL00336"/>
  </r>
  <r>
    <x v="2775"/>
    <d v="2022-05-08T00:00:00"/>
    <x v="1"/>
    <x v="2696"/>
    <s v="Anjali Sharma"/>
    <x v="12"/>
    <s v="Vacuum Cleaner"/>
    <x v="3"/>
    <x v="5"/>
    <n v="1"/>
    <n v="528.1"/>
    <n v="0.05"/>
    <n v="25.08"/>
    <n v="7.09"/>
    <n v="533.86"/>
    <s v="Amazon Pay"/>
    <s v="Delivered"/>
    <s v="Jacksonville"/>
    <s v="FL"/>
    <s v="United States"/>
    <s v="SELL00067"/>
  </r>
  <r>
    <x v="2776"/>
    <d v="2023-08-09T00:00:00"/>
    <x v="0"/>
    <x v="2697"/>
    <s v="Vivaan Patel"/>
    <x v="10"/>
    <s v="Car Charger"/>
    <x v="2"/>
    <x v="5"/>
    <n v="3"/>
    <n v="418.03"/>
    <n v="0.05"/>
    <n v="59.57"/>
    <n v="14.11"/>
    <n v="1265.07"/>
    <s v="UPI"/>
    <s v="Delivered"/>
    <s v="Washington"/>
    <s v="DC"/>
    <s v="United States"/>
    <s v="SELL00784"/>
  </r>
  <r>
    <x v="2777"/>
    <d v="2024-05-22T00:00:00"/>
    <x v="2"/>
    <x v="2698"/>
    <s v="Arjun Reddy"/>
    <x v="49"/>
    <s v="Bluetooth Speaker"/>
    <x v="5"/>
    <x v="5"/>
    <n v="3"/>
    <n v="308.81"/>
    <n v="0"/>
    <n v="46.32"/>
    <n v="8.59"/>
    <n v="981.34"/>
    <s v="Credit Card"/>
    <s v="Delivered"/>
    <s v="Los Angeles"/>
    <s v="CA"/>
    <s v="India"/>
    <s v="SELL01115"/>
  </r>
  <r>
    <x v="2778"/>
    <d v="2020-02-19T00:00:00"/>
    <x v="3"/>
    <x v="2699"/>
    <s v="Vihaan Singh"/>
    <x v="15"/>
    <s v="Graphic Tablet"/>
    <x v="2"/>
    <x v="8"/>
    <n v="4"/>
    <n v="28.66"/>
    <n v="0"/>
    <n v="9.17"/>
    <n v="5.2"/>
    <n v="129.01"/>
    <s v="Amazon Pay"/>
    <s v="Delivered"/>
    <s v="Charlotte"/>
    <s v="NC"/>
    <s v="United States"/>
    <s v="SELL00590"/>
  </r>
  <r>
    <x v="2779"/>
    <d v="2021-10-25T00:00:00"/>
    <x v="4"/>
    <x v="2700"/>
    <s v="Neha Kumar"/>
    <x v="16"/>
    <s v="Puzzle 1000pc"/>
    <x v="0"/>
    <x v="8"/>
    <n v="2"/>
    <n v="299.56"/>
    <n v="0"/>
    <n v="0"/>
    <n v="1.05"/>
    <n v="600.16999999999996"/>
    <s v="Debit Card"/>
    <s v="Shipped"/>
    <s v="New York"/>
    <s v="NY"/>
    <s v="United States"/>
    <s v="SELL00352"/>
  </r>
  <r>
    <x v="2780"/>
    <d v="2021-06-14T00:00:00"/>
    <x v="4"/>
    <x v="2701"/>
    <s v="Anjali Reddy"/>
    <x v="45"/>
    <s v="Yoga Mat"/>
    <x v="1"/>
    <x v="9"/>
    <n v="5"/>
    <n v="398.02"/>
    <n v="0.2"/>
    <n v="79.599999999999994"/>
    <n v="12.7"/>
    <n v="1684.38"/>
    <s v="Debit Card"/>
    <s v="Cancelled"/>
    <s v="Philadelphia"/>
    <s v="PA"/>
    <s v="India"/>
    <s v="SELL01989"/>
  </r>
  <r>
    <x v="2781"/>
    <d v="2024-06-23T00:00:00"/>
    <x v="2"/>
    <x v="2702"/>
    <s v="Vikas Joshi"/>
    <x v="45"/>
    <s v="Yoga Mat"/>
    <x v="3"/>
    <x v="1"/>
    <n v="5"/>
    <n v="563.5"/>
    <n v="0.15"/>
    <n v="119.74"/>
    <n v="4.45"/>
    <n v="2519.06"/>
    <s v="Amazon Pay"/>
    <s v="Delivered"/>
    <s v="Washington"/>
    <s v="DC"/>
    <s v="United States"/>
    <s v="SELL00554"/>
  </r>
  <r>
    <x v="2782"/>
    <d v="2022-12-19T00:00:00"/>
    <x v="1"/>
    <x v="2703"/>
    <s v="Rohit Sharma"/>
    <x v="5"/>
    <s v="Cookware Set"/>
    <x v="5"/>
    <x v="6"/>
    <n v="4"/>
    <n v="39.840000000000003"/>
    <n v="0"/>
    <n v="12.75"/>
    <n v="9.4600000000000009"/>
    <n v="181.57"/>
    <s v="Debit Card"/>
    <s v="Shipped"/>
    <s v="Jacksonville"/>
    <s v="FL"/>
    <s v="United States"/>
    <s v="SELL01240"/>
  </r>
  <r>
    <x v="2783"/>
    <d v="2023-04-05T00:00:00"/>
    <x v="0"/>
    <x v="2704"/>
    <s v="Sunita Patel"/>
    <x v="15"/>
    <s v="Graphic Tablet"/>
    <x v="3"/>
    <x v="9"/>
    <n v="2"/>
    <n v="451.6"/>
    <n v="0"/>
    <n v="72.260000000000005"/>
    <n v="2.54"/>
    <n v="978"/>
    <s v="Debit Card"/>
    <s v="Delivered"/>
    <s v="San Diego"/>
    <s v="CA"/>
    <s v="India"/>
    <s v="SELL00749"/>
  </r>
  <r>
    <x v="2784"/>
    <d v="2023-05-10T00:00:00"/>
    <x v="0"/>
    <x v="2705"/>
    <s v="Arjun Gupta"/>
    <x v="29"/>
    <s v="Portable SSD 1TB"/>
    <x v="4"/>
    <x v="4"/>
    <n v="4"/>
    <n v="381.53"/>
    <n v="0.1"/>
    <n v="109.88"/>
    <n v="3.76"/>
    <n v="1487.15"/>
    <s v="Credit Card"/>
    <s v="Cancelled"/>
    <s v="San Diego"/>
    <s v="CA"/>
    <s v="United States"/>
    <s v="SELL00328"/>
  </r>
  <r>
    <x v="2785"/>
    <d v="2022-05-06T00:00:00"/>
    <x v="1"/>
    <x v="2706"/>
    <s v="Vivaan Joshi"/>
    <x v="0"/>
    <s v="Drone Mini"/>
    <x v="1"/>
    <x v="1"/>
    <n v="4"/>
    <n v="355.23"/>
    <n v="0"/>
    <n v="0"/>
    <n v="3.02"/>
    <n v="1423.94"/>
    <s v="Credit Card"/>
    <s v="Delivered"/>
    <s v="San Diego"/>
    <s v="CA"/>
    <s v="Australia"/>
    <s v="SELL01088"/>
  </r>
  <r>
    <x v="2786"/>
    <d v="2020-05-25T00:00:00"/>
    <x v="3"/>
    <x v="2707"/>
    <s v="Simran Reddy"/>
    <x v="6"/>
    <s v="Dress Shirt"/>
    <x v="1"/>
    <x v="2"/>
    <n v="5"/>
    <n v="24.45"/>
    <n v="0.1"/>
    <n v="5.5"/>
    <n v="4.43"/>
    <n v="119.96"/>
    <s v="Credit Card"/>
    <s v="Delivered"/>
    <s v="Denver"/>
    <s v="CO"/>
    <s v="India"/>
    <s v="SELL00366"/>
  </r>
  <r>
    <x v="2787"/>
    <d v="2022-07-03T00:00:00"/>
    <x v="1"/>
    <x v="2708"/>
    <s v="Priya Reddy"/>
    <x v="28"/>
    <s v="Water Bottle"/>
    <x v="2"/>
    <x v="9"/>
    <n v="3"/>
    <n v="27.35"/>
    <n v="0"/>
    <n v="9.85"/>
    <n v="0.32"/>
    <n v="92.22"/>
    <s v="Amazon Pay"/>
    <s v="Delivered"/>
    <s v="Denver"/>
    <s v="CO"/>
    <s v="United States"/>
    <s v="SELL00149"/>
  </r>
  <r>
    <x v="2788"/>
    <d v="2024-08-26T00:00:00"/>
    <x v="2"/>
    <x v="2709"/>
    <s v="Neha Kumar"/>
    <x v="47"/>
    <s v="External HDD 2TB"/>
    <x v="0"/>
    <x v="9"/>
    <n v="3"/>
    <n v="408.19"/>
    <n v="0.1"/>
    <n v="198.38"/>
    <n v="12.06"/>
    <n v="1312.55"/>
    <s v="Debit Card"/>
    <s v="Returned"/>
    <s v="Dallas"/>
    <s v="TX"/>
    <s v="United States"/>
    <s v="SELL01060"/>
  </r>
  <r>
    <x v="2789"/>
    <d v="2022-09-19T00:00:00"/>
    <x v="1"/>
    <x v="2710"/>
    <s v="Ritika Singh"/>
    <x v="1"/>
    <s v="Microphone"/>
    <x v="0"/>
    <x v="7"/>
    <n v="1"/>
    <n v="111.89"/>
    <n v="0"/>
    <n v="8.9499999999999993"/>
    <n v="7.06"/>
    <n v="127.9"/>
    <s v="Amazon Pay"/>
    <s v="Delivered"/>
    <s v="Washington"/>
    <s v="DC"/>
    <s v="United States"/>
    <s v="SELL00887"/>
  </r>
  <r>
    <x v="2790"/>
    <d v="2024-01-02T00:00:00"/>
    <x v="2"/>
    <x v="2711"/>
    <s v="Sahil Patel"/>
    <x v="40"/>
    <s v="Mechanical Keyboard"/>
    <x v="1"/>
    <x v="4"/>
    <n v="1"/>
    <n v="500.67"/>
    <n v="0.1"/>
    <n v="54.07"/>
    <n v="5.66"/>
    <n v="510.33"/>
    <s v="Debit Card"/>
    <s v="Delivered"/>
    <s v="Jacksonville"/>
    <s v="FL"/>
    <s v="United States"/>
    <s v="SELL01356"/>
  </r>
  <r>
    <x v="2791"/>
    <d v="2020-08-29T00:00:00"/>
    <x v="3"/>
    <x v="2712"/>
    <s v="Anjali Joshi"/>
    <x v="40"/>
    <s v="Mechanical Keyboard"/>
    <x v="1"/>
    <x v="0"/>
    <n v="3"/>
    <n v="266.70999999999998"/>
    <n v="0.1"/>
    <n v="36.01"/>
    <n v="3.93"/>
    <n v="760.06"/>
    <s v="Credit Card"/>
    <s v="Delivered"/>
    <s v="Indianapolis"/>
    <s v="IN"/>
    <s v="United States"/>
    <s v="SELL01888"/>
  </r>
  <r>
    <x v="2792"/>
    <d v="2021-08-03T00:00:00"/>
    <x v="4"/>
    <x v="2713"/>
    <s v="Pooja Kapoor"/>
    <x v="45"/>
    <s v="Yoga Mat"/>
    <x v="4"/>
    <x v="6"/>
    <n v="2"/>
    <n v="128.52000000000001"/>
    <n v="0"/>
    <n v="30.84"/>
    <n v="5.84"/>
    <n v="293.72000000000003"/>
    <s v="UPI"/>
    <s v="Shipped"/>
    <s v="Houston"/>
    <s v="TX"/>
    <s v="United States"/>
    <s v="SELL01338"/>
  </r>
  <r>
    <x v="2793"/>
    <d v="2021-11-17T00:00:00"/>
    <x v="4"/>
    <x v="2714"/>
    <s v="Sahil Singh"/>
    <x v="48"/>
    <s v="Office Chair"/>
    <x v="1"/>
    <x v="4"/>
    <n v="5"/>
    <n v="514.51"/>
    <n v="0"/>
    <n v="205.8"/>
    <n v="4.1500000000000004"/>
    <n v="2782.5"/>
    <s v="Debit Card"/>
    <s v="Delivered"/>
    <s v="New York"/>
    <s v="NY"/>
    <s v="India"/>
    <s v="SELL01899"/>
  </r>
  <r>
    <x v="2794"/>
    <d v="2024-05-03T00:00:00"/>
    <x v="2"/>
    <x v="2715"/>
    <s v="Aditya Reddy"/>
    <x v="49"/>
    <s v="Bluetooth Speaker"/>
    <x v="3"/>
    <x v="5"/>
    <n v="4"/>
    <n v="133.26"/>
    <n v="0"/>
    <n v="0"/>
    <n v="4.87"/>
    <n v="537.91"/>
    <s v="Credit Card"/>
    <s v="Delivered"/>
    <s v="Houston"/>
    <s v="TX"/>
    <s v="India"/>
    <s v="SELL01351"/>
  </r>
  <r>
    <x v="2795"/>
    <d v="2021-04-27T00:00:00"/>
    <x v="4"/>
    <x v="2716"/>
    <s v="Arjun Joshi"/>
    <x v="49"/>
    <s v="Bluetooth Speaker"/>
    <x v="3"/>
    <x v="2"/>
    <n v="1"/>
    <n v="357.58"/>
    <n v="0.1"/>
    <n v="16.09"/>
    <n v="10.19"/>
    <n v="348.1"/>
    <s v="Credit Card"/>
    <s v="Shipped"/>
    <s v="Denver"/>
    <s v="CO"/>
    <s v="United States"/>
    <s v="SELL01556"/>
  </r>
  <r>
    <x v="2796"/>
    <d v="2023-02-05T00:00:00"/>
    <x v="0"/>
    <x v="2717"/>
    <s v="Priya Gupta"/>
    <x v="13"/>
    <s v="Desk Plant"/>
    <x v="4"/>
    <x v="6"/>
    <n v="5"/>
    <n v="278.75"/>
    <n v="0.15"/>
    <n v="94.78"/>
    <n v="14.41"/>
    <n v="1293.8800000000001"/>
    <s v="Credit Card"/>
    <s v="Shipped"/>
    <s v="Philadelphia"/>
    <s v="PA"/>
    <s v="United States"/>
    <s v="SELL01092"/>
  </r>
  <r>
    <x v="2797"/>
    <d v="2023-06-03T00:00:00"/>
    <x v="0"/>
    <x v="2718"/>
    <s v="Sahil Patel"/>
    <x v="23"/>
    <s v="Phone Tripod"/>
    <x v="3"/>
    <x v="7"/>
    <n v="4"/>
    <n v="400.92"/>
    <n v="0"/>
    <n v="192.44"/>
    <n v="9.4600000000000009"/>
    <n v="1805.58"/>
    <s v="UPI"/>
    <s v="Delivered"/>
    <s v="Los Angeles"/>
    <s v="CA"/>
    <s v="India"/>
    <s v="SELL00225"/>
  </r>
  <r>
    <x v="2798"/>
    <d v="2021-11-03T00:00:00"/>
    <x v="4"/>
    <x v="2719"/>
    <s v="Simran Sharma"/>
    <x v="5"/>
    <s v="Cookware Set"/>
    <x v="5"/>
    <x v="6"/>
    <n v="4"/>
    <n v="205.14"/>
    <n v="0"/>
    <n v="65.64"/>
    <n v="10.59"/>
    <n v="896.79"/>
    <s v="UPI"/>
    <s v="Delivered"/>
    <s v="Seattle"/>
    <s v="WA"/>
    <s v="Australia"/>
    <s v="SELL00503"/>
  </r>
  <r>
    <x v="2799"/>
    <d v="2021-09-22T00:00:00"/>
    <x v="4"/>
    <x v="2720"/>
    <s v="Aman Mehta"/>
    <x v="43"/>
    <s v="HDMI Cable 2m"/>
    <x v="1"/>
    <x v="1"/>
    <n v="4"/>
    <n v="195.95"/>
    <n v="0.15"/>
    <n v="79.95"/>
    <n v="9.66"/>
    <n v="755.84"/>
    <s v="Credit Card"/>
    <s v="Delivered"/>
    <s v="Dallas"/>
    <s v="TX"/>
    <s v="United States"/>
    <s v="SELL01030"/>
  </r>
  <r>
    <x v="2800"/>
    <d v="2021-10-22T00:00:00"/>
    <x v="4"/>
    <x v="2721"/>
    <s v="Mohit Sharma"/>
    <x v="41"/>
    <s v="Electric Kettle"/>
    <x v="4"/>
    <x v="6"/>
    <n v="1"/>
    <n v="374.35"/>
    <n v="0"/>
    <n v="0"/>
    <n v="11.67"/>
    <n v="386.02"/>
    <s v="Net Banking"/>
    <s v="Delivered"/>
    <s v="Seattle"/>
    <s v="WA"/>
    <s v="United States"/>
    <s v="SELL01328"/>
  </r>
  <r>
    <x v="2801"/>
    <d v="2021-10-23T00:00:00"/>
    <x v="4"/>
    <x v="2722"/>
    <s v="Kabir Patel"/>
    <x v="25"/>
    <s v="Memory Card 128GB"/>
    <x v="0"/>
    <x v="6"/>
    <n v="3"/>
    <n v="585.59"/>
    <n v="0.2"/>
    <n v="252.97"/>
    <n v="2.64"/>
    <n v="1661.03"/>
    <s v="Cash on Delivery"/>
    <s v="Delivered"/>
    <s v="Dallas"/>
    <s v="TX"/>
    <s v="United States"/>
    <s v="SELL01439"/>
  </r>
  <r>
    <x v="2802"/>
    <d v="2023-12-26T00:00:00"/>
    <x v="0"/>
    <x v="2723"/>
    <s v="Kabir Kumar"/>
    <x v="21"/>
    <s v="Smart Light Bulb"/>
    <x v="3"/>
    <x v="6"/>
    <n v="1"/>
    <n v="574.99"/>
    <n v="0.15"/>
    <n v="39.1"/>
    <n v="3.9"/>
    <n v="531.74"/>
    <s v="Debit Card"/>
    <s v="Delivered"/>
    <s v="Fort Worth"/>
    <s v="TX"/>
    <s v="India"/>
    <s v="SELL00904"/>
  </r>
  <r>
    <x v="2803"/>
    <d v="2022-03-15T00:00:00"/>
    <x v="1"/>
    <x v="2724"/>
    <s v="Anjali Verma"/>
    <x v="0"/>
    <s v="Drone Mini"/>
    <x v="3"/>
    <x v="4"/>
    <n v="2"/>
    <n v="41.16"/>
    <n v="0.15"/>
    <n v="5.6"/>
    <n v="7.99"/>
    <n v="83.56"/>
    <s v="Credit Card"/>
    <s v="Delivered"/>
    <s v="Philadelphia"/>
    <s v="PA"/>
    <s v="United States"/>
    <s v="SELL00425"/>
  </r>
  <r>
    <x v="2804"/>
    <d v="2024-08-05T00:00:00"/>
    <x v="2"/>
    <x v="2725"/>
    <s v="Sahil Mehta"/>
    <x v="34"/>
    <s v="Air Fryer"/>
    <x v="4"/>
    <x v="9"/>
    <n v="2"/>
    <n v="349.74"/>
    <n v="0"/>
    <n v="34.97"/>
    <n v="14.66"/>
    <n v="749.11"/>
    <s v="Credit Card"/>
    <s v="Delivered"/>
    <s v="San Francisco"/>
    <s v="CA"/>
    <s v="United States"/>
    <s v="SELL01466"/>
  </r>
  <r>
    <x v="2805"/>
    <d v="2021-02-22T00:00:00"/>
    <x v="4"/>
    <x v="2726"/>
    <s v="Rohit Reddy"/>
    <x v="47"/>
    <s v="External HDD 2TB"/>
    <x v="3"/>
    <x v="3"/>
    <n v="4"/>
    <n v="16.72"/>
    <n v="0.1"/>
    <n v="4.82"/>
    <n v="4.5999999999999996"/>
    <n v="69.61"/>
    <s v="Net Banking"/>
    <s v="Delivered"/>
    <s v="Phoenix"/>
    <s v="AZ"/>
    <s v="Canada"/>
    <s v="SELL01404"/>
  </r>
  <r>
    <x v="2806"/>
    <d v="2022-09-14T00:00:00"/>
    <x v="1"/>
    <x v="2727"/>
    <s v="Neha Reddy"/>
    <x v="35"/>
    <s v="Winter Jacket"/>
    <x v="0"/>
    <x v="2"/>
    <n v="3"/>
    <n v="418.66"/>
    <n v="0.1"/>
    <n v="90.43"/>
    <n v="9.91"/>
    <n v="1230.72"/>
    <s v="Amazon Pay"/>
    <s v="Cancelled"/>
    <s v="San Antonio"/>
    <s v="TX"/>
    <s v="India"/>
    <s v="SELL01851"/>
  </r>
  <r>
    <x v="2807"/>
    <d v="2024-01-18T00:00:00"/>
    <x v="2"/>
    <x v="2728"/>
    <s v="Arjun Kapoor"/>
    <x v="15"/>
    <s v="Graphic Tablet"/>
    <x v="2"/>
    <x v="2"/>
    <n v="5"/>
    <n v="433.26"/>
    <n v="0.1"/>
    <n v="155.97"/>
    <n v="3.07"/>
    <n v="2108.71"/>
    <s v="UPI"/>
    <s v="Delivered"/>
    <s v="San Diego"/>
    <s v="CA"/>
    <s v="United States"/>
    <s v="SELL01902"/>
  </r>
  <r>
    <x v="2808"/>
    <d v="2023-03-29T00:00:00"/>
    <x v="0"/>
    <x v="1897"/>
    <s v="Priya Patel"/>
    <x v="9"/>
    <s v="Wireless Earbuds"/>
    <x v="0"/>
    <x v="8"/>
    <n v="3"/>
    <n v="129.77000000000001"/>
    <n v="0"/>
    <n v="31.14"/>
    <n v="6.47"/>
    <n v="426.92"/>
    <s v="UPI"/>
    <s v="Shipped"/>
    <s v="Houston"/>
    <s v="TX"/>
    <s v="India"/>
    <s v="SELL01677"/>
  </r>
  <r>
    <x v="2809"/>
    <d v="2024-03-26T00:00:00"/>
    <x v="2"/>
    <x v="2729"/>
    <s v="Karan Patel"/>
    <x v="9"/>
    <s v="Wireless Earbuds"/>
    <x v="5"/>
    <x v="4"/>
    <n v="4"/>
    <n v="416.26"/>
    <n v="0"/>
    <n v="199.8"/>
    <n v="8.5500000000000007"/>
    <n v="1873.39"/>
    <s v="Debit Card"/>
    <s v="Delivered"/>
    <s v="Austin"/>
    <s v="TX"/>
    <s v="United States"/>
    <s v="SELL01329"/>
  </r>
  <r>
    <x v="2810"/>
    <d v="2021-10-11T00:00:00"/>
    <x v="4"/>
    <x v="2730"/>
    <s v="Vihaan Verma"/>
    <x v="49"/>
    <s v="Bluetooth Speaker"/>
    <x v="3"/>
    <x v="8"/>
    <n v="2"/>
    <n v="54.87"/>
    <n v="0"/>
    <n v="8.7799999999999994"/>
    <n v="4.0199999999999996"/>
    <n v="122.54"/>
    <s v="Net Banking"/>
    <s v="Delivered"/>
    <s v="Phoenix"/>
    <s v="AZ"/>
    <s v="United States"/>
    <s v="SELL00197"/>
  </r>
  <r>
    <x v="2811"/>
    <d v="2022-08-26T00:00:00"/>
    <x v="1"/>
    <x v="2731"/>
    <s v="Aman Verma"/>
    <x v="18"/>
    <s v="Smartphone Case"/>
    <x v="0"/>
    <x v="5"/>
    <n v="3"/>
    <n v="86.51"/>
    <n v="0"/>
    <n v="31.14"/>
    <n v="2.4700000000000002"/>
    <n v="293.14"/>
    <s v="Credit Card"/>
    <s v="Delivered"/>
    <s v="Philadelphia"/>
    <s v="PA"/>
    <s v="India"/>
    <s v="SELL00518"/>
  </r>
  <r>
    <x v="2812"/>
    <d v="2021-08-12T00:00:00"/>
    <x v="4"/>
    <x v="2732"/>
    <s v="Vivaan Singh"/>
    <x v="5"/>
    <s v="Cookware Set"/>
    <x v="0"/>
    <x v="7"/>
    <n v="2"/>
    <n v="311.58999999999997"/>
    <n v="0"/>
    <n v="49.85"/>
    <n v="8.65"/>
    <n v="681.68"/>
    <s v="Credit Card"/>
    <s v="Delivered"/>
    <s v="Seattle"/>
    <s v="WA"/>
    <s v="United States"/>
    <s v="SELL00212"/>
  </r>
  <r>
    <x v="2813"/>
    <d v="2023-01-05T00:00:00"/>
    <x v="0"/>
    <x v="2733"/>
    <s v="Mohit Sharma"/>
    <x v="11"/>
    <s v="Projector Mini"/>
    <x v="4"/>
    <x v="8"/>
    <n v="4"/>
    <n v="223.01"/>
    <n v="0.15"/>
    <n v="0"/>
    <n v="12.39"/>
    <n v="770.62"/>
    <s v="UPI"/>
    <s v="Shipped"/>
    <s v="Austin"/>
    <s v="TX"/>
    <s v="United States"/>
    <s v="SELL00729"/>
  </r>
  <r>
    <x v="2814"/>
    <d v="2021-05-23T00:00:00"/>
    <x v="4"/>
    <x v="2734"/>
    <s v="Rohit Verma"/>
    <x v="6"/>
    <s v="Dress Shirt"/>
    <x v="1"/>
    <x v="8"/>
    <n v="3"/>
    <n v="561.17999999999995"/>
    <n v="0.15"/>
    <n v="71.55"/>
    <n v="0.42"/>
    <n v="1502.98"/>
    <s v="Debit Card"/>
    <s v="Delivered"/>
    <s v="Denver"/>
    <s v="CO"/>
    <s v="United States"/>
    <s v="SELL01157"/>
  </r>
  <r>
    <x v="2815"/>
    <d v="2021-03-16T00:00:00"/>
    <x v="4"/>
    <x v="2735"/>
    <s v="Neha Kumar"/>
    <x v="7"/>
    <s v="Jeans"/>
    <x v="0"/>
    <x v="1"/>
    <n v="4"/>
    <n v="371.44"/>
    <n v="0.1"/>
    <n v="106.97"/>
    <n v="2.21"/>
    <n v="1446.36"/>
    <s v="UPI"/>
    <s v="Delivered"/>
    <s v="Philadelphia"/>
    <s v="PA"/>
    <s v="United States"/>
    <s v="SELL01683"/>
  </r>
  <r>
    <x v="2816"/>
    <d v="2023-07-01T00:00:00"/>
    <x v="0"/>
    <x v="2736"/>
    <s v="Vihaan Sharma"/>
    <x v="2"/>
    <s v="Power Bank 20000mAh"/>
    <x v="0"/>
    <x v="3"/>
    <n v="3"/>
    <n v="414.01"/>
    <n v="0"/>
    <n v="149.04"/>
    <n v="3.08"/>
    <n v="1394.15"/>
    <s v="Net Banking"/>
    <s v="Delivered"/>
    <s v="Los Angeles"/>
    <s v="CA"/>
    <s v="United States"/>
    <s v="SELL01669"/>
  </r>
  <r>
    <x v="2817"/>
    <d v="2022-07-09T00:00:00"/>
    <x v="1"/>
    <x v="2737"/>
    <s v="Ritika Mehta"/>
    <x v="0"/>
    <s v="Drone Mini"/>
    <x v="2"/>
    <x v="3"/>
    <n v="1"/>
    <n v="497.79"/>
    <n v="0.1"/>
    <n v="35.840000000000003"/>
    <n v="14.86"/>
    <n v="498.71"/>
    <s v="Debit Card"/>
    <s v="Delivered"/>
    <s v="Indianapolis"/>
    <s v="IN"/>
    <s v="United States"/>
    <s v="SELL00706"/>
  </r>
  <r>
    <x v="2818"/>
    <d v="2022-02-08T00:00:00"/>
    <x v="1"/>
    <x v="2738"/>
    <s v="Neha Reddy"/>
    <x v="11"/>
    <s v="Projector Mini"/>
    <x v="4"/>
    <x v="5"/>
    <n v="2"/>
    <n v="494.44"/>
    <n v="0"/>
    <n v="49.44"/>
    <n v="2.14"/>
    <n v="1040.46"/>
    <s v="Credit Card"/>
    <s v="Delivered"/>
    <s v="Denver"/>
    <s v="CO"/>
    <s v="India"/>
    <s v="SELL01258"/>
  </r>
  <r>
    <x v="2819"/>
    <d v="2023-09-05T00:00:00"/>
    <x v="0"/>
    <x v="2739"/>
    <s v="Kabir Kapoor"/>
    <x v="43"/>
    <s v="HDMI Cable 2m"/>
    <x v="0"/>
    <x v="0"/>
    <n v="4"/>
    <n v="462.63"/>
    <n v="0.15"/>
    <n v="125.84"/>
    <n v="3.95"/>
    <n v="1702.73"/>
    <s v="Amazon Pay"/>
    <s v="Delivered"/>
    <s v="Indianapolis"/>
    <s v="IN"/>
    <s v="United States"/>
    <s v="SELL00005"/>
  </r>
  <r>
    <x v="2820"/>
    <d v="2020-09-19T00:00:00"/>
    <x v="3"/>
    <x v="2740"/>
    <s v="Pooja Sharma"/>
    <x v="29"/>
    <s v="Portable SSD 1TB"/>
    <x v="5"/>
    <x v="7"/>
    <n v="5"/>
    <n v="434.92"/>
    <n v="0"/>
    <n v="0"/>
    <n v="1.02"/>
    <n v="2175.62"/>
    <s v="Credit Card"/>
    <s v="Delivered"/>
    <s v="Chicago"/>
    <s v="IL"/>
    <s v="India"/>
    <s v="SELL01060"/>
  </r>
  <r>
    <x v="2821"/>
    <d v="2024-06-08T00:00:00"/>
    <x v="2"/>
    <x v="2741"/>
    <s v="Vikas Kumar"/>
    <x v="17"/>
    <s v="Smartwatch"/>
    <x v="4"/>
    <x v="0"/>
    <n v="2"/>
    <n v="475.99"/>
    <n v="0"/>
    <n v="76.16"/>
    <n v="3.12"/>
    <n v="1031.26"/>
    <s v="Net Banking"/>
    <s v="Shipped"/>
    <s v="San Francisco"/>
    <s v="CA"/>
    <s v="United States"/>
    <s v="SELL01152"/>
  </r>
  <r>
    <x v="2822"/>
    <d v="2024-08-08T00:00:00"/>
    <x v="2"/>
    <x v="2742"/>
    <s v="Kabir Verma"/>
    <x v="3"/>
    <s v="Webcam Full HD"/>
    <x v="1"/>
    <x v="3"/>
    <n v="2"/>
    <n v="40.049999999999997"/>
    <n v="0.15"/>
    <n v="3.4"/>
    <n v="11.72"/>
    <n v="83.2"/>
    <s v="Cash on Delivery"/>
    <s v="Delivered"/>
    <s v="New York"/>
    <s v="NY"/>
    <s v="Canada"/>
    <s v="SELL01801"/>
  </r>
  <r>
    <x v="2823"/>
    <d v="2024-04-26T00:00:00"/>
    <x v="2"/>
    <x v="2743"/>
    <s v="Aarav Kumar"/>
    <x v="23"/>
    <s v="Phone Tripod"/>
    <x v="5"/>
    <x v="1"/>
    <n v="4"/>
    <n v="360.29"/>
    <n v="0"/>
    <n v="72.06"/>
    <n v="8.8000000000000007"/>
    <n v="1522.02"/>
    <s v="Debit Card"/>
    <s v="Delivered"/>
    <s v="Charlotte"/>
    <s v="NC"/>
    <s v="United States"/>
    <s v="SELL01759"/>
  </r>
  <r>
    <x v="2824"/>
    <d v="2023-10-29T00:00:00"/>
    <x v="0"/>
    <x v="779"/>
    <s v="Neha Verma"/>
    <x v="33"/>
    <s v="Laptop Sleeve"/>
    <x v="4"/>
    <x v="1"/>
    <n v="2"/>
    <n v="415.49"/>
    <n v="0"/>
    <n v="66.48"/>
    <n v="5.1100000000000003"/>
    <n v="902.57"/>
    <s v="Amazon Pay"/>
    <s v="Delivered"/>
    <s v="Los Angeles"/>
    <s v="CA"/>
    <s v="United States"/>
    <s v="SELL01251"/>
  </r>
  <r>
    <x v="2825"/>
    <d v="2021-09-28T00:00:00"/>
    <x v="4"/>
    <x v="2744"/>
    <s v="Simran Sharma"/>
    <x v="42"/>
    <s v="Wireless Charger"/>
    <x v="0"/>
    <x v="3"/>
    <n v="4"/>
    <n v="266.55"/>
    <n v="0"/>
    <n v="53.31"/>
    <n v="12.56"/>
    <n v="1132.07"/>
    <s v="Credit Card"/>
    <s v="Delivered"/>
    <s v="Denver"/>
    <s v="CO"/>
    <s v="United States"/>
    <s v="SELL00082"/>
  </r>
  <r>
    <x v="2826"/>
    <d v="2023-04-05T00:00:00"/>
    <x v="0"/>
    <x v="2745"/>
    <s v="Vikas Reddy"/>
    <x v="18"/>
    <s v="Smartphone Case"/>
    <x v="4"/>
    <x v="8"/>
    <n v="1"/>
    <n v="488.89"/>
    <n v="0"/>
    <n v="39.11"/>
    <n v="6.85"/>
    <n v="534.85"/>
    <s v="Credit Card"/>
    <s v="Delivered"/>
    <s v="San Antonio"/>
    <s v="TX"/>
    <s v="United States"/>
    <s v="SELL00211"/>
  </r>
  <r>
    <x v="2827"/>
    <d v="2024-11-11T00:00:00"/>
    <x v="2"/>
    <x v="2746"/>
    <s v="Karan Patel"/>
    <x v="23"/>
    <s v="Phone Tripod"/>
    <x v="3"/>
    <x v="7"/>
    <n v="2"/>
    <n v="424.75"/>
    <n v="0"/>
    <n v="67.959999999999994"/>
    <n v="5.22"/>
    <n v="922.68"/>
    <s v="Debit Card"/>
    <s v="Delivered"/>
    <s v="Dallas"/>
    <s v="TX"/>
    <s v="United Kingdom"/>
    <s v="SELL00065"/>
  </r>
  <r>
    <x v="2828"/>
    <d v="2021-04-03T00:00:00"/>
    <x v="4"/>
    <x v="2747"/>
    <s v="Vivaan Kapoor"/>
    <x v="49"/>
    <s v="Bluetooth Speaker"/>
    <x v="2"/>
    <x v="8"/>
    <n v="5"/>
    <n v="53.02"/>
    <n v="0.05"/>
    <n v="20.149999999999999"/>
    <n v="14.71"/>
    <n v="286.7"/>
    <s v="Amazon Pay"/>
    <s v="Delivered"/>
    <s v="Charlotte"/>
    <s v="NC"/>
    <s v="United States"/>
    <s v="SELL01913"/>
  </r>
  <r>
    <x v="2829"/>
    <d v="2022-09-25T00:00:00"/>
    <x v="1"/>
    <x v="2748"/>
    <s v="Pooja Reddy"/>
    <x v="30"/>
    <s v="Noise Cancelling Headphones"/>
    <x v="0"/>
    <x v="2"/>
    <n v="4"/>
    <n v="495.37"/>
    <n v="0.05"/>
    <n v="338.83"/>
    <n v="11.98"/>
    <n v="2233.2199999999998"/>
    <s v="Net Banking"/>
    <s v="Delivered"/>
    <s v="Charlotte"/>
    <s v="NC"/>
    <s v="United States"/>
    <s v="SELL00488"/>
  </r>
  <r>
    <x v="2830"/>
    <d v="2023-07-27T00:00:00"/>
    <x v="0"/>
    <x v="2749"/>
    <s v="Vivaan Verma"/>
    <x v="15"/>
    <s v="Graphic Tablet"/>
    <x v="5"/>
    <x v="3"/>
    <n v="1"/>
    <n v="214.01"/>
    <n v="0"/>
    <n v="17.12"/>
    <n v="12.99"/>
    <n v="244.12"/>
    <s v="Credit Card"/>
    <s v="Delivered"/>
    <s v="Columbus"/>
    <s v="OH"/>
    <s v="India"/>
    <s v="SELL00033"/>
  </r>
  <r>
    <x v="2831"/>
    <d v="2021-11-30T00:00:00"/>
    <x v="4"/>
    <x v="2750"/>
    <s v="Priya Verma"/>
    <x v="23"/>
    <s v="Phone Tripod"/>
    <x v="4"/>
    <x v="4"/>
    <n v="1"/>
    <n v="284.48"/>
    <n v="0.1"/>
    <n v="20.48"/>
    <n v="7.36"/>
    <n v="283.87"/>
    <s v="UPI"/>
    <s v="Cancelled"/>
    <s v="Dallas"/>
    <s v="TX"/>
    <s v="India"/>
    <s v="SELL01957"/>
  </r>
  <r>
    <x v="2832"/>
    <d v="2020-10-28T00:00:00"/>
    <x v="3"/>
    <x v="2751"/>
    <s v="Rohit Reddy"/>
    <x v="7"/>
    <s v="Jeans"/>
    <x v="4"/>
    <x v="8"/>
    <n v="3"/>
    <n v="195.27"/>
    <n v="0.15"/>
    <n v="39.840000000000003"/>
    <n v="2.95"/>
    <n v="540.73"/>
    <s v="UPI"/>
    <s v="Delivered"/>
    <s v="Columbus"/>
    <s v="OH"/>
    <s v="United States"/>
    <s v="SELL01052"/>
  </r>
  <r>
    <x v="2833"/>
    <d v="2024-04-03T00:00:00"/>
    <x v="2"/>
    <x v="2752"/>
    <s v="Vihaan Verma"/>
    <x v="46"/>
    <s v="Action Camera"/>
    <x v="1"/>
    <x v="0"/>
    <n v="4"/>
    <n v="524.73"/>
    <n v="0.05"/>
    <n v="159.52000000000001"/>
    <n v="13.39"/>
    <n v="2166.88"/>
    <s v="Debit Card"/>
    <s v="Delivered"/>
    <s v="Washington"/>
    <s v="DC"/>
    <s v="United States"/>
    <s v="SELL00601"/>
  </r>
  <r>
    <x v="2834"/>
    <d v="2024-05-22T00:00:00"/>
    <x v="2"/>
    <x v="2753"/>
    <s v="Sneha Reddy"/>
    <x v="18"/>
    <s v="Smartphone Case"/>
    <x v="0"/>
    <x v="5"/>
    <n v="4"/>
    <n v="236.63"/>
    <n v="0"/>
    <n v="113.58"/>
    <n v="9.92"/>
    <n v="1070.02"/>
    <s v="UPI"/>
    <s v="Delivered"/>
    <s v="San Jose"/>
    <s v="CA"/>
    <s v="Australia"/>
    <s v="SELL01116"/>
  </r>
  <r>
    <x v="2835"/>
    <d v="2023-05-26T00:00:00"/>
    <x v="0"/>
    <x v="2754"/>
    <s v="Sunita Kumar"/>
    <x v="26"/>
    <s v="Board Game"/>
    <x v="3"/>
    <x v="7"/>
    <n v="4"/>
    <n v="556.91999999999996"/>
    <n v="0.05"/>
    <n v="169.3"/>
    <n v="5.49"/>
    <n v="2291.09"/>
    <s v="Net Banking"/>
    <s v="Delivered"/>
    <s v="Houston"/>
    <s v="TX"/>
    <s v="United States"/>
    <s v="SELL00703"/>
  </r>
  <r>
    <x v="2836"/>
    <d v="2023-01-30T00:00:00"/>
    <x v="0"/>
    <x v="2755"/>
    <s v="Rohit Reddy"/>
    <x v="6"/>
    <s v="Dress Shirt"/>
    <x v="3"/>
    <x v="4"/>
    <n v="3"/>
    <n v="534.99"/>
    <n v="0.1"/>
    <n v="173.34"/>
    <n v="3.21"/>
    <n v="1621.02"/>
    <s v="Amazon Pay"/>
    <s v="Delivered"/>
    <s v="Seattle"/>
    <s v="WA"/>
    <s v="United States"/>
    <s v="SELL01106"/>
  </r>
  <r>
    <x v="2837"/>
    <d v="2021-07-07T00:00:00"/>
    <x v="4"/>
    <x v="2756"/>
    <s v="Sneha Kapoor"/>
    <x v="10"/>
    <s v="Car Charger"/>
    <x v="5"/>
    <x v="8"/>
    <n v="1"/>
    <n v="331.16"/>
    <n v="0.25"/>
    <n v="29.8"/>
    <n v="7.75"/>
    <n v="285.92"/>
    <s v="UPI"/>
    <s v="Delivered"/>
    <s v="Chicago"/>
    <s v="IL"/>
    <s v="India"/>
    <s v="SELL00214"/>
  </r>
  <r>
    <x v="2838"/>
    <d v="2020-10-14T00:00:00"/>
    <x v="3"/>
    <x v="2757"/>
    <s v="Mohit Reddy"/>
    <x v="41"/>
    <s v="Electric Kettle"/>
    <x v="5"/>
    <x v="7"/>
    <n v="5"/>
    <n v="201.91"/>
    <n v="0"/>
    <n v="50.48"/>
    <n v="12.16"/>
    <n v="1072.19"/>
    <s v="Debit Card"/>
    <s v="Delivered"/>
    <s v="San Francisco"/>
    <s v="CA"/>
    <s v="United States"/>
    <s v="SELL00403"/>
  </r>
  <r>
    <x v="2839"/>
    <d v="2023-04-05T00:00:00"/>
    <x v="0"/>
    <x v="2758"/>
    <s v="Sahil Mehta"/>
    <x v="28"/>
    <s v="Water Bottle"/>
    <x v="5"/>
    <x v="6"/>
    <n v="3"/>
    <n v="37.44"/>
    <n v="0.15"/>
    <n v="7.64"/>
    <n v="0.35"/>
    <n v="103.46"/>
    <s v="Debit Card"/>
    <s v="Returned"/>
    <s v="Seattle"/>
    <s v="WA"/>
    <s v="United States"/>
    <s v="SELL01446"/>
  </r>
  <r>
    <x v="2840"/>
    <d v="2021-09-12T00:00:00"/>
    <x v="4"/>
    <x v="2759"/>
    <s v="Vihaan Kapoor"/>
    <x v="13"/>
    <s v="Desk Plant"/>
    <x v="4"/>
    <x v="9"/>
    <n v="4"/>
    <n v="22"/>
    <n v="0"/>
    <n v="15.84"/>
    <n v="10.130000000000001"/>
    <n v="113.97"/>
    <s v="Amazon Pay"/>
    <s v="Delivered"/>
    <s v="New York"/>
    <s v="NY"/>
    <s v="United States"/>
    <s v="SELL01389"/>
  </r>
  <r>
    <x v="2841"/>
    <d v="2022-10-02T00:00:00"/>
    <x v="1"/>
    <x v="2760"/>
    <s v="Vikas Joshi"/>
    <x v="34"/>
    <s v="Air Fryer"/>
    <x v="1"/>
    <x v="2"/>
    <n v="4"/>
    <n v="509.11"/>
    <n v="0.05"/>
    <n v="154.77000000000001"/>
    <n v="10.06"/>
    <n v="2099.4499999999998"/>
    <s v="Debit Card"/>
    <s v="Delivered"/>
    <s v="Indianapolis"/>
    <s v="IN"/>
    <s v="United States"/>
    <s v="SELL01331"/>
  </r>
  <r>
    <x v="2842"/>
    <d v="2020-02-05T00:00:00"/>
    <x v="3"/>
    <x v="2761"/>
    <s v="Karan Verma"/>
    <x v="26"/>
    <s v="Board Game"/>
    <x v="3"/>
    <x v="4"/>
    <n v="4"/>
    <n v="376.47"/>
    <n v="0"/>
    <n v="120.47"/>
    <n v="0.7"/>
    <n v="1627.05"/>
    <s v="Credit Card"/>
    <s v="Cancelled"/>
    <s v="New York"/>
    <s v="NY"/>
    <s v="India"/>
    <s v="SELL01278"/>
  </r>
  <r>
    <x v="2843"/>
    <d v="2022-01-13T00:00:00"/>
    <x v="1"/>
    <x v="2762"/>
    <s v="Mohit Singh"/>
    <x v="21"/>
    <s v="Smart Light Bulb"/>
    <x v="0"/>
    <x v="5"/>
    <n v="5"/>
    <n v="175.68"/>
    <n v="0.05"/>
    <n v="100.14"/>
    <n v="2.25"/>
    <n v="936.87"/>
    <s v="Debit Card"/>
    <s v="Delivered"/>
    <s v="Phoenix"/>
    <s v="AZ"/>
    <s v="United States"/>
    <s v="SELL00771"/>
  </r>
  <r>
    <x v="2844"/>
    <d v="2024-10-30T00:00:00"/>
    <x v="2"/>
    <x v="2763"/>
    <s v="Sahil Mehta"/>
    <x v="18"/>
    <s v="Smartphone Case"/>
    <x v="1"/>
    <x v="2"/>
    <n v="4"/>
    <n v="117.57"/>
    <n v="0.2"/>
    <n v="18.809999999999999"/>
    <n v="4.82"/>
    <n v="399.85"/>
    <s v="Net Banking"/>
    <s v="Returned"/>
    <s v="San Diego"/>
    <s v="CA"/>
    <s v="United States"/>
    <s v="SELL00336"/>
  </r>
  <r>
    <x v="2845"/>
    <d v="2020-12-18T00:00:00"/>
    <x v="3"/>
    <x v="2764"/>
    <s v="Aman Patel"/>
    <x v="29"/>
    <s v="Portable SSD 1TB"/>
    <x v="0"/>
    <x v="0"/>
    <n v="3"/>
    <n v="44.31"/>
    <n v="0"/>
    <n v="10.63"/>
    <n v="3.88"/>
    <n v="147.44"/>
    <s v="Amazon Pay"/>
    <s v="Delivered"/>
    <s v="Phoenix"/>
    <s v="AZ"/>
    <s v="United States"/>
    <s v="SELL01229"/>
  </r>
  <r>
    <x v="2846"/>
    <d v="2024-08-26T00:00:00"/>
    <x v="2"/>
    <x v="2765"/>
    <s v="Mohit Reddy"/>
    <x v="19"/>
    <s v="Backpack"/>
    <x v="4"/>
    <x v="6"/>
    <n v="4"/>
    <n v="257.63"/>
    <n v="0"/>
    <n v="51.53"/>
    <n v="6.92"/>
    <n v="1088.97"/>
    <s v="Amazon Pay"/>
    <s v="Delivered"/>
    <s v="San Jose"/>
    <s v="CA"/>
    <s v="United States"/>
    <s v="SELL01828"/>
  </r>
  <r>
    <x v="2847"/>
    <d v="2020-03-13T00:00:00"/>
    <x v="3"/>
    <x v="2766"/>
    <s v="Kabir Joshi"/>
    <x v="6"/>
    <s v="Dress Shirt"/>
    <x v="0"/>
    <x v="2"/>
    <n v="1"/>
    <n v="213.04"/>
    <n v="0.3"/>
    <n v="11.93"/>
    <n v="8.94"/>
    <n v="170"/>
    <s v="Credit Card"/>
    <s v="Delivered"/>
    <s v="Dallas"/>
    <s v="TX"/>
    <s v="United States"/>
    <s v="SELL01479"/>
  </r>
  <r>
    <x v="2848"/>
    <d v="2021-10-09T00:00:00"/>
    <x v="4"/>
    <x v="2767"/>
    <s v="Vikas Patel"/>
    <x v="43"/>
    <s v="HDMI Cable 2m"/>
    <x v="3"/>
    <x v="0"/>
    <n v="1"/>
    <n v="267.39999999999998"/>
    <n v="0"/>
    <n v="0"/>
    <n v="7.58"/>
    <n v="274.98"/>
    <s v="Cash on Delivery"/>
    <s v="Delivered"/>
    <s v="Chicago"/>
    <s v="IL"/>
    <s v="United States"/>
    <s v="SELL01122"/>
  </r>
  <r>
    <x v="2849"/>
    <d v="2023-10-08T00:00:00"/>
    <x v="0"/>
    <x v="2768"/>
    <s v="Sahil Patel"/>
    <x v="29"/>
    <s v="Portable SSD 1TB"/>
    <x v="5"/>
    <x v="8"/>
    <n v="1"/>
    <n v="298.14"/>
    <n v="0"/>
    <n v="14.91"/>
    <n v="3.92"/>
    <n v="316.97000000000003"/>
    <s v="Net Banking"/>
    <s v="Delivered"/>
    <s v="Dallas"/>
    <s v="TX"/>
    <s v="United States"/>
    <s v="SELL00275"/>
  </r>
  <r>
    <x v="2850"/>
    <d v="2022-12-29T00:00:00"/>
    <x v="1"/>
    <x v="2769"/>
    <s v="Vikas Mehta"/>
    <x v="44"/>
    <s v="Desk Organizer"/>
    <x v="3"/>
    <x v="1"/>
    <n v="4"/>
    <n v="387.43"/>
    <n v="0.05"/>
    <n v="73.61"/>
    <n v="6.75"/>
    <n v="1552.59"/>
    <s v="Amazon Pay"/>
    <s v="Delivered"/>
    <s v="Austin"/>
    <s v="TX"/>
    <s v="United States"/>
    <s v="SELL00416"/>
  </r>
  <r>
    <x v="2851"/>
    <d v="2021-02-28T00:00:00"/>
    <x v="4"/>
    <x v="2770"/>
    <s v="Karan Patel"/>
    <x v="38"/>
    <s v="Fitness Band"/>
    <x v="5"/>
    <x v="4"/>
    <n v="3"/>
    <n v="205.88"/>
    <n v="0.1"/>
    <n v="0"/>
    <n v="12.37"/>
    <n v="568.25"/>
    <s v="Cash on Delivery"/>
    <s v="Delivered"/>
    <s v="San Diego"/>
    <s v="CA"/>
    <s v="India"/>
    <s v="SELL01575"/>
  </r>
  <r>
    <x v="2852"/>
    <d v="2022-09-25T00:00:00"/>
    <x v="1"/>
    <x v="2771"/>
    <s v="Kabir Kumar"/>
    <x v="18"/>
    <s v="Smartphone Case"/>
    <x v="1"/>
    <x v="0"/>
    <n v="1"/>
    <n v="26.89"/>
    <n v="0.15"/>
    <n v="4.1100000000000003"/>
    <n v="0.16"/>
    <n v="27.13"/>
    <s v="UPI"/>
    <s v="Delivered"/>
    <s v="Los Angeles"/>
    <s v="CA"/>
    <s v="United States"/>
    <s v="SELL00187"/>
  </r>
  <r>
    <x v="2853"/>
    <d v="2021-12-08T00:00:00"/>
    <x v="4"/>
    <x v="2772"/>
    <s v="Ritika Reddy"/>
    <x v="2"/>
    <s v="Power Bank 20000mAh"/>
    <x v="1"/>
    <x v="1"/>
    <n v="1"/>
    <n v="287.27999999999997"/>
    <n v="0.05"/>
    <n v="0"/>
    <n v="5.68"/>
    <n v="278.60000000000002"/>
    <s v="Cash on Delivery"/>
    <s v="Shipped"/>
    <s v="Seattle"/>
    <s v="WA"/>
    <s v="Canada"/>
    <s v="SELL00722"/>
  </r>
  <r>
    <x v="2854"/>
    <d v="2024-12-09T00:00:00"/>
    <x v="2"/>
    <x v="2773"/>
    <s v="Rohit Mehta"/>
    <x v="47"/>
    <s v="External HDD 2TB"/>
    <x v="3"/>
    <x v="2"/>
    <n v="2"/>
    <n v="336.79"/>
    <n v="0.1"/>
    <n v="72.75"/>
    <n v="10.53"/>
    <n v="689.5"/>
    <s v="Credit Card"/>
    <s v="Delivered"/>
    <s v="Jacksonville"/>
    <s v="FL"/>
    <s v="Australia"/>
    <s v="SELL00765"/>
  </r>
  <r>
    <x v="2855"/>
    <d v="2021-07-14T00:00:00"/>
    <x v="4"/>
    <x v="2774"/>
    <s v="Sahil Gupta"/>
    <x v="11"/>
    <s v="Projector Mini"/>
    <x v="3"/>
    <x v="4"/>
    <n v="5"/>
    <n v="144.97"/>
    <n v="0"/>
    <n v="36.24"/>
    <n v="8.7899999999999991"/>
    <n v="769.88"/>
    <s v="UPI"/>
    <s v="Returned"/>
    <s v="San Diego"/>
    <s v="CA"/>
    <s v="United States"/>
    <s v="SELL00172"/>
  </r>
  <r>
    <x v="2856"/>
    <d v="2022-04-07T00:00:00"/>
    <x v="1"/>
    <x v="2775"/>
    <s v="Vikas Joshi"/>
    <x v="1"/>
    <s v="Microphone"/>
    <x v="3"/>
    <x v="8"/>
    <n v="4"/>
    <n v="195.59"/>
    <n v="0"/>
    <n v="62.59"/>
    <n v="11.94"/>
    <n v="856.89"/>
    <s v="Debit Card"/>
    <s v="Delivered"/>
    <s v="Houston"/>
    <s v="TX"/>
    <s v="Australia"/>
    <s v="SELL01169"/>
  </r>
  <r>
    <x v="2857"/>
    <d v="2024-07-23T00:00:00"/>
    <x v="2"/>
    <x v="2776"/>
    <s v="Simran Mehta"/>
    <x v="4"/>
    <s v="T-Shirt"/>
    <x v="1"/>
    <x v="6"/>
    <n v="4"/>
    <n v="429.37"/>
    <n v="0"/>
    <n v="85.87"/>
    <n v="4.9800000000000004"/>
    <n v="1808.33"/>
    <s v="Debit Card"/>
    <s v="Returned"/>
    <s v="Phoenix"/>
    <s v="AZ"/>
    <s v="India"/>
    <s v="SELL00772"/>
  </r>
  <r>
    <x v="2858"/>
    <d v="2022-08-13T00:00:00"/>
    <x v="1"/>
    <x v="2777"/>
    <s v="Aarav Sharma"/>
    <x v="28"/>
    <s v="Water Bottle"/>
    <x v="4"/>
    <x v="5"/>
    <n v="4"/>
    <n v="251.22"/>
    <n v="0.25"/>
    <n v="90.44"/>
    <n v="11.85"/>
    <n v="855.95"/>
    <s v="Debit Card"/>
    <s v="Delivered"/>
    <s v="New York"/>
    <s v="NY"/>
    <s v="United States"/>
    <s v="SELL00850"/>
  </r>
  <r>
    <x v="2859"/>
    <d v="2021-05-31T00:00:00"/>
    <x v="4"/>
    <x v="2778"/>
    <s v="Priya Kapoor"/>
    <x v="30"/>
    <s v="Noise Cancelling Headphones"/>
    <x v="3"/>
    <x v="0"/>
    <n v="1"/>
    <n v="271.38"/>
    <n v="0"/>
    <n v="32.57"/>
    <n v="13.17"/>
    <n v="317.12"/>
    <s v="Amazon Pay"/>
    <s v="Delivered"/>
    <s v="Dallas"/>
    <s v="TX"/>
    <s v="India"/>
    <s v="SELL00104"/>
  </r>
  <r>
    <x v="2860"/>
    <d v="2021-03-03T00:00:00"/>
    <x v="4"/>
    <x v="2779"/>
    <s v="Aarav Reddy"/>
    <x v="49"/>
    <s v="Bluetooth Speaker"/>
    <x v="5"/>
    <x v="1"/>
    <n v="3"/>
    <n v="388.18"/>
    <n v="0"/>
    <n v="58.23"/>
    <n v="6.58"/>
    <n v="1229.3499999999999"/>
    <s v="Cash on Delivery"/>
    <s v="Delivered"/>
    <s v="San Francisco"/>
    <s v="CA"/>
    <s v="United States"/>
    <s v="SELL00807"/>
  </r>
  <r>
    <x v="2861"/>
    <d v="2024-04-11T00:00:00"/>
    <x v="2"/>
    <x v="1488"/>
    <s v="Arjun Gupta"/>
    <x v="8"/>
    <s v="Kids Toy Car"/>
    <x v="2"/>
    <x v="1"/>
    <n v="1"/>
    <n v="446.81"/>
    <n v="0.3"/>
    <n v="25.02"/>
    <n v="6.97"/>
    <n v="344.76"/>
    <s v="Amazon Pay"/>
    <s v="Delivered"/>
    <s v="Los Angeles"/>
    <s v="CA"/>
    <s v="United States"/>
    <s v="SELL00320"/>
  </r>
  <r>
    <x v="2862"/>
    <d v="2020-06-08T00:00:00"/>
    <x v="3"/>
    <x v="2780"/>
    <s v="Aarav Gupta"/>
    <x v="35"/>
    <s v="Winter Jacket"/>
    <x v="3"/>
    <x v="9"/>
    <n v="3"/>
    <n v="323.11"/>
    <n v="0.2"/>
    <n v="38.770000000000003"/>
    <n v="14.81"/>
    <n v="829.04"/>
    <s v="Debit Card"/>
    <s v="Delivered"/>
    <s v="Los Angeles"/>
    <s v="CA"/>
    <s v="India"/>
    <s v="SELL01835"/>
  </r>
  <r>
    <x v="2863"/>
    <d v="2020-05-28T00:00:00"/>
    <x v="3"/>
    <x v="2781"/>
    <s v="Sneha Kumar"/>
    <x v="15"/>
    <s v="Graphic Tablet"/>
    <x v="5"/>
    <x v="9"/>
    <n v="4"/>
    <n v="392.49"/>
    <n v="0.05"/>
    <n v="178.98"/>
    <n v="0.55000000000000004"/>
    <n v="1670.99"/>
    <s v="Net Banking"/>
    <s v="Delivered"/>
    <s v="Phoenix"/>
    <s v="AZ"/>
    <s v="United Kingdom"/>
    <s v="SELL00048"/>
  </r>
  <r>
    <x v="2864"/>
    <d v="2022-02-14T00:00:00"/>
    <x v="1"/>
    <x v="39"/>
    <s v="Anjali Sharma"/>
    <x v="19"/>
    <s v="Backpack"/>
    <x v="0"/>
    <x v="4"/>
    <n v="2"/>
    <n v="490.04"/>
    <n v="0.1"/>
    <n v="70.569999999999993"/>
    <n v="5.77"/>
    <n v="958.41"/>
    <s v="Credit Card"/>
    <s v="Delivered"/>
    <s v="Jacksonville"/>
    <s v="FL"/>
    <s v="Canada"/>
    <s v="SELL00599"/>
  </r>
  <r>
    <x v="2865"/>
    <d v="2023-06-07T00:00:00"/>
    <x v="0"/>
    <x v="2782"/>
    <s v="Pooja Reddy"/>
    <x v="2"/>
    <s v="Power Bank 20000mAh"/>
    <x v="1"/>
    <x v="6"/>
    <n v="3"/>
    <n v="84.26"/>
    <n v="0"/>
    <n v="30.33"/>
    <n v="0.35"/>
    <n v="283.45999999999998"/>
    <s v="Cash on Delivery"/>
    <s v="Delivered"/>
    <s v="Washington"/>
    <s v="DC"/>
    <s v="United States"/>
    <s v="SELL01277"/>
  </r>
  <r>
    <x v="2866"/>
    <d v="2024-10-01T00:00:00"/>
    <x v="2"/>
    <x v="2783"/>
    <s v="Aman Reddy"/>
    <x v="26"/>
    <s v="Board Game"/>
    <x v="4"/>
    <x v="7"/>
    <n v="5"/>
    <n v="103.76"/>
    <n v="0.2"/>
    <n v="0"/>
    <n v="10.039999999999999"/>
    <n v="425.08"/>
    <s v="Credit Card"/>
    <s v="Delivered"/>
    <s v="Charlotte"/>
    <s v="NC"/>
    <s v="Canada"/>
    <s v="SELL00801"/>
  </r>
  <r>
    <x v="2867"/>
    <d v="2024-05-04T00:00:00"/>
    <x v="2"/>
    <x v="2784"/>
    <s v="Ritika Kapoor"/>
    <x v="31"/>
    <s v="Novel Bestseller"/>
    <x v="5"/>
    <x v="2"/>
    <n v="2"/>
    <n v="380.71"/>
    <n v="0.1"/>
    <n v="0"/>
    <n v="1.1599999999999999"/>
    <n v="686.44"/>
    <s v="Debit Card"/>
    <s v="Delivered"/>
    <s v="Charlotte"/>
    <s v="NC"/>
    <s v="India"/>
    <s v="SELL01286"/>
  </r>
  <r>
    <x v="2868"/>
    <d v="2020-03-07T00:00:00"/>
    <x v="3"/>
    <x v="2785"/>
    <s v="Arjun Verma"/>
    <x v="36"/>
    <s v="Router"/>
    <x v="5"/>
    <x v="7"/>
    <n v="3"/>
    <n v="576.24"/>
    <n v="0"/>
    <n v="0"/>
    <n v="10.53"/>
    <n v="1739.25"/>
    <s v="Credit Card"/>
    <s v="Delivered"/>
    <s v="San Antonio"/>
    <s v="TX"/>
    <s v="United States"/>
    <s v="SELL01864"/>
  </r>
  <r>
    <x v="2869"/>
    <d v="2022-10-10T00:00:00"/>
    <x v="1"/>
    <x v="2786"/>
    <s v="Vivaan Joshi"/>
    <x v="24"/>
    <s v="Gaming Mouse"/>
    <x v="1"/>
    <x v="7"/>
    <n v="1"/>
    <n v="10.039999999999999"/>
    <n v="0.05"/>
    <n v="1.1399999999999999"/>
    <n v="6.9"/>
    <n v="17.579999999999998"/>
    <s v="UPI"/>
    <s v="Delivered"/>
    <s v="San Francisco"/>
    <s v="CA"/>
    <s v="United States"/>
    <s v="SELL00839"/>
  </r>
  <r>
    <x v="2870"/>
    <d v="2021-01-15T00:00:00"/>
    <x v="4"/>
    <x v="2787"/>
    <s v="Vikas Singh"/>
    <x v="42"/>
    <s v="Wireless Charger"/>
    <x v="1"/>
    <x v="6"/>
    <n v="5"/>
    <n v="179.67"/>
    <n v="0"/>
    <n v="0"/>
    <n v="9.31"/>
    <n v="907.66"/>
    <s v="Debit Card"/>
    <s v="Pending"/>
    <s v="Charlotte"/>
    <s v="NC"/>
    <s v="United States"/>
    <s v="SELL00577"/>
  </r>
  <r>
    <x v="2871"/>
    <d v="2020-02-27T00:00:00"/>
    <x v="3"/>
    <x v="2788"/>
    <s v="Arjun Gupta"/>
    <x v="21"/>
    <s v="Smart Light Bulb"/>
    <x v="2"/>
    <x v="2"/>
    <n v="2"/>
    <n v="173.28"/>
    <n v="0"/>
    <n v="27.72"/>
    <n v="12.67"/>
    <n v="386.95"/>
    <s v="Credit Card"/>
    <s v="Delivered"/>
    <s v="Austin"/>
    <s v="TX"/>
    <s v="United States"/>
    <s v="SELL00424"/>
  </r>
  <r>
    <x v="2872"/>
    <d v="2023-07-06T00:00:00"/>
    <x v="0"/>
    <x v="2789"/>
    <s v="Vikas Kapoor"/>
    <x v="48"/>
    <s v="Office Chair"/>
    <x v="1"/>
    <x v="1"/>
    <n v="3"/>
    <n v="96.8"/>
    <n v="0"/>
    <n v="14.52"/>
    <n v="14.4"/>
    <n v="319.32"/>
    <s v="Credit Card"/>
    <s v="Delivered"/>
    <s v="Charlotte"/>
    <s v="NC"/>
    <s v="United States"/>
    <s v="SELL01758"/>
  </r>
  <r>
    <x v="2873"/>
    <d v="2020-12-07T00:00:00"/>
    <x v="3"/>
    <x v="2790"/>
    <s v="Sneha Kumar"/>
    <x v="0"/>
    <s v="Drone Mini"/>
    <x v="1"/>
    <x v="9"/>
    <n v="4"/>
    <n v="303.98"/>
    <n v="0.05"/>
    <n v="0"/>
    <n v="10.210000000000001"/>
    <n v="1165.33"/>
    <s v="Cash on Delivery"/>
    <s v="Shipped"/>
    <s v="Seattle"/>
    <s v="WA"/>
    <s v="United States"/>
    <s v="SELL01555"/>
  </r>
  <r>
    <x v="2874"/>
    <d v="2023-02-27T00:00:00"/>
    <x v="0"/>
    <x v="2791"/>
    <s v="Pooja Gupta"/>
    <x v="15"/>
    <s v="Graphic Tablet"/>
    <x v="5"/>
    <x v="9"/>
    <n v="5"/>
    <n v="380.95"/>
    <n v="0.05"/>
    <n v="217.14"/>
    <n v="2.42"/>
    <n v="2029.07"/>
    <s v="Debit Card"/>
    <s v="Shipped"/>
    <s v="Denver"/>
    <s v="CO"/>
    <s v="India"/>
    <s v="SELL01142"/>
  </r>
  <r>
    <x v="2875"/>
    <d v="2021-12-27T00:00:00"/>
    <x v="4"/>
    <x v="2792"/>
    <s v="Aditya Kapoor"/>
    <x v="31"/>
    <s v="Novel Bestseller"/>
    <x v="2"/>
    <x v="9"/>
    <n v="2"/>
    <n v="372.54"/>
    <n v="0.15"/>
    <n v="31.67"/>
    <n v="12.96"/>
    <n v="677.95"/>
    <s v="Debit Card"/>
    <s v="Delivered"/>
    <s v="Los Angeles"/>
    <s v="CA"/>
    <s v="United States"/>
    <s v="SELL01120"/>
  </r>
  <r>
    <x v="2876"/>
    <d v="2023-04-10T00:00:00"/>
    <x v="0"/>
    <x v="2793"/>
    <s v="Sunita Kapoor"/>
    <x v="20"/>
    <s v="4K Monitor"/>
    <x v="1"/>
    <x v="4"/>
    <n v="3"/>
    <n v="578.83000000000004"/>
    <n v="0.05"/>
    <n v="131.97"/>
    <n v="6.57"/>
    <n v="1788.21"/>
    <s v="Credit Card"/>
    <s v="Delivered"/>
    <s v="Houston"/>
    <s v="TX"/>
    <s v="United States"/>
    <s v="SELL00400"/>
  </r>
  <r>
    <x v="2877"/>
    <d v="2022-02-08T00:00:00"/>
    <x v="1"/>
    <x v="2794"/>
    <s v="Rohit Verma"/>
    <x v="16"/>
    <s v="Puzzle 1000pc"/>
    <x v="0"/>
    <x v="3"/>
    <n v="3"/>
    <n v="174.31"/>
    <n v="0"/>
    <n v="62.75"/>
    <n v="10.09"/>
    <n v="595.77"/>
    <s v="Debit Card"/>
    <s v="Cancelled"/>
    <s v="San Diego"/>
    <s v="CA"/>
    <s v="United States"/>
    <s v="SELL01454"/>
  </r>
  <r>
    <x v="2878"/>
    <d v="2021-09-05T00:00:00"/>
    <x v="4"/>
    <x v="2795"/>
    <s v="Anjali Joshi"/>
    <x v="5"/>
    <s v="Cookware Set"/>
    <x v="1"/>
    <x v="5"/>
    <n v="2"/>
    <n v="329.65"/>
    <n v="0"/>
    <n v="79.12"/>
    <n v="14.19"/>
    <n v="752.61"/>
    <s v="Amazon Pay"/>
    <s v="Returned"/>
    <s v="San Diego"/>
    <s v="CA"/>
    <s v="United States"/>
    <s v="SELL00334"/>
  </r>
  <r>
    <x v="2879"/>
    <d v="2023-05-17T00:00:00"/>
    <x v="0"/>
    <x v="2796"/>
    <s v="Mohit Joshi"/>
    <x v="49"/>
    <s v="Bluetooth Speaker"/>
    <x v="5"/>
    <x v="0"/>
    <n v="5"/>
    <n v="48.79"/>
    <n v="0.15"/>
    <n v="24.88"/>
    <n v="14.58"/>
    <n v="246.82"/>
    <s v="Debit Card"/>
    <s v="Delivered"/>
    <s v="Charlotte"/>
    <s v="NC"/>
    <s v="United States"/>
    <s v="SELL00616"/>
  </r>
  <r>
    <x v="2880"/>
    <d v="2020-12-19T00:00:00"/>
    <x v="3"/>
    <x v="432"/>
    <s v="Ritika Verma"/>
    <x v="15"/>
    <s v="Graphic Tablet"/>
    <x v="3"/>
    <x v="5"/>
    <n v="1"/>
    <n v="396.14"/>
    <n v="0"/>
    <n v="19.809999999999999"/>
    <n v="11.19"/>
    <n v="427.14"/>
    <s v="Net Banking"/>
    <s v="Delivered"/>
    <s v="Columbus"/>
    <s v="OH"/>
    <s v="United Kingdom"/>
    <s v="SELL01177"/>
  </r>
  <r>
    <x v="2881"/>
    <d v="2024-02-03T00:00:00"/>
    <x v="2"/>
    <x v="2797"/>
    <s v="Kabir Gupta"/>
    <x v="18"/>
    <s v="Smartphone Case"/>
    <x v="2"/>
    <x v="1"/>
    <n v="2"/>
    <n v="506.81"/>
    <n v="0.05"/>
    <n v="0"/>
    <n v="3.23"/>
    <n v="966.17"/>
    <s v="Credit Card"/>
    <s v="Delivered"/>
    <s v="Columbus"/>
    <s v="OH"/>
    <s v="United States"/>
    <s v="SELL01790"/>
  </r>
  <r>
    <x v="2882"/>
    <d v="2024-12-26T00:00:00"/>
    <x v="2"/>
    <x v="2798"/>
    <s v="Vivaan Kapoor"/>
    <x v="23"/>
    <s v="Phone Tripod"/>
    <x v="3"/>
    <x v="7"/>
    <n v="1"/>
    <n v="566.21"/>
    <n v="0"/>
    <n v="28.31"/>
    <n v="0.31"/>
    <n v="594.83000000000004"/>
    <s v="Credit Card"/>
    <s v="Delivered"/>
    <s v="New York"/>
    <s v="NY"/>
    <s v="India"/>
    <s v="SELL01667"/>
  </r>
  <r>
    <x v="2883"/>
    <d v="2020-04-25T00:00:00"/>
    <x v="3"/>
    <x v="2799"/>
    <s v="Sunita Verma"/>
    <x v="6"/>
    <s v="Dress Shirt"/>
    <x v="3"/>
    <x v="8"/>
    <n v="3"/>
    <n v="338.41"/>
    <n v="0.05"/>
    <n v="77.16"/>
    <n v="4.6900000000000004"/>
    <n v="1046.32"/>
    <s v="Debit Card"/>
    <s v="Cancelled"/>
    <s v="Denver"/>
    <s v="CO"/>
    <s v="Australia"/>
    <s v="SELL01841"/>
  </r>
  <r>
    <x v="2884"/>
    <d v="2023-07-11T00:00:00"/>
    <x v="0"/>
    <x v="2800"/>
    <s v="Vivaan Patel"/>
    <x v="2"/>
    <s v="Power Bank 20000mAh"/>
    <x v="0"/>
    <x v="9"/>
    <n v="3"/>
    <n v="419.91"/>
    <n v="0.2"/>
    <n v="50.39"/>
    <n v="5.22"/>
    <n v="1063.3900000000001"/>
    <s v="UPI"/>
    <s v="Delivered"/>
    <s v="Chicago"/>
    <s v="IL"/>
    <s v="United States"/>
    <s v="SELL00010"/>
  </r>
  <r>
    <x v="2885"/>
    <d v="2021-10-23T00:00:00"/>
    <x v="4"/>
    <x v="2801"/>
    <s v="Vikas Mehta"/>
    <x v="41"/>
    <s v="Electric Kettle"/>
    <x v="1"/>
    <x v="5"/>
    <n v="5"/>
    <n v="502.63"/>
    <n v="0.05"/>
    <n v="429.75"/>
    <n v="8.9499999999999993"/>
    <n v="2826.19"/>
    <s v="Debit Card"/>
    <s v="Shipped"/>
    <s v="Columbus"/>
    <s v="OH"/>
    <s v="India"/>
    <s v="SELL00344"/>
  </r>
  <r>
    <x v="2886"/>
    <d v="2024-01-05T00:00:00"/>
    <x v="2"/>
    <x v="2802"/>
    <s v="Karan Verma"/>
    <x v="46"/>
    <s v="Action Camera"/>
    <x v="5"/>
    <x v="5"/>
    <n v="1"/>
    <n v="508.6"/>
    <n v="0"/>
    <n v="25.43"/>
    <n v="8.4"/>
    <n v="542.42999999999995"/>
    <s v="Net Banking"/>
    <s v="Delivered"/>
    <s v="Charlotte"/>
    <s v="NC"/>
    <s v="United States"/>
    <s v="SELL01090"/>
  </r>
  <r>
    <x v="2887"/>
    <d v="2024-04-20T00:00:00"/>
    <x v="2"/>
    <x v="2803"/>
    <s v="Sneha Kapoor"/>
    <x v="8"/>
    <s v="Kids Toy Car"/>
    <x v="4"/>
    <x v="3"/>
    <n v="2"/>
    <n v="173.83"/>
    <n v="0"/>
    <n v="41.72"/>
    <n v="2.48"/>
    <n v="391.86"/>
    <s v="UPI"/>
    <s v="Delivered"/>
    <s v="Austin"/>
    <s v="TX"/>
    <s v="United States"/>
    <s v="SELL01112"/>
  </r>
  <r>
    <x v="2888"/>
    <d v="2021-03-28T00:00:00"/>
    <x v="4"/>
    <x v="2804"/>
    <s v="Aarav Mehta"/>
    <x v="21"/>
    <s v="Smart Light Bulb"/>
    <x v="1"/>
    <x v="0"/>
    <n v="3"/>
    <n v="393.23"/>
    <n v="0.15"/>
    <n v="120.33"/>
    <n v="12.22"/>
    <n v="1135.29"/>
    <s v="UPI"/>
    <s v="Delivered"/>
    <s v="San Antonio"/>
    <s v="TX"/>
    <s v="India"/>
    <s v="SELL00837"/>
  </r>
  <r>
    <x v="2889"/>
    <d v="2024-02-09T00:00:00"/>
    <x v="2"/>
    <x v="2805"/>
    <s v="Vivaan Gupta"/>
    <x v="21"/>
    <s v="Smart Light Bulb"/>
    <x v="5"/>
    <x v="5"/>
    <n v="4"/>
    <n v="564.52"/>
    <n v="0"/>
    <n v="270.97000000000003"/>
    <n v="6.64"/>
    <n v="2535.69"/>
    <s v="Net Banking"/>
    <s v="Returned"/>
    <s v="Seattle"/>
    <s v="WA"/>
    <s v="India"/>
    <s v="SELL00777"/>
  </r>
  <r>
    <x v="2890"/>
    <d v="2020-10-13T00:00:00"/>
    <x v="3"/>
    <x v="2806"/>
    <s v="Aman Sharma"/>
    <x v="15"/>
    <s v="Graphic Tablet"/>
    <x v="3"/>
    <x v="4"/>
    <n v="2"/>
    <n v="561.98"/>
    <n v="0.1"/>
    <n v="121.39"/>
    <n v="12.2"/>
    <n v="1145.1500000000001"/>
    <s v="Net Banking"/>
    <s v="Delivered"/>
    <s v="Los Angeles"/>
    <s v="CA"/>
    <s v="United States"/>
    <s v="SELL01008"/>
  </r>
  <r>
    <x v="2891"/>
    <d v="2023-08-19T00:00:00"/>
    <x v="0"/>
    <x v="2807"/>
    <s v="Anjali Reddy"/>
    <x v="11"/>
    <s v="Projector Mini"/>
    <x v="3"/>
    <x v="9"/>
    <n v="5"/>
    <n v="115.84"/>
    <n v="0.05"/>
    <n v="27.51"/>
    <n v="13.03"/>
    <n v="590.78"/>
    <s v="UPI"/>
    <s v="Delivered"/>
    <s v="Denver"/>
    <s v="CO"/>
    <s v="United States"/>
    <s v="SELL01283"/>
  </r>
  <r>
    <x v="2892"/>
    <d v="2022-10-13T00:00:00"/>
    <x v="1"/>
    <x v="2714"/>
    <s v="Ritika Singh"/>
    <x v="15"/>
    <s v="Graphic Tablet"/>
    <x v="4"/>
    <x v="3"/>
    <n v="4"/>
    <n v="553.85"/>
    <n v="0"/>
    <n v="110.77"/>
    <n v="9.8699999999999992"/>
    <n v="2336.04"/>
    <s v="Debit Card"/>
    <s v="Delivered"/>
    <s v="Houston"/>
    <s v="TX"/>
    <s v="United States"/>
    <s v="SELL00801"/>
  </r>
  <r>
    <x v="2893"/>
    <d v="2020-11-06T00:00:00"/>
    <x v="3"/>
    <x v="2808"/>
    <s v="Anjali Reddy"/>
    <x v="43"/>
    <s v="HDMI Cable 2m"/>
    <x v="5"/>
    <x v="2"/>
    <n v="3"/>
    <n v="560.86"/>
    <n v="0"/>
    <n v="302.86"/>
    <n v="14.82"/>
    <n v="2000.26"/>
    <s v="Credit Card"/>
    <s v="Delivered"/>
    <s v="Los Angeles"/>
    <s v="CA"/>
    <s v="India"/>
    <s v="SELL00502"/>
  </r>
  <r>
    <x v="2894"/>
    <d v="2020-07-26T00:00:00"/>
    <x v="3"/>
    <x v="2809"/>
    <s v="Sneha Singh"/>
    <x v="41"/>
    <s v="Electric Kettle"/>
    <x v="0"/>
    <x v="6"/>
    <n v="3"/>
    <n v="335.5"/>
    <n v="0.15"/>
    <n v="102.66"/>
    <n v="4.99"/>
    <n v="963.18"/>
    <s v="Credit Card"/>
    <s v="Delivered"/>
    <s v="Los Angeles"/>
    <s v="CA"/>
    <s v="India"/>
    <s v="SELL00028"/>
  </r>
  <r>
    <x v="2895"/>
    <d v="2021-09-09T00:00:00"/>
    <x v="4"/>
    <x v="2810"/>
    <s v="Vivaan Mehta"/>
    <x v="10"/>
    <s v="Car Charger"/>
    <x v="4"/>
    <x v="9"/>
    <n v="2"/>
    <n v="131.41"/>
    <n v="0"/>
    <n v="13.14"/>
    <n v="8.4"/>
    <n v="284.36"/>
    <s v="Amazon Pay"/>
    <s v="Delivered"/>
    <s v="Chicago"/>
    <s v="IL"/>
    <s v="United States"/>
    <s v="SELL00010"/>
  </r>
  <r>
    <x v="2896"/>
    <d v="2021-03-21T00:00:00"/>
    <x v="4"/>
    <x v="2811"/>
    <s v="Simran Kapoor"/>
    <x v="44"/>
    <s v="Desk Organizer"/>
    <x v="0"/>
    <x v="6"/>
    <n v="5"/>
    <n v="36.19"/>
    <n v="0"/>
    <n v="32.57"/>
    <n v="3.39"/>
    <n v="216.91"/>
    <s v="Credit Card"/>
    <s v="Delivered"/>
    <s v="San Jose"/>
    <s v="CA"/>
    <s v="India"/>
    <s v="SELL00949"/>
  </r>
  <r>
    <x v="2897"/>
    <d v="2021-10-31T00:00:00"/>
    <x v="4"/>
    <x v="2812"/>
    <s v="Ritika Reddy"/>
    <x v="29"/>
    <s v="Portable SSD 1TB"/>
    <x v="0"/>
    <x v="7"/>
    <n v="3"/>
    <n v="119.51"/>
    <n v="0"/>
    <n v="28.68"/>
    <n v="2.09"/>
    <n v="389.3"/>
    <s v="Credit Card"/>
    <s v="Delivered"/>
    <s v="Dallas"/>
    <s v="TX"/>
    <s v="United States"/>
    <s v="SELL01356"/>
  </r>
  <r>
    <x v="2898"/>
    <d v="2021-09-24T00:00:00"/>
    <x v="4"/>
    <x v="2813"/>
    <s v="Aditya Kumar"/>
    <x v="43"/>
    <s v="HDMI Cable 2m"/>
    <x v="3"/>
    <x v="6"/>
    <n v="3"/>
    <n v="85.26"/>
    <n v="0"/>
    <n v="46.04"/>
    <n v="9.89"/>
    <n v="311.70999999999998"/>
    <s v="Amazon Pay"/>
    <s v="Delivered"/>
    <s v="Columbus"/>
    <s v="OH"/>
    <s v="United States"/>
    <s v="SELL00490"/>
  </r>
  <r>
    <x v="2899"/>
    <d v="2020-02-24T00:00:00"/>
    <x v="3"/>
    <x v="2814"/>
    <s v="Karan Gupta"/>
    <x v="28"/>
    <s v="Water Bottle"/>
    <x v="1"/>
    <x v="1"/>
    <n v="4"/>
    <n v="119.61"/>
    <n v="0.25"/>
    <n v="17.940000000000001"/>
    <n v="2.17"/>
    <n v="378.94"/>
    <s v="Debit Card"/>
    <s v="Delivered"/>
    <s v="Los Angeles"/>
    <s v="CA"/>
    <s v="United States"/>
    <s v="SELL00008"/>
  </r>
  <r>
    <x v="2900"/>
    <d v="2022-06-30T00:00:00"/>
    <x v="1"/>
    <x v="2815"/>
    <s v="Sunita Singh"/>
    <x v="35"/>
    <s v="Winter Jacket"/>
    <x v="1"/>
    <x v="7"/>
    <n v="3"/>
    <n v="583.39"/>
    <n v="0"/>
    <n v="210.02"/>
    <n v="11.56"/>
    <n v="1971.75"/>
    <s v="Credit Card"/>
    <s v="Delivered"/>
    <s v="Jacksonville"/>
    <s v="FL"/>
    <s v="United States"/>
    <s v="SELL01353"/>
  </r>
  <r>
    <x v="2901"/>
    <d v="2022-11-01T00:00:00"/>
    <x v="1"/>
    <x v="2816"/>
    <s v="Arjun Patel"/>
    <x v="8"/>
    <s v="Kids Toy Car"/>
    <x v="1"/>
    <x v="6"/>
    <n v="3"/>
    <n v="102.34"/>
    <n v="0"/>
    <n v="24.56"/>
    <n v="13.6"/>
    <n v="345.18"/>
    <s v="UPI"/>
    <s v="Delivered"/>
    <s v="Houston"/>
    <s v="TX"/>
    <s v="United States"/>
    <s v="SELL00922"/>
  </r>
  <r>
    <x v="2902"/>
    <d v="2021-10-18T00:00:00"/>
    <x v="4"/>
    <x v="2817"/>
    <s v="Aditya Joshi"/>
    <x v="18"/>
    <s v="Smartphone Case"/>
    <x v="2"/>
    <x v="8"/>
    <n v="5"/>
    <n v="318.5"/>
    <n v="0.05"/>
    <n v="75.64"/>
    <n v="8.84"/>
    <n v="1597.36"/>
    <s v="UPI"/>
    <s v="Delivered"/>
    <s v="Chicago"/>
    <s v="IL"/>
    <s v="Australia"/>
    <s v="SELL00610"/>
  </r>
  <r>
    <x v="2903"/>
    <d v="2023-11-24T00:00:00"/>
    <x v="0"/>
    <x v="2818"/>
    <s v="Ritika Sharma"/>
    <x v="25"/>
    <s v="Memory Card 128GB"/>
    <x v="3"/>
    <x v="0"/>
    <n v="5"/>
    <n v="144.66999999999999"/>
    <n v="0"/>
    <n v="57.87"/>
    <n v="8.4"/>
    <n v="789.62"/>
    <s v="UPI"/>
    <s v="Shipped"/>
    <s v="Charlotte"/>
    <s v="NC"/>
    <s v="Canada"/>
    <s v="SELL00429"/>
  </r>
  <r>
    <x v="2904"/>
    <d v="2024-07-29T00:00:00"/>
    <x v="2"/>
    <x v="2819"/>
    <s v="Sahil Mehta"/>
    <x v="44"/>
    <s v="Desk Organizer"/>
    <x v="2"/>
    <x v="3"/>
    <n v="1"/>
    <n v="48.93"/>
    <n v="0"/>
    <n v="2.4500000000000002"/>
    <n v="4.3499999999999996"/>
    <n v="55.73"/>
    <s v="Debit Card"/>
    <s v="Delivered"/>
    <s v="Houston"/>
    <s v="TX"/>
    <s v="United States"/>
    <s v="SELL00501"/>
  </r>
  <r>
    <x v="2905"/>
    <d v="2022-09-06T00:00:00"/>
    <x v="1"/>
    <x v="2820"/>
    <s v="Pooja Verma"/>
    <x v="32"/>
    <s v="Children's Book"/>
    <x v="4"/>
    <x v="7"/>
    <n v="4"/>
    <n v="149.84"/>
    <n v="0"/>
    <n v="29.97"/>
    <n v="14.38"/>
    <n v="643.71"/>
    <s v="UPI"/>
    <s v="Shipped"/>
    <s v="Columbus"/>
    <s v="OH"/>
    <s v="India"/>
    <s v="SELL00708"/>
  </r>
  <r>
    <x v="2906"/>
    <d v="2021-05-29T00:00:00"/>
    <x v="4"/>
    <x v="2821"/>
    <s v="Sunita Reddy"/>
    <x v="47"/>
    <s v="External HDD 2TB"/>
    <x v="3"/>
    <x v="2"/>
    <n v="4"/>
    <n v="414.21"/>
    <n v="0.25"/>
    <n v="99.41"/>
    <n v="14.03"/>
    <n v="1356.07"/>
    <s v="UPI"/>
    <s v="Delivered"/>
    <s v="San Diego"/>
    <s v="CA"/>
    <s v="United Kingdom"/>
    <s v="SELL01937"/>
  </r>
  <r>
    <x v="2907"/>
    <d v="2024-08-06T00:00:00"/>
    <x v="2"/>
    <x v="2822"/>
    <s v="Karan Singh"/>
    <x v="39"/>
    <s v="Sunglasses"/>
    <x v="5"/>
    <x v="4"/>
    <n v="5"/>
    <n v="123.26"/>
    <n v="0.15"/>
    <n v="41.91"/>
    <n v="13.77"/>
    <n v="579.54"/>
    <s v="Net Banking"/>
    <s v="Delivered"/>
    <s v="Washington"/>
    <s v="DC"/>
    <s v="United States"/>
    <s v="SELL00031"/>
  </r>
  <r>
    <x v="2908"/>
    <d v="2024-04-14T00:00:00"/>
    <x v="2"/>
    <x v="2823"/>
    <s v="Arjun Joshi"/>
    <x v="22"/>
    <s v="LED Desk Lamp"/>
    <x v="3"/>
    <x v="3"/>
    <n v="5"/>
    <n v="91.46"/>
    <n v="0.25"/>
    <n v="0"/>
    <n v="14.89"/>
    <n v="357.86"/>
    <s v="UPI"/>
    <s v="Delivered"/>
    <s v="Los Angeles"/>
    <s v="CA"/>
    <s v="United States"/>
    <s v="SELL00416"/>
  </r>
  <r>
    <x v="2909"/>
    <d v="2020-08-24T00:00:00"/>
    <x v="3"/>
    <x v="2824"/>
    <s v="Sahil Kumar"/>
    <x v="37"/>
    <s v="USB-C Charger"/>
    <x v="5"/>
    <x v="9"/>
    <n v="3"/>
    <n v="65.52"/>
    <n v="0.1"/>
    <n v="14.15"/>
    <n v="12.33"/>
    <n v="203.38"/>
    <s v="Cash on Delivery"/>
    <s v="Delivered"/>
    <s v="San Jose"/>
    <s v="CA"/>
    <s v="India"/>
    <s v="SELL01060"/>
  </r>
  <r>
    <x v="2910"/>
    <d v="2023-07-26T00:00:00"/>
    <x v="0"/>
    <x v="2825"/>
    <s v="Neha Mehta"/>
    <x v="35"/>
    <s v="Winter Jacket"/>
    <x v="3"/>
    <x v="9"/>
    <n v="4"/>
    <n v="92.41"/>
    <n v="0"/>
    <n v="44.36"/>
    <n v="3.31"/>
    <n v="417.31"/>
    <s v="Debit Card"/>
    <s v="Shipped"/>
    <s v="Dallas"/>
    <s v="TX"/>
    <s v="United States"/>
    <s v="SELL01760"/>
  </r>
  <r>
    <x v="2911"/>
    <d v="2020-12-13T00:00:00"/>
    <x v="3"/>
    <x v="2826"/>
    <s v="Ritika Kumar"/>
    <x v="2"/>
    <s v="Power Bank 20000mAh"/>
    <x v="3"/>
    <x v="6"/>
    <n v="2"/>
    <n v="24.15"/>
    <n v="0.25"/>
    <n v="4.3499999999999996"/>
    <n v="0.05"/>
    <n v="40.619999999999997"/>
    <s v="Credit Card"/>
    <s v="Delivered"/>
    <s v="Charlotte"/>
    <s v="NC"/>
    <s v="United States"/>
    <s v="SELL01711"/>
  </r>
  <r>
    <x v="2912"/>
    <d v="2021-09-18T00:00:00"/>
    <x v="4"/>
    <x v="2827"/>
    <s v="Sahil Kapoor"/>
    <x v="32"/>
    <s v="Children's Book"/>
    <x v="0"/>
    <x v="8"/>
    <n v="2"/>
    <n v="115.2"/>
    <n v="0"/>
    <n v="27.65"/>
    <n v="12.03"/>
    <n v="270.08"/>
    <s v="Net Banking"/>
    <s v="Delivered"/>
    <s v="Los Angeles"/>
    <s v="CA"/>
    <s v="United States"/>
    <s v="SELL00559"/>
  </r>
  <r>
    <x v="2913"/>
    <d v="2023-02-01T00:00:00"/>
    <x v="0"/>
    <x v="2828"/>
    <s v="Aman Kumar"/>
    <x v="38"/>
    <s v="Fitness Band"/>
    <x v="2"/>
    <x v="2"/>
    <n v="4"/>
    <n v="551.16999999999996"/>
    <n v="0.05"/>
    <n v="104.72"/>
    <n v="1.79"/>
    <n v="2200.96"/>
    <s v="Amazon Pay"/>
    <s v="Delivered"/>
    <s v="Indianapolis"/>
    <s v="IN"/>
    <s v="Canada"/>
    <s v="SELL00321"/>
  </r>
  <r>
    <x v="2914"/>
    <d v="2021-09-21T00:00:00"/>
    <x v="4"/>
    <x v="2829"/>
    <s v="Sneha Verma"/>
    <x v="47"/>
    <s v="External HDD 2TB"/>
    <x v="2"/>
    <x v="5"/>
    <n v="1"/>
    <n v="598.13"/>
    <n v="0"/>
    <n v="107.66"/>
    <n v="0.65"/>
    <n v="706.44"/>
    <s v="Credit Card"/>
    <s v="Delivered"/>
    <s v="Austin"/>
    <s v="TX"/>
    <s v="United States"/>
    <s v="SELL00229"/>
  </r>
  <r>
    <x v="2915"/>
    <d v="2024-03-20T00:00:00"/>
    <x v="2"/>
    <x v="2830"/>
    <s v="Pooja Mehta"/>
    <x v="6"/>
    <s v="Dress Shirt"/>
    <x v="2"/>
    <x v="8"/>
    <n v="4"/>
    <n v="445.09"/>
    <n v="0"/>
    <n v="89.02"/>
    <n v="13.54"/>
    <n v="1882.92"/>
    <s v="Amazon Pay"/>
    <s v="Delivered"/>
    <s v="Indianapolis"/>
    <s v="IN"/>
    <s v="United States"/>
    <s v="SELL01599"/>
  </r>
  <r>
    <x v="2916"/>
    <d v="2023-06-25T00:00:00"/>
    <x v="0"/>
    <x v="2831"/>
    <s v="Anjali Kapoor"/>
    <x v="19"/>
    <s v="Backpack"/>
    <x v="0"/>
    <x v="2"/>
    <n v="4"/>
    <n v="328.49"/>
    <n v="0.05"/>
    <n v="0"/>
    <n v="9.2200000000000006"/>
    <n v="1257.48"/>
    <s v="Amazon Pay"/>
    <s v="Delivered"/>
    <s v="Jacksonville"/>
    <s v="FL"/>
    <s v="United States"/>
    <s v="SELL00066"/>
  </r>
  <r>
    <x v="2917"/>
    <d v="2020-12-29T00:00:00"/>
    <x v="3"/>
    <x v="2832"/>
    <s v="Aditya Verma"/>
    <x v="28"/>
    <s v="Water Bottle"/>
    <x v="5"/>
    <x v="8"/>
    <n v="2"/>
    <n v="43.56"/>
    <n v="0"/>
    <n v="6.97"/>
    <n v="3.17"/>
    <n v="97.26"/>
    <s v="Credit Card"/>
    <s v="Delivered"/>
    <s v="New York"/>
    <s v="NY"/>
    <s v="United States"/>
    <s v="SELL00486"/>
  </r>
  <r>
    <x v="2918"/>
    <d v="2020-11-16T00:00:00"/>
    <x v="3"/>
    <x v="2833"/>
    <s v="Karan Mehta"/>
    <x v="45"/>
    <s v="Yoga Mat"/>
    <x v="1"/>
    <x v="4"/>
    <n v="2"/>
    <n v="490.76"/>
    <n v="0"/>
    <n v="49.08"/>
    <n v="7.83"/>
    <n v="1038.43"/>
    <s v="Net Banking"/>
    <s v="Delivered"/>
    <s v="Houston"/>
    <s v="TX"/>
    <s v="United States"/>
    <s v="SELL00034"/>
  </r>
  <r>
    <x v="2919"/>
    <d v="2024-07-14T00:00:00"/>
    <x v="2"/>
    <x v="2834"/>
    <s v="Vikas Patel"/>
    <x v="26"/>
    <s v="Board Game"/>
    <x v="0"/>
    <x v="0"/>
    <n v="1"/>
    <n v="113.63"/>
    <n v="0"/>
    <n v="9.09"/>
    <n v="11.02"/>
    <n v="133.74"/>
    <s v="Credit Card"/>
    <s v="Cancelled"/>
    <s v="Columbus"/>
    <s v="OH"/>
    <s v="United States"/>
    <s v="SELL01720"/>
  </r>
  <r>
    <x v="2920"/>
    <d v="2020-10-12T00:00:00"/>
    <x v="3"/>
    <x v="2835"/>
    <s v="Rohit Patel"/>
    <x v="38"/>
    <s v="Fitness Band"/>
    <x v="4"/>
    <x v="4"/>
    <n v="1"/>
    <n v="442.34"/>
    <n v="0"/>
    <n v="0"/>
    <n v="12.55"/>
    <n v="454.89"/>
    <s v="Credit Card"/>
    <s v="Delivered"/>
    <s v="Fort Worth"/>
    <s v="TX"/>
    <s v="United States"/>
    <s v="SELL00023"/>
  </r>
  <r>
    <x v="2921"/>
    <d v="2020-05-28T00:00:00"/>
    <x v="3"/>
    <x v="2836"/>
    <s v="Vikas Kapoor"/>
    <x v="36"/>
    <s v="Router"/>
    <x v="1"/>
    <x v="0"/>
    <n v="4"/>
    <n v="588.28"/>
    <n v="0.15"/>
    <n v="100.01"/>
    <n v="0.49"/>
    <n v="2100.65"/>
    <s v="Amazon Pay"/>
    <s v="Delivered"/>
    <s v="Columbus"/>
    <s v="OH"/>
    <s v="United Kingdom"/>
    <s v="SELL00176"/>
  </r>
  <r>
    <x v="2922"/>
    <d v="2023-01-12T00:00:00"/>
    <x v="0"/>
    <x v="2837"/>
    <s v="Aarav Gupta"/>
    <x v="4"/>
    <s v="T-Shirt"/>
    <x v="1"/>
    <x v="7"/>
    <n v="2"/>
    <n v="493.31"/>
    <n v="0"/>
    <n v="177.59"/>
    <n v="12.94"/>
    <n v="1177.1500000000001"/>
    <s v="Amazon Pay"/>
    <s v="Returned"/>
    <s v="Washington"/>
    <s v="DC"/>
    <s v="Canada"/>
    <s v="SELL01909"/>
  </r>
  <r>
    <x v="2923"/>
    <d v="2021-02-09T00:00:00"/>
    <x v="4"/>
    <x v="2838"/>
    <s v="Mohit Patel"/>
    <x v="22"/>
    <s v="LED Desk Lamp"/>
    <x v="2"/>
    <x v="2"/>
    <n v="5"/>
    <n v="369.18"/>
    <n v="0.15"/>
    <n v="78.45"/>
    <n v="0.92"/>
    <n v="1648.39"/>
    <s v="Credit Card"/>
    <s v="Shipped"/>
    <s v="San Francisco"/>
    <s v="CA"/>
    <s v="United States"/>
    <s v="SELL00947"/>
  </r>
  <r>
    <x v="2924"/>
    <d v="2022-09-04T00:00:00"/>
    <x v="1"/>
    <x v="2839"/>
    <s v="Kabir Joshi"/>
    <x v="20"/>
    <s v="4K Monitor"/>
    <x v="3"/>
    <x v="2"/>
    <n v="3"/>
    <n v="116.23"/>
    <n v="0"/>
    <n v="17.43"/>
    <n v="13.03"/>
    <n v="379.15"/>
    <s v="Debit Card"/>
    <s v="Shipped"/>
    <s v="San Jose"/>
    <s v="CA"/>
    <s v="United States"/>
    <s v="SELL00853"/>
  </r>
  <r>
    <x v="2925"/>
    <d v="2021-03-31T00:00:00"/>
    <x v="4"/>
    <x v="2840"/>
    <s v="Kabir Singh"/>
    <x v="4"/>
    <s v="T-Shirt"/>
    <x v="4"/>
    <x v="0"/>
    <n v="1"/>
    <n v="597.54"/>
    <n v="0"/>
    <n v="47.8"/>
    <n v="14.63"/>
    <n v="659.97"/>
    <s v="Credit Card"/>
    <s v="Delivered"/>
    <s v="Phoenix"/>
    <s v="AZ"/>
    <s v="Canada"/>
    <s v="SELL00647"/>
  </r>
  <r>
    <x v="2926"/>
    <d v="2024-11-01T00:00:00"/>
    <x v="2"/>
    <x v="2841"/>
    <s v="Simran Sharma"/>
    <x v="33"/>
    <s v="Laptop Sleeve"/>
    <x v="3"/>
    <x v="9"/>
    <n v="5"/>
    <n v="63.39"/>
    <n v="0"/>
    <n v="57.05"/>
    <n v="10.44"/>
    <n v="384.44"/>
    <s v="Credit Card"/>
    <s v="Pending"/>
    <s v="Columbus"/>
    <s v="OH"/>
    <s v="United States"/>
    <s v="SELL01249"/>
  </r>
  <r>
    <x v="2927"/>
    <d v="2022-03-10T00:00:00"/>
    <x v="1"/>
    <x v="2842"/>
    <s v="Sneha Kumar"/>
    <x v="21"/>
    <s v="Smart Light Bulb"/>
    <x v="2"/>
    <x v="0"/>
    <n v="1"/>
    <n v="448.88"/>
    <n v="0"/>
    <n v="22.44"/>
    <n v="0.55000000000000004"/>
    <n v="471.87"/>
    <s v="Cash on Delivery"/>
    <s v="Delivered"/>
    <s v="Houston"/>
    <s v="TX"/>
    <s v="United States"/>
    <s v="SELL01375"/>
  </r>
  <r>
    <x v="2928"/>
    <d v="2023-03-30T00:00:00"/>
    <x v="0"/>
    <x v="2843"/>
    <s v="Vikas Singh"/>
    <x v="4"/>
    <s v="T-Shirt"/>
    <x v="1"/>
    <x v="6"/>
    <n v="5"/>
    <n v="170.85"/>
    <n v="0.1"/>
    <n v="61.51"/>
    <n v="7.05"/>
    <n v="837.38"/>
    <s v="Credit Card"/>
    <s v="Delivered"/>
    <s v="Washington"/>
    <s v="DC"/>
    <s v="India"/>
    <s v="SELL00152"/>
  </r>
  <r>
    <x v="2929"/>
    <d v="2022-10-09T00:00:00"/>
    <x v="1"/>
    <x v="2844"/>
    <s v="Aditya Verma"/>
    <x v="34"/>
    <s v="Air Fryer"/>
    <x v="1"/>
    <x v="2"/>
    <n v="5"/>
    <n v="13.83"/>
    <n v="0.1"/>
    <n v="7.47"/>
    <n v="11.19"/>
    <n v="80.900000000000006"/>
    <s v="Credit Card"/>
    <s v="Shipped"/>
    <s v="Philadelphia"/>
    <s v="PA"/>
    <s v="United States"/>
    <s v="SELL01610"/>
  </r>
  <r>
    <x v="2930"/>
    <d v="2022-02-22T00:00:00"/>
    <x v="1"/>
    <x v="15"/>
    <s v="Vivaan Kumar"/>
    <x v="13"/>
    <s v="Desk Plant"/>
    <x v="3"/>
    <x v="7"/>
    <n v="4"/>
    <n v="199.94"/>
    <n v="0"/>
    <n v="95.97"/>
    <n v="13.37"/>
    <n v="909.1"/>
    <s v="Amazon Pay"/>
    <s v="Delivered"/>
    <s v="San Jose"/>
    <s v="CA"/>
    <s v="United States"/>
    <s v="SELL00224"/>
  </r>
  <r>
    <x v="2931"/>
    <d v="2021-04-04T00:00:00"/>
    <x v="4"/>
    <x v="2845"/>
    <s v="Kabir Singh"/>
    <x v="12"/>
    <s v="Vacuum Cleaner"/>
    <x v="1"/>
    <x v="9"/>
    <n v="5"/>
    <n v="394.56"/>
    <n v="0"/>
    <n v="157.82"/>
    <n v="4.7300000000000004"/>
    <n v="2135.35"/>
    <s v="Debit Card"/>
    <s v="Delivered"/>
    <s v="Dallas"/>
    <s v="TX"/>
    <s v="United States"/>
    <s v="SELL01741"/>
  </r>
  <r>
    <x v="2932"/>
    <d v="2024-04-22T00:00:00"/>
    <x v="2"/>
    <x v="2846"/>
    <s v="Priya Sharma"/>
    <x v="46"/>
    <s v="Action Camera"/>
    <x v="0"/>
    <x v="6"/>
    <n v="5"/>
    <n v="551.82000000000005"/>
    <n v="0"/>
    <n v="496.64"/>
    <n v="4.97"/>
    <n v="3260.71"/>
    <s v="Amazon Pay"/>
    <s v="Shipped"/>
    <s v="San Jose"/>
    <s v="CA"/>
    <s v="United States"/>
    <s v="SELL00733"/>
  </r>
  <r>
    <x v="2933"/>
    <d v="2024-03-03T00:00:00"/>
    <x v="2"/>
    <x v="2241"/>
    <s v="Anjali Verma"/>
    <x v="19"/>
    <s v="Backpack"/>
    <x v="4"/>
    <x v="7"/>
    <n v="2"/>
    <n v="32.15"/>
    <n v="0"/>
    <n v="5.14"/>
    <n v="3.97"/>
    <n v="73.41"/>
    <s v="Net Banking"/>
    <s v="Shipped"/>
    <s v="San Jose"/>
    <s v="CA"/>
    <s v="United States"/>
    <s v="SELL00905"/>
  </r>
  <r>
    <x v="2934"/>
    <d v="2022-01-07T00:00:00"/>
    <x v="1"/>
    <x v="2847"/>
    <s v="Priya Joshi"/>
    <x v="11"/>
    <s v="Projector Mini"/>
    <x v="3"/>
    <x v="6"/>
    <n v="5"/>
    <n v="488.79"/>
    <n v="0"/>
    <n v="439.91"/>
    <n v="14.26"/>
    <n v="2898.12"/>
    <s v="UPI"/>
    <s v="Delivered"/>
    <s v="Phoenix"/>
    <s v="AZ"/>
    <s v="United States"/>
    <s v="SELL00124"/>
  </r>
  <r>
    <x v="2935"/>
    <d v="2021-05-23T00:00:00"/>
    <x v="4"/>
    <x v="2848"/>
    <s v="Neha Sharma"/>
    <x v="17"/>
    <s v="Smartwatch"/>
    <x v="4"/>
    <x v="6"/>
    <n v="2"/>
    <n v="329.06"/>
    <n v="0.05"/>
    <n v="0"/>
    <n v="7.05"/>
    <n v="632.26"/>
    <s v="Credit Card"/>
    <s v="Delivered"/>
    <s v="San Jose"/>
    <s v="CA"/>
    <s v="United States"/>
    <s v="SELL01983"/>
  </r>
  <r>
    <x v="2936"/>
    <d v="2024-08-04T00:00:00"/>
    <x v="2"/>
    <x v="2849"/>
    <s v="Anjali Kumar"/>
    <x v="44"/>
    <s v="Desk Organizer"/>
    <x v="5"/>
    <x v="2"/>
    <n v="1"/>
    <n v="291.64"/>
    <n v="0.15"/>
    <n v="0"/>
    <n v="9.48"/>
    <n v="257.37"/>
    <s v="Credit Card"/>
    <s v="Returned"/>
    <s v="San Antonio"/>
    <s v="TX"/>
    <s v="India"/>
    <s v="SELL01821"/>
  </r>
  <r>
    <x v="2937"/>
    <d v="2021-04-25T00:00:00"/>
    <x v="4"/>
    <x v="2850"/>
    <s v="Sahil Kumar"/>
    <x v="28"/>
    <s v="Water Bottle"/>
    <x v="4"/>
    <x v="2"/>
    <n v="2"/>
    <n v="452.55"/>
    <n v="0.3"/>
    <n v="50.69"/>
    <n v="9.26"/>
    <n v="693.52"/>
    <s v="Credit Card"/>
    <s v="Delivered"/>
    <s v="San Diego"/>
    <s v="CA"/>
    <s v="United States"/>
    <s v="SELL01307"/>
  </r>
  <r>
    <x v="2938"/>
    <d v="2024-08-13T00:00:00"/>
    <x v="2"/>
    <x v="2851"/>
    <s v="Rohit Reddy"/>
    <x v="15"/>
    <s v="Graphic Tablet"/>
    <x v="2"/>
    <x v="5"/>
    <n v="2"/>
    <n v="144.26"/>
    <n v="0.25"/>
    <n v="17.309999999999999"/>
    <n v="0.64"/>
    <n v="234.34"/>
    <s v="Credit Card"/>
    <s v="Shipped"/>
    <s v="Dallas"/>
    <s v="TX"/>
    <s v="United States"/>
    <s v="SELL00991"/>
  </r>
  <r>
    <x v="2939"/>
    <d v="2020-04-23T00:00:00"/>
    <x v="3"/>
    <x v="2852"/>
    <s v="Aman Gupta"/>
    <x v="32"/>
    <s v="Children's Book"/>
    <x v="3"/>
    <x v="2"/>
    <n v="1"/>
    <n v="402.77"/>
    <n v="0.1"/>
    <n v="65.25"/>
    <n v="6.28"/>
    <n v="434.02"/>
    <s v="Credit Card"/>
    <s v="Pending"/>
    <s v="Phoenix"/>
    <s v="AZ"/>
    <s v="United States"/>
    <s v="SELL00274"/>
  </r>
  <r>
    <x v="2940"/>
    <d v="2022-01-18T00:00:00"/>
    <x v="1"/>
    <x v="2853"/>
    <s v="Sahil Joshi"/>
    <x v="2"/>
    <s v="Power Bank 20000mAh"/>
    <x v="1"/>
    <x v="8"/>
    <n v="2"/>
    <n v="191.46"/>
    <n v="0"/>
    <n v="45.95"/>
    <n v="14.31"/>
    <n v="443.18"/>
    <s v="Debit Card"/>
    <s v="Delivered"/>
    <s v="New York"/>
    <s v="NY"/>
    <s v="United States"/>
    <s v="SELL01060"/>
  </r>
  <r>
    <x v="2941"/>
    <d v="2024-05-20T00:00:00"/>
    <x v="2"/>
    <x v="2854"/>
    <s v="Kabir Singh"/>
    <x v="30"/>
    <s v="Noise Cancelling Headphones"/>
    <x v="5"/>
    <x v="7"/>
    <n v="2"/>
    <n v="382.89"/>
    <n v="0"/>
    <n v="91.89"/>
    <n v="4.5199999999999996"/>
    <n v="862.19"/>
    <s v="Amazon Pay"/>
    <s v="Delivered"/>
    <s v="San Jose"/>
    <s v="CA"/>
    <s v="United States"/>
    <s v="SELL01191"/>
  </r>
  <r>
    <x v="2942"/>
    <d v="2020-12-26T00:00:00"/>
    <x v="3"/>
    <x v="2855"/>
    <s v="Aarav Mehta"/>
    <x v="45"/>
    <s v="Yoga Mat"/>
    <x v="1"/>
    <x v="1"/>
    <n v="5"/>
    <n v="18.84"/>
    <n v="0"/>
    <n v="11.3"/>
    <n v="1.48"/>
    <n v="106.98"/>
    <s v="Credit Card"/>
    <s v="Delivered"/>
    <s v="Jacksonville"/>
    <s v="FL"/>
    <s v="United States"/>
    <s v="SELL00716"/>
  </r>
  <r>
    <x v="2943"/>
    <d v="2020-12-06T00:00:00"/>
    <x v="3"/>
    <x v="2856"/>
    <s v="Ritika Reddy"/>
    <x v="12"/>
    <s v="Vacuum Cleaner"/>
    <x v="1"/>
    <x v="4"/>
    <n v="2"/>
    <n v="564.26"/>
    <n v="0.1"/>
    <n v="0"/>
    <n v="5.08"/>
    <n v="1020.75"/>
    <s v="Credit Card"/>
    <s v="Delivered"/>
    <s v="Chicago"/>
    <s v="IL"/>
    <s v="United States"/>
    <s v="SELL01860"/>
  </r>
  <r>
    <x v="2944"/>
    <d v="2022-02-08T00:00:00"/>
    <x v="1"/>
    <x v="2857"/>
    <s v="Vivaan Gupta"/>
    <x v="36"/>
    <s v="Router"/>
    <x v="0"/>
    <x v="8"/>
    <n v="5"/>
    <n v="547.87"/>
    <n v="0.05"/>
    <n v="130.12"/>
    <n v="1.55"/>
    <n v="2734.05"/>
    <s v="UPI"/>
    <s v="Delivered"/>
    <s v="Dallas"/>
    <s v="TX"/>
    <s v="United States"/>
    <s v="SELL01365"/>
  </r>
  <r>
    <x v="2945"/>
    <d v="2022-01-30T00:00:00"/>
    <x v="1"/>
    <x v="2858"/>
    <s v="Mohit Sharma"/>
    <x v="21"/>
    <s v="Smart Light Bulb"/>
    <x v="4"/>
    <x v="0"/>
    <n v="4"/>
    <n v="561.96"/>
    <n v="0.2"/>
    <n v="143.86000000000001"/>
    <n v="5.56"/>
    <n v="1947.69"/>
    <s v="Amazon Pay"/>
    <s v="Shipped"/>
    <s v="San Diego"/>
    <s v="CA"/>
    <s v="United States"/>
    <s v="SELL00970"/>
  </r>
  <r>
    <x v="2946"/>
    <d v="2022-08-26T00:00:00"/>
    <x v="1"/>
    <x v="2763"/>
    <s v="Priya Kumar"/>
    <x v="18"/>
    <s v="Smartphone Case"/>
    <x v="0"/>
    <x v="4"/>
    <n v="4"/>
    <n v="49.42"/>
    <n v="0.2"/>
    <n v="12.65"/>
    <n v="6.92"/>
    <n v="177.71"/>
    <s v="Credit Card"/>
    <s v="Shipped"/>
    <s v="Dallas"/>
    <s v="TX"/>
    <s v="United States"/>
    <s v="SELL00564"/>
  </r>
  <r>
    <x v="2947"/>
    <d v="2021-03-24T00:00:00"/>
    <x v="4"/>
    <x v="2859"/>
    <s v="Kabir Gupta"/>
    <x v="23"/>
    <s v="Phone Tripod"/>
    <x v="4"/>
    <x v="8"/>
    <n v="2"/>
    <n v="96.45"/>
    <n v="0.05"/>
    <n v="9.16"/>
    <n v="0.41"/>
    <n v="192.82"/>
    <s v="UPI"/>
    <s v="Delivered"/>
    <s v="Phoenix"/>
    <s v="AZ"/>
    <s v="India"/>
    <s v="SELL01286"/>
  </r>
  <r>
    <x v="2948"/>
    <d v="2022-04-14T00:00:00"/>
    <x v="1"/>
    <x v="2860"/>
    <s v="Vivaan Joshi"/>
    <x v="49"/>
    <s v="Bluetooth Speaker"/>
    <x v="0"/>
    <x v="4"/>
    <n v="1"/>
    <n v="541.25"/>
    <n v="0.05"/>
    <n v="25.71"/>
    <n v="1.07"/>
    <n v="540.97"/>
    <s v="Credit Card"/>
    <s v="Delivered"/>
    <s v="Indianapolis"/>
    <s v="IN"/>
    <s v="United States"/>
    <s v="SELL01175"/>
  </r>
  <r>
    <x v="2949"/>
    <d v="2023-04-18T00:00:00"/>
    <x v="0"/>
    <x v="2861"/>
    <s v="Aarav Verma"/>
    <x v="37"/>
    <s v="USB-C Charger"/>
    <x v="3"/>
    <x v="9"/>
    <n v="1"/>
    <n v="436.66"/>
    <n v="0.15"/>
    <n v="66.81"/>
    <n v="1.53"/>
    <n v="439.5"/>
    <s v="Amazon Pay"/>
    <s v="Shipped"/>
    <s v="San Antonio"/>
    <s v="TX"/>
    <s v="Australia"/>
    <s v="SELL00138"/>
  </r>
  <r>
    <x v="2950"/>
    <d v="2024-09-21T00:00:00"/>
    <x v="2"/>
    <x v="2862"/>
    <s v="Sunita Gupta"/>
    <x v="37"/>
    <s v="USB-C Charger"/>
    <x v="0"/>
    <x v="5"/>
    <n v="3"/>
    <n v="274.04000000000002"/>
    <n v="0.1"/>
    <n v="0"/>
    <n v="11.61"/>
    <n v="751.52"/>
    <s v="Credit Card"/>
    <s v="Delivered"/>
    <s v="Philadelphia"/>
    <s v="PA"/>
    <s v="United States"/>
    <s v="SELL01639"/>
  </r>
  <r>
    <x v="2951"/>
    <d v="2023-12-01T00:00:00"/>
    <x v="0"/>
    <x v="2863"/>
    <s v="Vikas Verma"/>
    <x v="15"/>
    <s v="Graphic Tablet"/>
    <x v="2"/>
    <x v="1"/>
    <n v="3"/>
    <n v="180.7"/>
    <n v="0"/>
    <n v="0"/>
    <n v="13.08"/>
    <n v="555.17999999999995"/>
    <s v="UPI"/>
    <s v="Shipped"/>
    <s v="Philadelphia"/>
    <s v="PA"/>
    <s v="United States"/>
    <s v="SELL00082"/>
  </r>
  <r>
    <x v="2952"/>
    <d v="2024-08-16T00:00:00"/>
    <x v="2"/>
    <x v="2864"/>
    <s v="Aarav Gupta"/>
    <x v="13"/>
    <s v="Desk Plant"/>
    <x v="2"/>
    <x v="2"/>
    <n v="1"/>
    <n v="508.96"/>
    <n v="0.15"/>
    <n v="51.91"/>
    <n v="14.16"/>
    <n v="498.69"/>
    <s v="UPI"/>
    <s v="Delivered"/>
    <s v="San Antonio"/>
    <s v="TX"/>
    <s v="United States"/>
    <s v="SELL01315"/>
  </r>
  <r>
    <x v="2953"/>
    <d v="2023-05-04T00:00:00"/>
    <x v="0"/>
    <x v="2865"/>
    <s v="Sunita Kumar"/>
    <x v="16"/>
    <s v="Puzzle 1000pc"/>
    <x v="2"/>
    <x v="0"/>
    <n v="5"/>
    <n v="496.5"/>
    <n v="0"/>
    <n v="297.89999999999998"/>
    <n v="2.1800000000000002"/>
    <n v="2782.58"/>
    <s v="Amazon Pay"/>
    <s v="Delivered"/>
    <s v="Austin"/>
    <s v="TX"/>
    <s v="United States"/>
    <s v="SELL00452"/>
  </r>
  <r>
    <x v="2954"/>
    <d v="2024-01-29T00:00:00"/>
    <x v="2"/>
    <x v="2866"/>
    <s v="Sunita Reddy"/>
    <x v="30"/>
    <s v="Noise Cancelling Headphones"/>
    <x v="4"/>
    <x v="7"/>
    <n v="2"/>
    <n v="164.32"/>
    <n v="0.05"/>
    <n v="24.98"/>
    <n v="10.63"/>
    <n v="347.82"/>
    <s v="Net Banking"/>
    <s v="Delivered"/>
    <s v="Los Angeles"/>
    <s v="CA"/>
    <s v="India"/>
    <s v="SELL00665"/>
  </r>
  <r>
    <x v="2955"/>
    <d v="2020-11-06T00:00:00"/>
    <x v="3"/>
    <x v="2867"/>
    <s v="Vihaan Patel"/>
    <x v="32"/>
    <s v="Children's Book"/>
    <x v="5"/>
    <x v="1"/>
    <n v="3"/>
    <n v="297.62"/>
    <n v="0.05"/>
    <n v="67.86"/>
    <n v="5.96"/>
    <n v="922.04"/>
    <s v="UPI"/>
    <s v="Shipped"/>
    <s v="Philadelphia"/>
    <s v="PA"/>
    <s v="United States"/>
    <s v="SELL01581"/>
  </r>
  <r>
    <x v="2956"/>
    <d v="2020-09-18T00:00:00"/>
    <x v="3"/>
    <x v="2868"/>
    <s v="Neha Kapoor"/>
    <x v="38"/>
    <s v="Fitness Band"/>
    <x v="1"/>
    <x v="0"/>
    <n v="2"/>
    <n v="375.99"/>
    <n v="0"/>
    <n v="135.36000000000001"/>
    <n v="4.96"/>
    <n v="892.3"/>
    <s v="Debit Card"/>
    <s v="Delivered"/>
    <s v="Austin"/>
    <s v="TX"/>
    <s v="United States"/>
    <s v="SELL00793"/>
  </r>
  <r>
    <x v="2957"/>
    <d v="2023-12-13T00:00:00"/>
    <x v="0"/>
    <x v="2869"/>
    <s v="Sahil Verma"/>
    <x v="10"/>
    <s v="Car Charger"/>
    <x v="4"/>
    <x v="7"/>
    <n v="2"/>
    <n v="74.66"/>
    <n v="0.05"/>
    <n v="11.35"/>
    <n v="7.62"/>
    <n v="160.82"/>
    <s v="Debit Card"/>
    <s v="Pending"/>
    <s v="Fort Worth"/>
    <s v="TX"/>
    <s v="United States"/>
    <s v="SELL00703"/>
  </r>
  <r>
    <x v="2958"/>
    <d v="2021-02-09T00:00:00"/>
    <x v="4"/>
    <x v="1189"/>
    <s v="Mohit Kumar"/>
    <x v="46"/>
    <s v="Action Camera"/>
    <x v="5"/>
    <x v="8"/>
    <n v="5"/>
    <n v="579.5"/>
    <n v="0"/>
    <n v="231.8"/>
    <n v="14.3"/>
    <n v="3143.6"/>
    <s v="Cash on Delivery"/>
    <s v="Delivered"/>
    <s v="Washington"/>
    <s v="DC"/>
    <s v="India"/>
    <s v="SELL00332"/>
  </r>
  <r>
    <x v="2959"/>
    <d v="2020-05-22T00:00:00"/>
    <x v="3"/>
    <x v="2870"/>
    <s v="Aman Joshi"/>
    <x v="18"/>
    <s v="Smartphone Case"/>
    <x v="0"/>
    <x v="3"/>
    <n v="4"/>
    <n v="476.02"/>
    <n v="0"/>
    <n v="152.33000000000001"/>
    <n v="5.72"/>
    <n v="2062.13"/>
    <s v="UPI"/>
    <s v="Shipped"/>
    <s v="Los Angeles"/>
    <s v="CA"/>
    <s v="United States"/>
    <s v="SELL00955"/>
  </r>
  <r>
    <x v="2960"/>
    <d v="2020-12-07T00:00:00"/>
    <x v="3"/>
    <x v="2871"/>
    <s v="Sahil Sharma"/>
    <x v="6"/>
    <s v="Dress Shirt"/>
    <x v="0"/>
    <x v="9"/>
    <n v="1"/>
    <n v="395.44"/>
    <n v="0"/>
    <n v="31.64"/>
    <n v="14.73"/>
    <n v="441.81"/>
    <s v="Debit Card"/>
    <s v="Shipped"/>
    <s v="Seattle"/>
    <s v="WA"/>
    <s v="United States"/>
    <s v="SELL01799"/>
  </r>
  <r>
    <x v="2961"/>
    <d v="2023-09-01T00:00:00"/>
    <x v="0"/>
    <x v="2872"/>
    <s v="Vivaan Kumar"/>
    <x v="36"/>
    <s v="Router"/>
    <x v="2"/>
    <x v="9"/>
    <n v="3"/>
    <n v="518.6"/>
    <n v="0"/>
    <n v="186.7"/>
    <n v="11.65"/>
    <n v="1754.15"/>
    <s v="Credit Card"/>
    <s v="Delivered"/>
    <s v="Jacksonville"/>
    <s v="FL"/>
    <s v="United States"/>
    <s v="SELL00974"/>
  </r>
  <r>
    <x v="2962"/>
    <d v="2023-01-29T00:00:00"/>
    <x v="0"/>
    <x v="2873"/>
    <s v="Aman Gupta"/>
    <x v="25"/>
    <s v="Memory Card 128GB"/>
    <x v="5"/>
    <x v="2"/>
    <n v="3"/>
    <n v="98.29"/>
    <n v="0"/>
    <n v="35.380000000000003"/>
    <n v="10.74"/>
    <n v="340.99"/>
    <s v="Credit Card"/>
    <s v="Delivered"/>
    <s v="Fort Worth"/>
    <s v="TX"/>
    <s v="Australia"/>
    <s v="SELL00463"/>
  </r>
  <r>
    <x v="2963"/>
    <d v="2020-08-31T00:00:00"/>
    <x v="3"/>
    <x v="2874"/>
    <s v="Anjali Joshi"/>
    <x v="48"/>
    <s v="Office Chair"/>
    <x v="4"/>
    <x v="4"/>
    <n v="4"/>
    <n v="408.07"/>
    <n v="0"/>
    <n v="195.87"/>
    <n v="12.98"/>
    <n v="1841.13"/>
    <s v="Debit Card"/>
    <s v="Delivered"/>
    <s v="New York"/>
    <s v="NY"/>
    <s v="United States"/>
    <s v="SELL00330"/>
  </r>
  <r>
    <x v="2964"/>
    <d v="2021-05-04T00:00:00"/>
    <x v="4"/>
    <x v="2875"/>
    <s v="Sunita Singh"/>
    <x v="4"/>
    <s v="T-Shirt"/>
    <x v="2"/>
    <x v="5"/>
    <n v="4"/>
    <n v="63.01"/>
    <n v="0"/>
    <n v="30.24"/>
    <n v="1.47"/>
    <n v="283.75"/>
    <s v="UPI"/>
    <s v="Delivered"/>
    <s v="San Antonio"/>
    <s v="TX"/>
    <s v="United States"/>
    <s v="SELL01519"/>
  </r>
  <r>
    <x v="2965"/>
    <d v="2020-01-12T00:00:00"/>
    <x v="3"/>
    <x v="2876"/>
    <s v="Aarav Patel"/>
    <x v="19"/>
    <s v="Backpack"/>
    <x v="4"/>
    <x v="5"/>
    <n v="3"/>
    <n v="114.32"/>
    <n v="0.25"/>
    <n v="0"/>
    <n v="11.53"/>
    <n v="268.75"/>
    <s v="Debit Card"/>
    <s v="Delivered"/>
    <s v="Indianapolis"/>
    <s v="IN"/>
    <s v="India"/>
    <s v="SELL01530"/>
  </r>
  <r>
    <x v="2966"/>
    <d v="2023-06-16T00:00:00"/>
    <x v="0"/>
    <x v="2877"/>
    <s v="Vikas Patel"/>
    <x v="39"/>
    <s v="Sunglasses"/>
    <x v="0"/>
    <x v="7"/>
    <n v="1"/>
    <n v="158.22"/>
    <n v="0"/>
    <n v="12.66"/>
    <n v="13.47"/>
    <n v="184.35"/>
    <s v="Credit Card"/>
    <s v="Delivered"/>
    <s v="Seattle"/>
    <s v="WA"/>
    <s v="United States"/>
    <s v="SELL00515"/>
  </r>
  <r>
    <x v="2967"/>
    <d v="2021-07-14T00:00:00"/>
    <x v="4"/>
    <x v="2878"/>
    <s v="Priya Kumar"/>
    <x v="33"/>
    <s v="Laptop Sleeve"/>
    <x v="3"/>
    <x v="9"/>
    <n v="3"/>
    <n v="313.52999999999997"/>
    <n v="0.25"/>
    <n v="126.98"/>
    <n v="1.98"/>
    <n v="834.4"/>
    <s v="Cash on Delivery"/>
    <s v="Delivered"/>
    <s v="Phoenix"/>
    <s v="AZ"/>
    <s v="Australia"/>
    <s v="SELL01472"/>
  </r>
  <r>
    <x v="2968"/>
    <d v="2020-02-11T00:00:00"/>
    <x v="3"/>
    <x v="2879"/>
    <s v="Aman Gupta"/>
    <x v="3"/>
    <s v="Webcam Full HD"/>
    <x v="0"/>
    <x v="5"/>
    <n v="1"/>
    <n v="84.93"/>
    <n v="0.05"/>
    <n v="4.03"/>
    <n v="2.4500000000000002"/>
    <n v="87.16"/>
    <s v="Credit Card"/>
    <s v="Delivered"/>
    <s v="San Jose"/>
    <s v="CA"/>
    <s v="United States"/>
    <s v="SELL00838"/>
  </r>
  <r>
    <x v="2969"/>
    <d v="2021-11-08T00:00:00"/>
    <x v="4"/>
    <x v="2880"/>
    <s v="Vivaan Gupta"/>
    <x v="0"/>
    <s v="Drone Mini"/>
    <x v="5"/>
    <x v="8"/>
    <n v="2"/>
    <n v="394.13"/>
    <n v="0.05"/>
    <n v="37.44"/>
    <n v="9.1"/>
    <n v="795.39"/>
    <s v="Credit Card"/>
    <s v="Delivered"/>
    <s v="Austin"/>
    <s v="TX"/>
    <s v="United States"/>
    <s v="SELL00620"/>
  </r>
  <r>
    <x v="2970"/>
    <d v="2021-08-16T00:00:00"/>
    <x v="4"/>
    <x v="2881"/>
    <s v="Sunita Sharma"/>
    <x v="39"/>
    <s v="Sunglasses"/>
    <x v="0"/>
    <x v="5"/>
    <n v="5"/>
    <n v="72.599999999999994"/>
    <n v="0.05"/>
    <n v="0"/>
    <n v="12.99"/>
    <n v="357.84"/>
    <s v="UPI"/>
    <s v="Pending"/>
    <s v="Washington"/>
    <s v="DC"/>
    <s v="United States"/>
    <s v="SELL01081"/>
  </r>
  <r>
    <x v="2971"/>
    <d v="2023-12-23T00:00:00"/>
    <x v="0"/>
    <x v="2882"/>
    <s v="Sahil Gupta"/>
    <x v="6"/>
    <s v="Dress Shirt"/>
    <x v="2"/>
    <x v="4"/>
    <n v="3"/>
    <n v="171.63"/>
    <n v="0"/>
    <n v="92.68"/>
    <n v="2.6"/>
    <n v="610.16999999999996"/>
    <s v="Credit Card"/>
    <s v="Shipped"/>
    <s v="Charlotte"/>
    <s v="NC"/>
    <s v="United Kingdom"/>
    <s v="SELL01766"/>
  </r>
  <r>
    <x v="2972"/>
    <d v="2023-03-27T00:00:00"/>
    <x v="0"/>
    <x v="2504"/>
    <s v="Sneha Singh"/>
    <x v="34"/>
    <s v="Air Fryer"/>
    <x v="1"/>
    <x v="4"/>
    <n v="2"/>
    <n v="446.72"/>
    <n v="0.05"/>
    <n v="0"/>
    <n v="8.17"/>
    <n v="856.94"/>
    <s v="Debit Card"/>
    <s v="Delivered"/>
    <s v="Phoenix"/>
    <s v="AZ"/>
    <s v="United States"/>
    <s v="SELL01174"/>
  </r>
  <r>
    <x v="2973"/>
    <d v="2023-05-24T00:00:00"/>
    <x v="0"/>
    <x v="2883"/>
    <s v="Anjali Mehta"/>
    <x v="46"/>
    <s v="Action Camera"/>
    <x v="2"/>
    <x v="5"/>
    <n v="2"/>
    <n v="421.52"/>
    <n v="0.15"/>
    <n v="57.33"/>
    <n v="1.64"/>
    <n v="775.55"/>
    <s v="Debit Card"/>
    <s v="Delivered"/>
    <s v="New York"/>
    <s v="NY"/>
    <s v="United States"/>
    <s v="SELL01881"/>
  </r>
  <r>
    <x v="2974"/>
    <d v="2024-08-20T00:00:00"/>
    <x v="2"/>
    <x v="2884"/>
    <s v="Arjun Verma"/>
    <x v="15"/>
    <s v="Graphic Tablet"/>
    <x v="4"/>
    <x v="0"/>
    <n v="3"/>
    <n v="539.95000000000005"/>
    <n v="0.15"/>
    <n v="110.15"/>
    <n v="1.98"/>
    <n v="1489"/>
    <s v="Credit Card"/>
    <s v="Delivered"/>
    <s v="Columbus"/>
    <s v="OH"/>
    <s v="United States"/>
    <s v="SELL01755"/>
  </r>
  <r>
    <x v="2975"/>
    <d v="2024-01-25T00:00:00"/>
    <x v="2"/>
    <x v="2885"/>
    <s v="Sunita Reddy"/>
    <x v="36"/>
    <s v="Router"/>
    <x v="1"/>
    <x v="5"/>
    <n v="1"/>
    <n v="352.54"/>
    <n v="0.05"/>
    <n v="26.79"/>
    <n v="10.130000000000001"/>
    <n v="371.83"/>
    <s v="Credit Card"/>
    <s v="Shipped"/>
    <s v="Fort Worth"/>
    <s v="TX"/>
    <s v="United States"/>
    <s v="SELL01309"/>
  </r>
  <r>
    <x v="2976"/>
    <d v="2020-05-13T00:00:00"/>
    <x v="3"/>
    <x v="2886"/>
    <s v="Kabir Kumar"/>
    <x v="35"/>
    <s v="Winter Jacket"/>
    <x v="3"/>
    <x v="5"/>
    <n v="3"/>
    <n v="522.95000000000005"/>
    <n v="0.1"/>
    <n v="70.599999999999994"/>
    <n v="13.19"/>
    <n v="1495.76"/>
    <s v="Amazon Pay"/>
    <s v="Delivered"/>
    <s v="Charlotte"/>
    <s v="NC"/>
    <s v="United States"/>
    <s v="SELL00993"/>
  </r>
  <r>
    <x v="2977"/>
    <d v="2022-12-26T00:00:00"/>
    <x v="1"/>
    <x v="205"/>
    <s v="Karan Kumar"/>
    <x v="43"/>
    <s v="HDMI Cable 2m"/>
    <x v="3"/>
    <x v="7"/>
    <n v="5"/>
    <n v="513.02"/>
    <n v="0"/>
    <n v="128.26"/>
    <n v="10.23"/>
    <n v="2703.59"/>
    <s v="Credit Card"/>
    <s v="Delivered"/>
    <s v="Jacksonville"/>
    <s v="FL"/>
    <s v="United States"/>
    <s v="SELL01213"/>
  </r>
  <r>
    <x v="2978"/>
    <d v="2022-10-27T00:00:00"/>
    <x v="1"/>
    <x v="2887"/>
    <s v="Ritika Singh"/>
    <x v="24"/>
    <s v="Gaming Mouse"/>
    <x v="4"/>
    <x v="0"/>
    <n v="2"/>
    <n v="275.82"/>
    <n v="0"/>
    <n v="0"/>
    <n v="8.0399999999999991"/>
    <n v="559.67999999999995"/>
    <s v="Credit Card"/>
    <s v="Delivered"/>
    <s v="San Diego"/>
    <s v="CA"/>
    <s v="United States"/>
    <s v="SELL00223"/>
  </r>
  <r>
    <x v="2979"/>
    <d v="2022-08-05T00:00:00"/>
    <x v="1"/>
    <x v="2888"/>
    <s v="Karan Gupta"/>
    <x v="15"/>
    <s v="Graphic Tablet"/>
    <x v="5"/>
    <x v="9"/>
    <n v="1"/>
    <n v="512.13"/>
    <n v="0.05"/>
    <n v="87.57"/>
    <n v="3.04"/>
    <n v="577.13"/>
    <s v="Amazon Pay"/>
    <s v="Delivered"/>
    <s v="San Jose"/>
    <s v="CA"/>
    <s v="United States"/>
    <s v="SELL01325"/>
  </r>
  <r>
    <x v="2980"/>
    <d v="2024-03-29T00:00:00"/>
    <x v="2"/>
    <x v="2889"/>
    <s v="Kabir Patel"/>
    <x v="5"/>
    <s v="Cookware Set"/>
    <x v="4"/>
    <x v="2"/>
    <n v="3"/>
    <n v="429.99"/>
    <n v="0"/>
    <n v="64.5"/>
    <n v="11.66"/>
    <n v="1366.13"/>
    <s v="Debit Card"/>
    <s v="Delivered"/>
    <s v="Chicago"/>
    <s v="IL"/>
    <s v="United States"/>
    <s v="SELL00065"/>
  </r>
  <r>
    <x v="2981"/>
    <d v="2020-03-13T00:00:00"/>
    <x v="3"/>
    <x v="326"/>
    <s v="Simran Reddy"/>
    <x v="19"/>
    <s v="Backpack"/>
    <x v="5"/>
    <x v="2"/>
    <n v="1"/>
    <n v="113.28"/>
    <n v="0"/>
    <n v="5.66"/>
    <n v="4.63"/>
    <n v="123.57"/>
    <s v="Debit Card"/>
    <s v="Delivered"/>
    <s v="Fort Worth"/>
    <s v="TX"/>
    <s v="United States"/>
    <s v="SELL01517"/>
  </r>
  <r>
    <x v="2982"/>
    <d v="2021-02-02T00:00:00"/>
    <x v="4"/>
    <x v="2890"/>
    <s v="Arjun Kumar"/>
    <x v="45"/>
    <s v="Yoga Mat"/>
    <x v="2"/>
    <x v="8"/>
    <n v="1"/>
    <n v="357.39"/>
    <n v="0"/>
    <n v="42.89"/>
    <n v="11.33"/>
    <n v="411.61"/>
    <s v="Amazon Pay"/>
    <s v="Delivered"/>
    <s v="Denver"/>
    <s v="CO"/>
    <s v="India"/>
    <s v="SELL00081"/>
  </r>
  <r>
    <x v="2983"/>
    <d v="2023-11-29T00:00:00"/>
    <x v="0"/>
    <x v="2891"/>
    <s v="Arjun Kapoor"/>
    <x v="49"/>
    <s v="Bluetooth Speaker"/>
    <x v="0"/>
    <x v="6"/>
    <n v="3"/>
    <n v="245.74"/>
    <n v="0.15"/>
    <n v="75.2"/>
    <n v="5.44"/>
    <n v="707.28"/>
    <s v="Credit Card"/>
    <s v="Delivered"/>
    <s v="Dallas"/>
    <s v="TX"/>
    <s v="United States"/>
    <s v="SELL00742"/>
  </r>
  <r>
    <x v="2984"/>
    <d v="2024-08-25T00:00:00"/>
    <x v="2"/>
    <x v="2892"/>
    <s v="Sahil Kumar"/>
    <x v="36"/>
    <s v="Router"/>
    <x v="2"/>
    <x v="7"/>
    <n v="1"/>
    <n v="200.17"/>
    <n v="0"/>
    <n v="10.01"/>
    <n v="3.55"/>
    <n v="213.73"/>
    <s v="UPI"/>
    <s v="Shipped"/>
    <s v="Austin"/>
    <s v="TX"/>
    <s v="United States"/>
    <s v="SELL01229"/>
  </r>
  <r>
    <x v="2985"/>
    <d v="2021-07-31T00:00:00"/>
    <x v="4"/>
    <x v="2893"/>
    <s v="Arjun Gupta"/>
    <x v="13"/>
    <s v="Desk Plant"/>
    <x v="3"/>
    <x v="9"/>
    <n v="2"/>
    <n v="365.8"/>
    <n v="0.1"/>
    <n v="52.68"/>
    <n v="0.12"/>
    <n v="711.24"/>
    <s v="UPI"/>
    <s v="Delivered"/>
    <s v="Jacksonville"/>
    <s v="FL"/>
    <s v="Australia"/>
    <s v="SELL01645"/>
  </r>
  <r>
    <x v="2986"/>
    <d v="2022-05-08T00:00:00"/>
    <x v="1"/>
    <x v="2894"/>
    <s v="Aman Singh"/>
    <x v="29"/>
    <s v="Portable SSD 1TB"/>
    <x v="4"/>
    <x v="2"/>
    <n v="1"/>
    <n v="288.23"/>
    <n v="0.05"/>
    <n v="32.86"/>
    <n v="13.79"/>
    <n v="320.47000000000003"/>
    <s v="UPI"/>
    <s v="Shipped"/>
    <s v="Charlotte"/>
    <s v="NC"/>
    <s v="United States"/>
    <s v="SELL01635"/>
  </r>
  <r>
    <x v="2987"/>
    <d v="2020-05-09T00:00:00"/>
    <x v="3"/>
    <x v="2895"/>
    <s v="Karan Singh"/>
    <x v="35"/>
    <s v="Winter Jacket"/>
    <x v="3"/>
    <x v="4"/>
    <n v="2"/>
    <n v="595.24"/>
    <n v="0.1"/>
    <n v="53.57"/>
    <n v="14.44"/>
    <n v="1139.44"/>
    <s v="Credit Card"/>
    <s v="Delivered"/>
    <s v="San Jose"/>
    <s v="CA"/>
    <s v="United States"/>
    <s v="SELL00268"/>
  </r>
  <r>
    <x v="2988"/>
    <d v="2022-07-19T00:00:00"/>
    <x v="1"/>
    <x v="2896"/>
    <s v="Ritika Singh"/>
    <x v="14"/>
    <s v="Running Shoes"/>
    <x v="5"/>
    <x v="0"/>
    <n v="5"/>
    <n v="585.46"/>
    <n v="0.15"/>
    <n v="447.88"/>
    <n v="11.24"/>
    <n v="2947.32"/>
    <s v="UPI"/>
    <s v="Delivered"/>
    <s v="Los Angeles"/>
    <s v="CA"/>
    <s v="United States"/>
    <s v="SELL01055"/>
  </r>
  <r>
    <x v="2989"/>
    <d v="2024-01-29T00:00:00"/>
    <x v="2"/>
    <x v="2897"/>
    <s v="Anjali Verma"/>
    <x v="12"/>
    <s v="Vacuum Cleaner"/>
    <x v="1"/>
    <x v="9"/>
    <n v="2"/>
    <n v="394.8"/>
    <n v="0"/>
    <n v="94.75"/>
    <n v="12.51"/>
    <n v="896.86"/>
    <s v="Debit Card"/>
    <s v="Delivered"/>
    <s v="Washington"/>
    <s v="DC"/>
    <s v="United States"/>
    <s v="SELL01859"/>
  </r>
  <r>
    <x v="2990"/>
    <d v="2023-05-14T00:00:00"/>
    <x v="0"/>
    <x v="2898"/>
    <s v="Sahil Reddy"/>
    <x v="33"/>
    <s v="Laptop Sleeve"/>
    <x v="0"/>
    <x v="8"/>
    <n v="3"/>
    <n v="144.94999999999999"/>
    <n v="0.15"/>
    <n v="18.48"/>
    <n v="9.01"/>
    <n v="397.11"/>
    <s v="Credit Card"/>
    <s v="Shipped"/>
    <s v="San Antonio"/>
    <s v="TX"/>
    <s v="Canada"/>
    <s v="SELL00540"/>
  </r>
  <r>
    <x v="2991"/>
    <d v="2024-12-16T00:00:00"/>
    <x v="2"/>
    <x v="2899"/>
    <s v="Vihaan Singh"/>
    <x v="41"/>
    <s v="Electric Kettle"/>
    <x v="4"/>
    <x v="1"/>
    <n v="1"/>
    <n v="365.31"/>
    <n v="0.05"/>
    <n v="41.65"/>
    <n v="7.42"/>
    <n v="396.11"/>
    <s v="Debit Card"/>
    <s v="Delivered"/>
    <s v="Washington"/>
    <s v="DC"/>
    <s v="United States"/>
    <s v="SELL01575"/>
  </r>
  <r>
    <x v="2992"/>
    <d v="2024-11-26T00:00:00"/>
    <x v="2"/>
    <x v="2900"/>
    <s v="Anjali Singh"/>
    <x v="20"/>
    <s v="4K Monitor"/>
    <x v="1"/>
    <x v="9"/>
    <n v="3"/>
    <n v="110.36"/>
    <n v="0"/>
    <n v="39.729999999999997"/>
    <n v="1.91"/>
    <n v="372.72"/>
    <s v="Credit Card"/>
    <s v="Delivered"/>
    <s v="Jacksonville"/>
    <s v="FL"/>
    <s v="India"/>
    <s v="SELL01799"/>
  </r>
  <r>
    <x v="2993"/>
    <d v="2020-09-22T00:00:00"/>
    <x v="3"/>
    <x v="2901"/>
    <s v="Aarav Patel"/>
    <x v="19"/>
    <s v="Backpack"/>
    <x v="2"/>
    <x v="3"/>
    <n v="4"/>
    <n v="475.35"/>
    <n v="0.05"/>
    <n v="0"/>
    <n v="7.09"/>
    <n v="1813.42"/>
    <s v="Debit Card"/>
    <s v="Delivered"/>
    <s v="Seattle"/>
    <s v="WA"/>
    <s v="India"/>
    <s v="SELL01466"/>
  </r>
  <r>
    <x v="2994"/>
    <d v="2024-04-09T00:00:00"/>
    <x v="2"/>
    <x v="2902"/>
    <s v="Karan Mehta"/>
    <x v="31"/>
    <s v="Novel Bestseller"/>
    <x v="3"/>
    <x v="0"/>
    <n v="5"/>
    <n v="582.41999999999996"/>
    <n v="0.2"/>
    <n v="116.48"/>
    <n v="13.43"/>
    <n v="2459.59"/>
    <s v="Debit Card"/>
    <s v="Shipped"/>
    <s v="Columbus"/>
    <s v="OH"/>
    <s v="India"/>
    <s v="SELL01647"/>
  </r>
  <r>
    <x v="2995"/>
    <d v="2022-03-03T00:00:00"/>
    <x v="1"/>
    <x v="2903"/>
    <s v="Priya Joshi"/>
    <x v="39"/>
    <s v="Sunglasses"/>
    <x v="1"/>
    <x v="9"/>
    <n v="3"/>
    <n v="139.97999999999999"/>
    <n v="0"/>
    <n v="21"/>
    <n v="4.1399999999999997"/>
    <n v="445.08"/>
    <s v="Credit Card"/>
    <s v="Shipped"/>
    <s v="Dallas"/>
    <s v="TX"/>
    <s v="United States"/>
    <s v="SELL01282"/>
  </r>
  <r>
    <x v="2996"/>
    <d v="2020-09-09T00:00:00"/>
    <x v="3"/>
    <x v="2904"/>
    <s v="Pooja Singh"/>
    <x v="25"/>
    <s v="Memory Card 128GB"/>
    <x v="2"/>
    <x v="8"/>
    <n v="4"/>
    <n v="267.83"/>
    <n v="0"/>
    <n v="192.84"/>
    <n v="10.36"/>
    <n v="1274.52"/>
    <s v="Debit Card"/>
    <s v="Delivered"/>
    <s v="Washington"/>
    <s v="DC"/>
    <s v="United States"/>
    <s v="SELL00740"/>
  </r>
  <r>
    <x v="2997"/>
    <d v="2022-04-01T00:00:00"/>
    <x v="1"/>
    <x v="2905"/>
    <s v="Rohit Verma"/>
    <x v="43"/>
    <s v="HDMI Cable 2m"/>
    <x v="5"/>
    <x v="8"/>
    <n v="2"/>
    <n v="174.88"/>
    <n v="0"/>
    <n v="27.98"/>
    <n v="12.43"/>
    <n v="390.17"/>
    <s v="Net Banking"/>
    <s v="Shipped"/>
    <s v="Denver"/>
    <s v="CO"/>
    <s v="United States"/>
    <s v="SELL007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95303-7002-4934-ABFE-8EA30360441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6:B12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hier="2" name="[Table2].[year].[All]" cap="All"/>
  </pageFields>
  <dataFields count="1">
    <dataField name="Sum of TotalAmount" fld="2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mazon sales kpi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4BC19-E831-4194-946F-7BA31753D8E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4" firstHeaderRow="1" firstDataRow="1" firstDataCol="1" rowPageCount="1" colPageCount="1"/>
  <pivotFields count="21">
    <pivotField showAll="0">
      <items count="2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t="default"/>
      </items>
    </pivotField>
    <pivotField numFmtId="14" showAll="0"/>
    <pivotField axis="axisPage" multipleItemSelectionAllowed="1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sd="0" x="5"/>
        <item sd="0" x="0"/>
        <item sd="0" x="8"/>
        <item sd="0" x="7"/>
        <item sd="0" x="6"/>
        <item sd="0" x="3"/>
        <item sd="0" x="9"/>
        <item sd="0" x="4"/>
        <item sd="0" x="1"/>
        <item sd="0" x="2"/>
        <item t="default" sd="0"/>
      </items>
    </pivotField>
    <pivotField showAll="0"/>
    <pivotField dataField="1" numFmtId="164" showAll="0"/>
    <pivotField numFmtId="9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 of UnitPrice" fld="10" baseField="0" baseItem="0" numFmtId="164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B7E7A-6C18-45DB-8E71-9DCCC86B5694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B7:C58" firstHeaderRow="1" firstDataRow="1" firstDataCol="1"/>
  <pivotFields count="2"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dataField="1" subtotalTop="0" showAll="0" defaultSubtota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Quantity" fld="1" baseField="0" baseItem="0"/>
  </dataFields>
  <chartFormats count="100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1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1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1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1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1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1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1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1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1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1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1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1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1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1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1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1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1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7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mazon sales kpi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E654E-548C-4CFD-B84F-E5CCE52F7715}" name="PivotTable2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3:B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Amount" fld="0" baseField="0" baseItem="0"/>
  </dataFields>
  <chartFormats count="6">
    <chartFormat chart="17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TotalAmount].&amp;[2.214E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mazon sales kpi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D07686-5843-41A6-81C1-E2A016EA21CA}" name="salestable" displayName="salestable" ref="A1:V2999" totalsRowShown="0" headerRowDxfId="24" dataDxfId="23" tableBorderDxfId="22">
  <tableColumns count="22">
    <tableColumn id="1" xr3:uid="{F9F982A3-9C3E-40E1-B51B-FABBE183EAB5}" name="OrderID" dataDxfId="21"/>
    <tableColumn id="2" xr3:uid="{D5E53B73-D0D0-483B-98C7-FB484C7A9124}" name="OrderDate" dataDxfId="20"/>
    <tableColumn id="3" xr3:uid="{E6A947A9-CA82-4388-B698-43517B511116}" name="year" dataDxfId="19">
      <calculatedColumnFormula>YEAR(B2)</calculatedColumnFormula>
    </tableColumn>
    <tableColumn id="22" xr3:uid="{CF5D3464-E34A-413C-85FE-253D59A88156}" name="Month" dataDxfId="18">
      <calculatedColumnFormula>TEXT(salestable[[#This Row],[OrderDate]],"MMM")</calculatedColumnFormula>
    </tableColumn>
    <tableColumn id="4" xr3:uid="{2AD9A46C-66D3-4A51-ABAF-84CB553DCD08}" name="CustomerID" dataDxfId="17"/>
    <tableColumn id="5" xr3:uid="{C95A4C15-FE9B-4F9E-92E0-F56CC87CA87C}" name="CustomerName" dataDxfId="16"/>
    <tableColumn id="6" xr3:uid="{CC9DE06E-F418-45EE-88BE-DF79BF040A7E}" name="ProductID" dataDxfId="15"/>
    <tableColumn id="7" xr3:uid="{FD993752-48C3-406D-9419-26DD320DF911}" name="ProductName" dataDxfId="14"/>
    <tableColumn id="8" xr3:uid="{F766C6AB-C601-4002-8876-D5FFE8EBC282}" name="Category" dataDxfId="13"/>
    <tableColumn id="9" xr3:uid="{79304561-176E-4B01-A486-017126190F9E}" name="Brand" dataDxfId="12"/>
    <tableColumn id="10" xr3:uid="{D7DEA3C7-BF99-469F-8601-B48927271C28}" name="Quantity" dataDxfId="11" dataCellStyle="20% - Accent2"/>
    <tableColumn id="11" xr3:uid="{2B89D9C9-AFF3-4177-9BE6-DA806438E31C}" name="UnitPrice" dataDxfId="10" dataCellStyle="Currency"/>
    <tableColumn id="12" xr3:uid="{7211B49F-C45D-4053-9237-9350E3ADD822}" name="Discount" dataDxfId="9" dataCellStyle="Percent"/>
    <tableColumn id="13" xr3:uid="{EF45AD55-CFF0-4D90-BBC4-4714EF838E60}" name="Tax" dataDxfId="8"/>
    <tableColumn id="14" xr3:uid="{82B804F8-84BE-495D-B4C5-01A641AFD51B}" name="ShippingCost" dataDxfId="7"/>
    <tableColumn id="15" xr3:uid="{742984A2-A2A6-4C24-ACAC-668F3D73F848}" name="Total Amount" dataDxfId="6"/>
    <tableColumn id="16" xr3:uid="{0C541B06-48F6-4507-BCAC-1F74C856938A}" name="PaymentMethod" dataDxfId="5"/>
    <tableColumn id="17" xr3:uid="{402BB791-C722-4ED9-B599-B7273C2A4A76}" name="OrderStatus" dataDxfId="4"/>
    <tableColumn id="18" xr3:uid="{4DFF1ADA-F8B9-441A-A9EA-D3E7E3048D9E}" name="City" dataDxfId="3"/>
    <tableColumn id="19" xr3:uid="{BE5376DD-5637-4668-ADE5-5126BE95E031}" name="State" dataDxfId="2"/>
    <tableColumn id="20" xr3:uid="{0440C6AA-A3AA-4867-A69E-DC9F0A9D6B37}" name="Country" dataDxfId="1"/>
    <tableColumn id="21" xr3:uid="{F70D2670-4A63-4EB2-ABE6-B0DF54B4DA36}" name="Seller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A3E9-4E6A-448E-B07D-2BDF05E3B799}">
  <sheetPr codeName="Sheet1"/>
  <dimension ref="A1:T2999"/>
  <sheetViews>
    <sheetView zoomScale="50" workbookViewId="0">
      <selection activeCell="Y22" sqref="Y22"/>
    </sheetView>
  </sheetViews>
  <sheetFormatPr defaultRowHeight="15" x14ac:dyDescent="0.25"/>
  <cols>
    <col min="1" max="1" width="11.85546875" bestFit="1" customWidth="1"/>
    <col min="2" max="2" width="10.42578125" bestFit="1" customWidth="1"/>
    <col min="3" max="3" width="11.42578125" bestFit="1" customWidth="1"/>
    <col min="4" max="4" width="14.85546875" bestFit="1" customWidth="1"/>
    <col min="5" max="5" width="9.7109375" bestFit="1" customWidth="1"/>
    <col min="6" max="6" width="28" bestFit="1" customWidth="1"/>
    <col min="7" max="7" width="17.28515625" bestFit="1" customWidth="1"/>
    <col min="8" max="8" width="10.42578125" bestFit="1" customWidth="1"/>
    <col min="9" max="9" width="8.42578125" bestFit="1" customWidth="1"/>
    <col min="10" max="10" width="9" bestFit="1" customWidth="1"/>
    <col min="11" max="11" width="8.85546875" bestFit="1" customWidth="1"/>
    <col min="12" max="12" width="7" bestFit="1" customWidth="1"/>
    <col min="13" max="13" width="12.5703125" bestFit="1" customWidth="1"/>
    <col min="14" max="14" width="12.28515625" bestFit="1" customWidth="1"/>
    <col min="15" max="15" width="15.5703125" bestFit="1" customWidth="1"/>
    <col min="16" max="16" width="11.42578125" bestFit="1" customWidth="1"/>
    <col min="17" max="17" width="13.5703125" bestFit="1" customWidth="1"/>
    <col min="18" max="18" width="5.28515625" bestFit="1" customWidth="1"/>
    <col min="19" max="19" width="15.140625" bestFit="1" customWidth="1"/>
    <col min="20" max="20" width="9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44957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3</v>
      </c>
      <c r="J2">
        <v>106.59</v>
      </c>
      <c r="K2">
        <v>0</v>
      </c>
      <c r="L2">
        <v>0</v>
      </c>
      <c r="M2">
        <v>0.09</v>
      </c>
      <c r="N2">
        <v>319.86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25">
      <c r="A3" t="s">
        <v>33</v>
      </c>
      <c r="B3" s="1">
        <v>45290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>
        <v>1</v>
      </c>
      <c r="J3">
        <v>251.37</v>
      </c>
      <c r="K3">
        <v>0.05</v>
      </c>
      <c r="L3">
        <v>19.100000000000001</v>
      </c>
      <c r="M3">
        <v>1.74</v>
      </c>
      <c r="N3">
        <v>259.64</v>
      </c>
      <c r="O3" t="s">
        <v>40</v>
      </c>
      <c r="P3" t="s">
        <v>28</v>
      </c>
      <c r="Q3" t="s">
        <v>41</v>
      </c>
      <c r="R3" t="s">
        <v>42</v>
      </c>
      <c r="S3" t="s">
        <v>43</v>
      </c>
      <c r="T3" t="s">
        <v>44</v>
      </c>
    </row>
    <row r="4" spans="1:20" x14ac:dyDescent="0.25">
      <c r="A4" t="s">
        <v>45</v>
      </c>
      <c r="B4" s="1">
        <v>44691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39</v>
      </c>
      <c r="I4">
        <v>3</v>
      </c>
      <c r="J4">
        <v>35.03</v>
      </c>
      <c r="K4">
        <v>0.1</v>
      </c>
      <c r="L4">
        <v>7.57</v>
      </c>
      <c r="M4">
        <v>5.91</v>
      </c>
      <c r="N4">
        <v>108.06</v>
      </c>
      <c r="O4" t="s">
        <v>27</v>
      </c>
      <c r="P4" t="s">
        <v>28</v>
      </c>
      <c r="Q4" t="s">
        <v>51</v>
      </c>
      <c r="R4" t="s">
        <v>42</v>
      </c>
      <c r="S4" t="s">
        <v>43</v>
      </c>
      <c r="T4" t="s">
        <v>52</v>
      </c>
    </row>
    <row r="5" spans="1:20" x14ac:dyDescent="0.25">
      <c r="A5" t="s">
        <v>53</v>
      </c>
      <c r="B5" s="1">
        <v>45125</v>
      </c>
      <c r="C5" t="s">
        <v>54</v>
      </c>
      <c r="D5" t="s">
        <v>55</v>
      </c>
      <c r="E5" t="s">
        <v>56</v>
      </c>
      <c r="F5" t="s">
        <v>57</v>
      </c>
      <c r="G5" t="s">
        <v>38</v>
      </c>
      <c r="H5" t="s">
        <v>58</v>
      </c>
      <c r="I5">
        <v>5</v>
      </c>
      <c r="J5">
        <v>33.58</v>
      </c>
      <c r="K5">
        <v>0.15</v>
      </c>
      <c r="L5">
        <v>11.42</v>
      </c>
      <c r="M5">
        <v>5.53</v>
      </c>
      <c r="N5">
        <v>159.66</v>
      </c>
      <c r="O5" t="s">
        <v>59</v>
      </c>
      <c r="P5" t="s">
        <v>28</v>
      </c>
      <c r="Q5" t="s">
        <v>60</v>
      </c>
      <c r="R5" t="s">
        <v>61</v>
      </c>
      <c r="S5" t="s">
        <v>31</v>
      </c>
      <c r="T5" t="s">
        <v>62</v>
      </c>
    </row>
    <row r="6" spans="1:20" x14ac:dyDescent="0.25">
      <c r="A6" t="s">
        <v>63</v>
      </c>
      <c r="B6" s="1">
        <v>44961</v>
      </c>
      <c r="C6" t="s">
        <v>64</v>
      </c>
      <c r="D6" t="s">
        <v>65</v>
      </c>
      <c r="E6" t="s">
        <v>66</v>
      </c>
      <c r="F6" t="s">
        <v>67</v>
      </c>
      <c r="G6" t="s">
        <v>50</v>
      </c>
      <c r="H6" t="s">
        <v>68</v>
      </c>
      <c r="I6">
        <v>2</v>
      </c>
      <c r="J6">
        <v>515.64</v>
      </c>
      <c r="K6">
        <v>0.25</v>
      </c>
      <c r="L6">
        <v>38.67</v>
      </c>
      <c r="M6">
        <v>9.23</v>
      </c>
      <c r="N6">
        <v>821.36</v>
      </c>
      <c r="O6" t="s">
        <v>69</v>
      </c>
      <c r="P6" t="s">
        <v>70</v>
      </c>
      <c r="Q6" t="s">
        <v>71</v>
      </c>
      <c r="R6" t="s">
        <v>42</v>
      </c>
      <c r="S6" t="s">
        <v>72</v>
      </c>
      <c r="T6" t="s">
        <v>73</v>
      </c>
    </row>
    <row r="7" spans="1:20" x14ac:dyDescent="0.25">
      <c r="A7" t="s">
        <v>74</v>
      </c>
      <c r="B7" s="1">
        <v>44926</v>
      </c>
      <c r="C7" t="s">
        <v>75</v>
      </c>
      <c r="D7" t="s">
        <v>76</v>
      </c>
      <c r="E7" t="s">
        <v>77</v>
      </c>
      <c r="F7" t="s">
        <v>78</v>
      </c>
      <c r="G7" t="s">
        <v>25</v>
      </c>
      <c r="H7" t="s">
        <v>79</v>
      </c>
      <c r="I7">
        <v>4</v>
      </c>
      <c r="J7">
        <v>449.73</v>
      </c>
      <c r="K7">
        <v>0</v>
      </c>
      <c r="L7">
        <v>215.87</v>
      </c>
      <c r="M7">
        <v>2.74</v>
      </c>
      <c r="N7">
        <v>2017.53</v>
      </c>
      <c r="O7" t="s">
        <v>80</v>
      </c>
      <c r="P7" t="s">
        <v>28</v>
      </c>
      <c r="Q7" t="s">
        <v>81</v>
      </c>
      <c r="R7" t="s">
        <v>82</v>
      </c>
      <c r="S7" t="s">
        <v>43</v>
      </c>
      <c r="T7" t="s">
        <v>83</v>
      </c>
    </row>
    <row r="8" spans="1:20" x14ac:dyDescent="0.25">
      <c r="A8" t="s">
        <v>84</v>
      </c>
      <c r="B8" s="1">
        <v>45555</v>
      </c>
      <c r="C8" t="s">
        <v>85</v>
      </c>
      <c r="D8" t="s">
        <v>86</v>
      </c>
      <c r="E8" t="s">
        <v>87</v>
      </c>
      <c r="F8" t="s">
        <v>88</v>
      </c>
      <c r="G8" t="s">
        <v>50</v>
      </c>
      <c r="H8" t="s">
        <v>39</v>
      </c>
      <c r="I8">
        <v>2</v>
      </c>
      <c r="J8">
        <v>219.81</v>
      </c>
      <c r="K8">
        <v>0.2</v>
      </c>
      <c r="L8">
        <v>28.14</v>
      </c>
      <c r="M8">
        <v>14.97</v>
      </c>
      <c r="N8">
        <v>394.81</v>
      </c>
      <c r="O8" t="s">
        <v>80</v>
      </c>
      <c r="P8" t="s">
        <v>28</v>
      </c>
      <c r="Q8" t="s">
        <v>89</v>
      </c>
      <c r="R8" t="s">
        <v>90</v>
      </c>
      <c r="S8" t="s">
        <v>91</v>
      </c>
      <c r="T8" t="s">
        <v>92</v>
      </c>
    </row>
    <row r="9" spans="1:20" x14ac:dyDescent="0.25">
      <c r="A9" t="s">
        <v>93</v>
      </c>
      <c r="B9" s="1">
        <v>44875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  <c r="H9" t="s">
        <v>68</v>
      </c>
      <c r="I9">
        <v>2</v>
      </c>
      <c r="J9">
        <v>306.51</v>
      </c>
      <c r="K9">
        <v>0.05</v>
      </c>
      <c r="L9">
        <v>29.12</v>
      </c>
      <c r="M9">
        <v>6.24</v>
      </c>
      <c r="N9">
        <v>617.73</v>
      </c>
      <c r="O9" t="s">
        <v>27</v>
      </c>
      <c r="P9" t="s">
        <v>99</v>
      </c>
      <c r="Q9" t="s">
        <v>100</v>
      </c>
      <c r="R9" t="s">
        <v>101</v>
      </c>
      <c r="S9" t="s">
        <v>31</v>
      </c>
      <c r="T9" t="s">
        <v>102</v>
      </c>
    </row>
    <row r="10" spans="1:20" x14ac:dyDescent="0.25">
      <c r="A10" t="s">
        <v>103</v>
      </c>
      <c r="B10" s="1">
        <v>45469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109</v>
      </c>
      <c r="I10">
        <v>4</v>
      </c>
      <c r="J10">
        <v>146.09</v>
      </c>
      <c r="K10">
        <v>0</v>
      </c>
      <c r="L10">
        <v>46.75</v>
      </c>
      <c r="M10">
        <v>7.03</v>
      </c>
      <c r="N10">
        <v>638.14</v>
      </c>
      <c r="O10" t="s">
        <v>27</v>
      </c>
      <c r="P10" t="s">
        <v>28</v>
      </c>
      <c r="Q10" t="s">
        <v>29</v>
      </c>
      <c r="R10" t="s">
        <v>30</v>
      </c>
      <c r="S10" t="s">
        <v>43</v>
      </c>
      <c r="T10" t="s">
        <v>110</v>
      </c>
    </row>
    <row r="11" spans="1:20" x14ac:dyDescent="0.25">
      <c r="A11" t="s">
        <v>111</v>
      </c>
      <c r="B11" s="1">
        <v>43952</v>
      </c>
      <c r="C11" t="s">
        <v>112</v>
      </c>
      <c r="D11" t="s">
        <v>113</v>
      </c>
      <c r="E11" t="s">
        <v>114</v>
      </c>
      <c r="F11" t="s">
        <v>115</v>
      </c>
      <c r="G11" t="s">
        <v>50</v>
      </c>
      <c r="H11" t="s">
        <v>109</v>
      </c>
      <c r="I11">
        <v>2</v>
      </c>
      <c r="J11">
        <v>278.20999999999998</v>
      </c>
      <c r="K11">
        <v>0.1</v>
      </c>
      <c r="L11">
        <v>60.09</v>
      </c>
      <c r="M11">
        <v>4.88</v>
      </c>
      <c r="N11">
        <v>565.75</v>
      </c>
      <c r="O11" t="s">
        <v>69</v>
      </c>
      <c r="P11" t="s">
        <v>28</v>
      </c>
      <c r="Q11" t="s">
        <v>116</v>
      </c>
      <c r="R11" t="s">
        <v>42</v>
      </c>
      <c r="S11" t="s">
        <v>43</v>
      </c>
      <c r="T11" t="s">
        <v>117</v>
      </c>
    </row>
    <row r="12" spans="1:20" x14ac:dyDescent="0.25">
      <c r="A12" t="s">
        <v>118</v>
      </c>
      <c r="B12" s="1">
        <v>44297</v>
      </c>
      <c r="C12" t="s">
        <v>119</v>
      </c>
      <c r="D12" t="s">
        <v>120</v>
      </c>
      <c r="E12" t="s">
        <v>121</v>
      </c>
      <c r="F12" t="s">
        <v>122</v>
      </c>
      <c r="G12" t="s">
        <v>25</v>
      </c>
      <c r="H12" t="s">
        <v>123</v>
      </c>
      <c r="I12">
        <v>1</v>
      </c>
      <c r="J12">
        <v>141.41999999999999</v>
      </c>
      <c r="K12">
        <v>0.05</v>
      </c>
      <c r="L12">
        <v>6.72</v>
      </c>
      <c r="M12">
        <v>9.6999999999999993</v>
      </c>
      <c r="N12">
        <v>150.77000000000001</v>
      </c>
      <c r="O12" t="s">
        <v>40</v>
      </c>
      <c r="P12" t="s">
        <v>28</v>
      </c>
      <c r="Q12" t="s">
        <v>124</v>
      </c>
      <c r="R12" t="s">
        <v>125</v>
      </c>
      <c r="S12" t="s">
        <v>91</v>
      </c>
      <c r="T12" t="s">
        <v>126</v>
      </c>
    </row>
    <row r="13" spans="1:20" x14ac:dyDescent="0.25">
      <c r="A13" t="s">
        <v>127</v>
      </c>
      <c r="B13" s="1">
        <v>45069</v>
      </c>
      <c r="C13" t="s">
        <v>128</v>
      </c>
      <c r="D13" t="s">
        <v>129</v>
      </c>
      <c r="E13" t="s">
        <v>130</v>
      </c>
      <c r="F13" t="s">
        <v>131</v>
      </c>
      <c r="G13" t="s">
        <v>38</v>
      </c>
      <c r="H13" t="s">
        <v>68</v>
      </c>
      <c r="I13">
        <v>5</v>
      </c>
      <c r="J13">
        <v>346.56</v>
      </c>
      <c r="K13">
        <v>0.05</v>
      </c>
      <c r="L13">
        <v>131.69</v>
      </c>
      <c r="M13">
        <v>13.38</v>
      </c>
      <c r="N13">
        <v>1791.23</v>
      </c>
      <c r="O13" t="s">
        <v>69</v>
      </c>
      <c r="P13" t="s">
        <v>132</v>
      </c>
      <c r="Q13" t="s">
        <v>60</v>
      </c>
      <c r="R13" t="s">
        <v>61</v>
      </c>
      <c r="S13" t="s">
        <v>91</v>
      </c>
      <c r="T13" t="s">
        <v>133</v>
      </c>
    </row>
    <row r="14" spans="1:20" x14ac:dyDescent="0.25">
      <c r="A14" t="s">
        <v>134</v>
      </c>
      <c r="B14" s="1">
        <v>44161</v>
      </c>
      <c r="C14" t="s">
        <v>135</v>
      </c>
      <c r="D14" t="s">
        <v>136</v>
      </c>
      <c r="E14" t="s">
        <v>137</v>
      </c>
      <c r="F14" t="s">
        <v>138</v>
      </c>
      <c r="G14" t="s">
        <v>38</v>
      </c>
      <c r="H14" t="s">
        <v>58</v>
      </c>
      <c r="I14">
        <v>4</v>
      </c>
      <c r="J14">
        <v>496.76</v>
      </c>
      <c r="K14">
        <v>0.05</v>
      </c>
      <c r="L14">
        <v>94.38</v>
      </c>
      <c r="M14">
        <v>4.43</v>
      </c>
      <c r="N14">
        <v>1986.5</v>
      </c>
      <c r="O14" t="s">
        <v>80</v>
      </c>
      <c r="P14" t="s">
        <v>28</v>
      </c>
      <c r="Q14" t="s">
        <v>139</v>
      </c>
      <c r="R14" t="s">
        <v>140</v>
      </c>
      <c r="S14" t="s">
        <v>43</v>
      </c>
      <c r="T14" t="s">
        <v>141</v>
      </c>
    </row>
    <row r="15" spans="1:20" x14ac:dyDescent="0.25">
      <c r="A15" t="s">
        <v>142</v>
      </c>
      <c r="B15" s="1">
        <v>45313</v>
      </c>
      <c r="C15" t="s">
        <v>143</v>
      </c>
      <c r="D15" t="s">
        <v>144</v>
      </c>
      <c r="E15" t="s">
        <v>36</v>
      </c>
      <c r="F15" t="s">
        <v>37</v>
      </c>
      <c r="G15" t="s">
        <v>38</v>
      </c>
      <c r="H15" t="s">
        <v>109</v>
      </c>
      <c r="I15">
        <v>3</v>
      </c>
      <c r="J15">
        <v>523.27</v>
      </c>
      <c r="K15">
        <v>0</v>
      </c>
      <c r="L15">
        <v>188.38</v>
      </c>
      <c r="M15">
        <v>8.0399999999999991</v>
      </c>
      <c r="N15">
        <v>1766.23</v>
      </c>
      <c r="O15" t="s">
        <v>27</v>
      </c>
      <c r="P15" t="s">
        <v>132</v>
      </c>
      <c r="Q15" t="s">
        <v>145</v>
      </c>
      <c r="R15" t="s">
        <v>146</v>
      </c>
      <c r="S15" t="s">
        <v>43</v>
      </c>
      <c r="T15" t="s">
        <v>147</v>
      </c>
    </row>
    <row r="16" spans="1:20" x14ac:dyDescent="0.25">
      <c r="A16" t="s">
        <v>148</v>
      </c>
      <c r="B16" s="1">
        <v>43918</v>
      </c>
      <c r="C16" t="s">
        <v>149</v>
      </c>
      <c r="D16" t="s">
        <v>150</v>
      </c>
      <c r="E16" t="s">
        <v>151</v>
      </c>
      <c r="F16" t="s">
        <v>152</v>
      </c>
      <c r="G16" t="s">
        <v>25</v>
      </c>
      <c r="H16" t="s">
        <v>123</v>
      </c>
      <c r="I16">
        <v>4</v>
      </c>
      <c r="J16">
        <v>291.37</v>
      </c>
      <c r="K16">
        <v>0.1</v>
      </c>
      <c r="L16">
        <v>52.45</v>
      </c>
      <c r="M16">
        <v>1.76</v>
      </c>
      <c r="N16">
        <v>1103.1400000000001</v>
      </c>
      <c r="O16" t="s">
        <v>153</v>
      </c>
      <c r="P16" t="s">
        <v>28</v>
      </c>
      <c r="Q16" t="s">
        <v>154</v>
      </c>
      <c r="R16" t="s">
        <v>155</v>
      </c>
      <c r="S16" t="s">
        <v>43</v>
      </c>
      <c r="T16" t="s">
        <v>156</v>
      </c>
    </row>
    <row r="17" spans="1:20" x14ac:dyDescent="0.25">
      <c r="A17" t="s">
        <v>157</v>
      </c>
      <c r="B17" s="1">
        <v>45227</v>
      </c>
      <c r="C17" t="s">
        <v>158</v>
      </c>
      <c r="D17" t="s">
        <v>159</v>
      </c>
      <c r="E17" t="s">
        <v>96</v>
      </c>
      <c r="F17" t="s">
        <v>97</v>
      </c>
      <c r="G17" t="s">
        <v>108</v>
      </c>
      <c r="H17" t="s">
        <v>123</v>
      </c>
      <c r="I17">
        <v>4</v>
      </c>
      <c r="J17">
        <v>533.12</v>
      </c>
      <c r="K17">
        <v>0.25</v>
      </c>
      <c r="L17">
        <v>79.97</v>
      </c>
      <c r="M17">
        <v>2.58</v>
      </c>
      <c r="N17">
        <v>1681.91</v>
      </c>
      <c r="O17" t="s">
        <v>40</v>
      </c>
      <c r="P17" t="s">
        <v>28</v>
      </c>
      <c r="Q17" t="s">
        <v>124</v>
      </c>
      <c r="R17" t="s">
        <v>125</v>
      </c>
      <c r="S17" t="s">
        <v>43</v>
      </c>
      <c r="T17" t="s">
        <v>160</v>
      </c>
    </row>
    <row r="18" spans="1:20" x14ac:dyDescent="0.25">
      <c r="A18" t="s">
        <v>161</v>
      </c>
      <c r="B18" s="1">
        <v>44954</v>
      </c>
      <c r="C18" t="s">
        <v>162</v>
      </c>
      <c r="D18" t="s">
        <v>163</v>
      </c>
      <c r="E18" t="s">
        <v>164</v>
      </c>
      <c r="F18" t="s">
        <v>165</v>
      </c>
      <c r="G18" t="s">
        <v>38</v>
      </c>
      <c r="H18" t="s">
        <v>58</v>
      </c>
      <c r="I18">
        <v>4</v>
      </c>
      <c r="J18">
        <v>453.47</v>
      </c>
      <c r="K18">
        <v>0.1</v>
      </c>
      <c r="L18">
        <v>0</v>
      </c>
      <c r="M18">
        <v>4.3899999999999997</v>
      </c>
      <c r="N18">
        <v>1636.88</v>
      </c>
      <c r="O18" t="s">
        <v>40</v>
      </c>
      <c r="P18" t="s">
        <v>28</v>
      </c>
      <c r="Q18" t="s">
        <v>166</v>
      </c>
      <c r="R18" t="s">
        <v>167</v>
      </c>
      <c r="S18" t="s">
        <v>43</v>
      </c>
      <c r="T18" t="s">
        <v>168</v>
      </c>
    </row>
    <row r="19" spans="1:20" x14ac:dyDescent="0.25">
      <c r="A19" t="s">
        <v>169</v>
      </c>
      <c r="B19" s="1">
        <v>44702</v>
      </c>
      <c r="C19" t="s">
        <v>170</v>
      </c>
      <c r="D19" t="s">
        <v>171</v>
      </c>
      <c r="E19" t="s">
        <v>172</v>
      </c>
      <c r="F19" t="s">
        <v>173</v>
      </c>
      <c r="G19" t="s">
        <v>98</v>
      </c>
      <c r="H19" t="s">
        <v>68</v>
      </c>
      <c r="I19">
        <v>5</v>
      </c>
      <c r="J19">
        <v>547.58000000000004</v>
      </c>
      <c r="K19">
        <v>0</v>
      </c>
      <c r="L19">
        <v>0</v>
      </c>
      <c r="M19">
        <v>10.06</v>
      </c>
      <c r="N19">
        <v>2747.96</v>
      </c>
      <c r="O19" t="s">
        <v>40</v>
      </c>
      <c r="P19" t="s">
        <v>28</v>
      </c>
      <c r="Q19" t="s">
        <v>145</v>
      </c>
      <c r="R19" t="s">
        <v>146</v>
      </c>
      <c r="S19" t="s">
        <v>43</v>
      </c>
      <c r="T19" t="s">
        <v>174</v>
      </c>
    </row>
    <row r="20" spans="1:20" x14ac:dyDescent="0.25">
      <c r="A20" t="s">
        <v>175</v>
      </c>
      <c r="B20" s="1">
        <v>45518</v>
      </c>
      <c r="C20" t="s">
        <v>176</v>
      </c>
      <c r="D20" t="s">
        <v>177</v>
      </c>
      <c r="E20" t="s">
        <v>178</v>
      </c>
      <c r="F20" t="s">
        <v>179</v>
      </c>
      <c r="G20" t="s">
        <v>180</v>
      </c>
      <c r="H20" t="s">
        <v>79</v>
      </c>
      <c r="I20">
        <v>5</v>
      </c>
      <c r="J20">
        <v>529.19000000000005</v>
      </c>
      <c r="K20">
        <v>0</v>
      </c>
      <c r="L20">
        <v>317.51</v>
      </c>
      <c r="M20">
        <v>4.57</v>
      </c>
      <c r="N20">
        <v>2968.03</v>
      </c>
      <c r="O20" t="s">
        <v>40</v>
      </c>
      <c r="P20" t="s">
        <v>181</v>
      </c>
      <c r="Q20" t="s">
        <v>182</v>
      </c>
      <c r="R20" t="s">
        <v>183</v>
      </c>
      <c r="S20" t="s">
        <v>43</v>
      </c>
      <c r="T20" t="s">
        <v>184</v>
      </c>
    </row>
    <row r="21" spans="1:20" x14ac:dyDescent="0.25">
      <c r="A21" t="s">
        <v>185</v>
      </c>
      <c r="B21" s="1">
        <v>43961</v>
      </c>
      <c r="C21" t="s">
        <v>186</v>
      </c>
      <c r="D21" t="s">
        <v>187</v>
      </c>
      <c r="E21" t="s">
        <v>36</v>
      </c>
      <c r="F21" t="s">
        <v>37</v>
      </c>
      <c r="G21" t="s">
        <v>108</v>
      </c>
      <c r="H21" t="s">
        <v>123</v>
      </c>
      <c r="I21">
        <v>3</v>
      </c>
      <c r="J21">
        <v>303.52999999999997</v>
      </c>
      <c r="K21">
        <v>0</v>
      </c>
      <c r="L21">
        <v>72.849999999999994</v>
      </c>
      <c r="M21">
        <v>4.18</v>
      </c>
      <c r="N21">
        <v>987.62</v>
      </c>
      <c r="O21" t="s">
        <v>80</v>
      </c>
      <c r="P21" t="s">
        <v>28</v>
      </c>
      <c r="Q21" t="s">
        <v>188</v>
      </c>
      <c r="R21" t="s">
        <v>82</v>
      </c>
      <c r="S21" t="s">
        <v>43</v>
      </c>
      <c r="T21" t="s">
        <v>189</v>
      </c>
    </row>
    <row r="22" spans="1:20" x14ac:dyDescent="0.25">
      <c r="A22" t="s">
        <v>190</v>
      </c>
      <c r="B22" s="1">
        <v>45516</v>
      </c>
      <c r="C22" t="s">
        <v>191</v>
      </c>
      <c r="D22" t="s">
        <v>192</v>
      </c>
      <c r="E22" t="s">
        <v>96</v>
      </c>
      <c r="F22" t="s">
        <v>97</v>
      </c>
      <c r="G22" t="s">
        <v>98</v>
      </c>
      <c r="H22" t="s">
        <v>109</v>
      </c>
      <c r="I22">
        <v>1</v>
      </c>
      <c r="J22">
        <v>226.26</v>
      </c>
      <c r="K22">
        <v>0</v>
      </c>
      <c r="L22">
        <v>11.31</v>
      </c>
      <c r="M22">
        <v>9.5500000000000007</v>
      </c>
      <c r="N22">
        <v>247.12</v>
      </c>
      <c r="O22" t="s">
        <v>69</v>
      </c>
      <c r="P22" t="s">
        <v>28</v>
      </c>
      <c r="Q22" t="s">
        <v>41</v>
      </c>
      <c r="R22" t="s">
        <v>42</v>
      </c>
      <c r="S22" t="s">
        <v>43</v>
      </c>
      <c r="T22" t="s">
        <v>193</v>
      </c>
    </row>
    <row r="23" spans="1:20" x14ac:dyDescent="0.25">
      <c r="A23" t="s">
        <v>194</v>
      </c>
      <c r="B23" s="1">
        <v>45163</v>
      </c>
      <c r="C23" t="s">
        <v>195</v>
      </c>
      <c r="D23" t="s">
        <v>144</v>
      </c>
      <c r="E23" t="s">
        <v>196</v>
      </c>
      <c r="F23" t="s">
        <v>197</v>
      </c>
      <c r="G23" t="s">
        <v>25</v>
      </c>
      <c r="H23" t="s">
        <v>79</v>
      </c>
      <c r="I23">
        <v>4</v>
      </c>
      <c r="J23">
        <v>493.47</v>
      </c>
      <c r="K23">
        <v>0</v>
      </c>
      <c r="L23">
        <v>98.69</v>
      </c>
      <c r="M23">
        <v>11.8</v>
      </c>
      <c r="N23">
        <v>2084.37</v>
      </c>
      <c r="O23" t="s">
        <v>69</v>
      </c>
      <c r="P23" t="s">
        <v>28</v>
      </c>
      <c r="Q23" t="s">
        <v>89</v>
      </c>
      <c r="R23" t="s">
        <v>90</v>
      </c>
      <c r="S23" t="s">
        <v>91</v>
      </c>
      <c r="T23" t="s">
        <v>198</v>
      </c>
    </row>
    <row r="24" spans="1:20" x14ac:dyDescent="0.25">
      <c r="A24" t="s">
        <v>199</v>
      </c>
      <c r="B24" s="1">
        <v>44600</v>
      </c>
      <c r="C24" t="s">
        <v>200</v>
      </c>
      <c r="D24" t="s">
        <v>201</v>
      </c>
      <c r="E24" t="s">
        <v>202</v>
      </c>
      <c r="F24" t="s">
        <v>203</v>
      </c>
      <c r="G24" t="s">
        <v>98</v>
      </c>
      <c r="H24" t="s">
        <v>109</v>
      </c>
      <c r="I24">
        <v>5</v>
      </c>
      <c r="J24">
        <v>452.12</v>
      </c>
      <c r="K24">
        <v>0</v>
      </c>
      <c r="L24">
        <v>113.03</v>
      </c>
      <c r="M24">
        <v>9.6199999999999992</v>
      </c>
      <c r="N24">
        <v>2383.25</v>
      </c>
      <c r="O24" t="s">
        <v>27</v>
      </c>
      <c r="P24" t="s">
        <v>28</v>
      </c>
      <c r="Q24" t="s">
        <v>182</v>
      </c>
      <c r="R24" t="s">
        <v>183</v>
      </c>
      <c r="S24" t="s">
        <v>72</v>
      </c>
      <c r="T24" t="s">
        <v>204</v>
      </c>
    </row>
    <row r="25" spans="1:20" x14ac:dyDescent="0.25">
      <c r="A25" t="s">
        <v>205</v>
      </c>
      <c r="B25" s="1">
        <v>44174</v>
      </c>
      <c r="C25" t="s">
        <v>206</v>
      </c>
      <c r="D25" t="s">
        <v>207</v>
      </c>
      <c r="E25" t="s">
        <v>208</v>
      </c>
      <c r="F25" t="s">
        <v>209</v>
      </c>
      <c r="G25" t="s">
        <v>180</v>
      </c>
      <c r="H25" t="s">
        <v>79</v>
      </c>
      <c r="I25">
        <v>3</v>
      </c>
      <c r="J25">
        <v>107.95</v>
      </c>
      <c r="K25">
        <v>0.1</v>
      </c>
      <c r="L25">
        <v>0</v>
      </c>
      <c r="M25">
        <v>8.2899999999999991</v>
      </c>
      <c r="N25">
        <v>299.76</v>
      </c>
      <c r="O25" t="s">
        <v>153</v>
      </c>
      <c r="P25" t="s">
        <v>28</v>
      </c>
      <c r="Q25" t="s">
        <v>210</v>
      </c>
      <c r="R25" t="s">
        <v>42</v>
      </c>
      <c r="S25" t="s">
        <v>43</v>
      </c>
      <c r="T25" t="s">
        <v>211</v>
      </c>
    </row>
    <row r="26" spans="1:20" x14ac:dyDescent="0.25">
      <c r="A26" t="s">
        <v>212</v>
      </c>
      <c r="B26" s="1">
        <v>45346</v>
      </c>
      <c r="C26" t="s">
        <v>213</v>
      </c>
      <c r="D26" t="s">
        <v>214</v>
      </c>
      <c r="E26" t="s">
        <v>215</v>
      </c>
      <c r="F26" t="s">
        <v>216</v>
      </c>
      <c r="G26" t="s">
        <v>98</v>
      </c>
      <c r="H26" t="s">
        <v>68</v>
      </c>
      <c r="I26">
        <v>1</v>
      </c>
      <c r="J26">
        <v>16.68</v>
      </c>
      <c r="K26">
        <v>0.15</v>
      </c>
      <c r="L26">
        <v>1.1299999999999999</v>
      </c>
      <c r="M26">
        <v>2.39</v>
      </c>
      <c r="N26">
        <v>17.7</v>
      </c>
      <c r="O26" t="s">
        <v>69</v>
      </c>
      <c r="P26" t="s">
        <v>28</v>
      </c>
      <c r="Q26" t="s">
        <v>124</v>
      </c>
      <c r="R26" t="s">
        <v>125</v>
      </c>
      <c r="S26" t="s">
        <v>43</v>
      </c>
      <c r="T26" t="s">
        <v>217</v>
      </c>
    </row>
    <row r="27" spans="1:20" x14ac:dyDescent="0.25">
      <c r="A27" t="s">
        <v>218</v>
      </c>
      <c r="B27" s="1">
        <v>45268</v>
      </c>
      <c r="C27" t="s">
        <v>219</v>
      </c>
      <c r="D27" t="s">
        <v>220</v>
      </c>
      <c r="E27" t="s">
        <v>87</v>
      </c>
      <c r="F27" t="s">
        <v>88</v>
      </c>
      <c r="G27" t="s">
        <v>50</v>
      </c>
      <c r="H27" t="s">
        <v>109</v>
      </c>
      <c r="I27">
        <v>4</v>
      </c>
      <c r="J27">
        <v>380.23</v>
      </c>
      <c r="K27">
        <v>0.2</v>
      </c>
      <c r="L27">
        <v>60.84</v>
      </c>
      <c r="M27">
        <v>9.2799999999999994</v>
      </c>
      <c r="N27">
        <v>1286.8599999999999</v>
      </c>
      <c r="O27" t="s">
        <v>40</v>
      </c>
      <c r="P27" t="s">
        <v>99</v>
      </c>
      <c r="Q27" t="s">
        <v>221</v>
      </c>
      <c r="R27" t="s">
        <v>222</v>
      </c>
      <c r="S27" t="s">
        <v>72</v>
      </c>
      <c r="T27" t="s">
        <v>223</v>
      </c>
    </row>
    <row r="28" spans="1:20" x14ac:dyDescent="0.25">
      <c r="A28" t="s">
        <v>224</v>
      </c>
      <c r="B28" s="1">
        <v>44636</v>
      </c>
      <c r="C28" t="s">
        <v>225</v>
      </c>
      <c r="D28" t="s">
        <v>192</v>
      </c>
      <c r="E28" t="s">
        <v>226</v>
      </c>
      <c r="F28" t="s">
        <v>227</v>
      </c>
      <c r="G28" t="s">
        <v>98</v>
      </c>
      <c r="H28" t="s">
        <v>39</v>
      </c>
      <c r="I28">
        <v>3</v>
      </c>
      <c r="J28">
        <v>569.69000000000005</v>
      </c>
      <c r="K28">
        <v>0.25</v>
      </c>
      <c r="L28">
        <v>153.82</v>
      </c>
      <c r="M28">
        <v>14.27</v>
      </c>
      <c r="N28">
        <v>1449.89</v>
      </c>
      <c r="O28" t="s">
        <v>69</v>
      </c>
      <c r="P28" t="s">
        <v>28</v>
      </c>
      <c r="Q28" t="s">
        <v>228</v>
      </c>
      <c r="R28" t="s">
        <v>82</v>
      </c>
      <c r="S28" t="s">
        <v>43</v>
      </c>
      <c r="T28" t="s">
        <v>229</v>
      </c>
    </row>
    <row r="29" spans="1:20" x14ac:dyDescent="0.25">
      <c r="A29" t="s">
        <v>230</v>
      </c>
      <c r="B29" s="1">
        <v>44216</v>
      </c>
      <c r="C29" t="s">
        <v>231</v>
      </c>
      <c r="D29" t="s">
        <v>232</v>
      </c>
      <c r="E29" t="s">
        <v>233</v>
      </c>
      <c r="F29" t="s">
        <v>234</v>
      </c>
      <c r="G29" t="s">
        <v>25</v>
      </c>
      <c r="H29" t="s">
        <v>123</v>
      </c>
      <c r="I29">
        <v>3</v>
      </c>
      <c r="J29">
        <v>138.33000000000001</v>
      </c>
      <c r="K29">
        <v>0</v>
      </c>
      <c r="L29">
        <v>49.8</v>
      </c>
      <c r="M29">
        <v>3.37</v>
      </c>
      <c r="N29">
        <v>468.16</v>
      </c>
      <c r="O29" t="s">
        <v>27</v>
      </c>
      <c r="P29" t="s">
        <v>28</v>
      </c>
      <c r="Q29" t="s">
        <v>71</v>
      </c>
      <c r="R29" t="s">
        <v>42</v>
      </c>
      <c r="S29" t="s">
        <v>235</v>
      </c>
      <c r="T29" t="s">
        <v>236</v>
      </c>
    </row>
    <row r="30" spans="1:20" x14ac:dyDescent="0.25">
      <c r="A30" t="s">
        <v>237</v>
      </c>
      <c r="B30" s="1">
        <v>45046</v>
      </c>
      <c r="C30" t="s">
        <v>238</v>
      </c>
      <c r="D30" t="s">
        <v>239</v>
      </c>
      <c r="E30" t="s">
        <v>226</v>
      </c>
      <c r="F30" t="s">
        <v>227</v>
      </c>
      <c r="G30" t="s">
        <v>180</v>
      </c>
      <c r="H30" t="s">
        <v>58</v>
      </c>
      <c r="I30">
        <v>3</v>
      </c>
      <c r="J30">
        <v>381.45</v>
      </c>
      <c r="K30">
        <v>0</v>
      </c>
      <c r="L30">
        <v>205.98</v>
      </c>
      <c r="M30">
        <v>8.99</v>
      </c>
      <c r="N30">
        <v>1359.32</v>
      </c>
      <c r="O30" t="s">
        <v>69</v>
      </c>
      <c r="P30" t="s">
        <v>28</v>
      </c>
      <c r="Q30" t="s">
        <v>100</v>
      </c>
      <c r="R30" t="s">
        <v>101</v>
      </c>
      <c r="S30" t="s">
        <v>43</v>
      </c>
      <c r="T30" t="s">
        <v>240</v>
      </c>
    </row>
    <row r="31" spans="1:20" x14ac:dyDescent="0.25">
      <c r="A31" t="s">
        <v>241</v>
      </c>
      <c r="B31" s="1">
        <v>44786</v>
      </c>
      <c r="C31" t="s">
        <v>242</v>
      </c>
      <c r="D31" t="s">
        <v>243</v>
      </c>
      <c r="E31" t="s">
        <v>244</v>
      </c>
      <c r="F31" t="s">
        <v>245</v>
      </c>
      <c r="G31" t="s">
        <v>98</v>
      </c>
      <c r="H31" t="s">
        <v>79</v>
      </c>
      <c r="I31">
        <v>5</v>
      </c>
      <c r="J31">
        <v>199.99</v>
      </c>
      <c r="K31">
        <v>0</v>
      </c>
      <c r="L31">
        <v>179.99</v>
      </c>
      <c r="M31">
        <v>5.19</v>
      </c>
      <c r="N31">
        <v>1185.1300000000001</v>
      </c>
      <c r="O31" t="s">
        <v>80</v>
      </c>
      <c r="P31" t="s">
        <v>28</v>
      </c>
      <c r="Q31" t="s">
        <v>182</v>
      </c>
      <c r="R31" t="s">
        <v>183</v>
      </c>
      <c r="S31" t="s">
        <v>43</v>
      </c>
      <c r="T31" t="s">
        <v>246</v>
      </c>
    </row>
    <row r="32" spans="1:20" x14ac:dyDescent="0.25">
      <c r="A32" t="s">
        <v>247</v>
      </c>
      <c r="B32" s="1">
        <v>44107</v>
      </c>
      <c r="C32" t="s">
        <v>248</v>
      </c>
      <c r="D32" t="s">
        <v>249</v>
      </c>
      <c r="E32" t="s">
        <v>121</v>
      </c>
      <c r="F32" t="s">
        <v>122</v>
      </c>
      <c r="G32" t="s">
        <v>25</v>
      </c>
      <c r="H32" t="s">
        <v>109</v>
      </c>
      <c r="I32">
        <v>2</v>
      </c>
      <c r="J32">
        <v>269.8</v>
      </c>
      <c r="K32">
        <v>0</v>
      </c>
      <c r="L32">
        <v>97.13</v>
      </c>
      <c r="M32">
        <v>1.49</v>
      </c>
      <c r="N32">
        <v>638.22</v>
      </c>
      <c r="O32" t="s">
        <v>27</v>
      </c>
      <c r="P32" t="s">
        <v>28</v>
      </c>
      <c r="Q32" t="s">
        <v>60</v>
      </c>
      <c r="R32" t="s">
        <v>61</v>
      </c>
      <c r="S32" t="s">
        <v>235</v>
      </c>
      <c r="T32" t="s">
        <v>250</v>
      </c>
    </row>
    <row r="33" spans="1:20" x14ac:dyDescent="0.25">
      <c r="A33" t="s">
        <v>251</v>
      </c>
      <c r="B33" s="1">
        <v>45015</v>
      </c>
      <c r="C33" t="s">
        <v>252</v>
      </c>
      <c r="D33" t="s">
        <v>253</v>
      </c>
      <c r="E33" t="s">
        <v>254</v>
      </c>
      <c r="F33" t="s">
        <v>255</v>
      </c>
      <c r="G33" t="s">
        <v>108</v>
      </c>
      <c r="H33" t="s">
        <v>256</v>
      </c>
      <c r="I33">
        <v>4</v>
      </c>
      <c r="J33">
        <v>126.5</v>
      </c>
      <c r="K33">
        <v>0.1</v>
      </c>
      <c r="L33">
        <v>22.77</v>
      </c>
      <c r="M33">
        <v>7.01</v>
      </c>
      <c r="N33">
        <v>485.18</v>
      </c>
      <c r="O33" t="s">
        <v>69</v>
      </c>
      <c r="P33" t="s">
        <v>132</v>
      </c>
      <c r="Q33" t="s">
        <v>116</v>
      </c>
      <c r="R33" t="s">
        <v>42</v>
      </c>
      <c r="S33" t="s">
        <v>31</v>
      </c>
      <c r="T33" t="s">
        <v>257</v>
      </c>
    </row>
    <row r="34" spans="1:20" x14ac:dyDescent="0.25">
      <c r="A34" t="s">
        <v>258</v>
      </c>
      <c r="B34" s="1">
        <v>44290</v>
      </c>
      <c r="C34" t="s">
        <v>259</v>
      </c>
      <c r="D34" t="s">
        <v>260</v>
      </c>
      <c r="E34" t="s">
        <v>261</v>
      </c>
      <c r="F34" t="s">
        <v>262</v>
      </c>
      <c r="G34" t="s">
        <v>180</v>
      </c>
      <c r="H34" t="s">
        <v>263</v>
      </c>
      <c r="I34">
        <v>2</v>
      </c>
      <c r="J34">
        <v>151.94999999999999</v>
      </c>
      <c r="K34">
        <v>0.05</v>
      </c>
      <c r="L34">
        <v>14.44</v>
      </c>
      <c r="M34">
        <v>3.5</v>
      </c>
      <c r="N34">
        <v>306.64</v>
      </c>
      <c r="O34" t="s">
        <v>69</v>
      </c>
      <c r="P34" t="s">
        <v>28</v>
      </c>
      <c r="Q34" t="s">
        <v>29</v>
      </c>
      <c r="R34" t="s">
        <v>30</v>
      </c>
      <c r="S34" t="s">
        <v>43</v>
      </c>
      <c r="T34" t="s">
        <v>264</v>
      </c>
    </row>
    <row r="35" spans="1:20" x14ac:dyDescent="0.25">
      <c r="A35" t="s">
        <v>265</v>
      </c>
      <c r="B35" s="1">
        <v>45168</v>
      </c>
      <c r="C35" t="s">
        <v>266</v>
      </c>
      <c r="D35" t="s">
        <v>267</v>
      </c>
      <c r="E35" t="s">
        <v>121</v>
      </c>
      <c r="F35" t="s">
        <v>122</v>
      </c>
      <c r="G35" t="s">
        <v>50</v>
      </c>
      <c r="H35" t="s">
        <v>123</v>
      </c>
      <c r="I35">
        <v>1</v>
      </c>
      <c r="J35">
        <v>218.74</v>
      </c>
      <c r="K35">
        <v>0</v>
      </c>
      <c r="L35">
        <v>10.94</v>
      </c>
      <c r="M35">
        <v>12.22</v>
      </c>
      <c r="N35">
        <v>241.9</v>
      </c>
      <c r="O35" t="s">
        <v>69</v>
      </c>
      <c r="P35" t="s">
        <v>28</v>
      </c>
      <c r="Q35" t="s">
        <v>51</v>
      </c>
      <c r="R35" t="s">
        <v>42</v>
      </c>
      <c r="S35" t="s">
        <v>43</v>
      </c>
      <c r="T35" t="s">
        <v>268</v>
      </c>
    </row>
    <row r="36" spans="1:20" x14ac:dyDescent="0.25">
      <c r="A36" t="s">
        <v>269</v>
      </c>
      <c r="B36" s="1">
        <v>43852</v>
      </c>
      <c r="C36" t="s">
        <v>270</v>
      </c>
      <c r="D36" t="s">
        <v>271</v>
      </c>
      <c r="E36" t="s">
        <v>208</v>
      </c>
      <c r="F36" t="s">
        <v>209</v>
      </c>
      <c r="G36" t="s">
        <v>108</v>
      </c>
      <c r="H36" t="s">
        <v>26</v>
      </c>
      <c r="I36">
        <v>5</v>
      </c>
      <c r="J36">
        <v>294.8</v>
      </c>
      <c r="K36">
        <v>0.1</v>
      </c>
      <c r="L36">
        <v>159.19</v>
      </c>
      <c r="M36">
        <v>4.08</v>
      </c>
      <c r="N36">
        <v>1489.87</v>
      </c>
      <c r="O36" t="s">
        <v>69</v>
      </c>
      <c r="P36" t="s">
        <v>132</v>
      </c>
      <c r="Q36" t="s">
        <v>41</v>
      </c>
      <c r="R36" t="s">
        <v>42</v>
      </c>
      <c r="S36" t="s">
        <v>43</v>
      </c>
      <c r="T36" t="s">
        <v>272</v>
      </c>
    </row>
    <row r="37" spans="1:20" x14ac:dyDescent="0.25">
      <c r="A37" t="s">
        <v>273</v>
      </c>
      <c r="B37" s="1">
        <v>44083</v>
      </c>
      <c r="C37" t="s">
        <v>274</v>
      </c>
      <c r="D37" t="s">
        <v>275</v>
      </c>
      <c r="E37" t="s">
        <v>178</v>
      </c>
      <c r="F37" t="s">
        <v>179</v>
      </c>
      <c r="G37" t="s">
        <v>25</v>
      </c>
      <c r="H37" t="s">
        <v>26</v>
      </c>
      <c r="I37">
        <v>1</v>
      </c>
      <c r="J37">
        <v>357.76</v>
      </c>
      <c r="K37">
        <v>0.25</v>
      </c>
      <c r="L37">
        <v>0</v>
      </c>
      <c r="M37">
        <v>6.76</v>
      </c>
      <c r="N37">
        <v>275.08</v>
      </c>
      <c r="O37" t="s">
        <v>40</v>
      </c>
      <c r="P37" t="s">
        <v>28</v>
      </c>
      <c r="Q37" t="s">
        <v>221</v>
      </c>
      <c r="R37" t="s">
        <v>222</v>
      </c>
      <c r="S37" t="s">
        <v>235</v>
      </c>
      <c r="T37" t="s">
        <v>276</v>
      </c>
    </row>
    <row r="38" spans="1:20" x14ac:dyDescent="0.25">
      <c r="A38" t="s">
        <v>277</v>
      </c>
      <c r="B38" s="1">
        <v>44578</v>
      </c>
      <c r="C38" t="s">
        <v>278</v>
      </c>
      <c r="D38" t="s">
        <v>279</v>
      </c>
      <c r="E38" t="s">
        <v>280</v>
      </c>
      <c r="F38" t="s">
        <v>281</v>
      </c>
      <c r="G38" t="s">
        <v>180</v>
      </c>
      <c r="H38" t="s">
        <v>263</v>
      </c>
      <c r="I38">
        <v>5</v>
      </c>
      <c r="J38">
        <v>448.89</v>
      </c>
      <c r="K38">
        <v>0</v>
      </c>
      <c r="L38">
        <v>179.56</v>
      </c>
      <c r="M38">
        <v>3.3</v>
      </c>
      <c r="N38">
        <v>2427.31</v>
      </c>
      <c r="O38" t="s">
        <v>69</v>
      </c>
      <c r="P38" t="s">
        <v>28</v>
      </c>
      <c r="Q38" t="s">
        <v>182</v>
      </c>
      <c r="R38" t="s">
        <v>183</v>
      </c>
      <c r="S38" t="s">
        <v>43</v>
      </c>
      <c r="T38" t="s">
        <v>282</v>
      </c>
    </row>
    <row r="39" spans="1:20" x14ac:dyDescent="0.25">
      <c r="A39" t="s">
        <v>283</v>
      </c>
      <c r="B39" s="1">
        <v>44687</v>
      </c>
      <c r="C39" t="s">
        <v>284</v>
      </c>
      <c r="D39" t="s">
        <v>285</v>
      </c>
      <c r="E39" t="s">
        <v>286</v>
      </c>
      <c r="F39" t="s">
        <v>287</v>
      </c>
      <c r="G39" t="s">
        <v>180</v>
      </c>
      <c r="H39" t="s">
        <v>79</v>
      </c>
      <c r="I39">
        <v>4</v>
      </c>
      <c r="J39">
        <v>300.89</v>
      </c>
      <c r="K39">
        <v>0</v>
      </c>
      <c r="L39">
        <v>144.43</v>
      </c>
      <c r="M39">
        <v>0.43</v>
      </c>
      <c r="N39">
        <v>1348.42</v>
      </c>
      <c r="O39" t="s">
        <v>69</v>
      </c>
      <c r="P39" t="s">
        <v>28</v>
      </c>
      <c r="Q39" t="s">
        <v>41</v>
      </c>
      <c r="R39" t="s">
        <v>42</v>
      </c>
      <c r="S39" t="s">
        <v>43</v>
      </c>
      <c r="T39" t="s">
        <v>288</v>
      </c>
    </row>
    <row r="40" spans="1:20" x14ac:dyDescent="0.25">
      <c r="A40" t="s">
        <v>289</v>
      </c>
      <c r="B40" s="1">
        <v>45415</v>
      </c>
      <c r="C40" t="s">
        <v>290</v>
      </c>
      <c r="D40" t="s">
        <v>291</v>
      </c>
      <c r="E40" t="s">
        <v>36</v>
      </c>
      <c r="F40" t="s">
        <v>37</v>
      </c>
      <c r="G40" t="s">
        <v>38</v>
      </c>
      <c r="H40" t="s">
        <v>256</v>
      </c>
      <c r="I40">
        <v>5</v>
      </c>
      <c r="J40">
        <v>512.88</v>
      </c>
      <c r="K40">
        <v>0.25</v>
      </c>
      <c r="L40">
        <v>96.17</v>
      </c>
      <c r="M40">
        <v>11.33</v>
      </c>
      <c r="N40">
        <v>2030.8</v>
      </c>
      <c r="O40" t="s">
        <v>40</v>
      </c>
      <c r="P40" t="s">
        <v>28</v>
      </c>
      <c r="Q40" t="s">
        <v>71</v>
      </c>
      <c r="R40" t="s">
        <v>42</v>
      </c>
      <c r="S40" t="s">
        <v>235</v>
      </c>
      <c r="T40" t="s">
        <v>292</v>
      </c>
    </row>
    <row r="41" spans="1:20" x14ac:dyDescent="0.25">
      <c r="A41" t="s">
        <v>293</v>
      </c>
      <c r="B41" s="1">
        <v>44305</v>
      </c>
      <c r="C41" t="s">
        <v>294</v>
      </c>
      <c r="D41" t="s">
        <v>253</v>
      </c>
      <c r="E41" t="s">
        <v>196</v>
      </c>
      <c r="F41" t="s">
        <v>197</v>
      </c>
      <c r="G41" t="s">
        <v>25</v>
      </c>
      <c r="H41" t="s">
        <v>123</v>
      </c>
      <c r="I41">
        <v>2</v>
      </c>
      <c r="J41">
        <v>81.819999999999993</v>
      </c>
      <c r="K41">
        <v>0.1</v>
      </c>
      <c r="L41">
        <v>7.36</v>
      </c>
      <c r="M41">
        <v>4.47</v>
      </c>
      <c r="N41">
        <v>159.11000000000001</v>
      </c>
      <c r="O41" t="s">
        <v>69</v>
      </c>
      <c r="P41" t="s">
        <v>28</v>
      </c>
      <c r="Q41" t="s">
        <v>124</v>
      </c>
      <c r="R41" t="s">
        <v>125</v>
      </c>
      <c r="S41" t="s">
        <v>43</v>
      </c>
      <c r="T41" t="s">
        <v>295</v>
      </c>
    </row>
    <row r="42" spans="1:20" x14ac:dyDescent="0.25">
      <c r="A42" t="s">
        <v>296</v>
      </c>
      <c r="B42" s="1">
        <v>44913</v>
      </c>
      <c r="C42" t="s">
        <v>297</v>
      </c>
      <c r="D42" t="s">
        <v>285</v>
      </c>
      <c r="E42" t="s">
        <v>151</v>
      </c>
      <c r="F42" t="s">
        <v>152</v>
      </c>
      <c r="G42" t="s">
        <v>108</v>
      </c>
      <c r="H42" t="s">
        <v>58</v>
      </c>
      <c r="I42">
        <v>3</v>
      </c>
      <c r="J42">
        <v>215.9</v>
      </c>
      <c r="K42">
        <v>0</v>
      </c>
      <c r="L42">
        <v>77.72</v>
      </c>
      <c r="M42">
        <v>8.4499999999999993</v>
      </c>
      <c r="N42">
        <v>733.87</v>
      </c>
      <c r="O42" t="s">
        <v>80</v>
      </c>
      <c r="P42" t="s">
        <v>28</v>
      </c>
      <c r="Q42" t="s">
        <v>89</v>
      </c>
      <c r="R42" t="s">
        <v>90</v>
      </c>
      <c r="S42" t="s">
        <v>43</v>
      </c>
      <c r="T42" t="s">
        <v>298</v>
      </c>
    </row>
    <row r="43" spans="1:20" x14ac:dyDescent="0.25">
      <c r="A43" t="s">
        <v>299</v>
      </c>
      <c r="B43" s="1">
        <v>44341</v>
      </c>
      <c r="C43" t="s">
        <v>300</v>
      </c>
      <c r="D43" t="s">
        <v>301</v>
      </c>
      <c r="E43" t="s">
        <v>302</v>
      </c>
      <c r="F43" t="s">
        <v>303</v>
      </c>
      <c r="G43" t="s">
        <v>25</v>
      </c>
      <c r="H43" t="s">
        <v>123</v>
      </c>
      <c r="I43">
        <v>5</v>
      </c>
      <c r="J43">
        <v>574.28</v>
      </c>
      <c r="K43">
        <v>0.1</v>
      </c>
      <c r="L43">
        <v>129.21</v>
      </c>
      <c r="M43">
        <v>2.23</v>
      </c>
      <c r="N43">
        <v>2715.7</v>
      </c>
      <c r="O43" t="s">
        <v>27</v>
      </c>
      <c r="P43" t="s">
        <v>28</v>
      </c>
      <c r="Q43" t="s">
        <v>71</v>
      </c>
      <c r="R43" t="s">
        <v>42</v>
      </c>
      <c r="S43" t="s">
        <v>43</v>
      </c>
      <c r="T43" t="s">
        <v>304</v>
      </c>
    </row>
    <row r="44" spans="1:20" x14ac:dyDescent="0.25">
      <c r="A44" t="s">
        <v>305</v>
      </c>
      <c r="B44" s="1">
        <v>45536</v>
      </c>
      <c r="C44" t="s">
        <v>306</v>
      </c>
      <c r="D44" t="s">
        <v>307</v>
      </c>
      <c r="E44" t="s">
        <v>106</v>
      </c>
      <c r="F44" t="s">
        <v>107</v>
      </c>
      <c r="G44" t="s">
        <v>38</v>
      </c>
      <c r="H44" t="s">
        <v>256</v>
      </c>
      <c r="I44">
        <v>4</v>
      </c>
      <c r="J44">
        <v>109.59</v>
      </c>
      <c r="K44">
        <v>0</v>
      </c>
      <c r="L44">
        <v>35.07</v>
      </c>
      <c r="M44">
        <v>7.59</v>
      </c>
      <c r="N44">
        <v>481.02</v>
      </c>
      <c r="O44" t="s">
        <v>40</v>
      </c>
      <c r="P44" t="s">
        <v>28</v>
      </c>
      <c r="Q44" t="s">
        <v>188</v>
      </c>
      <c r="R44" t="s">
        <v>82</v>
      </c>
      <c r="S44" t="s">
        <v>31</v>
      </c>
      <c r="T44" t="s">
        <v>308</v>
      </c>
    </row>
    <row r="45" spans="1:20" x14ac:dyDescent="0.25">
      <c r="A45" t="s">
        <v>309</v>
      </c>
      <c r="B45" s="1">
        <v>45330</v>
      </c>
      <c r="C45" t="s">
        <v>310</v>
      </c>
      <c r="D45" t="s">
        <v>311</v>
      </c>
      <c r="E45" t="s">
        <v>164</v>
      </c>
      <c r="F45" t="s">
        <v>165</v>
      </c>
      <c r="G45" t="s">
        <v>98</v>
      </c>
      <c r="H45" t="s">
        <v>123</v>
      </c>
      <c r="I45">
        <v>3</v>
      </c>
      <c r="J45">
        <v>88.46</v>
      </c>
      <c r="K45">
        <v>0.15</v>
      </c>
      <c r="L45">
        <v>40.6</v>
      </c>
      <c r="M45">
        <v>2.73</v>
      </c>
      <c r="N45">
        <v>268.89999999999998</v>
      </c>
      <c r="O45" t="s">
        <v>69</v>
      </c>
      <c r="P45" t="s">
        <v>70</v>
      </c>
      <c r="Q45" t="s">
        <v>71</v>
      </c>
      <c r="R45" t="s">
        <v>42</v>
      </c>
      <c r="S45" t="s">
        <v>43</v>
      </c>
      <c r="T45" t="s">
        <v>312</v>
      </c>
    </row>
    <row r="46" spans="1:20" x14ac:dyDescent="0.25">
      <c r="A46" t="s">
        <v>313</v>
      </c>
      <c r="B46" s="1">
        <v>44530</v>
      </c>
      <c r="C46" t="s">
        <v>314</v>
      </c>
      <c r="D46" t="s">
        <v>275</v>
      </c>
      <c r="E46" t="s">
        <v>151</v>
      </c>
      <c r="F46" t="s">
        <v>152</v>
      </c>
      <c r="G46" t="s">
        <v>180</v>
      </c>
      <c r="H46" t="s">
        <v>109</v>
      </c>
      <c r="I46">
        <v>4</v>
      </c>
      <c r="J46">
        <v>395.64</v>
      </c>
      <c r="K46">
        <v>0.05</v>
      </c>
      <c r="L46">
        <v>120.27</v>
      </c>
      <c r="M46">
        <v>3.89</v>
      </c>
      <c r="N46">
        <v>1627.59</v>
      </c>
      <c r="O46" t="s">
        <v>27</v>
      </c>
      <c r="P46" t="s">
        <v>28</v>
      </c>
      <c r="Q46" t="s">
        <v>116</v>
      </c>
      <c r="R46" t="s">
        <v>42</v>
      </c>
      <c r="S46" t="s">
        <v>43</v>
      </c>
      <c r="T46" t="s">
        <v>315</v>
      </c>
    </row>
    <row r="47" spans="1:20" x14ac:dyDescent="0.25">
      <c r="A47" t="s">
        <v>316</v>
      </c>
      <c r="B47" s="1">
        <v>44806</v>
      </c>
      <c r="C47" t="s">
        <v>317</v>
      </c>
      <c r="D47" t="s">
        <v>318</v>
      </c>
      <c r="E47" t="s">
        <v>319</v>
      </c>
      <c r="F47" t="s">
        <v>320</v>
      </c>
      <c r="G47" t="s">
        <v>98</v>
      </c>
      <c r="H47" t="s">
        <v>123</v>
      </c>
      <c r="I47">
        <v>2</v>
      </c>
      <c r="J47">
        <v>449.14</v>
      </c>
      <c r="K47">
        <v>0.05</v>
      </c>
      <c r="L47">
        <v>0</v>
      </c>
      <c r="M47">
        <v>5.62</v>
      </c>
      <c r="N47">
        <v>858.99</v>
      </c>
      <c r="O47" t="s">
        <v>27</v>
      </c>
      <c r="P47" t="s">
        <v>28</v>
      </c>
      <c r="Q47" t="s">
        <v>139</v>
      </c>
      <c r="R47" t="s">
        <v>140</v>
      </c>
      <c r="S47" t="s">
        <v>43</v>
      </c>
      <c r="T47" t="s">
        <v>321</v>
      </c>
    </row>
    <row r="48" spans="1:20" x14ac:dyDescent="0.25">
      <c r="A48" t="s">
        <v>322</v>
      </c>
      <c r="B48" s="1">
        <v>45637</v>
      </c>
      <c r="C48" t="s">
        <v>323</v>
      </c>
      <c r="D48" t="s">
        <v>324</v>
      </c>
      <c r="E48" t="s">
        <v>172</v>
      </c>
      <c r="F48" t="s">
        <v>173</v>
      </c>
      <c r="G48" t="s">
        <v>180</v>
      </c>
      <c r="H48" t="s">
        <v>263</v>
      </c>
      <c r="I48">
        <v>4</v>
      </c>
      <c r="J48">
        <v>121.45</v>
      </c>
      <c r="K48">
        <v>0</v>
      </c>
      <c r="L48">
        <v>0</v>
      </c>
      <c r="M48">
        <v>3.75</v>
      </c>
      <c r="N48">
        <v>489.55</v>
      </c>
      <c r="O48" t="s">
        <v>80</v>
      </c>
      <c r="P48" t="s">
        <v>28</v>
      </c>
      <c r="Q48" t="s">
        <v>51</v>
      </c>
      <c r="R48" t="s">
        <v>42</v>
      </c>
      <c r="S48" t="s">
        <v>43</v>
      </c>
      <c r="T48" t="s">
        <v>325</v>
      </c>
    </row>
    <row r="49" spans="1:20" x14ac:dyDescent="0.25">
      <c r="A49" t="s">
        <v>326</v>
      </c>
      <c r="B49" s="1">
        <v>44020</v>
      </c>
      <c r="C49" t="s">
        <v>327</v>
      </c>
      <c r="D49" t="s">
        <v>328</v>
      </c>
      <c r="E49" t="s">
        <v>87</v>
      </c>
      <c r="F49" t="s">
        <v>88</v>
      </c>
      <c r="G49" t="s">
        <v>98</v>
      </c>
      <c r="H49" t="s">
        <v>256</v>
      </c>
      <c r="I49">
        <v>2</v>
      </c>
      <c r="J49">
        <v>140.88999999999999</v>
      </c>
      <c r="K49">
        <v>0.05</v>
      </c>
      <c r="L49">
        <v>21.42</v>
      </c>
      <c r="M49">
        <v>0.48</v>
      </c>
      <c r="N49">
        <v>289.58999999999997</v>
      </c>
      <c r="O49" t="s">
        <v>27</v>
      </c>
      <c r="P49" t="s">
        <v>28</v>
      </c>
      <c r="Q49" t="s">
        <v>188</v>
      </c>
      <c r="R49" t="s">
        <v>82</v>
      </c>
      <c r="S49" t="s">
        <v>91</v>
      </c>
      <c r="T49" t="s">
        <v>329</v>
      </c>
    </row>
    <row r="50" spans="1:20" x14ac:dyDescent="0.25">
      <c r="A50" t="s">
        <v>330</v>
      </c>
      <c r="B50" s="1">
        <v>44788</v>
      </c>
      <c r="C50" t="s">
        <v>331</v>
      </c>
      <c r="D50" t="s">
        <v>332</v>
      </c>
      <c r="E50" t="s">
        <v>23</v>
      </c>
      <c r="F50" t="s">
        <v>24</v>
      </c>
      <c r="G50" t="s">
        <v>25</v>
      </c>
      <c r="H50" t="s">
        <v>79</v>
      </c>
      <c r="I50">
        <v>3</v>
      </c>
      <c r="J50">
        <v>249.84</v>
      </c>
      <c r="K50">
        <v>0.2</v>
      </c>
      <c r="L50">
        <v>47.97</v>
      </c>
      <c r="M50">
        <v>3.26</v>
      </c>
      <c r="N50">
        <v>650.85</v>
      </c>
      <c r="O50" t="s">
        <v>27</v>
      </c>
      <c r="P50" t="s">
        <v>28</v>
      </c>
      <c r="Q50" t="s">
        <v>71</v>
      </c>
      <c r="R50" t="s">
        <v>42</v>
      </c>
      <c r="S50" t="s">
        <v>91</v>
      </c>
      <c r="T50" t="s">
        <v>333</v>
      </c>
    </row>
    <row r="51" spans="1:20" x14ac:dyDescent="0.25">
      <c r="A51" t="s">
        <v>334</v>
      </c>
      <c r="B51" s="1">
        <v>44517</v>
      </c>
      <c r="C51" t="s">
        <v>335</v>
      </c>
      <c r="D51" t="s">
        <v>336</v>
      </c>
      <c r="E51" t="s">
        <v>337</v>
      </c>
      <c r="F51" t="s">
        <v>338</v>
      </c>
      <c r="G51" t="s">
        <v>25</v>
      </c>
      <c r="H51" t="s">
        <v>68</v>
      </c>
      <c r="I51">
        <v>3</v>
      </c>
      <c r="J51">
        <v>482.37</v>
      </c>
      <c r="K51">
        <v>0.15</v>
      </c>
      <c r="L51">
        <v>61.5</v>
      </c>
      <c r="M51">
        <v>8.73</v>
      </c>
      <c r="N51">
        <v>1300.27</v>
      </c>
      <c r="O51" t="s">
        <v>153</v>
      </c>
      <c r="P51" t="s">
        <v>28</v>
      </c>
      <c r="Q51" t="s">
        <v>339</v>
      </c>
      <c r="R51" t="s">
        <v>82</v>
      </c>
      <c r="S51" t="s">
        <v>31</v>
      </c>
      <c r="T51" t="s">
        <v>340</v>
      </c>
    </row>
    <row r="52" spans="1:20" x14ac:dyDescent="0.25">
      <c r="A52" t="s">
        <v>341</v>
      </c>
      <c r="B52" s="1">
        <v>44788</v>
      </c>
      <c r="C52" t="s">
        <v>342</v>
      </c>
      <c r="D52" t="s">
        <v>343</v>
      </c>
      <c r="E52" t="s">
        <v>261</v>
      </c>
      <c r="F52" t="s">
        <v>262</v>
      </c>
      <c r="G52" t="s">
        <v>25</v>
      </c>
      <c r="H52" t="s">
        <v>256</v>
      </c>
      <c r="I52">
        <v>3</v>
      </c>
      <c r="J52">
        <v>244.83</v>
      </c>
      <c r="K52">
        <v>0.25</v>
      </c>
      <c r="L52">
        <v>0</v>
      </c>
      <c r="M52">
        <v>8.07</v>
      </c>
      <c r="N52">
        <v>558.94000000000005</v>
      </c>
      <c r="O52" t="s">
        <v>59</v>
      </c>
      <c r="P52" t="s">
        <v>28</v>
      </c>
      <c r="Q52" t="s">
        <v>339</v>
      </c>
      <c r="R52" t="s">
        <v>82</v>
      </c>
      <c r="S52" t="s">
        <v>91</v>
      </c>
      <c r="T52" t="s">
        <v>344</v>
      </c>
    </row>
    <row r="53" spans="1:20" x14ac:dyDescent="0.25">
      <c r="A53" t="s">
        <v>345</v>
      </c>
      <c r="B53" s="1">
        <v>44393</v>
      </c>
      <c r="C53" t="s">
        <v>346</v>
      </c>
      <c r="D53" t="s">
        <v>347</v>
      </c>
      <c r="E53" t="s">
        <v>172</v>
      </c>
      <c r="F53" t="s">
        <v>173</v>
      </c>
      <c r="G53" t="s">
        <v>180</v>
      </c>
      <c r="H53" t="s">
        <v>39</v>
      </c>
      <c r="I53">
        <v>4</v>
      </c>
      <c r="J53">
        <v>353.85</v>
      </c>
      <c r="K53">
        <v>0.05</v>
      </c>
      <c r="L53">
        <v>67.23</v>
      </c>
      <c r="M53">
        <v>6.09</v>
      </c>
      <c r="N53">
        <v>1417.95</v>
      </c>
      <c r="O53" t="s">
        <v>27</v>
      </c>
      <c r="P53" t="s">
        <v>28</v>
      </c>
      <c r="Q53" t="s">
        <v>221</v>
      </c>
      <c r="R53" t="s">
        <v>222</v>
      </c>
      <c r="S53" t="s">
        <v>43</v>
      </c>
      <c r="T53" t="s">
        <v>348</v>
      </c>
    </row>
    <row r="54" spans="1:20" x14ac:dyDescent="0.25">
      <c r="A54" t="s">
        <v>349</v>
      </c>
      <c r="B54" s="1">
        <v>45421</v>
      </c>
      <c r="C54" t="s">
        <v>350</v>
      </c>
      <c r="D54" t="s">
        <v>351</v>
      </c>
      <c r="E54" t="s">
        <v>352</v>
      </c>
      <c r="F54" t="s">
        <v>353</v>
      </c>
      <c r="G54" t="s">
        <v>180</v>
      </c>
      <c r="H54" t="s">
        <v>354</v>
      </c>
      <c r="I54">
        <v>3</v>
      </c>
      <c r="J54">
        <v>324.76</v>
      </c>
      <c r="K54">
        <v>0.3</v>
      </c>
      <c r="L54">
        <v>34.1</v>
      </c>
      <c r="M54">
        <v>0.75</v>
      </c>
      <c r="N54">
        <v>716.85</v>
      </c>
      <c r="O54" t="s">
        <v>27</v>
      </c>
      <c r="P54" t="s">
        <v>132</v>
      </c>
      <c r="Q54" t="s">
        <v>145</v>
      </c>
      <c r="R54" t="s">
        <v>146</v>
      </c>
      <c r="S54" t="s">
        <v>43</v>
      </c>
      <c r="T54" t="s">
        <v>355</v>
      </c>
    </row>
    <row r="55" spans="1:20" x14ac:dyDescent="0.25">
      <c r="A55" t="s">
        <v>356</v>
      </c>
      <c r="B55" s="1">
        <v>45098</v>
      </c>
      <c r="C55" t="s">
        <v>357</v>
      </c>
      <c r="D55" t="s">
        <v>351</v>
      </c>
      <c r="E55" t="s">
        <v>358</v>
      </c>
      <c r="F55" t="s">
        <v>359</v>
      </c>
      <c r="G55" t="s">
        <v>108</v>
      </c>
      <c r="H55" t="s">
        <v>256</v>
      </c>
      <c r="I55">
        <v>1</v>
      </c>
      <c r="J55">
        <v>491.78</v>
      </c>
      <c r="K55">
        <v>0.1</v>
      </c>
      <c r="L55">
        <v>53.11</v>
      </c>
      <c r="M55">
        <v>5.14</v>
      </c>
      <c r="N55">
        <v>500.85</v>
      </c>
      <c r="O55" t="s">
        <v>40</v>
      </c>
      <c r="P55" t="s">
        <v>28</v>
      </c>
      <c r="Q55" t="s">
        <v>60</v>
      </c>
      <c r="R55" t="s">
        <v>61</v>
      </c>
      <c r="S55" t="s">
        <v>31</v>
      </c>
      <c r="T55" t="s">
        <v>360</v>
      </c>
    </row>
    <row r="56" spans="1:20" x14ac:dyDescent="0.25">
      <c r="A56" t="s">
        <v>361</v>
      </c>
      <c r="B56" s="1">
        <v>44662</v>
      </c>
      <c r="C56" t="s">
        <v>362</v>
      </c>
      <c r="D56" t="s">
        <v>271</v>
      </c>
      <c r="E56" t="s">
        <v>48</v>
      </c>
      <c r="F56" t="s">
        <v>49</v>
      </c>
      <c r="G56" t="s">
        <v>180</v>
      </c>
      <c r="H56" t="s">
        <v>354</v>
      </c>
      <c r="I56">
        <v>4</v>
      </c>
      <c r="J56">
        <v>549.22</v>
      </c>
      <c r="K56">
        <v>0.05</v>
      </c>
      <c r="L56">
        <v>104.35</v>
      </c>
      <c r="M56">
        <v>8.2200000000000006</v>
      </c>
      <c r="N56">
        <v>2199.61</v>
      </c>
      <c r="O56" t="s">
        <v>80</v>
      </c>
      <c r="P56" t="s">
        <v>28</v>
      </c>
      <c r="Q56" t="s">
        <v>89</v>
      </c>
      <c r="R56" t="s">
        <v>90</v>
      </c>
      <c r="S56" t="s">
        <v>43</v>
      </c>
      <c r="T56" t="s">
        <v>325</v>
      </c>
    </row>
    <row r="57" spans="1:20" x14ac:dyDescent="0.25">
      <c r="A57" t="s">
        <v>363</v>
      </c>
      <c r="B57" s="1">
        <v>45359</v>
      </c>
      <c r="C57" t="s">
        <v>364</v>
      </c>
      <c r="D57" t="s">
        <v>365</v>
      </c>
      <c r="E57" t="s">
        <v>48</v>
      </c>
      <c r="F57" t="s">
        <v>49</v>
      </c>
      <c r="G57" t="s">
        <v>38</v>
      </c>
      <c r="H57" t="s">
        <v>109</v>
      </c>
      <c r="I57">
        <v>4</v>
      </c>
      <c r="J57">
        <v>364.08</v>
      </c>
      <c r="K57">
        <v>0.25</v>
      </c>
      <c r="L57">
        <v>131.07</v>
      </c>
      <c r="M57">
        <v>12.95</v>
      </c>
      <c r="N57">
        <v>1236.26</v>
      </c>
      <c r="O57" t="s">
        <v>69</v>
      </c>
      <c r="P57" t="s">
        <v>99</v>
      </c>
      <c r="Q57" t="s">
        <v>89</v>
      </c>
      <c r="R57" t="s">
        <v>90</v>
      </c>
      <c r="S57" t="s">
        <v>43</v>
      </c>
      <c r="T57" t="s">
        <v>366</v>
      </c>
    </row>
    <row r="58" spans="1:20" x14ac:dyDescent="0.25">
      <c r="A58" t="s">
        <v>367</v>
      </c>
      <c r="B58" s="1">
        <v>44985</v>
      </c>
      <c r="C58" t="s">
        <v>368</v>
      </c>
      <c r="D58" t="s">
        <v>369</v>
      </c>
      <c r="E58" t="s">
        <v>302</v>
      </c>
      <c r="F58" t="s">
        <v>303</v>
      </c>
      <c r="G58" t="s">
        <v>108</v>
      </c>
      <c r="H58" t="s">
        <v>123</v>
      </c>
      <c r="I58">
        <v>2</v>
      </c>
      <c r="J58">
        <v>509.59</v>
      </c>
      <c r="K58">
        <v>0</v>
      </c>
      <c r="L58">
        <v>183.45</v>
      </c>
      <c r="M58">
        <v>3.79</v>
      </c>
      <c r="N58">
        <v>1206.42</v>
      </c>
      <c r="O58" t="s">
        <v>69</v>
      </c>
      <c r="P58" t="s">
        <v>132</v>
      </c>
      <c r="Q58" t="s">
        <v>339</v>
      </c>
      <c r="R58" t="s">
        <v>82</v>
      </c>
      <c r="S58" t="s">
        <v>43</v>
      </c>
      <c r="T58" t="s">
        <v>370</v>
      </c>
    </row>
    <row r="59" spans="1:20" x14ac:dyDescent="0.25">
      <c r="A59" t="s">
        <v>371</v>
      </c>
      <c r="B59" s="1">
        <v>45339</v>
      </c>
      <c r="C59" t="s">
        <v>372</v>
      </c>
      <c r="D59" t="s">
        <v>373</v>
      </c>
      <c r="E59" t="s">
        <v>374</v>
      </c>
      <c r="F59" t="s">
        <v>375</v>
      </c>
      <c r="G59" t="s">
        <v>50</v>
      </c>
      <c r="H59" t="s">
        <v>39</v>
      </c>
      <c r="I59">
        <v>5</v>
      </c>
      <c r="J59">
        <v>182.55</v>
      </c>
      <c r="K59">
        <v>0</v>
      </c>
      <c r="L59">
        <v>45.64</v>
      </c>
      <c r="M59">
        <v>12.08</v>
      </c>
      <c r="N59">
        <v>970.47</v>
      </c>
      <c r="O59" t="s">
        <v>80</v>
      </c>
      <c r="P59" t="s">
        <v>28</v>
      </c>
      <c r="Q59" t="s">
        <v>188</v>
      </c>
      <c r="R59" t="s">
        <v>82</v>
      </c>
      <c r="S59" t="s">
        <v>72</v>
      </c>
      <c r="T59" t="s">
        <v>376</v>
      </c>
    </row>
    <row r="60" spans="1:20" x14ac:dyDescent="0.25">
      <c r="A60" t="s">
        <v>377</v>
      </c>
      <c r="B60" s="1">
        <v>44477</v>
      </c>
      <c r="C60" t="s">
        <v>378</v>
      </c>
      <c r="D60" t="s">
        <v>379</v>
      </c>
      <c r="E60" t="s">
        <v>380</v>
      </c>
      <c r="F60" t="s">
        <v>381</v>
      </c>
      <c r="G60" t="s">
        <v>98</v>
      </c>
      <c r="H60" t="s">
        <v>109</v>
      </c>
      <c r="I60">
        <v>3</v>
      </c>
      <c r="J60">
        <v>184.7</v>
      </c>
      <c r="K60">
        <v>0.3</v>
      </c>
      <c r="L60">
        <v>46.54</v>
      </c>
      <c r="M60">
        <v>7.98</v>
      </c>
      <c r="N60">
        <v>442.39</v>
      </c>
      <c r="O60" t="s">
        <v>27</v>
      </c>
      <c r="P60" t="s">
        <v>28</v>
      </c>
      <c r="Q60" t="s">
        <v>210</v>
      </c>
      <c r="R60" t="s">
        <v>42</v>
      </c>
      <c r="S60" t="s">
        <v>43</v>
      </c>
      <c r="T60" t="s">
        <v>382</v>
      </c>
    </row>
    <row r="61" spans="1:20" x14ac:dyDescent="0.25">
      <c r="A61" t="s">
        <v>383</v>
      </c>
      <c r="B61" s="1">
        <v>43851</v>
      </c>
      <c r="C61" t="s">
        <v>384</v>
      </c>
      <c r="D61" t="s">
        <v>385</v>
      </c>
      <c r="E61" t="s">
        <v>386</v>
      </c>
      <c r="F61" t="s">
        <v>387</v>
      </c>
      <c r="G61" t="s">
        <v>180</v>
      </c>
      <c r="H61" t="s">
        <v>354</v>
      </c>
      <c r="I61">
        <v>2</v>
      </c>
      <c r="J61">
        <v>439.8</v>
      </c>
      <c r="K61">
        <v>0</v>
      </c>
      <c r="L61">
        <v>43.98</v>
      </c>
      <c r="M61">
        <v>7.55</v>
      </c>
      <c r="N61">
        <v>931.13</v>
      </c>
      <c r="O61" t="s">
        <v>40</v>
      </c>
      <c r="P61" t="s">
        <v>28</v>
      </c>
      <c r="Q61" t="s">
        <v>124</v>
      </c>
      <c r="R61" t="s">
        <v>125</v>
      </c>
      <c r="S61" t="s">
        <v>31</v>
      </c>
      <c r="T61" t="s">
        <v>388</v>
      </c>
    </row>
    <row r="62" spans="1:20" x14ac:dyDescent="0.25">
      <c r="A62" t="s">
        <v>389</v>
      </c>
      <c r="B62" s="1">
        <v>44671</v>
      </c>
      <c r="C62" t="s">
        <v>390</v>
      </c>
      <c r="D62" t="s">
        <v>177</v>
      </c>
      <c r="E62" t="s">
        <v>391</v>
      </c>
      <c r="F62" t="s">
        <v>392</v>
      </c>
      <c r="G62" t="s">
        <v>25</v>
      </c>
      <c r="H62" t="s">
        <v>26</v>
      </c>
      <c r="I62">
        <v>4</v>
      </c>
      <c r="J62">
        <v>593.02</v>
      </c>
      <c r="K62">
        <v>0.05</v>
      </c>
      <c r="L62">
        <v>405.63</v>
      </c>
      <c r="M62">
        <v>9.18</v>
      </c>
      <c r="N62">
        <v>2668.29</v>
      </c>
      <c r="O62" t="s">
        <v>80</v>
      </c>
      <c r="P62" t="s">
        <v>132</v>
      </c>
      <c r="Q62" t="s">
        <v>51</v>
      </c>
      <c r="R62" t="s">
        <v>42</v>
      </c>
      <c r="S62" t="s">
        <v>31</v>
      </c>
      <c r="T62" t="s">
        <v>393</v>
      </c>
    </row>
    <row r="63" spans="1:20" x14ac:dyDescent="0.25">
      <c r="A63" t="s">
        <v>394</v>
      </c>
      <c r="B63" s="1">
        <v>43997</v>
      </c>
      <c r="C63" t="s">
        <v>395</v>
      </c>
      <c r="D63" t="s">
        <v>396</v>
      </c>
      <c r="E63" t="s">
        <v>164</v>
      </c>
      <c r="F63" t="s">
        <v>165</v>
      </c>
      <c r="G63" t="s">
        <v>38</v>
      </c>
      <c r="H63" t="s">
        <v>79</v>
      </c>
      <c r="I63">
        <v>3</v>
      </c>
      <c r="J63">
        <v>131.36000000000001</v>
      </c>
      <c r="K63">
        <v>0</v>
      </c>
      <c r="L63">
        <v>70.930000000000007</v>
      </c>
      <c r="M63">
        <v>7.25</v>
      </c>
      <c r="N63">
        <v>472.26</v>
      </c>
      <c r="O63" t="s">
        <v>80</v>
      </c>
      <c r="P63" t="s">
        <v>28</v>
      </c>
      <c r="Q63" t="s">
        <v>60</v>
      </c>
      <c r="R63" t="s">
        <v>61</v>
      </c>
      <c r="S63" t="s">
        <v>72</v>
      </c>
      <c r="T63" t="s">
        <v>397</v>
      </c>
    </row>
    <row r="64" spans="1:20" x14ac:dyDescent="0.25">
      <c r="A64" t="s">
        <v>398</v>
      </c>
      <c r="B64" s="1">
        <v>45128</v>
      </c>
      <c r="C64" t="s">
        <v>399</v>
      </c>
      <c r="D64" t="s">
        <v>201</v>
      </c>
      <c r="E64" t="s">
        <v>400</v>
      </c>
      <c r="F64" t="s">
        <v>401</v>
      </c>
      <c r="G64" t="s">
        <v>98</v>
      </c>
      <c r="H64" t="s">
        <v>123</v>
      </c>
      <c r="I64">
        <v>3</v>
      </c>
      <c r="J64">
        <v>71.260000000000005</v>
      </c>
      <c r="K64">
        <v>0.1</v>
      </c>
      <c r="L64">
        <v>23.09</v>
      </c>
      <c r="M64">
        <v>11.28</v>
      </c>
      <c r="N64">
        <v>226.77</v>
      </c>
      <c r="O64" t="s">
        <v>69</v>
      </c>
      <c r="P64" t="s">
        <v>181</v>
      </c>
      <c r="Q64" t="s">
        <v>41</v>
      </c>
      <c r="R64" t="s">
        <v>42</v>
      </c>
      <c r="S64" t="s">
        <v>43</v>
      </c>
      <c r="T64" t="s">
        <v>402</v>
      </c>
    </row>
    <row r="65" spans="1:20" x14ac:dyDescent="0.25">
      <c r="A65" t="s">
        <v>403</v>
      </c>
      <c r="B65" s="1">
        <v>44218</v>
      </c>
      <c r="C65" t="s">
        <v>404</v>
      </c>
      <c r="D65" t="s">
        <v>405</v>
      </c>
      <c r="E65" t="s">
        <v>391</v>
      </c>
      <c r="F65" t="s">
        <v>392</v>
      </c>
      <c r="G65" t="s">
        <v>25</v>
      </c>
      <c r="H65" t="s">
        <v>263</v>
      </c>
      <c r="I65">
        <v>5</v>
      </c>
      <c r="J65">
        <v>107.11</v>
      </c>
      <c r="K65">
        <v>0.05</v>
      </c>
      <c r="L65">
        <v>25.44</v>
      </c>
      <c r="M65">
        <v>12.92</v>
      </c>
      <c r="N65">
        <v>547.13</v>
      </c>
      <c r="O65" t="s">
        <v>80</v>
      </c>
      <c r="P65" t="s">
        <v>28</v>
      </c>
      <c r="Q65" t="s">
        <v>89</v>
      </c>
      <c r="R65" t="s">
        <v>90</v>
      </c>
      <c r="S65" t="s">
        <v>43</v>
      </c>
      <c r="T65" t="s">
        <v>406</v>
      </c>
    </row>
    <row r="66" spans="1:20" x14ac:dyDescent="0.25">
      <c r="A66" t="s">
        <v>407</v>
      </c>
      <c r="B66" s="1">
        <v>44431</v>
      </c>
      <c r="C66" t="s">
        <v>408</v>
      </c>
      <c r="D66" t="s">
        <v>86</v>
      </c>
      <c r="E66" t="s">
        <v>172</v>
      </c>
      <c r="F66" t="s">
        <v>173</v>
      </c>
      <c r="G66" t="s">
        <v>98</v>
      </c>
      <c r="H66" t="s">
        <v>58</v>
      </c>
      <c r="I66">
        <v>5</v>
      </c>
      <c r="J66">
        <v>417.28</v>
      </c>
      <c r="K66">
        <v>0.15</v>
      </c>
      <c r="L66">
        <v>88.67</v>
      </c>
      <c r="M66">
        <v>9.65</v>
      </c>
      <c r="N66">
        <v>1871.76</v>
      </c>
      <c r="O66" t="s">
        <v>40</v>
      </c>
      <c r="P66" t="s">
        <v>181</v>
      </c>
      <c r="Q66" t="s">
        <v>81</v>
      </c>
      <c r="R66" t="s">
        <v>82</v>
      </c>
      <c r="S66" t="s">
        <v>31</v>
      </c>
      <c r="T66" t="s">
        <v>409</v>
      </c>
    </row>
    <row r="67" spans="1:20" x14ac:dyDescent="0.25">
      <c r="A67" t="s">
        <v>410</v>
      </c>
      <c r="B67" s="1">
        <v>44146</v>
      </c>
      <c r="C67" t="s">
        <v>411</v>
      </c>
      <c r="D67" t="s">
        <v>347</v>
      </c>
      <c r="E67" t="s">
        <v>391</v>
      </c>
      <c r="F67" t="s">
        <v>392</v>
      </c>
      <c r="G67" t="s">
        <v>25</v>
      </c>
      <c r="H67" t="s">
        <v>256</v>
      </c>
      <c r="I67">
        <v>2</v>
      </c>
      <c r="J67">
        <v>559.03</v>
      </c>
      <c r="K67">
        <v>0.1</v>
      </c>
      <c r="L67">
        <v>50.31</v>
      </c>
      <c r="M67">
        <v>11.62</v>
      </c>
      <c r="N67">
        <v>1068.18</v>
      </c>
      <c r="O67" t="s">
        <v>40</v>
      </c>
      <c r="P67" t="s">
        <v>28</v>
      </c>
      <c r="Q67" t="s">
        <v>154</v>
      </c>
      <c r="R67" t="s">
        <v>155</v>
      </c>
      <c r="S67" t="s">
        <v>43</v>
      </c>
      <c r="T67" t="s">
        <v>412</v>
      </c>
    </row>
    <row r="68" spans="1:20" x14ac:dyDescent="0.25">
      <c r="A68" t="s">
        <v>413</v>
      </c>
      <c r="B68" s="1">
        <v>43844</v>
      </c>
      <c r="C68" t="s">
        <v>414</v>
      </c>
      <c r="D68" t="s">
        <v>171</v>
      </c>
      <c r="E68" t="s">
        <v>121</v>
      </c>
      <c r="F68" t="s">
        <v>122</v>
      </c>
      <c r="G68" t="s">
        <v>38</v>
      </c>
      <c r="H68" t="s">
        <v>26</v>
      </c>
      <c r="I68">
        <v>4</v>
      </c>
      <c r="J68">
        <v>203.84</v>
      </c>
      <c r="K68">
        <v>0.1</v>
      </c>
      <c r="L68">
        <v>36.69</v>
      </c>
      <c r="M68">
        <v>13.68</v>
      </c>
      <c r="N68">
        <v>784.19</v>
      </c>
      <c r="O68" t="s">
        <v>153</v>
      </c>
      <c r="P68" t="s">
        <v>28</v>
      </c>
      <c r="Q68" t="s">
        <v>60</v>
      </c>
      <c r="R68" t="s">
        <v>61</v>
      </c>
      <c r="S68" t="s">
        <v>31</v>
      </c>
      <c r="T68" t="s">
        <v>415</v>
      </c>
    </row>
    <row r="69" spans="1:20" x14ac:dyDescent="0.25">
      <c r="A69" t="s">
        <v>416</v>
      </c>
      <c r="B69" s="1">
        <v>44072</v>
      </c>
      <c r="C69" t="s">
        <v>417</v>
      </c>
      <c r="D69" t="s">
        <v>418</v>
      </c>
      <c r="E69" t="s">
        <v>215</v>
      </c>
      <c r="F69" t="s">
        <v>216</v>
      </c>
      <c r="G69" t="s">
        <v>50</v>
      </c>
      <c r="H69" t="s">
        <v>58</v>
      </c>
      <c r="I69">
        <v>4</v>
      </c>
      <c r="J69">
        <v>129.9</v>
      </c>
      <c r="K69">
        <v>0.05</v>
      </c>
      <c r="L69">
        <v>59.23</v>
      </c>
      <c r="M69">
        <v>9.1300000000000008</v>
      </c>
      <c r="N69">
        <v>561.98</v>
      </c>
      <c r="O69" t="s">
        <v>153</v>
      </c>
      <c r="P69" t="s">
        <v>28</v>
      </c>
      <c r="Q69" t="s">
        <v>154</v>
      </c>
      <c r="R69" t="s">
        <v>155</v>
      </c>
      <c r="S69" t="s">
        <v>43</v>
      </c>
      <c r="T69" t="s">
        <v>419</v>
      </c>
    </row>
    <row r="70" spans="1:20" x14ac:dyDescent="0.25">
      <c r="A70" t="s">
        <v>420</v>
      </c>
      <c r="B70" s="1">
        <v>44607</v>
      </c>
      <c r="C70" t="s">
        <v>421</v>
      </c>
      <c r="D70" t="s">
        <v>291</v>
      </c>
      <c r="E70" t="s">
        <v>352</v>
      </c>
      <c r="F70" t="s">
        <v>353</v>
      </c>
      <c r="G70" t="s">
        <v>25</v>
      </c>
      <c r="H70" t="s">
        <v>354</v>
      </c>
      <c r="I70">
        <v>5</v>
      </c>
      <c r="J70">
        <v>105.16</v>
      </c>
      <c r="K70">
        <v>0</v>
      </c>
      <c r="L70">
        <v>26.29</v>
      </c>
      <c r="M70">
        <v>13.29</v>
      </c>
      <c r="N70">
        <v>565.38</v>
      </c>
      <c r="O70" t="s">
        <v>80</v>
      </c>
      <c r="P70" t="s">
        <v>28</v>
      </c>
      <c r="Q70" t="s">
        <v>221</v>
      </c>
      <c r="R70" t="s">
        <v>222</v>
      </c>
      <c r="S70" t="s">
        <v>43</v>
      </c>
      <c r="T70" t="s">
        <v>422</v>
      </c>
    </row>
    <row r="71" spans="1:20" x14ac:dyDescent="0.25">
      <c r="A71" t="s">
        <v>423</v>
      </c>
      <c r="B71" s="1">
        <v>45200</v>
      </c>
      <c r="C71" t="s">
        <v>424</v>
      </c>
      <c r="D71" t="s">
        <v>425</v>
      </c>
      <c r="E71" t="s">
        <v>56</v>
      </c>
      <c r="F71" t="s">
        <v>57</v>
      </c>
      <c r="G71" t="s">
        <v>180</v>
      </c>
      <c r="H71" t="s">
        <v>26</v>
      </c>
      <c r="I71">
        <v>1</v>
      </c>
      <c r="J71">
        <v>82.79</v>
      </c>
      <c r="K71">
        <v>0</v>
      </c>
      <c r="L71">
        <v>6.62</v>
      </c>
      <c r="M71">
        <v>8.76</v>
      </c>
      <c r="N71">
        <v>98.17</v>
      </c>
      <c r="O71" t="s">
        <v>27</v>
      </c>
      <c r="P71" t="s">
        <v>28</v>
      </c>
      <c r="Q71" t="s">
        <v>100</v>
      </c>
      <c r="R71" t="s">
        <v>101</v>
      </c>
      <c r="S71" t="s">
        <v>43</v>
      </c>
      <c r="T71" t="s">
        <v>426</v>
      </c>
    </row>
    <row r="72" spans="1:20" x14ac:dyDescent="0.25">
      <c r="A72" t="s">
        <v>427</v>
      </c>
      <c r="B72" s="1">
        <v>44395</v>
      </c>
      <c r="C72" t="s">
        <v>428</v>
      </c>
      <c r="D72" t="s">
        <v>429</v>
      </c>
      <c r="E72" t="s">
        <v>302</v>
      </c>
      <c r="F72" t="s">
        <v>303</v>
      </c>
      <c r="G72" t="s">
        <v>108</v>
      </c>
      <c r="H72" t="s">
        <v>58</v>
      </c>
      <c r="I72">
        <v>4</v>
      </c>
      <c r="J72">
        <v>433.7</v>
      </c>
      <c r="K72">
        <v>0.15</v>
      </c>
      <c r="L72">
        <v>176.95</v>
      </c>
      <c r="M72">
        <v>10.58</v>
      </c>
      <c r="N72">
        <v>1662.11</v>
      </c>
      <c r="O72" t="s">
        <v>27</v>
      </c>
      <c r="P72" t="s">
        <v>28</v>
      </c>
      <c r="Q72" t="s">
        <v>339</v>
      </c>
      <c r="R72" t="s">
        <v>82</v>
      </c>
      <c r="S72" t="s">
        <v>43</v>
      </c>
      <c r="T72" t="s">
        <v>430</v>
      </c>
    </row>
    <row r="73" spans="1:20" x14ac:dyDescent="0.25">
      <c r="A73" t="s">
        <v>431</v>
      </c>
      <c r="B73" s="1">
        <v>44728</v>
      </c>
      <c r="C73" t="s">
        <v>432</v>
      </c>
      <c r="D73" t="s">
        <v>433</v>
      </c>
      <c r="E73" t="s">
        <v>434</v>
      </c>
      <c r="F73" t="s">
        <v>435</v>
      </c>
      <c r="G73" t="s">
        <v>38</v>
      </c>
      <c r="H73" t="s">
        <v>58</v>
      </c>
      <c r="I73">
        <v>3</v>
      </c>
      <c r="J73">
        <v>137.1</v>
      </c>
      <c r="K73">
        <v>0</v>
      </c>
      <c r="L73">
        <v>32.9</v>
      </c>
      <c r="M73">
        <v>12.88</v>
      </c>
      <c r="N73">
        <v>457.08</v>
      </c>
      <c r="O73" t="s">
        <v>40</v>
      </c>
      <c r="P73" t="s">
        <v>132</v>
      </c>
      <c r="Q73" t="s">
        <v>124</v>
      </c>
      <c r="R73" t="s">
        <v>125</v>
      </c>
      <c r="S73" t="s">
        <v>43</v>
      </c>
      <c r="T73" t="s">
        <v>436</v>
      </c>
    </row>
    <row r="74" spans="1:20" x14ac:dyDescent="0.25">
      <c r="A74" t="s">
        <v>437</v>
      </c>
      <c r="B74" s="1">
        <v>45194</v>
      </c>
      <c r="C74" t="s">
        <v>438</v>
      </c>
      <c r="D74" t="s">
        <v>439</v>
      </c>
      <c r="E74" t="s">
        <v>386</v>
      </c>
      <c r="F74" t="s">
        <v>387</v>
      </c>
      <c r="G74" t="s">
        <v>98</v>
      </c>
      <c r="H74" t="s">
        <v>263</v>
      </c>
      <c r="I74">
        <v>5</v>
      </c>
      <c r="J74">
        <v>582.66</v>
      </c>
      <c r="K74">
        <v>0</v>
      </c>
      <c r="L74">
        <v>233.06</v>
      </c>
      <c r="M74">
        <v>14.07</v>
      </c>
      <c r="N74">
        <v>3160.43</v>
      </c>
      <c r="O74" t="s">
        <v>80</v>
      </c>
      <c r="P74" t="s">
        <v>132</v>
      </c>
      <c r="Q74" t="s">
        <v>210</v>
      </c>
      <c r="R74" t="s">
        <v>42</v>
      </c>
      <c r="S74" t="s">
        <v>43</v>
      </c>
      <c r="T74" t="s">
        <v>440</v>
      </c>
    </row>
    <row r="75" spans="1:20" x14ac:dyDescent="0.25">
      <c r="A75" t="s">
        <v>441</v>
      </c>
      <c r="B75" s="1">
        <v>43922</v>
      </c>
      <c r="C75" t="s">
        <v>442</v>
      </c>
      <c r="D75" t="s">
        <v>443</v>
      </c>
      <c r="E75" t="s">
        <v>172</v>
      </c>
      <c r="F75" t="s">
        <v>173</v>
      </c>
      <c r="G75" t="s">
        <v>38</v>
      </c>
      <c r="H75" t="s">
        <v>263</v>
      </c>
      <c r="I75">
        <v>2</v>
      </c>
      <c r="J75">
        <v>522.55999999999995</v>
      </c>
      <c r="K75">
        <v>0</v>
      </c>
      <c r="L75">
        <v>83.61</v>
      </c>
      <c r="M75">
        <v>0.43</v>
      </c>
      <c r="N75">
        <v>1129.1600000000001</v>
      </c>
      <c r="O75" t="s">
        <v>69</v>
      </c>
      <c r="P75" t="s">
        <v>132</v>
      </c>
      <c r="Q75" t="s">
        <v>154</v>
      </c>
      <c r="R75" t="s">
        <v>155</v>
      </c>
      <c r="S75" t="s">
        <v>43</v>
      </c>
      <c r="T75" t="s">
        <v>444</v>
      </c>
    </row>
    <row r="76" spans="1:20" x14ac:dyDescent="0.25">
      <c r="A76" t="s">
        <v>445</v>
      </c>
      <c r="B76" s="1">
        <v>45221</v>
      </c>
      <c r="C76" t="s">
        <v>446</v>
      </c>
      <c r="D76" t="s">
        <v>447</v>
      </c>
      <c r="E76" t="s">
        <v>196</v>
      </c>
      <c r="F76" t="s">
        <v>197</v>
      </c>
      <c r="G76" t="s">
        <v>108</v>
      </c>
      <c r="H76" t="s">
        <v>354</v>
      </c>
      <c r="I76">
        <v>2</v>
      </c>
      <c r="J76">
        <v>354.18</v>
      </c>
      <c r="K76">
        <v>0.05</v>
      </c>
      <c r="L76">
        <v>80.75</v>
      </c>
      <c r="M76">
        <v>2.4900000000000002</v>
      </c>
      <c r="N76">
        <v>756.18</v>
      </c>
      <c r="O76" t="s">
        <v>69</v>
      </c>
      <c r="P76" t="s">
        <v>132</v>
      </c>
      <c r="Q76" t="s">
        <v>116</v>
      </c>
      <c r="R76" t="s">
        <v>42</v>
      </c>
      <c r="S76" t="s">
        <v>43</v>
      </c>
      <c r="T76" t="s">
        <v>448</v>
      </c>
    </row>
    <row r="77" spans="1:20" x14ac:dyDescent="0.25">
      <c r="A77" t="s">
        <v>449</v>
      </c>
      <c r="B77" s="1">
        <v>44786</v>
      </c>
      <c r="C77" t="s">
        <v>450</v>
      </c>
      <c r="D77" t="s">
        <v>451</v>
      </c>
      <c r="E77" t="s">
        <v>196</v>
      </c>
      <c r="F77" t="s">
        <v>197</v>
      </c>
      <c r="G77" t="s">
        <v>50</v>
      </c>
      <c r="H77" t="s">
        <v>263</v>
      </c>
      <c r="I77">
        <v>4</v>
      </c>
      <c r="J77">
        <v>437.47</v>
      </c>
      <c r="K77">
        <v>0</v>
      </c>
      <c r="L77">
        <v>314.98</v>
      </c>
      <c r="M77">
        <v>8.82</v>
      </c>
      <c r="N77">
        <v>2073.6799999999998</v>
      </c>
      <c r="O77" t="s">
        <v>69</v>
      </c>
      <c r="P77" t="s">
        <v>132</v>
      </c>
      <c r="Q77" t="s">
        <v>166</v>
      </c>
      <c r="R77" t="s">
        <v>167</v>
      </c>
      <c r="S77" t="s">
        <v>72</v>
      </c>
      <c r="T77" t="s">
        <v>452</v>
      </c>
    </row>
    <row r="78" spans="1:20" x14ac:dyDescent="0.25">
      <c r="A78" t="s">
        <v>453</v>
      </c>
      <c r="B78" s="1">
        <v>45309</v>
      </c>
      <c r="C78" t="s">
        <v>454</v>
      </c>
      <c r="D78" t="s">
        <v>455</v>
      </c>
      <c r="E78" t="s">
        <v>456</v>
      </c>
      <c r="F78" t="s">
        <v>457</v>
      </c>
      <c r="G78" t="s">
        <v>98</v>
      </c>
      <c r="H78" t="s">
        <v>354</v>
      </c>
      <c r="I78">
        <v>1</v>
      </c>
      <c r="J78">
        <v>392.71</v>
      </c>
      <c r="K78">
        <v>0.1</v>
      </c>
      <c r="L78">
        <v>42.41</v>
      </c>
      <c r="M78">
        <v>7.82</v>
      </c>
      <c r="N78">
        <v>403.67</v>
      </c>
      <c r="O78" t="s">
        <v>27</v>
      </c>
      <c r="P78" t="s">
        <v>28</v>
      </c>
      <c r="Q78" t="s">
        <v>339</v>
      </c>
      <c r="R78" t="s">
        <v>82</v>
      </c>
      <c r="S78" t="s">
        <v>43</v>
      </c>
      <c r="T78" t="s">
        <v>458</v>
      </c>
    </row>
    <row r="79" spans="1:20" x14ac:dyDescent="0.25">
      <c r="A79" t="s">
        <v>459</v>
      </c>
      <c r="B79" s="1">
        <v>45282</v>
      </c>
      <c r="C79" t="s">
        <v>460</v>
      </c>
      <c r="D79" t="s">
        <v>461</v>
      </c>
      <c r="E79" t="s">
        <v>434</v>
      </c>
      <c r="F79" t="s">
        <v>435</v>
      </c>
      <c r="G79" t="s">
        <v>180</v>
      </c>
      <c r="H79" t="s">
        <v>79</v>
      </c>
      <c r="I79">
        <v>1</v>
      </c>
      <c r="J79">
        <v>592.91</v>
      </c>
      <c r="K79">
        <v>0.05</v>
      </c>
      <c r="L79">
        <v>28.16</v>
      </c>
      <c r="M79">
        <v>6.83</v>
      </c>
      <c r="N79">
        <v>598.25</v>
      </c>
      <c r="O79" t="s">
        <v>59</v>
      </c>
      <c r="P79" t="s">
        <v>28</v>
      </c>
      <c r="Q79" t="s">
        <v>210</v>
      </c>
      <c r="R79" t="s">
        <v>42</v>
      </c>
      <c r="S79" t="s">
        <v>43</v>
      </c>
      <c r="T79" t="s">
        <v>462</v>
      </c>
    </row>
    <row r="80" spans="1:20" x14ac:dyDescent="0.25">
      <c r="A80" t="s">
        <v>463</v>
      </c>
      <c r="B80" s="1">
        <v>44339</v>
      </c>
      <c r="C80" t="s">
        <v>464</v>
      </c>
      <c r="D80" t="s">
        <v>465</v>
      </c>
      <c r="E80" t="s">
        <v>319</v>
      </c>
      <c r="F80" t="s">
        <v>320</v>
      </c>
      <c r="G80" t="s">
        <v>38</v>
      </c>
      <c r="H80" t="s">
        <v>263</v>
      </c>
      <c r="I80">
        <v>2</v>
      </c>
      <c r="J80">
        <v>76.97</v>
      </c>
      <c r="K80">
        <v>0</v>
      </c>
      <c r="L80">
        <v>7.7</v>
      </c>
      <c r="M80">
        <v>4.91</v>
      </c>
      <c r="N80">
        <v>166.55</v>
      </c>
      <c r="O80" t="s">
        <v>27</v>
      </c>
      <c r="P80" t="s">
        <v>28</v>
      </c>
      <c r="Q80" t="s">
        <v>89</v>
      </c>
      <c r="R80" t="s">
        <v>90</v>
      </c>
      <c r="S80" t="s">
        <v>91</v>
      </c>
      <c r="T80" t="s">
        <v>466</v>
      </c>
    </row>
    <row r="81" spans="1:20" x14ac:dyDescent="0.25">
      <c r="A81" t="s">
        <v>467</v>
      </c>
      <c r="B81" s="1">
        <v>44606</v>
      </c>
      <c r="C81" t="s">
        <v>468</v>
      </c>
      <c r="D81" t="s">
        <v>187</v>
      </c>
      <c r="E81" t="s">
        <v>469</v>
      </c>
      <c r="F81" t="s">
        <v>470</v>
      </c>
      <c r="G81" t="s">
        <v>180</v>
      </c>
      <c r="H81" t="s">
        <v>263</v>
      </c>
      <c r="I81">
        <v>1</v>
      </c>
      <c r="J81">
        <v>534.30999999999995</v>
      </c>
      <c r="K81">
        <v>0.1</v>
      </c>
      <c r="L81">
        <v>57.71</v>
      </c>
      <c r="M81">
        <v>14.47</v>
      </c>
      <c r="N81">
        <v>553.05999999999995</v>
      </c>
      <c r="O81" t="s">
        <v>40</v>
      </c>
      <c r="P81" t="s">
        <v>132</v>
      </c>
      <c r="Q81" t="s">
        <v>228</v>
      </c>
      <c r="R81" t="s">
        <v>82</v>
      </c>
      <c r="S81" t="s">
        <v>31</v>
      </c>
      <c r="T81" t="s">
        <v>471</v>
      </c>
    </row>
    <row r="82" spans="1:20" x14ac:dyDescent="0.25">
      <c r="A82" t="s">
        <v>472</v>
      </c>
      <c r="B82" s="1">
        <v>43865</v>
      </c>
      <c r="C82" t="s">
        <v>473</v>
      </c>
      <c r="D82" t="s">
        <v>474</v>
      </c>
      <c r="E82" t="s">
        <v>196</v>
      </c>
      <c r="F82" t="s">
        <v>197</v>
      </c>
      <c r="G82" t="s">
        <v>98</v>
      </c>
      <c r="H82" t="s">
        <v>26</v>
      </c>
      <c r="I82">
        <v>2</v>
      </c>
      <c r="J82">
        <v>402.77</v>
      </c>
      <c r="K82">
        <v>0.05</v>
      </c>
      <c r="L82">
        <v>38.26</v>
      </c>
      <c r="M82">
        <v>13.08</v>
      </c>
      <c r="N82">
        <v>816.6</v>
      </c>
      <c r="O82" t="s">
        <v>80</v>
      </c>
      <c r="P82" t="s">
        <v>28</v>
      </c>
      <c r="Q82" t="s">
        <v>51</v>
      </c>
      <c r="R82" t="s">
        <v>42</v>
      </c>
      <c r="S82" t="s">
        <v>31</v>
      </c>
      <c r="T82" t="s">
        <v>475</v>
      </c>
    </row>
    <row r="83" spans="1:20" x14ac:dyDescent="0.25">
      <c r="A83" t="s">
        <v>476</v>
      </c>
      <c r="B83" s="1">
        <v>44036</v>
      </c>
      <c r="C83" t="s">
        <v>477</v>
      </c>
      <c r="D83" t="s">
        <v>239</v>
      </c>
      <c r="E83" t="s">
        <v>87</v>
      </c>
      <c r="F83" t="s">
        <v>88</v>
      </c>
      <c r="G83" t="s">
        <v>38</v>
      </c>
      <c r="H83" t="s">
        <v>79</v>
      </c>
      <c r="I83">
        <v>3</v>
      </c>
      <c r="J83">
        <v>335.1</v>
      </c>
      <c r="K83">
        <v>0.1</v>
      </c>
      <c r="L83">
        <v>72.38</v>
      </c>
      <c r="M83">
        <v>4.24</v>
      </c>
      <c r="N83">
        <v>981.39</v>
      </c>
      <c r="O83" t="s">
        <v>40</v>
      </c>
      <c r="P83" t="s">
        <v>132</v>
      </c>
      <c r="Q83" t="s">
        <v>89</v>
      </c>
      <c r="R83" t="s">
        <v>90</v>
      </c>
      <c r="S83" t="s">
        <v>43</v>
      </c>
      <c r="T83" t="s">
        <v>478</v>
      </c>
    </row>
    <row r="84" spans="1:20" x14ac:dyDescent="0.25">
      <c r="A84" t="s">
        <v>479</v>
      </c>
      <c r="B84" s="1">
        <v>44935</v>
      </c>
      <c r="C84" t="s">
        <v>480</v>
      </c>
      <c r="D84" t="s">
        <v>481</v>
      </c>
      <c r="E84" t="s">
        <v>380</v>
      </c>
      <c r="F84" t="s">
        <v>381</v>
      </c>
      <c r="G84" t="s">
        <v>25</v>
      </c>
      <c r="H84" t="s">
        <v>39</v>
      </c>
      <c r="I84">
        <v>3</v>
      </c>
      <c r="J84">
        <v>258.13</v>
      </c>
      <c r="K84">
        <v>0.05</v>
      </c>
      <c r="L84">
        <v>132.41999999999999</v>
      </c>
      <c r="M84">
        <v>7.69</v>
      </c>
      <c r="N84">
        <v>875.78</v>
      </c>
      <c r="O84" t="s">
        <v>80</v>
      </c>
      <c r="P84" t="s">
        <v>28</v>
      </c>
      <c r="Q84" t="s">
        <v>51</v>
      </c>
      <c r="R84" t="s">
        <v>42</v>
      </c>
      <c r="S84" t="s">
        <v>43</v>
      </c>
      <c r="T84" t="s">
        <v>482</v>
      </c>
    </row>
    <row r="85" spans="1:20" x14ac:dyDescent="0.25">
      <c r="A85" t="s">
        <v>483</v>
      </c>
      <c r="B85" s="1">
        <v>45416</v>
      </c>
      <c r="C85" t="s">
        <v>484</v>
      </c>
      <c r="D85" t="s">
        <v>485</v>
      </c>
      <c r="E85" t="s">
        <v>36</v>
      </c>
      <c r="F85" t="s">
        <v>37</v>
      </c>
      <c r="G85" t="s">
        <v>108</v>
      </c>
      <c r="H85" t="s">
        <v>68</v>
      </c>
      <c r="I85">
        <v>1</v>
      </c>
      <c r="J85">
        <v>594.66999999999996</v>
      </c>
      <c r="K85">
        <v>0.15</v>
      </c>
      <c r="L85">
        <v>40.44</v>
      </c>
      <c r="M85">
        <v>7.22</v>
      </c>
      <c r="N85">
        <v>553.13</v>
      </c>
      <c r="O85" t="s">
        <v>27</v>
      </c>
      <c r="P85" t="s">
        <v>28</v>
      </c>
      <c r="Q85" t="s">
        <v>41</v>
      </c>
      <c r="R85" t="s">
        <v>42</v>
      </c>
      <c r="S85" t="s">
        <v>43</v>
      </c>
      <c r="T85" t="s">
        <v>486</v>
      </c>
    </row>
    <row r="86" spans="1:20" x14ac:dyDescent="0.25">
      <c r="A86" t="s">
        <v>487</v>
      </c>
      <c r="B86" s="1">
        <v>45242</v>
      </c>
      <c r="C86" t="s">
        <v>488</v>
      </c>
      <c r="D86" t="s">
        <v>214</v>
      </c>
      <c r="E86" t="s">
        <v>226</v>
      </c>
      <c r="F86" t="s">
        <v>227</v>
      </c>
      <c r="G86" t="s">
        <v>180</v>
      </c>
      <c r="H86" t="s">
        <v>123</v>
      </c>
      <c r="I86">
        <v>4</v>
      </c>
      <c r="J86">
        <v>494.13</v>
      </c>
      <c r="K86">
        <v>0.05</v>
      </c>
      <c r="L86">
        <v>225.32</v>
      </c>
      <c r="M86">
        <v>7.18</v>
      </c>
      <c r="N86">
        <v>2110.19</v>
      </c>
      <c r="O86" t="s">
        <v>69</v>
      </c>
      <c r="P86" t="s">
        <v>28</v>
      </c>
      <c r="Q86" t="s">
        <v>51</v>
      </c>
      <c r="R86" t="s">
        <v>42</v>
      </c>
      <c r="S86" t="s">
        <v>43</v>
      </c>
      <c r="T86" t="s">
        <v>489</v>
      </c>
    </row>
    <row r="87" spans="1:20" x14ac:dyDescent="0.25">
      <c r="A87" t="s">
        <v>490</v>
      </c>
      <c r="B87" s="1">
        <v>44856</v>
      </c>
      <c r="C87" t="s">
        <v>491</v>
      </c>
      <c r="D87" t="s">
        <v>379</v>
      </c>
      <c r="E87" t="s">
        <v>492</v>
      </c>
      <c r="F87" t="s">
        <v>493</v>
      </c>
      <c r="G87" t="s">
        <v>108</v>
      </c>
      <c r="H87" t="s">
        <v>68</v>
      </c>
      <c r="I87">
        <v>4</v>
      </c>
      <c r="J87">
        <v>15.47</v>
      </c>
      <c r="K87">
        <v>0.05</v>
      </c>
      <c r="L87">
        <v>10.58</v>
      </c>
      <c r="M87">
        <v>3.91</v>
      </c>
      <c r="N87">
        <v>73.28</v>
      </c>
      <c r="O87" t="s">
        <v>69</v>
      </c>
      <c r="P87" t="s">
        <v>132</v>
      </c>
      <c r="Q87" t="s">
        <v>116</v>
      </c>
      <c r="R87" t="s">
        <v>42</v>
      </c>
      <c r="S87" t="s">
        <v>43</v>
      </c>
      <c r="T87" t="s">
        <v>494</v>
      </c>
    </row>
    <row r="88" spans="1:20" x14ac:dyDescent="0.25">
      <c r="A88" t="s">
        <v>495</v>
      </c>
      <c r="B88" s="1">
        <v>44852</v>
      </c>
      <c r="C88" t="s">
        <v>496</v>
      </c>
      <c r="D88" t="s">
        <v>497</v>
      </c>
      <c r="E88" t="s">
        <v>492</v>
      </c>
      <c r="F88" t="s">
        <v>493</v>
      </c>
      <c r="G88" t="s">
        <v>108</v>
      </c>
      <c r="H88" t="s">
        <v>39</v>
      </c>
      <c r="I88">
        <v>4</v>
      </c>
      <c r="J88">
        <v>28.59</v>
      </c>
      <c r="K88">
        <v>0</v>
      </c>
      <c r="L88">
        <v>20.58</v>
      </c>
      <c r="M88">
        <v>13.02</v>
      </c>
      <c r="N88">
        <v>147.96</v>
      </c>
      <c r="O88" t="s">
        <v>69</v>
      </c>
      <c r="P88" t="s">
        <v>28</v>
      </c>
      <c r="Q88" t="s">
        <v>81</v>
      </c>
      <c r="R88" t="s">
        <v>82</v>
      </c>
      <c r="S88" t="s">
        <v>43</v>
      </c>
      <c r="T88" t="s">
        <v>498</v>
      </c>
    </row>
    <row r="89" spans="1:20" x14ac:dyDescent="0.25">
      <c r="A89" t="s">
        <v>499</v>
      </c>
      <c r="B89" s="1">
        <v>45244</v>
      </c>
      <c r="C89" t="s">
        <v>500</v>
      </c>
      <c r="D89" t="s">
        <v>501</v>
      </c>
      <c r="E89" t="s">
        <v>77</v>
      </c>
      <c r="F89" t="s">
        <v>78</v>
      </c>
      <c r="G89" t="s">
        <v>180</v>
      </c>
      <c r="H89" t="s">
        <v>123</v>
      </c>
      <c r="I89">
        <v>5</v>
      </c>
      <c r="J89">
        <v>456.58</v>
      </c>
      <c r="K89">
        <v>0.15</v>
      </c>
      <c r="L89">
        <v>155.24</v>
      </c>
      <c r="M89">
        <v>7.48</v>
      </c>
      <c r="N89">
        <v>2103.1799999999998</v>
      </c>
      <c r="O89" t="s">
        <v>40</v>
      </c>
      <c r="P89" t="s">
        <v>28</v>
      </c>
      <c r="Q89" t="s">
        <v>166</v>
      </c>
      <c r="R89" t="s">
        <v>167</v>
      </c>
      <c r="S89" t="s">
        <v>72</v>
      </c>
      <c r="T89" t="s">
        <v>502</v>
      </c>
    </row>
    <row r="90" spans="1:20" x14ac:dyDescent="0.25">
      <c r="A90" t="s">
        <v>503</v>
      </c>
      <c r="B90" s="1">
        <v>44396</v>
      </c>
      <c r="C90" t="s">
        <v>504</v>
      </c>
      <c r="D90" t="s">
        <v>105</v>
      </c>
      <c r="E90" t="s">
        <v>66</v>
      </c>
      <c r="F90" t="s">
        <v>67</v>
      </c>
      <c r="G90" t="s">
        <v>25</v>
      </c>
      <c r="H90" t="s">
        <v>58</v>
      </c>
      <c r="I90">
        <v>3</v>
      </c>
      <c r="J90">
        <v>324.31</v>
      </c>
      <c r="K90">
        <v>0.2</v>
      </c>
      <c r="L90">
        <v>62.27</v>
      </c>
      <c r="M90">
        <v>4.63</v>
      </c>
      <c r="N90">
        <v>845.24</v>
      </c>
      <c r="O90" t="s">
        <v>27</v>
      </c>
      <c r="P90" t="s">
        <v>28</v>
      </c>
      <c r="Q90" t="s">
        <v>100</v>
      </c>
      <c r="R90" t="s">
        <v>101</v>
      </c>
      <c r="S90" t="s">
        <v>43</v>
      </c>
      <c r="T90" t="s">
        <v>505</v>
      </c>
    </row>
    <row r="91" spans="1:20" x14ac:dyDescent="0.25">
      <c r="A91" t="s">
        <v>506</v>
      </c>
      <c r="B91" s="1">
        <v>44960</v>
      </c>
      <c r="C91" t="s">
        <v>507</v>
      </c>
      <c r="D91" t="s">
        <v>129</v>
      </c>
      <c r="E91" t="s">
        <v>286</v>
      </c>
      <c r="F91" t="s">
        <v>287</v>
      </c>
      <c r="G91" t="s">
        <v>25</v>
      </c>
      <c r="H91" t="s">
        <v>79</v>
      </c>
      <c r="I91">
        <v>5</v>
      </c>
      <c r="J91">
        <v>342.26</v>
      </c>
      <c r="K91">
        <v>0.2</v>
      </c>
      <c r="L91">
        <v>109.52</v>
      </c>
      <c r="M91">
        <v>7.29</v>
      </c>
      <c r="N91">
        <v>1485.85</v>
      </c>
      <c r="O91" t="s">
        <v>69</v>
      </c>
      <c r="P91" t="s">
        <v>99</v>
      </c>
      <c r="Q91" t="s">
        <v>41</v>
      </c>
      <c r="R91" t="s">
        <v>42</v>
      </c>
      <c r="S91" t="s">
        <v>43</v>
      </c>
      <c r="T91" t="s">
        <v>508</v>
      </c>
    </row>
    <row r="92" spans="1:20" x14ac:dyDescent="0.25">
      <c r="A92" t="s">
        <v>509</v>
      </c>
      <c r="B92" s="1">
        <v>45626</v>
      </c>
      <c r="C92" t="s">
        <v>510</v>
      </c>
      <c r="D92" t="s">
        <v>285</v>
      </c>
      <c r="E92" t="s">
        <v>380</v>
      </c>
      <c r="F92" t="s">
        <v>381</v>
      </c>
      <c r="G92" t="s">
        <v>50</v>
      </c>
      <c r="H92" t="s">
        <v>354</v>
      </c>
      <c r="I92">
        <v>5</v>
      </c>
      <c r="J92">
        <v>201.16</v>
      </c>
      <c r="K92">
        <v>0.2</v>
      </c>
      <c r="L92">
        <v>64.37</v>
      </c>
      <c r="M92">
        <v>9.3800000000000008</v>
      </c>
      <c r="N92">
        <v>878.39</v>
      </c>
      <c r="O92" t="s">
        <v>80</v>
      </c>
      <c r="P92" t="s">
        <v>28</v>
      </c>
      <c r="Q92" t="s">
        <v>100</v>
      </c>
      <c r="R92" t="s">
        <v>101</v>
      </c>
      <c r="S92" t="s">
        <v>43</v>
      </c>
      <c r="T92" t="s">
        <v>511</v>
      </c>
    </row>
    <row r="93" spans="1:20" x14ac:dyDescent="0.25">
      <c r="A93" t="s">
        <v>512</v>
      </c>
      <c r="B93" s="1">
        <v>45331</v>
      </c>
      <c r="C93" t="s">
        <v>513</v>
      </c>
      <c r="D93" t="s">
        <v>418</v>
      </c>
      <c r="E93" t="s">
        <v>244</v>
      </c>
      <c r="F93" t="s">
        <v>245</v>
      </c>
      <c r="G93" t="s">
        <v>108</v>
      </c>
      <c r="H93" t="s">
        <v>79</v>
      </c>
      <c r="I93">
        <v>4</v>
      </c>
      <c r="J93">
        <v>555.99</v>
      </c>
      <c r="K93">
        <v>0.05</v>
      </c>
      <c r="L93">
        <v>253.53</v>
      </c>
      <c r="M93">
        <v>1.26</v>
      </c>
      <c r="N93">
        <v>2367.5500000000002</v>
      </c>
      <c r="O93" t="s">
        <v>153</v>
      </c>
      <c r="P93" t="s">
        <v>70</v>
      </c>
      <c r="Q93" t="s">
        <v>210</v>
      </c>
      <c r="R93" t="s">
        <v>42</v>
      </c>
      <c r="S93" t="s">
        <v>43</v>
      </c>
      <c r="T93" t="s">
        <v>412</v>
      </c>
    </row>
    <row r="94" spans="1:20" x14ac:dyDescent="0.25">
      <c r="A94" t="s">
        <v>514</v>
      </c>
      <c r="B94" s="1">
        <v>44533</v>
      </c>
      <c r="C94" t="s">
        <v>515</v>
      </c>
      <c r="D94" t="s">
        <v>516</v>
      </c>
      <c r="E94" t="s">
        <v>302</v>
      </c>
      <c r="F94" t="s">
        <v>303</v>
      </c>
      <c r="G94" t="s">
        <v>38</v>
      </c>
      <c r="H94" t="s">
        <v>39</v>
      </c>
      <c r="I94">
        <v>5</v>
      </c>
      <c r="J94">
        <v>138.56</v>
      </c>
      <c r="K94">
        <v>0.2</v>
      </c>
      <c r="L94">
        <v>27.71</v>
      </c>
      <c r="M94">
        <v>7.71</v>
      </c>
      <c r="N94">
        <v>589.66</v>
      </c>
      <c r="O94" t="s">
        <v>80</v>
      </c>
      <c r="P94" t="s">
        <v>132</v>
      </c>
      <c r="Q94" t="s">
        <v>228</v>
      </c>
      <c r="R94" t="s">
        <v>82</v>
      </c>
      <c r="S94" t="s">
        <v>43</v>
      </c>
      <c r="T94" t="s">
        <v>517</v>
      </c>
    </row>
    <row r="95" spans="1:20" x14ac:dyDescent="0.25">
      <c r="A95" t="s">
        <v>518</v>
      </c>
      <c r="B95" s="1">
        <v>44232</v>
      </c>
      <c r="C95" t="s">
        <v>519</v>
      </c>
      <c r="D95" t="s">
        <v>520</v>
      </c>
      <c r="E95" t="s">
        <v>521</v>
      </c>
      <c r="F95" t="s">
        <v>522</v>
      </c>
      <c r="G95" t="s">
        <v>50</v>
      </c>
      <c r="H95" t="s">
        <v>123</v>
      </c>
      <c r="I95">
        <v>4</v>
      </c>
      <c r="J95">
        <v>409.78</v>
      </c>
      <c r="K95">
        <v>0</v>
      </c>
      <c r="L95">
        <v>295.04000000000002</v>
      </c>
      <c r="M95">
        <v>14.29</v>
      </c>
      <c r="N95">
        <v>1948.45</v>
      </c>
      <c r="O95" t="s">
        <v>80</v>
      </c>
      <c r="P95" t="s">
        <v>132</v>
      </c>
      <c r="Q95" t="s">
        <v>210</v>
      </c>
      <c r="R95" t="s">
        <v>42</v>
      </c>
      <c r="S95" t="s">
        <v>43</v>
      </c>
      <c r="T95" t="s">
        <v>523</v>
      </c>
    </row>
    <row r="96" spans="1:20" x14ac:dyDescent="0.25">
      <c r="A96" t="s">
        <v>524</v>
      </c>
      <c r="B96" s="1">
        <v>44560</v>
      </c>
      <c r="C96" t="s">
        <v>525</v>
      </c>
      <c r="D96" t="s">
        <v>526</v>
      </c>
      <c r="E96" t="s">
        <v>244</v>
      </c>
      <c r="F96" t="s">
        <v>245</v>
      </c>
      <c r="G96" t="s">
        <v>180</v>
      </c>
      <c r="H96" t="s">
        <v>68</v>
      </c>
      <c r="I96">
        <v>4</v>
      </c>
      <c r="J96">
        <v>42.31</v>
      </c>
      <c r="K96">
        <v>0.1</v>
      </c>
      <c r="L96">
        <v>12.19</v>
      </c>
      <c r="M96">
        <v>1.28</v>
      </c>
      <c r="N96">
        <v>165.79</v>
      </c>
      <c r="O96" t="s">
        <v>40</v>
      </c>
      <c r="P96" t="s">
        <v>28</v>
      </c>
      <c r="Q96" t="s">
        <v>89</v>
      </c>
      <c r="R96" t="s">
        <v>90</v>
      </c>
      <c r="S96" t="s">
        <v>43</v>
      </c>
      <c r="T96" t="s">
        <v>527</v>
      </c>
    </row>
    <row r="97" spans="1:20" x14ac:dyDescent="0.25">
      <c r="A97" t="s">
        <v>528</v>
      </c>
      <c r="B97" s="1">
        <v>45410</v>
      </c>
      <c r="C97" t="s">
        <v>529</v>
      </c>
      <c r="D97" t="s">
        <v>249</v>
      </c>
      <c r="E97" t="s">
        <v>530</v>
      </c>
      <c r="F97" t="s">
        <v>531</v>
      </c>
      <c r="G97" t="s">
        <v>180</v>
      </c>
      <c r="H97" t="s">
        <v>354</v>
      </c>
      <c r="I97">
        <v>1</v>
      </c>
      <c r="J97">
        <v>170.88</v>
      </c>
      <c r="K97">
        <v>0.2</v>
      </c>
      <c r="L97">
        <v>16.399999999999999</v>
      </c>
      <c r="M97">
        <v>7.6</v>
      </c>
      <c r="N97">
        <v>160.69999999999999</v>
      </c>
      <c r="O97" t="s">
        <v>69</v>
      </c>
      <c r="P97" t="s">
        <v>28</v>
      </c>
      <c r="Q97" t="s">
        <v>60</v>
      </c>
      <c r="R97" t="s">
        <v>61</v>
      </c>
      <c r="S97" t="s">
        <v>43</v>
      </c>
      <c r="T97" t="s">
        <v>532</v>
      </c>
    </row>
    <row r="98" spans="1:20" x14ac:dyDescent="0.25">
      <c r="A98" t="s">
        <v>533</v>
      </c>
      <c r="B98" s="1">
        <v>43992</v>
      </c>
      <c r="C98" t="s">
        <v>534</v>
      </c>
      <c r="D98" t="s">
        <v>301</v>
      </c>
      <c r="E98" t="s">
        <v>521</v>
      </c>
      <c r="F98" t="s">
        <v>522</v>
      </c>
      <c r="G98" t="s">
        <v>25</v>
      </c>
      <c r="H98" t="s">
        <v>354</v>
      </c>
      <c r="I98">
        <v>3</v>
      </c>
      <c r="J98">
        <v>548.16999999999996</v>
      </c>
      <c r="K98">
        <v>0.05</v>
      </c>
      <c r="L98">
        <v>0</v>
      </c>
      <c r="M98">
        <v>2.63</v>
      </c>
      <c r="N98">
        <v>1564.91</v>
      </c>
      <c r="O98" t="s">
        <v>80</v>
      </c>
      <c r="P98" t="s">
        <v>28</v>
      </c>
      <c r="Q98" t="s">
        <v>41</v>
      </c>
      <c r="R98" t="s">
        <v>42</v>
      </c>
      <c r="S98" t="s">
        <v>43</v>
      </c>
      <c r="T98" t="s">
        <v>535</v>
      </c>
    </row>
    <row r="99" spans="1:20" x14ac:dyDescent="0.25">
      <c r="A99" t="s">
        <v>536</v>
      </c>
      <c r="B99" s="1">
        <v>44032</v>
      </c>
      <c r="C99" t="s">
        <v>537</v>
      </c>
      <c r="D99" t="s">
        <v>538</v>
      </c>
      <c r="E99" t="s">
        <v>226</v>
      </c>
      <c r="F99" t="s">
        <v>227</v>
      </c>
      <c r="G99" t="s">
        <v>180</v>
      </c>
      <c r="H99" t="s">
        <v>263</v>
      </c>
      <c r="I99">
        <v>4</v>
      </c>
      <c r="J99">
        <v>260.91000000000003</v>
      </c>
      <c r="K99">
        <v>0</v>
      </c>
      <c r="L99">
        <v>83.49</v>
      </c>
      <c r="M99">
        <v>2.86</v>
      </c>
      <c r="N99">
        <v>1129.99</v>
      </c>
      <c r="O99" t="s">
        <v>80</v>
      </c>
      <c r="P99" t="s">
        <v>181</v>
      </c>
      <c r="Q99" t="s">
        <v>228</v>
      </c>
      <c r="R99" t="s">
        <v>82</v>
      </c>
      <c r="S99" t="s">
        <v>43</v>
      </c>
      <c r="T99" t="s">
        <v>539</v>
      </c>
    </row>
    <row r="100" spans="1:20" x14ac:dyDescent="0.25">
      <c r="A100" t="s">
        <v>540</v>
      </c>
      <c r="B100" s="1">
        <v>44826</v>
      </c>
      <c r="C100" t="s">
        <v>541</v>
      </c>
      <c r="D100" t="s">
        <v>542</v>
      </c>
      <c r="E100" t="s">
        <v>96</v>
      </c>
      <c r="F100" t="s">
        <v>97</v>
      </c>
      <c r="G100" t="s">
        <v>25</v>
      </c>
      <c r="H100" t="s">
        <v>263</v>
      </c>
      <c r="I100">
        <v>5</v>
      </c>
      <c r="J100">
        <v>384.56</v>
      </c>
      <c r="K100">
        <v>0.15</v>
      </c>
      <c r="L100">
        <v>130.75</v>
      </c>
      <c r="M100">
        <v>12.62</v>
      </c>
      <c r="N100">
        <v>1777.75</v>
      </c>
      <c r="O100" t="s">
        <v>80</v>
      </c>
      <c r="P100" t="s">
        <v>28</v>
      </c>
      <c r="Q100" t="s">
        <v>89</v>
      </c>
      <c r="R100" t="s">
        <v>90</v>
      </c>
      <c r="S100" t="s">
        <v>43</v>
      </c>
      <c r="T100" t="s">
        <v>543</v>
      </c>
    </row>
    <row r="101" spans="1:20" x14ac:dyDescent="0.25">
      <c r="A101" t="s">
        <v>544</v>
      </c>
      <c r="B101" s="1">
        <v>44100</v>
      </c>
      <c r="C101" t="s">
        <v>545</v>
      </c>
      <c r="D101" t="s">
        <v>307</v>
      </c>
      <c r="E101" t="s">
        <v>77</v>
      </c>
      <c r="F101" t="s">
        <v>78</v>
      </c>
      <c r="G101" t="s">
        <v>180</v>
      </c>
      <c r="H101" t="s">
        <v>109</v>
      </c>
      <c r="I101">
        <v>1</v>
      </c>
      <c r="J101">
        <v>206.2</v>
      </c>
      <c r="K101">
        <v>0</v>
      </c>
      <c r="L101">
        <v>16.5</v>
      </c>
      <c r="M101">
        <v>9.08</v>
      </c>
      <c r="N101">
        <v>231.78</v>
      </c>
      <c r="O101" t="s">
        <v>69</v>
      </c>
      <c r="P101" t="s">
        <v>28</v>
      </c>
      <c r="Q101" t="s">
        <v>182</v>
      </c>
      <c r="R101" t="s">
        <v>183</v>
      </c>
      <c r="S101" t="s">
        <v>31</v>
      </c>
      <c r="T101" t="s">
        <v>546</v>
      </c>
    </row>
    <row r="102" spans="1:20" x14ac:dyDescent="0.25">
      <c r="A102" t="s">
        <v>547</v>
      </c>
      <c r="B102" s="1">
        <v>44646</v>
      </c>
      <c r="C102" t="s">
        <v>548</v>
      </c>
      <c r="D102" t="s">
        <v>549</v>
      </c>
      <c r="E102" t="s">
        <v>137</v>
      </c>
      <c r="F102" t="s">
        <v>138</v>
      </c>
      <c r="G102" t="s">
        <v>108</v>
      </c>
      <c r="H102" t="s">
        <v>79</v>
      </c>
      <c r="I102">
        <v>4</v>
      </c>
      <c r="J102">
        <v>369.47</v>
      </c>
      <c r="K102">
        <v>0.25</v>
      </c>
      <c r="L102">
        <v>199.51</v>
      </c>
      <c r="M102">
        <v>4.5599999999999996</v>
      </c>
      <c r="N102">
        <v>1312.48</v>
      </c>
      <c r="O102" t="s">
        <v>69</v>
      </c>
      <c r="P102" t="s">
        <v>28</v>
      </c>
      <c r="Q102" t="s">
        <v>166</v>
      </c>
      <c r="R102" t="s">
        <v>167</v>
      </c>
      <c r="S102" t="s">
        <v>43</v>
      </c>
      <c r="T102" t="s">
        <v>198</v>
      </c>
    </row>
    <row r="103" spans="1:20" x14ac:dyDescent="0.25">
      <c r="A103" t="s">
        <v>550</v>
      </c>
      <c r="B103" s="1">
        <v>45125</v>
      </c>
      <c r="C103" t="s">
        <v>551</v>
      </c>
      <c r="D103" t="s">
        <v>249</v>
      </c>
      <c r="E103" t="s">
        <v>23</v>
      </c>
      <c r="F103" t="s">
        <v>24</v>
      </c>
      <c r="G103" t="s">
        <v>25</v>
      </c>
      <c r="H103" t="s">
        <v>256</v>
      </c>
      <c r="I103">
        <v>1</v>
      </c>
      <c r="J103">
        <v>29.37</v>
      </c>
      <c r="K103">
        <v>0</v>
      </c>
      <c r="L103">
        <v>1.47</v>
      </c>
      <c r="M103">
        <v>5.45</v>
      </c>
      <c r="N103">
        <v>36.29</v>
      </c>
      <c r="O103" t="s">
        <v>69</v>
      </c>
      <c r="P103" t="s">
        <v>28</v>
      </c>
      <c r="Q103" t="s">
        <v>139</v>
      </c>
      <c r="R103" t="s">
        <v>140</v>
      </c>
      <c r="S103" t="s">
        <v>43</v>
      </c>
      <c r="T103" t="s">
        <v>552</v>
      </c>
    </row>
    <row r="104" spans="1:20" x14ac:dyDescent="0.25">
      <c r="A104" t="s">
        <v>553</v>
      </c>
      <c r="B104" s="1">
        <v>44286</v>
      </c>
      <c r="C104" t="s">
        <v>554</v>
      </c>
      <c r="D104" t="s">
        <v>555</v>
      </c>
      <c r="E104" t="s">
        <v>244</v>
      </c>
      <c r="F104" t="s">
        <v>245</v>
      </c>
      <c r="G104" t="s">
        <v>38</v>
      </c>
      <c r="H104" t="s">
        <v>109</v>
      </c>
      <c r="I104">
        <v>2</v>
      </c>
      <c r="J104">
        <v>159.82</v>
      </c>
      <c r="K104">
        <v>0.05</v>
      </c>
      <c r="L104">
        <v>15.18</v>
      </c>
      <c r="M104">
        <v>2.5499999999999998</v>
      </c>
      <c r="N104">
        <v>321.39</v>
      </c>
      <c r="O104" t="s">
        <v>27</v>
      </c>
      <c r="P104" t="s">
        <v>28</v>
      </c>
      <c r="Q104" t="s">
        <v>188</v>
      </c>
      <c r="R104" t="s">
        <v>82</v>
      </c>
      <c r="S104" t="s">
        <v>43</v>
      </c>
      <c r="T104" t="s">
        <v>556</v>
      </c>
    </row>
    <row r="105" spans="1:20" x14ac:dyDescent="0.25">
      <c r="A105" t="s">
        <v>557</v>
      </c>
      <c r="B105" s="1">
        <v>45316</v>
      </c>
      <c r="C105" t="s">
        <v>558</v>
      </c>
      <c r="D105" t="s">
        <v>214</v>
      </c>
      <c r="E105" t="s">
        <v>106</v>
      </c>
      <c r="F105" t="s">
        <v>107</v>
      </c>
      <c r="G105" t="s">
        <v>98</v>
      </c>
      <c r="H105" t="s">
        <v>263</v>
      </c>
      <c r="I105">
        <v>4</v>
      </c>
      <c r="J105">
        <v>548.39</v>
      </c>
      <c r="K105">
        <v>0</v>
      </c>
      <c r="L105">
        <v>109.68</v>
      </c>
      <c r="M105">
        <v>12.26</v>
      </c>
      <c r="N105">
        <v>2315.5</v>
      </c>
      <c r="O105" t="s">
        <v>80</v>
      </c>
      <c r="P105" t="s">
        <v>28</v>
      </c>
      <c r="Q105" t="s">
        <v>154</v>
      </c>
      <c r="R105" t="s">
        <v>155</v>
      </c>
      <c r="S105" t="s">
        <v>43</v>
      </c>
      <c r="T105" t="s">
        <v>559</v>
      </c>
    </row>
    <row r="106" spans="1:20" x14ac:dyDescent="0.25">
      <c r="A106" t="s">
        <v>560</v>
      </c>
      <c r="B106" s="1">
        <v>45581</v>
      </c>
      <c r="C106" t="s">
        <v>561</v>
      </c>
      <c r="D106" t="s">
        <v>562</v>
      </c>
      <c r="E106" t="s">
        <v>178</v>
      </c>
      <c r="F106" t="s">
        <v>179</v>
      </c>
      <c r="G106" t="s">
        <v>180</v>
      </c>
      <c r="H106" t="s">
        <v>123</v>
      </c>
      <c r="I106">
        <v>3</v>
      </c>
      <c r="J106">
        <v>99.05</v>
      </c>
      <c r="K106">
        <v>0.05</v>
      </c>
      <c r="L106">
        <v>33.880000000000003</v>
      </c>
      <c r="M106">
        <v>0.71</v>
      </c>
      <c r="N106">
        <v>316.88</v>
      </c>
      <c r="O106" t="s">
        <v>69</v>
      </c>
      <c r="P106" t="s">
        <v>28</v>
      </c>
      <c r="Q106" t="s">
        <v>51</v>
      </c>
      <c r="R106" t="s">
        <v>42</v>
      </c>
      <c r="S106" t="s">
        <v>43</v>
      </c>
      <c r="T106" t="s">
        <v>563</v>
      </c>
    </row>
    <row r="107" spans="1:20" x14ac:dyDescent="0.25">
      <c r="A107" t="s">
        <v>564</v>
      </c>
      <c r="B107" s="1">
        <v>45106</v>
      </c>
      <c r="C107" t="s">
        <v>565</v>
      </c>
      <c r="D107" t="s">
        <v>566</v>
      </c>
      <c r="E107" t="s">
        <v>492</v>
      </c>
      <c r="F107" t="s">
        <v>493</v>
      </c>
      <c r="G107" t="s">
        <v>98</v>
      </c>
      <c r="H107" t="s">
        <v>26</v>
      </c>
      <c r="I107">
        <v>1</v>
      </c>
      <c r="J107">
        <v>113.27</v>
      </c>
      <c r="K107">
        <v>0.05</v>
      </c>
      <c r="L107">
        <v>5.38</v>
      </c>
      <c r="M107">
        <v>0.22</v>
      </c>
      <c r="N107">
        <v>113.21</v>
      </c>
      <c r="O107" t="s">
        <v>80</v>
      </c>
      <c r="P107" t="s">
        <v>28</v>
      </c>
      <c r="Q107" t="s">
        <v>51</v>
      </c>
      <c r="R107" t="s">
        <v>42</v>
      </c>
      <c r="S107" t="s">
        <v>43</v>
      </c>
      <c r="T107" t="s">
        <v>567</v>
      </c>
    </row>
    <row r="108" spans="1:20" x14ac:dyDescent="0.25">
      <c r="A108" t="s">
        <v>568</v>
      </c>
      <c r="B108" s="1">
        <v>44847</v>
      </c>
      <c r="C108" t="s">
        <v>569</v>
      </c>
      <c r="D108" t="s">
        <v>570</v>
      </c>
      <c r="E108" t="s">
        <v>226</v>
      </c>
      <c r="F108" t="s">
        <v>227</v>
      </c>
      <c r="G108" t="s">
        <v>108</v>
      </c>
      <c r="H108" t="s">
        <v>39</v>
      </c>
      <c r="I108">
        <v>3</v>
      </c>
      <c r="J108">
        <v>297.26</v>
      </c>
      <c r="K108">
        <v>0.05</v>
      </c>
      <c r="L108">
        <v>101.66</v>
      </c>
      <c r="M108">
        <v>5.24</v>
      </c>
      <c r="N108">
        <v>954.09</v>
      </c>
      <c r="O108" t="s">
        <v>69</v>
      </c>
      <c r="P108" t="s">
        <v>99</v>
      </c>
      <c r="Q108" t="s">
        <v>154</v>
      </c>
      <c r="R108" t="s">
        <v>155</v>
      </c>
      <c r="S108" t="s">
        <v>43</v>
      </c>
      <c r="T108" t="s">
        <v>475</v>
      </c>
    </row>
    <row r="109" spans="1:20" x14ac:dyDescent="0.25">
      <c r="A109" t="s">
        <v>571</v>
      </c>
      <c r="B109" s="1">
        <v>45556</v>
      </c>
      <c r="C109" t="s">
        <v>572</v>
      </c>
      <c r="D109" t="s">
        <v>573</v>
      </c>
      <c r="E109" t="s">
        <v>574</v>
      </c>
      <c r="F109" t="s">
        <v>575</v>
      </c>
      <c r="G109" t="s">
        <v>50</v>
      </c>
      <c r="H109" t="s">
        <v>123</v>
      </c>
      <c r="I109">
        <v>1</v>
      </c>
      <c r="J109">
        <v>483.5</v>
      </c>
      <c r="K109">
        <v>0</v>
      </c>
      <c r="L109">
        <v>38.68</v>
      </c>
      <c r="M109">
        <v>4.62</v>
      </c>
      <c r="N109">
        <v>526.79999999999995</v>
      </c>
      <c r="O109" t="s">
        <v>27</v>
      </c>
      <c r="P109" t="s">
        <v>28</v>
      </c>
      <c r="Q109" t="s">
        <v>81</v>
      </c>
      <c r="R109" t="s">
        <v>82</v>
      </c>
      <c r="S109" t="s">
        <v>43</v>
      </c>
      <c r="T109" t="s">
        <v>576</v>
      </c>
    </row>
    <row r="110" spans="1:20" x14ac:dyDescent="0.25">
      <c r="A110" t="s">
        <v>577</v>
      </c>
      <c r="B110" s="1">
        <v>44126</v>
      </c>
      <c r="C110" t="s">
        <v>578</v>
      </c>
      <c r="D110" t="s">
        <v>566</v>
      </c>
      <c r="E110" t="s">
        <v>374</v>
      </c>
      <c r="F110" t="s">
        <v>375</v>
      </c>
      <c r="G110" t="s">
        <v>108</v>
      </c>
      <c r="H110" t="s">
        <v>123</v>
      </c>
      <c r="I110">
        <v>3</v>
      </c>
      <c r="J110">
        <v>127.42</v>
      </c>
      <c r="K110">
        <v>0.15</v>
      </c>
      <c r="L110">
        <v>16.25</v>
      </c>
      <c r="M110">
        <v>1.88</v>
      </c>
      <c r="N110">
        <v>343.05</v>
      </c>
      <c r="O110" t="s">
        <v>27</v>
      </c>
      <c r="P110" t="s">
        <v>28</v>
      </c>
      <c r="Q110" t="s">
        <v>210</v>
      </c>
      <c r="R110" t="s">
        <v>42</v>
      </c>
      <c r="S110" t="s">
        <v>43</v>
      </c>
      <c r="T110" t="s">
        <v>579</v>
      </c>
    </row>
    <row r="111" spans="1:20" x14ac:dyDescent="0.25">
      <c r="A111" t="s">
        <v>580</v>
      </c>
      <c r="B111" s="1">
        <v>45579</v>
      </c>
      <c r="C111" t="s">
        <v>581</v>
      </c>
      <c r="D111" t="s">
        <v>328</v>
      </c>
      <c r="E111" t="s">
        <v>77</v>
      </c>
      <c r="F111" t="s">
        <v>78</v>
      </c>
      <c r="G111" t="s">
        <v>108</v>
      </c>
      <c r="H111" t="s">
        <v>123</v>
      </c>
      <c r="I111">
        <v>5</v>
      </c>
      <c r="J111">
        <v>520.69000000000005</v>
      </c>
      <c r="K111">
        <v>0</v>
      </c>
      <c r="L111">
        <v>130.16999999999999</v>
      </c>
      <c r="M111">
        <v>9.98</v>
      </c>
      <c r="N111">
        <v>2743.6</v>
      </c>
      <c r="O111" t="s">
        <v>153</v>
      </c>
      <c r="P111" t="s">
        <v>28</v>
      </c>
      <c r="Q111" t="s">
        <v>182</v>
      </c>
      <c r="R111" t="s">
        <v>183</v>
      </c>
      <c r="S111" t="s">
        <v>31</v>
      </c>
      <c r="T111" t="s">
        <v>582</v>
      </c>
    </row>
    <row r="112" spans="1:20" x14ac:dyDescent="0.25">
      <c r="A112" t="s">
        <v>583</v>
      </c>
      <c r="B112" s="1">
        <v>44550</v>
      </c>
      <c r="C112" t="s">
        <v>584</v>
      </c>
      <c r="D112" t="s">
        <v>232</v>
      </c>
      <c r="E112" t="s">
        <v>66</v>
      </c>
      <c r="F112" t="s">
        <v>67</v>
      </c>
      <c r="G112" t="s">
        <v>50</v>
      </c>
      <c r="H112" t="s">
        <v>26</v>
      </c>
      <c r="I112">
        <v>5</v>
      </c>
      <c r="J112">
        <v>61.48</v>
      </c>
      <c r="K112">
        <v>0</v>
      </c>
      <c r="L112">
        <v>55.33</v>
      </c>
      <c r="M112">
        <v>2.64</v>
      </c>
      <c r="N112">
        <v>365.37</v>
      </c>
      <c r="O112" t="s">
        <v>40</v>
      </c>
      <c r="P112" t="s">
        <v>28</v>
      </c>
      <c r="Q112" t="s">
        <v>71</v>
      </c>
      <c r="R112" t="s">
        <v>42</v>
      </c>
      <c r="S112" t="s">
        <v>43</v>
      </c>
      <c r="T112" t="s">
        <v>585</v>
      </c>
    </row>
    <row r="113" spans="1:20" x14ac:dyDescent="0.25">
      <c r="A113" t="s">
        <v>586</v>
      </c>
      <c r="B113" s="1">
        <v>45603</v>
      </c>
      <c r="C113" t="s">
        <v>587</v>
      </c>
      <c r="D113" t="s">
        <v>207</v>
      </c>
      <c r="E113" t="s">
        <v>302</v>
      </c>
      <c r="F113" t="s">
        <v>303</v>
      </c>
      <c r="G113" t="s">
        <v>25</v>
      </c>
      <c r="H113" t="s">
        <v>68</v>
      </c>
      <c r="I113">
        <v>5</v>
      </c>
      <c r="J113">
        <v>314</v>
      </c>
      <c r="K113">
        <v>0</v>
      </c>
      <c r="L113">
        <v>282.60000000000002</v>
      </c>
      <c r="M113">
        <v>8.14</v>
      </c>
      <c r="N113">
        <v>1860.74</v>
      </c>
      <c r="O113" t="s">
        <v>27</v>
      </c>
      <c r="P113" t="s">
        <v>28</v>
      </c>
      <c r="Q113" t="s">
        <v>228</v>
      </c>
      <c r="R113" t="s">
        <v>82</v>
      </c>
      <c r="S113" t="s">
        <v>43</v>
      </c>
      <c r="T113" t="s">
        <v>588</v>
      </c>
    </row>
    <row r="114" spans="1:20" x14ac:dyDescent="0.25">
      <c r="A114" t="s">
        <v>589</v>
      </c>
      <c r="B114" s="1">
        <v>44168</v>
      </c>
      <c r="C114" t="s">
        <v>590</v>
      </c>
      <c r="D114" t="s">
        <v>591</v>
      </c>
      <c r="E114" t="s">
        <v>592</v>
      </c>
      <c r="F114" t="s">
        <v>593</v>
      </c>
      <c r="G114" t="s">
        <v>108</v>
      </c>
      <c r="H114" t="s">
        <v>39</v>
      </c>
      <c r="I114">
        <v>4</v>
      </c>
      <c r="J114">
        <v>189.7</v>
      </c>
      <c r="K114">
        <v>0.25</v>
      </c>
      <c r="L114">
        <v>28.46</v>
      </c>
      <c r="M114">
        <v>13.2</v>
      </c>
      <c r="N114">
        <v>610.76</v>
      </c>
      <c r="O114" t="s">
        <v>40</v>
      </c>
      <c r="P114" t="s">
        <v>70</v>
      </c>
      <c r="Q114" t="s">
        <v>51</v>
      </c>
      <c r="R114" t="s">
        <v>42</v>
      </c>
      <c r="S114" t="s">
        <v>43</v>
      </c>
      <c r="T114" t="s">
        <v>594</v>
      </c>
    </row>
    <row r="115" spans="1:20" x14ac:dyDescent="0.25">
      <c r="A115" t="s">
        <v>595</v>
      </c>
      <c r="B115" s="1">
        <v>44709</v>
      </c>
      <c r="C115" t="s">
        <v>596</v>
      </c>
      <c r="D115" t="s">
        <v>597</v>
      </c>
      <c r="E115" t="s">
        <v>226</v>
      </c>
      <c r="F115" t="s">
        <v>227</v>
      </c>
      <c r="G115" t="s">
        <v>50</v>
      </c>
      <c r="H115" t="s">
        <v>123</v>
      </c>
      <c r="I115">
        <v>2</v>
      </c>
      <c r="J115">
        <v>103.29</v>
      </c>
      <c r="K115">
        <v>0.2</v>
      </c>
      <c r="L115">
        <v>0</v>
      </c>
      <c r="M115">
        <v>0.55000000000000004</v>
      </c>
      <c r="N115">
        <v>165.81</v>
      </c>
      <c r="O115" t="s">
        <v>40</v>
      </c>
      <c r="P115" t="s">
        <v>132</v>
      </c>
      <c r="Q115" t="s">
        <v>71</v>
      </c>
      <c r="R115" t="s">
        <v>42</v>
      </c>
      <c r="S115" t="s">
        <v>43</v>
      </c>
      <c r="T115" t="s">
        <v>598</v>
      </c>
    </row>
    <row r="116" spans="1:20" x14ac:dyDescent="0.25">
      <c r="A116" t="s">
        <v>599</v>
      </c>
      <c r="B116" s="1">
        <v>44907</v>
      </c>
      <c r="C116" t="s">
        <v>600</v>
      </c>
      <c r="D116" t="s">
        <v>373</v>
      </c>
      <c r="E116" t="s">
        <v>337</v>
      </c>
      <c r="F116" t="s">
        <v>338</v>
      </c>
      <c r="G116" t="s">
        <v>38</v>
      </c>
      <c r="H116" t="s">
        <v>39</v>
      </c>
      <c r="I116">
        <v>3</v>
      </c>
      <c r="J116">
        <v>167.08</v>
      </c>
      <c r="K116">
        <v>0</v>
      </c>
      <c r="L116">
        <v>40.1</v>
      </c>
      <c r="M116">
        <v>7.29</v>
      </c>
      <c r="N116">
        <v>548.63</v>
      </c>
      <c r="O116" t="s">
        <v>40</v>
      </c>
      <c r="P116" t="s">
        <v>28</v>
      </c>
      <c r="Q116" t="s">
        <v>81</v>
      </c>
      <c r="R116" t="s">
        <v>82</v>
      </c>
      <c r="S116" t="s">
        <v>43</v>
      </c>
      <c r="T116" t="s">
        <v>601</v>
      </c>
    </row>
    <row r="117" spans="1:20" x14ac:dyDescent="0.25">
      <c r="A117" t="s">
        <v>602</v>
      </c>
      <c r="B117" s="1">
        <v>44622</v>
      </c>
      <c r="C117" t="s">
        <v>603</v>
      </c>
      <c r="D117" t="s">
        <v>604</v>
      </c>
      <c r="E117" t="s">
        <v>208</v>
      </c>
      <c r="F117" t="s">
        <v>209</v>
      </c>
      <c r="G117" t="s">
        <v>108</v>
      </c>
      <c r="H117" t="s">
        <v>68</v>
      </c>
      <c r="I117">
        <v>4</v>
      </c>
      <c r="J117">
        <v>468.57</v>
      </c>
      <c r="K117">
        <v>0.25</v>
      </c>
      <c r="L117">
        <v>70.290000000000006</v>
      </c>
      <c r="M117">
        <v>14.63</v>
      </c>
      <c r="N117">
        <v>1490.63</v>
      </c>
      <c r="O117" t="s">
        <v>27</v>
      </c>
      <c r="P117" t="s">
        <v>132</v>
      </c>
      <c r="Q117" t="s">
        <v>81</v>
      </c>
      <c r="R117" t="s">
        <v>82</v>
      </c>
      <c r="S117" t="s">
        <v>43</v>
      </c>
      <c r="T117" t="s">
        <v>605</v>
      </c>
    </row>
    <row r="118" spans="1:20" x14ac:dyDescent="0.25">
      <c r="A118" t="s">
        <v>606</v>
      </c>
      <c r="B118" s="1">
        <v>44047</v>
      </c>
      <c r="C118" t="s">
        <v>607</v>
      </c>
      <c r="D118" t="s">
        <v>171</v>
      </c>
      <c r="E118" t="s">
        <v>130</v>
      </c>
      <c r="F118" t="s">
        <v>131</v>
      </c>
      <c r="G118" t="s">
        <v>50</v>
      </c>
      <c r="H118" t="s">
        <v>123</v>
      </c>
      <c r="I118">
        <v>2</v>
      </c>
      <c r="J118">
        <v>25.31</v>
      </c>
      <c r="K118">
        <v>0</v>
      </c>
      <c r="L118">
        <v>0</v>
      </c>
      <c r="M118">
        <v>14.69</v>
      </c>
      <c r="N118">
        <v>65.31</v>
      </c>
      <c r="O118" t="s">
        <v>27</v>
      </c>
      <c r="P118" t="s">
        <v>132</v>
      </c>
      <c r="Q118" t="s">
        <v>41</v>
      </c>
      <c r="R118" t="s">
        <v>42</v>
      </c>
      <c r="S118" t="s">
        <v>43</v>
      </c>
      <c r="T118" t="s">
        <v>608</v>
      </c>
    </row>
    <row r="119" spans="1:20" x14ac:dyDescent="0.25">
      <c r="A119" t="s">
        <v>609</v>
      </c>
      <c r="B119" s="1">
        <v>44594</v>
      </c>
      <c r="C119" t="s">
        <v>610</v>
      </c>
      <c r="D119" t="s">
        <v>611</v>
      </c>
      <c r="E119" t="s">
        <v>254</v>
      </c>
      <c r="F119" t="s">
        <v>255</v>
      </c>
      <c r="G119" t="s">
        <v>108</v>
      </c>
      <c r="H119" t="s">
        <v>68</v>
      </c>
      <c r="I119">
        <v>2</v>
      </c>
      <c r="J119">
        <v>590.96</v>
      </c>
      <c r="K119">
        <v>0.05</v>
      </c>
      <c r="L119">
        <v>134.74</v>
      </c>
      <c r="M119">
        <v>5.5</v>
      </c>
      <c r="N119">
        <v>1263.06</v>
      </c>
      <c r="O119" t="s">
        <v>69</v>
      </c>
      <c r="P119" t="s">
        <v>28</v>
      </c>
      <c r="Q119" t="s">
        <v>100</v>
      </c>
      <c r="R119" t="s">
        <v>101</v>
      </c>
      <c r="S119" t="s">
        <v>43</v>
      </c>
      <c r="T119" t="s">
        <v>402</v>
      </c>
    </row>
    <row r="120" spans="1:20" x14ac:dyDescent="0.25">
      <c r="A120" t="s">
        <v>612</v>
      </c>
      <c r="B120" s="1">
        <v>44018</v>
      </c>
      <c r="C120" t="s">
        <v>613</v>
      </c>
      <c r="D120" t="s">
        <v>120</v>
      </c>
      <c r="E120" t="s">
        <v>319</v>
      </c>
      <c r="F120" t="s">
        <v>320</v>
      </c>
      <c r="G120" t="s">
        <v>38</v>
      </c>
      <c r="H120" t="s">
        <v>256</v>
      </c>
      <c r="I120">
        <v>2</v>
      </c>
      <c r="J120">
        <v>433.24</v>
      </c>
      <c r="K120">
        <v>0.05</v>
      </c>
      <c r="L120">
        <v>98.78</v>
      </c>
      <c r="M120">
        <v>10.23</v>
      </c>
      <c r="N120">
        <v>932.17</v>
      </c>
      <c r="O120" t="s">
        <v>59</v>
      </c>
      <c r="P120" t="s">
        <v>132</v>
      </c>
      <c r="Q120" t="s">
        <v>166</v>
      </c>
      <c r="R120" t="s">
        <v>167</v>
      </c>
      <c r="S120" t="s">
        <v>43</v>
      </c>
      <c r="T120" t="s">
        <v>614</v>
      </c>
    </row>
    <row r="121" spans="1:20" x14ac:dyDescent="0.25">
      <c r="A121" t="s">
        <v>615</v>
      </c>
      <c r="B121" s="1">
        <v>44210</v>
      </c>
      <c r="C121" t="s">
        <v>616</v>
      </c>
      <c r="D121" t="s">
        <v>332</v>
      </c>
      <c r="E121" t="s">
        <v>352</v>
      </c>
      <c r="F121" t="s">
        <v>353</v>
      </c>
      <c r="G121" t="s">
        <v>25</v>
      </c>
      <c r="H121" t="s">
        <v>263</v>
      </c>
      <c r="I121">
        <v>4</v>
      </c>
      <c r="J121">
        <v>187.75</v>
      </c>
      <c r="K121">
        <v>0.05</v>
      </c>
      <c r="L121">
        <v>128.41999999999999</v>
      </c>
      <c r="M121">
        <v>9.52</v>
      </c>
      <c r="N121">
        <v>851.39</v>
      </c>
      <c r="O121" t="s">
        <v>69</v>
      </c>
      <c r="P121" t="s">
        <v>28</v>
      </c>
      <c r="Q121" t="s">
        <v>228</v>
      </c>
      <c r="R121" t="s">
        <v>82</v>
      </c>
      <c r="S121" t="s">
        <v>43</v>
      </c>
      <c r="T121" t="s">
        <v>617</v>
      </c>
    </row>
    <row r="122" spans="1:20" x14ac:dyDescent="0.25">
      <c r="A122" t="s">
        <v>618</v>
      </c>
      <c r="B122" s="1">
        <v>44323</v>
      </c>
      <c r="C122" t="s">
        <v>619</v>
      </c>
      <c r="D122" t="s">
        <v>620</v>
      </c>
      <c r="E122" t="s">
        <v>492</v>
      </c>
      <c r="F122" t="s">
        <v>493</v>
      </c>
      <c r="G122" t="s">
        <v>98</v>
      </c>
      <c r="H122" t="s">
        <v>58</v>
      </c>
      <c r="I122">
        <v>5</v>
      </c>
      <c r="J122">
        <v>230.99</v>
      </c>
      <c r="K122">
        <v>0.15</v>
      </c>
      <c r="L122">
        <v>117.8</v>
      </c>
      <c r="M122">
        <v>10.69</v>
      </c>
      <c r="N122">
        <v>1110.2</v>
      </c>
      <c r="O122" t="s">
        <v>80</v>
      </c>
      <c r="P122" t="s">
        <v>28</v>
      </c>
      <c r="Q122" t="s">
        <v>221</v>
      </c>
      <c r="R122" t="s">
        <v>222</v>
      </c>
      <c r="S122" t="s">
        <v>43</v>
      </c>
      <c r="T122" t="s">
        <v>621</v>
      </c>
    </row>
    <row r="123" spans="1:20" x14ac:dyDescent="0.25">
      <c r="A123" t="s">
        <v>622</v>
      </c>
      <c r="B123" s="1">
        <v>44895</v>
      </c>
      <c r="C123" t="s">
        <v>623</v>
      </c>
      <c r="D123" t="s">
        <v>624</v>
      </c>
      <c r="E123" t="s">
        <v>215</v>
      </c>
      <c r="F123" t="s">
        <v>216</v>
      </c>
      <c r="G123" t="s">
        <v>108</v>
      </c>
      <c r="H123" t="s">
        <v>58</v>
      </c>
      <c r="I123">
        <v>5</v>
      </c>
      <c r="J123">
        <v>246.13</v>
      </c>
      <c r="K123">
        <v>0.1</v>
      </c>
      <c r="L123">
        <v>0</v>
      </c>
      <c r="M123">
        <v>9.69</v>
      </c>
      <c r="N123">
        <v>1117.28</v>
      </c>
      <c r="O123" t="s">
        <v>40</v>
      </c>
      <c r="P123" t="s">
        <v>132</v>
      </c>
      <c r="Q123" t="s">
        <v>51</v>
      </c>
      <c r="R123" t="s">
        <v>42</v>
      </c>
      <c r="S123" t="s">
        <v>72</v>
      </c>
      <c r="T123" t="s">
        <v>625</v>
      </c>
    </row>
    <row r="124" spans="1:20" x14ac:dyDescent="0.25">
      <c r="A124" t="s">
        <v>626</v>
      </c>
      <c r="B124" s="1">
        <v>45011</v>
      </c>
      <c r="C124" t="s">
        <v>627</v>
      </c>
      <c r="D124" t="s">
        <v>249</v>
      </c>
      <c r="E124" t="s">
        <v>352</v>
      </c>
      <c r="F124" t="s">
        <v>353</v>
      </c>
      <c r="G124" t="s">
        <v>38</v>
      </c>
      <c r="H124" t="s">
        <v>79</v>
      </c>
      <c r="I124">
        <v>1</v>
      </c>
      <c r="J124">
        <v>18.66</v>
      </c>
      <c r="K124">
        <v>0</v>
      </c>
      <c r="L124">
        <v>0.93</v>
      </c>
      <c r="M124">
        <v>5.03</v>
      </c>
      <c r="N124">
        <v>24.62</v>
      </c>
      <c r="O124" t="s">
        <v>40</v>
      </c>
      <c r="P124" t="s">
        <v>28</v>
      </c>
      <c r="Q124" t="s">
        <v>228</v>
      </c>
      <c r="R124" t="s">
        <v>82</v>
      </c>
      <c r="S124" t="s">
        <v>43</v>
      </c>
      <c r="T124" t="s">
        <v>628</v>
      </c>
    </row>
    <row r="125" spans="1:20" x14ac:dyDescent="0.25">
      <c r="A125" t="s">
        <v>629</v>
      </c>
      <c r="B125" s="1">
        <v>43845</v>
      </c>
      <c r="C125" t="s">
        <v>630</v>
      </c>
      <c r="D125" t="s">
        <v>201</v>
      </c>
      <c r="E125" t="s">
        <v>530</v>
      </c>
      <c r="F125" t="s">
        <v>531</v>
      </c>
      <c r="G125" t="s">
        <v>50</v>
      </c>
      <c r="H125" t="s">
        <v>123</v>
      </c>
      <c r="I125">
        <v>2</v>
      </c>
      <c r="J125">
        <v>48.99</v>
      </c>
      <c r="K125">
        <v>0.25</v>
      </c>
      <c r="L125">
        <v>3.67</v>
      </c>
      <c r="M125">
        <v>1.59</v>
      </c>
      <c r="N125">
        <v>78.739999999999995</v>
      </c>
      <c r="O125" t="s">
        <v>40</v>
      </c>
      <c r="P125" t="s">
        <v>28</v>
      </c>
      <c r="Q125" t="s">
        <v>339</v>
      </c>
      <c r="R125" t="s">
        <v>82</v>
      </c>
      <c r="S125" t="s">
        <v>43</v>
      </c>
      <c r="T125" t="s">
        <v>631</v>
      </c>
    </row>
    <row r="126" spans="1:20" x14ac:dyDescent="0.25">
      <c r="A126" t="s">
        <v>632</v>
      </c>
      <c r="B126" s="1">
        <v>43895</v>
      </c>
      <c r="C126" t="s">
        <v>633</v>
      </c>
      <c r="D126" t="s">
        <v>22</v>
      </c>
      <c r="E126" t="s">
        <v>208</v>
      </c>
      <c r="F126" t="s">
        <v>209</v>
      </c>
      <c r="G126" t="s">
        <v>108</v>
      </c>
      <c r="H126" t="s">
        <v>123</v>
      </c>
      <c r="I126">
        <v>5</v>
      </c>
      <c r="J126">
        <v>200.05</v>
      </c>
      <c r="K126">
        <v>0.05</v>
      </c>
      <c r="L126">
        <v>114.03</v>
      </c>
      <c r="M126">
        <v>2.34</v>
      </c>
      <c r="N126">
        <v>1066.6099999999999</v>
      </c>
      <c r="O126" t="s">
        <v>69</v>
      </c>
      <c r="P126" t="s">
        <v>28</v>
      </c>
      <c r="Q126" t="s">
        <v>116</v>
      </c>
      <c r="R126" t="s">
        <v>42</v>
      </c>
      <c r="S126" t="s">
        <v>235</v>
      </c>
      <c r="T126" t="s">
        <v>634</v>
      </c>
    </row>
    <row r="127" spans="1:20" x14ac:dyDescent="0.25">
      <c r="A127" t="s">
        <v>635</v>
      </c>
      <c r="B127" s="1">
        <v>44351</v>
      </c>
      <c r="C127" t="s">
        <v>636</v>
      </c>
      <c r="D127" t="s">
        <v>637</v>
      </c>
      <c r="E127" t="s">
        <v>215</v>
      </c>
      <c r="F127" t="s">
        <v>216</v>
      </c>
      <c r="G127" t="s">
        <v>180</v>
      </c>
      <c r="H127" t="s">
        <v>109</v>
      </c>
      <c r="I127">
        <v>4</v>
      </c>
      <c r="J127">
        <v>149.47</v>
      </c>
      <c r="K127">
        <v>0</v>
      </c>
      <c r="L127">
        <v>71.75</v>
      </c>
      <c r="M127">
        <v>10.48</v>
      </c>
      <c r="N127">
        <v>680.11</v>
      </c>
      <c r="O127" t="s">
        <v>80</v>
      </c>
      <c r="P127" t="s">
        <v>28</v>
      </c>
      <c r="Q127" t="s">
        <v>116</v>
      </c>
      <c r="R127" t="s">
        <v>42</v>
      </c>
      <c r="S127" t="s">
        <v>43</v>
      </c>
      <c r="T127" t="s">
        <v>638</v>
      </c>
    </row>
    <row r="128" spans="1:20" x14ac:dyDescent="0.25">
      <c r="A128" t="s">
        <v>639</v>
      </c>
      <c r="B128" s="1">
        <v>45198</v>
      </c>
      <c r="C128" t="s">
        <v>640</v>
      </c>
      <c r="D128" t="s">
        <v>641</v>
      </c>
      <c r="E128" t="s">
        <v>386</v>
      </c>
      <c r="F128" t="s">
        <v>387</v>
      </c>
      <c r="G128" t="s">
        <v>108</v>
      </c>
      <c r="H128" t="s">
        <v>263</v>
      </c>
      <c r="I128">
        <v>3</v>
      </c>
      <c r="J128">
        <v>460.51</v>
      </c>
      <c r="K128">
        <v>0.05</v>
      </c>
      <c r="L128">
        <v>157.49</v>
      </c>
      <c r="M128">
        <v>3.17</v>
      </c>
      <c r="N128">
        <v>1473.11</v>
      </c>
      <c r="O128" t="s">
        <v>69</v>
      </c>
      <c r="P128" t="s">
        <v>28</v>
      </c>
      <c r="Q128" t="s">
        <v>60</v>
      </c>
      <c r="R128" t="s">
        <v>61</v>
      </c>
      <c r="S128" t="s">
        <v>43</v>
      </c>
      <c r="T128" t="s">
        <v>642</v>
      </c>
    </row>
    <row r="129" spans="1:20" x14ac:dyDescent="0.25">
      <c r="A129" t="s">
        <v>643</v>
      </c>
      <c r="B129" s="1">
        <v>44983</v>
      </c>
      <c r="C129" t="s">
        <v>644</v>
      </c>
      <c r="D129" t="s">
        <v>150</v>
      </c>
      <c r="E129" t="s">
        <v>352</v>
      </c>
      <c r="F129" t="s">
        <v>353</v>
      </c>
      <c r="G129" t="s">
        <v>38</v>
      </c>
      <c r="H129" t="s">
        <v>58</v>
      </c>
      <c r="I129">
        <v>5</v>
      </c>
      <c r="J129">
        <v>141.31</v>
      </c>
      <c r="K129">
        <v>0.15</v>
      </c>
      <c r="L129">
        <v>72.069999999999993</v>
      </c>
      <c r="M129">
        <v>14.56</v>
      </c>
      <c r="N129">
        <v>687.2</v>
      </c>
      <c r="O129" t="s">
        <v>27</v>
      </c>
      <c r="P129" t="s">
        <v>28</v>
      </c>
      <c r="Q129" t="s">
        <v>100</v>
      </c>
      <c r="R129" t="s">
        <v>101</v>
      </c>
      <c r="S129" t="s">
        <v>43</v>
      </c>
      <c r="T129" t="s">
        <v>645</v>
      </c>
    </row>
    <row r="130" spans="1:20" x14ac:dyDescent="0.25">
      <c r="A130" t="s">
        <v>646</v>
      </c>
      <c r="B130" s="1">
        <v>44478</v>
      </c>
      <c r="C130" t="s">
        <v>647</v>
      </c>
      <c r="D130" t="s">
        <v>648</v>
      </c>
      <c r="E130" t="s">
        <v>196</v>
      </c>
      <c r="F130" t="s">
        <v>197</v>
      </c>
      <c r="G130" t="s">
        <v>25</v>
      </c>
      <c r="H130" t="s">
        <v>109</v>
      </c>
      <c r="I130">
        <v>3</v>
      </c>
      <c r="J130">
        <v>204.15</v>
      </c>
      <c r="K130">
        <v>0.1</v>
      </c>
      <c r="L130">
        <v>66.14</v>
      </c>
      <c r="M130">
        <v>10.09</v>
      </c>
      <c r="N130">
        <v>627.44000000000005</v>
      </c>
      <c r="O130" t="s">
        <v>69</v>
      </c>
      <c r="P130" t="s">
        <v>28</v>
      </c>
      <c r="Q130" t="s">
        <v>210</v>
      </c>
      <c r="R130" t="s">
        <v>42</v>
      </c>
      <c r="S130" t="s">
        <v>43</v>
      </c>
      <c r="T130" t="s">
        <v>649</v>
      </c>
    </row>
    <row r="131" spans="1:20" x14ac:dyDescent="0.25">
      <c r="A131" t="s">
        <v>650</v>
      </c>
      <c r="B131" s="1">
        <v>45326</v>
      </c>
      <c r="C131" t="s">
        <v>651</v>
      </c>
      <c r="D131" t="s">
        <v>652</v>
      </c>
      <c r="E131" t="s">
        <v>286</v>
      </c>
      <c r="F131" t="s">
        <v>287</v>
      </c>
      <c r="G131" t="s">
        <v>25</v>
      </c>
      <c r="H131" t="s">
        <v>26</v>
      </c>
      <c r="I131">
        <v>4</v>
      </c>
      <c r="J131">
        <v>577.36</v>
      </c>
      <c r="K131">
        <v>0.2</v>
      </c>
      <c r="L131">
        <v>92.38</v>
      </c>
      <c r="M131">
        <v>4.08</v>
      </c>
      <c r="N131">
        <v>1944.01</v>
      </c>
      <c r="O131" t="s">
        <v>27</v>
      </c>
      <c r="P131" t="s">
        <v>28</v>
      </c>
      <c r="Q131" t="s">
        <v>116</v>
      </c>
      <c r="R131" t="s">
        <v>42</v>
      </c>
      <c r="S131" t="s">
        <v>43</v>
      </c>
      <c r="T131" t="s">
        <v>653</v>
      </c>
    </row>
    <row r="132" spans="1:20" x14ac:dyDescent="0.25">
      <c r="A132" t="s">
        <v>654</v>
      </c>
      <c r="B132" s="1">
        <v>44917</v>
      </c>
      <c r="C132" t="s">
        <v>655</v>
      </c>
      <c r="D132" t="s">
        <v>656</v>
      </c>
      <c r="E132" t="s">
        <v>352</v>
      </c>
      <c r="F132" t="s">
        <v>353</v>
      </c>
      <c r="G132" t="s">
        <v>180</v>
      </c>
      <c r="H132" t="s">
        <v>79</v>
      </c>
      <c r="I132">
        <v>2</v>
      </c>
      <c r="J132">
        <v>509.27</v>
      </c>
      <c r="K132">
        <v>0</v>
      </c>
      <c r="L132">
        <v>0</v>
      </c>
      <c r="M132">
        <v>6.71</v>
      </c>
      <c r="N132">
        <v>1025.25</v>
      </c>
      <c r="O132" t="s">
        <v>153</v>
      </c>
      <c r="P132" t="s">
        <v>132</v>
      </c>
      <c r="Q132" t="s">
        <v>81</v>
      </c>
      <c r="R132" t="s">
        <v>82</v>
      </c>
      <c r="S132" t="s">
        <v>43</v>
      </c>
      <c r="T132" t="s">
        <v>657</v>
      </c>
    </row>
    <row r="133" spans="1:20" x14ac:dyDescent="0.25">
      <c r="A133" t="s">
        <v>658</v>
      </c>
      <c r="B133" s="1">
        <v>44993</v>
      </c>
      <c r="C133" t="s">
        <v>659</v>
      </c>
      <c r="D133" t="s">
        <v>660</v>
      </c>
      <c r="E133" t="s">
        <v>96</v>
      </c>
      <c r="F133" t="s">
        <v>97</v>
      </c>
      <c r="G133" t="s">
        <v>50</v>
      </c>
      <c r="H133" t="s">
        <v>58</v>
      </c>
      <c r="I133">
        <v>3</v>
      </c>
      <c r="J133">
        <v>496.12</v>
      </c>
      <c r="K133">
        <v>0</v>
      </c>
      <c r="L133">
        <v>74.42</v>
      </c>
      <c r="M133">
        <v>5.91</v>
      </c>
      <c r="N133">
        <v>1568.69</v>
      </c>
      <c r="O133" t="s">
        <v>153</v>
      </c>
      <c r="P133" t="s">
        <v>181</v>
      </c>
      <c r="Q133" t="s">
        <v>60</v>
      </c>
      <c r="R133" t="s">
        <v>61</v>
      </c>
      <c r="S133" t="s">
        <v>91</v>
      </c>
      <c r="T133" t="s">
        <v>661</v>
      </c>
    </row>
    <row r="134" spans="1:20" x14ac:dyDescent="0.25">
      <c r="A134" t="s">
        <v>662</v>
      </c>
      <c r="B134" s="1">
        <v>45353</v>
      </c>
      <c r="C134" t="s">
        <v>663</v>
      </c>
      <c r="D134" t="s">
        <v>253</v>
      </c>
      <c r="E134" t="s">
        <v>456</v>
      </c>
      <c r="F134" t="s">
        <v>457</v>
      </c>
      <c r="G134" t="s">
        <v>50</v>
      </c>
      <c r="H134" t="s">
        <v>68</v>
      </c>
      <c r="I134">
        <v>3</v>
      </c>
      <c r="J134">
        <v>497.74</v>
      </c>
      <c r="K134">
        <v>0</v>
      </c>
      <c r="L134">
        <v>179.19</v>
      </c>
      <c r="M134">
        <v>7.58</v>
      </c>
      <c r="N134">
        <v>1679.99</v>
      </c>
      <c r="O134" t="s">
        <v>69</v>
      </c>
      <c r="P134" t="s">
        <v>28</v>
      </c>
      <c r="Q134" t="s">
        <v>145</v>
      </c>
      <c r="R134" t="s">
        <v>146</v>
      </c>
      <c r="S134" t="s">
        <v>43</v>
      </c>
      <c r="T134" t="s">
        <v>184</v>
      </c>
    </row>
    <row r="135" spans="1:20" x14ac:dyDescent="0.25">
      <c r="A135" t="s">
        <v>664</v>
      </c>
      <c r="B135" s="1">
        <v>44423</v>
      </c>
      <c r="C135" t="s">
        <v>665</v>
      </c>
      <c r="D135" t="s">
        <v>666</v>
      </c>
      <c r="E135" t="s">
        <v>530</v>
      </c>
      <c r="F135" t="s">
        <v>531</v>
      </c>
      <c r="G135" t="s">
        <v>25</v>
      </c>
      <c r="H135" t="s">
        <v>39</v>
      </c>
      <c r="I135">
        <v>4</v>
      </c>
      <c r="J135">
        <v>384.81</v>
      </c>
      <c r="K135">
        <v>0</v>
      </c>
      <c r="L135">
        <v>184.71</v>
      </c>
      <c r="M135">
        <v>13.11</v>
      </c>
      <c r="N135">
        <v>1737.06</v>
      </c>
      <c r="O135" t="s">
        <v>69</v>
      </c>
      <c r="P135" t="s">
        <v>70</v>
      </c>
      <c r="Q135" t="s">
        <v>188</v>
      </c>
      <c r="R135" t="s">
        <v>82</v>
      </c>
      <c r="S135" t="s">
        <v>43</v>
      </c>
      <c r="T135" t="s">
        <v>667</v>
      </c>
    </row>
    <row r="136" spans="1:20" x14ac:dyDescent="0.25">
      <c r="A136" t="s">
        <v>668</v>
      </c>
      <c r="B136" s="1">
        <v>44222</v>
      </c>
      <c r="C136" t="s">
        <v>669</v>
      </c>
      <c r="D136" t="s">
        <v>670</v>
      </c>
      <c r="E136" t="s">
        <v>202</v>
      </c>
      <c r="F136" t="s">
        <v>203</v>
      </c>
      <c r="G136" t="s">
        <v>98</v>
      </c>
      <c r="H136" t="s">
        <v>123</v>
      </c>
      <c r="I136">
        <v>2</v>
      </c>
      <c r="J136">
        <v>321.45999999999998</v>
      </c>
      <c r="K136">
        <v>0.1</v>
      </c>
      <c r="L136">
        <v>69.44</v>
      </c>
      <c r="M136">
        <v>5.41</v>
      </c>
      <c r="N136">
        <v>653.48</v>
      </c>
      <c r="O136" t="s">
        <v>59</v>
      </c>
      <c r="P136" t="s">
        <v>28</v>
      </c>
      <c r="Q136" t="s">
        <v>81</v>
      </c>
      <c r="R136" t="s">
        <v>82</v>
      </c>
      <c r="S136" t="s">
        <v>31</v>
      </c>
      <c r="T136" t="s">
        <v>671</v>
      </c>
    </row>
    <row r="137" spans="1:20" x14ac:dyDescent="0.25">
      <c r="A137" t="s">
        <v>672</v>
      </c>
      <c r="B137" s="1">
        <v>45529</v>
      </c>
      <c r="C137" t="s">
        <v>673</v>
      </c>
      <c r="D137" t="s">
        <v>674</v>
      </c>
      <c r="E137" t="s">
        <v>675</v>
      </c>
      <c r="F137" t="s">
        <v>676</v>
      </c>
      <c r="G137" t="s">
        <v>98</v>
      </c>
      <c r="H137" t="s">
        <v>79</v>
      </c>
      <c r="I137">
        <v>5</v>
      </c>
      <c r="J137">
        <v>498.26</v>
      </c>
      <c r="K137">
        <v>0.05</v>
      </c>
      <c r="L137">
        <v>189.34</v>
      </c>
      <c r="M137">
        <v>3.64</v>
      </c>
      <c r="N137">
        <v>2559.7199999999998</v>
      </c>
      <c r="O137" t="s">
        <v>80</v>
      </c>
      <c r="P137" t="s">
        <v>132</v>
      </c>
      <c r="Q137" t="s">
        <v>29</v>
      </c>
      <c r="R137" t="s">
        <v>30</v>
      </c>
      <c r="S137" t="s">
        <v>235</v>
      </c>
      <c r="T137" t="s">
        <v>677</v>
      </c>
    </row>
    <row r="138" spans="1:20" x14ac:dyDescent="0.25">
      <c r="A138" t="s">
        <v>678</v>
      </c>
      <c r="B138" s="1">
        <v>44249</v>
      </c>
      <c r="C138" t="s">
        <v>679</v>
      </c>
      <c r="D138" t="s">
        <v>680</v>
      </c>
      <c r="E138" t="s">
        <v>358</v>
      </c>
      <c r="F138" t="s">
        <v>359</v>
      </c>
      <c r="G138" t="s">
        <v>25</v>
      </c>
      <c r="H138" t="s">
        <v>256</v>
      </c>
      <c r="I138">
        <v>5</v>
      </c>
      <c r="J138">
        <v>211.88</v>
      </c>
      <c r="K138">
        <v>0.1</v>
      </c>
      <c r="L138">
        <v>76.28</v>
      </c>
      <c r="M138">
        <v>9.75</v>
      </c>
      <c r="N138">
        <v>1039.49</v>
      </c>
      <c r="O138" t="s">
        <v>80</v>
      </c>
      <c r="P138" t="s">
        <v>28</v>
      </c>
      <c r="Q138" t="s">
        <v>166</v>
      </c>
      <c r="R138" t="s">
        <v>167</v>
      </c>
      <c r="S138" t="s">
        <v>43</v>
      </c>
      <c r="T138" t="s">
        <v>681</v>
      </c>
    </row>
    <row r="139" spans="1:20" x14ac:dyDescent="0.25">
      <c r="A139" t="s">
        <v>682</v>
      </c>
      <c r="B139" s="1">
        <v>44119</v>
      </c>
      <c r="C139" t="s">
        <v>683</v>
      </c>
      <c r="D139" t="s">
        <v>684</v>
      </c>
      <c r="E139" t="s">
        <v>87</v>
      </c>
      <c r="F139" t="s">
        <v>88</v>
      </c>
      <c r="G139" t="s">
        <v>50</v>
      </c>
      <c r="H139" t="s">
        <v>79</v>
      </c>
      <c r="I139">
        <v>2</v>
      </c>
      <c r="J139">
        <v>333.88</v>
      </c>
      <c r="K139">
        <v>0.05</v>
      </c>
      <c r="L139">
        <v>0</v>
      </c>
      <c r="M139">
        <v>10.61</v>
      </c>
      <c r="N139">
        <v>644.98</v>
      </c>
      <c r="O139" t="s">
        <v>69</v>
      </c>
      <c r="P139" t="s">
        <v>132</v>
      </c>
      <c r="Q139" t="s">
        <v>124</v>
      </c>
      <c r="R139" t="s">
        <v>125</v>
      </c>
      <c r="S139" t="s">
        <v>31</v>
      </c>
      <c r="T139" t="s">
        <v>685</v>
      </c>
    </row>
    <row r="140" spans="1:20" x14ac:dyDescent="0.25">
      <c r="A140" t="s">
        <v>686</v>
      </c>
      <c r="B140" s="1">
        <v>44209</v>
      </c>
      <c r="C140" t="s">
        <v>687</v>
      </c>
      <c r="D140" t="s">
        <v>538</v>
      </c>
      <c r="E140" t="s">
        <v>286</v>
      </c>
      <c r="F140" t="s">
        <v>287</v>
      </c>
      <c r="G140" t="s">
        <v>180</v>
      </c>
      <c r="H140" t="s">
        <v>123</v>
      </c>
      <c r="I140">
        <v>2</v>
      </c>
      <c r="J140">
        <v>522.65</v>
      </c>
      <c r="K140">
        <v>0.05</v>
      </c>
      <c r="L140">
        <v>79.44</v>
      </c>
      <c r="M140">
        <v>13.86</v>
      </c>
      <c r="N140">
        <v>1086.33</v>
      </c>
      <c r="O140" t="s">
        <v>69</v>
      </c>
      <c r="P140" t="s">
        <v>28</v>
      </c>
      <c r="Q140" t="s">
        <v>41</v>
      </c>
      <c r="R140" t="s">
        <v>42</v>
      </c>
      <c r="S140" t="s">
        <v>43</v>
      </c>
      <c r="T140" t="s">
        <v>688</v>
      </c>
    </row>
    <row r="141" spans="1:20" x14ac:dyDescent="0.25">
      <c r="A141" t="s">
        <v>689</v>
      </c>
      <c r="B141" s="1">
        <v>45627</v>
      </c>
      <c r="C141" t="s">
        <v>690</v>
      </c>
      <c r="D141" t="s">
        <v>555</v>
      </c>
      <c r="E141" t="s">
        <v>374</v>
      </c>
      <c r="F141" t="s">
        <v>375</v>
      </c>
      <c r="G141" t="s">
        <v>98</v>
      </c>
      <c r="H141" t="s">
        <v>39</v>
      </c>
      <c r="I141">
        <v>4</v>
      </c>
      <c r="J141">
        <v>67.78</v>
      </c>
      <c r="K141">
        <v>0.05</v>
      </c>
      <c r="L141">
        <v>20.61</v>
      </c>
      <c r="M141">
        <v>11.17</v>
      </c>
      <c r="N141">
        <v>289.33999999999997</v>
      </c>
      <c r="O141" t="s">
        <v>59</v>
      </c>
      <c r="P141" t="s">
        <v>28</v>
      </c>
      <c r="Q141" t="s">
        <v>221</v>
      </c>
      <c r="R141" t="s">
        <v>222</v>
      </c>
      <c r="S141" t="s">
        <v>43</v>
      </c>
      <c r="T141" t="s">
        <v>691</v>
      </c>
    </row>
    <row r="142" spans="1:20" x14ac:dyDescent="0.25">
      <c r="A142" t="s">
        <v>692</v>
      </c>
      <c r="B142" s="1">
        <v>45344</v>
      </c>
      <c r="C142" t="s">
        <v>693</v>
      </c>
      <c r="D142" t="s">
        <v>694</v>
      </c>
      <c r="E142" t="s">
        <v>280</v>
      </c>
      <c r="F142" t="s">
        <v>281</v>
      </c>
      <c r="G142" t="s">
        <v>25</v>
      </c>
      <c r="H142" t="s">
        <v>58</v>
      </c>
      <c r="I142">
        <v>5</v>
      </c>
      <c r="J142">
        <v>22.67</v>
      </c>
      <c r="K142">
        <v>0</v>
      </c>
      <c r="L142">
        <v>0</v>
      </c>
      <c r="M142">
        <v>13.16</v>
      </c>
      <c r="N142">
        <v>126.51</v>
      </c>
      <c r="O142" t="s">
        <v>27</v>
      </c>
      <c r="P142" t="s">
        <v>28</v>
      </c>
      <c r="Q142" t="s">
        <v>145</v>
      </c>
      <c r="R142" t="s">
        <v>146</v>
      </c>
      <c r="S142" t="s">
        <v>43</v>
      </c>
      <c r="T142" t="s">
        <v>695</v>
      </c>
    </row>
    <row r="143" spans="1:20" x14ac:dyDescent="0.25">
      <c r="A143" t="s">
        <v>696</v>
      </c>
      <c r="B143" s="1">
        <v>44061</v>
      </c>
      <c r="C143" t="s">
        <v>697</v>
      </c>
      <c r="D143" t="s">
        <v>698</v>
      </c>
      <c r="E143" t="s">
        <v>492</v>
      </c>
      <c r="F143" t="s">
        <v>493</v>
      </c>
      <c r="G143" t="s">
        <v>38</v>
      </c>
      <c r="H143" t="s">
        <v>39</v>
      </c>
      <c r="I143">
        <v>5</v>
      </c>
      <c r="J143">
        <v>544.52</v>
      </c>
      <c r="K143">
        <v>0.25</v>
      </c>
      <c r="L143">
        <v>245.03</v>
      </c>
      <c r="M143">
        <v>2.79</v>
      </c>
      <c r="N143">
        <v>2289.77</v>
      </c>
      <c r="O143" t="s">
        <v>59</v>
      </c>
      <c r="P143" t="s">
        <v>99</v>
      </c>
      <c r="Q143" t="s">
        <v>71</v>
      </c>
      <c r="R143" t="s">
        <v>42</v>
      </c>
      <c r="S143" t="s">
        <v>43</v>
      </c>
      <c r="T143" t="s">
        <v>699</v>
      </c>
    </row>
    <row r="144" spans="1:20" x14ac:dyDescent="0.25">
      <c r="A144" t="s">
        <v>700</v>
      </c>
      <c r="B144" s="1">
        <v>44848</v>
      </c>
      <c r="C144" t="s">
        <v>701</v>
      </c>
      <c r="D144" t="s">
        <v>702</v>
      </c>
      <c r="E144" t="s">
        <v>121</v>
      </c>
      <c r="F144" t="s">
        <v>122</v>
      </c>
      <c r="G144" t="s">
        <v>180</v>
      </c>
      <c r="H144" t="s">
        <v>263</v>
      </c>
      <c r="I144">
        <v>1</v>
      </c>
      <c r="J144">
        <v>431.01</v>
      </c>
      <c r="K144">
        <v>0</v>
      </c>
      <c r="L144">
        <v>0</v>
      </c>
      <c r="M144">
        <v>2.23</v>
      </c>
      <c r="N144">
        <v>433.24</v>
      </c>
      <c r="O144" t="s">
        <v>40</v>
      </c>
      <c r="P144" t="s">
        <v>132</v>
      </c>
      <c r="Q144" t="s">
        <v>116</v>
      </c>
      <c r="R144" t="s">
        <v>42</v>
      </c>
      <c r="S144" t="s">
        <v>43</v>
      </c>
      <c r="T144" t="s">
        <v>703</v>
      </c>
    </row>
    <row r="145" spans="1:20" x14ac:dyDescent="0.25">
      <c r="A145" t="s">
        <v>704</v>
      </c>
      <c r="B145" s="1">
        <v>43871</v>
      </c>
      <c r="C145" t="s">
        <v>705</v>
      </c>
      <c r="D145" t="s">
        <v>706</v>
      </c>
      <c r="E145" t="s">
        <v>358</v>
      </c>
      <c r="F145" t="s">
        <v>359</v>
      </c>
      <c r="G145" t="s">
        <v>25</v>
      </c>
      <c r="H145" t="s">
        <v>354</v>
      </c>
      <c r="I145">
        <v>3</v>
      </c>
      <c r="J145">
        <v>346.56</v>
      </c>
      <c r="K145">
        <v>0.15</v>
      </c>
      <c r="L145">
        <v>44.19</v>
      </c>
      <c r="M145">
        <v>1.85</v>
      </c>
      <c r="N145">
        <v>929.77</v>
      </c>
      <c r="O145" t="s">
        <v>69</v>
      </c>
      <c r="P145" t="s">
        <v>28</v>
      </c>
      <c r="Q145" t="s">
        <v>166</v>
      </c>
      <c r="R145" t="s">
        <v>167</v>
      </c>
      <c r="S145" t="s">
        <v>43</v>
      </c>
      <c r="T145" t="s">
        <v>168</v>
      </c>
    </row>
    <row r="146" spans="1:20" x14ac:dyDescent="0.25">
      <c r="A146" t="s">
        <v>707</v>
      </c>
      <c r="B146" s="1">
        <v>44882</v>
      </c>
      <c r="C146" t="s">
        <v>708</v>
      </c>
      <c r="D146" t="s">
        <v>433</v>
      </c>
      <c r="E146" t="s">
        <v>172</v>
      </c>
      <c r="F146" t="s">
        <v>173</v>
      </c>
      <c r="G146" t="s">
        <v>25</v>
      </c>
      <c r="H146" t="s">
        <v>26</v>
      </c>
      <c r="I146">
        <v>1</v>
      </c>
      <c r="J146">
        <v>87.79</v>
      </c>
      <c r="K146">
        <v>0</v>
      </c>
      <c r="L146">
        <v>15.8</v>
      </c>
      <c r="M146">
        <v>10.92</v>
      </c>
      <c r="N146">
        <v>114.51</v>
      </c>
      <c r="O146" t="s">
        <v>69</v>
      </c>
      <c r="P146" t="s">
        <v>28</v>
      </c>
      <c r="Q146" t="s">
        <v>139</v>
      </c>
      <c r="R146" t="s">
        <v>140</v>
      </c>
      <c r="S146" t="s">
        <v>235</v>
      </c>
      <c r="T146" t="s">
        <v>709</v>
      </c>
    </row>
    <row r="147" spans="1:20" x14ac:dyDescent="0.25">
      <c r="A147" t="s">
        <v>710</v>
      </c>
      <c r="B147" s="1">
        <v>43965</v>
      </c>
      <c r="C147" t="s">
        <v>711</v>
      </c>
      <c r="D147" t="s">
        <v>712</v>
      </c>
      <c r="E147" t="s">
        <v>286</v>
      </c>
      <c r="F147" t="s">
        <v>287</v>
      </c>
      <c r="G147" t="s">
        <v>38</v>
      </c>
      <c r="H147" t="s">
        <v>123</v>
      </c>
      <c r="I147">
        <v>4</v>
      </c>
      <c r="J147">
        <v>596.79999999999995</v>
      </c>
      <c r="K147">
        <v>0.05</v>
      </c>
      <c r="L147">
        <v>272.14</v>
      </c>
      <c r="M147">
        <v>2.1</v>
      </c>
      <c r="N147">
        <v>2542.08</v>
      </c>
      <c r="O147" t="s">
        <v>69</v>
      </c>
      <c r="P147" t="s">
        <v>28</v>
      </c>
      <c r="Q147" t="s">
        <v>29</v>
      </c>
      <c r="R147" t="s">
        <v>30</v>
      </c>
      <c r="S147" t="s">
        <v>31</v>
      </c>
      <c r="T147" t="s">
        <v>713</v>
      </c>
    </row>
    <row r="148" spans="1:20" x14ac:dyDescent="0.25">
      <c r="A148" t="s">
        <v>714</v>
      </c>
      <c r="B148" s="1">
        <v>44031</v>
      </c>
      <c r="C148" t="s">
        <v>715</v>
      </c>
      <c r="D148" t="s">
        <v>716</v>
      </c>
      <c r="E148" t="s">
        <v>286</v>
      </c>
      <c r="F148" t="s">
        <v>287</v>
      </c>
      <c r="G148" t="s">
        <v>180</v>
      </c>
      <c r="H148" t="s">
        <v>68</v>
      </c>
      <c r="I148">
        <v>1</v>
      </c>
      <c r="J148">
        <v>194.17</v>
      </c>
      <c r="K148">
        <v>0</v>
      </c>
      <c r="L148">
        <v>9.7100000000000009</v>
      </c>
      <c r="M148">
        <v>5.33</v>
      </c>
      <c r="N148">
        <v>209.21</v>
      </c>
      <c r="O148" t="s">
        <v>69</v>
      </c>
      <c r="P148" t="s">
        <v>28</v>
      </c>
      <c r="Q148" t="s">
        <v>228</v>
      </c>
      <c r="R148" t="s">
        <v>82</v>
      </c>
      <c r="S148" t="s">
        <v>31</v>
      </c>
      <c r="T148" t="s">
        <v>717</v>
      </c>
    </row>
    <row r="149" spans="1:20" x14ac:dyDescent="0.25">
      <c r="A149" t="s">
        <v>718</v>
      </c>
      <c r="B149" s="1">
        <v>44610</v>
      </c>
      <c r="C149" t="s">
        <v>719</v>
      </c>
      <c r="D149" t="s">
        <v>720</v>
      </c>
      <c r="E149" t="s">
        <v>386</v>
      </c>
      <c r="F149" t="s">
        <v>387</v>
      </c>
      <c r="G149" t="s">
        <v>50</v>
      </c>
      <c r="H149" t="s">
        <v>263</v>
      </c>
      <c r="I149">
        <v>2</v>
      </c>
      <c r="J149">
        <v>42.52</v>
      </c>
      <c r="K149">
        <v>0.05</v>
      </c>
      <c r="L149">
        <v>4.04</v>
      </c>
      <c r="M149">
        <v>11.11</v>
      </c>
      <c r="N149">
        <v>95.94</v>
      </c>
      <c r="O149" t="s">
        <v>69</v>
      </c>
      <c r="P149" t="s">
        <v>28</v>
      </c>
      <c r="Q149" t="s">
        <v>89</v>
      </c>
      <c r="R149" t="s">
        <v>90</v>
      </c>
      <c r="S149" t="s">
        <v>43</v>
      </c>
      <c r="T149" t="s">
        <v>721</v>
      </c>
    </row>
    <row r="150" spans="1:20" x14ac:dyDescent="0.25">
      <c r="A150" t="s">
        <v>722</v>
      </c>
      <c r="B150" s="1">
        <v>44760</v>
      </c>
      <c r="C150" t="s">
        <v>723</v>
      </c>
      <c r="D150" t="s">
        <v>724</v>
      </c>
      <c r="E150" t="s">
        <v>280</v>
      </c>
      <c r="F150" t="s">
        <v>281</v>
      </c>
      <c r="G150" t="s">
        <v>98</v>
      </c>
      <c r="H150" t="s">
        <v>109</v>
      </c>
      <c r="I150">
        <v>3</v>
      </c>
      <c r="J150">
        <v>262.02</v>
      </c>
      <c r="K150">
        <v>0.15</v>
      </c>
      <c r="L150">
        <v>120.27</v>
      </c>
      <c r="M150">
        <v>7.09</v>
      </c>
      <c r="N150">
        <v>795.51</v>
      </c>
      <c r="O150" t="s">
        <v>69</v>
      </c>
      <c r="P150" t="s">
        <v>181</v>
      </c>
      <c r="Q150" t="s">
        <v>89</v>
      </c>
      <c r="R150" t="s">
        <v>90</v>
      </c>
      <c r="S150" t="s">
        <v>43</v>
      </c>
      <c r="T150" t="s">
        <v>725</v>
      </c>
    </row>
    <row r="151" spans="1:20" x14ac:dyDescent="0.25">
      <c r="A151" t="s">
        <v>726</v>
      </c>
      <c r="B151" s="1">
        <v>44887</v>
      </c>
      <c r="C151" t="s">
        <v>727</v>
      </c>
      <c r="D151" t="s">
        <v>542</v>
      </c>
      <c r="E151" t="s">
        <v>319</v>
      </c>
      <c r="F151" t="s">
        <v>320</v>
      </c>
      <c r="G151" t="s">
        <v>98</v>
      </c>
      <c r="H151" t="s">
        <v>354</v>
      </c>
      <c r="I151">
        <v>3</v>
      </c>
      <c r="J151">
        <v>43.8</v>
      </c>
      <c r="K151">
        <v>0</v>
      </c>
      <c r="L151">
        <v>10.51</v>
      </c>
      <c r="M151">
        <v>6.23</v>
      </c>
      <c r="N151">
        <v>148.13999999999999</v>
      </c>
      <c r="O151" t="s">
        <v>59</v>
      </c>
      <c r="P151" t="s">
        <v>132</v>
      </c>
      <c r="Q151" t="s">
        <v>221</v>
      </c>
      <c r="R151" t="s">
        <v>222</v>
      </c>
      <c r="S151" t="s">
        <v>43</v>
      </c>
      <c r="T151" t="s">
        <v>728</v>
      </c>
    </row>
    <row r="152" spans="1:20" x14ac:dyDescent="0.25">
      <c r="A152" t="s">
        <v>729</v>
      </c>
      <c r="B152" s="1">
        <v>44902</v>
      </c>
      <c r="C152" t="s">
        <v>730</v>
      </c>
      <c r="D152" t="s">
        <v>731</v>
      </c>
      <c r="E152" t="s">
        <v>286</v>
      </c>
      <c r="F152" t="s">
        <v>287</v>
      </c>
      <c r="G152" t="s">
        <v>50</v>
      </c>
      <c r="H152" t="s">
        <v>79</v>
      </c>
      <c r="I152">
        <v>4</v>
      </c>
      <c r="J152">
        <v>306.01</v>
      </c>
      <c r="K152">
        <v>0.3</v>
      </c>
      <c r="L152">
        <v>42.84</v>
      </c>
      <c r="M152">
        <v>9.24</v>
      </c>
      <c r="N152">
        <v>908.91</v>
      </c>
      <c r="O152" t="s">
        <v>27</v>
      </c>
      <c r="P152" t="s">
        <v>28</v>
      </c>
      <c r="Q152" t="s">
        <v>51</v>
      </c>
      <c r="R152" t="s">
        <v>42</v>
      </c>
      <c r="S152" t="s">
        <v>235</v>
      </c>
      <c r="T152" t="s">
        <v>147</v>
      </c>
    </row>
    <row r="153" spans="1:20" x14ac:dyDescent="0.25">
      <c r="A153" t="s">
        <v>732</v>
      </c>
      <c r="B153" s="1">
        <v>44333</v>
      </c>
      <c r="C153" t="s">
        <v>733</v>
      </c>
      <c r="D153" t="s">
        <v>716</v>
      </c>
      <c r="E153" t="s">
        <v>66</v>
      </c>
      <c r="F153" t="s">
        <v>67</v>
      </c>
      <c r="G153" t="s">
        <v>108</v>
      </c>
      <c r="H153" t="s">
        <v>58</v>
      </c>
      <c r="I153">
        <v>4</v>
      </c>
      <c r="J153">
        <v>251.6</v>
      </c>
      <c r="K153">
        <v>0.1</v>
      </c>
      <c r="L153">
        <v>108.69</v>
      </c>
      <c r="M153">
        <v>13.75</v>
      </c>
      <c r="N153">
        <v>1028.2</v>
      </c>
      <c r="O153" t="s">
        <v>153</v>
      </c>
      <c r="P153" t="s">
        <v>28</v>
      </c>
      <c r="Q153" t="s">
        <v>139</v>
      </c>
      <c r="R153" t="s">
        <v>140</v>
      </c>
      <c r="S153" t="s">
        <v>235</v>
      </c>
      <c r="T153" t="s">
        <v>734</v>
      </c>
    </row>
    <row r="154" spans="1:20" x14ac:dyDescent="0.25">
      <c r="A154" t="s">
        <v>735</v>
      </c>
      <c r="B154" s="1">
        <v>44237</v>
      </c>
      <c r="C154" t="s">
        <v>736</v>
      </c>
      <c r="D154" t="s">
        <v>385</v>
      </c>
      <c r="E154" t="s">
        <v>202</v>
      </c>
      <c r="F154" t="s">
        <v>203</v>
      </c>
      <c r="G154" t="s">
        <v>180</v>
      </c>
      <c r="H154" t="s">
        <v>79</v>
      </c>
      <c r="I154">
        <v>3</v>
      </c>
      <c r="J154">
        <v>431.79</v>
      </c>
      <c r="K154">
        <v>0</v>
      </c>
      <c r="L154">
        <v>64.77</v>
      </c>
      <c r="M154">
        <v>11.24</v>
      </c>
      <c r="N154">
        <v>1371.38</v>
      </c>
      <c r="O154" t="s">
        <v>69</v>
      </c>
      <c r="P154" t="s">
        <v>28</v>
      </c>
      <c r="Q154" t="s">
        <v>221</v>
      </c>
      <c r="R154" t="s">
        <v>222</v>
      </c>
      <c r="S154" t="s">
        <v>43</v>
      </c>
      <c r="T154" t="s">
        <v>737</v>
      </c>
    </row>
    <row r="155" spans="1:20" x14ac:dyDescent="0.25">
      <c r="A155" t="s">
        <v>738</v>
      </c>
      <c r="B155" s="1">
        <v>45428</v>
      </c>
      <c r="C155" t="s">
        <v>739</v>
      </c>
      <c r="D155" t="s">
        <v>538</v>
      </c>
      <c r="E155" t="s">
        <v>77</v>
      </c>
      <c r="F155" t="s">
        <v>78</v>
      </c>
      <c r="G155" t="s">
        <v>25</v>
      </c>
      <c r="H155" t="s">
        <v>109</v>
      </c>
      <c r="I155">
        <v>4</v>
      </c>
      <c r="J155">
        <v>291.13</v>
      </c>
      <c r="K155">
        <v>0.15</v>
      </c>
      <c r="L155">
        <v>49.49</v>
      </c>
      <c r="M155">
        <v>2.52</v>
      </c>
      <c r="N155">
        <v>1041.8499999999999</v>
      </c>
      <c r="O155" t="s">
        <v>27</v>
      </c>
      <c r="P155" t="s">
        <v>28</v>
      </c>
      <c r="Q155" t="s">
        <v>182</v>
      </c>
      <c r="R155" t="s">
        <v>183</v>
      </c>
      <c r="S155" t="s">
        <v>235</v>
      </c>
      <c r="T155" t="s">
        <v>740</v>
      </c>
    </row>
    <row r="156" spans="1:20" x14ac:dyDescent="0.25">
      <c r="A156" t="s">
        <v>741</v>
      </c>
      <c r="B156" s="1">
        <v>45582</v>
      </c>
      <c r="C156" t="s">
        <v>742</v>
      </c>
      <c r="D156" t="s">
        <v>159</v>
      </c>
      <c r="E156" t="s">
        <v>164</v>
      </c>
      <c r="F156" t="s">
        <v>165</v>
      </c>
      <c r="G156" t="s">
        <v>50</v>
      </c>
      <c r="H156" t="s">
        <v>109</v>
      </c>
      <c r="I156">
        <v>3</v>
      </c>
      <c r="J156">
        <v>414.46</v>
      </c>
      <c r="K156">
        <v>0.25</v>
      </c>
      <c r="L156">
        <v>111.9</v>
      </c>
      <c r="M156">
        <v>4.6900000000000004</v>
      </c>
      <c r="N156">
        <v>1049.1199999999999</v>
      </c>
      <c r="O156" t="s">
        <v>40</v>
      </c>
      <c r="P156" t="s">
        <v>28</v>
      </c>
      <c r="Q156" t="s">
        <v>166</v>
      </c>
      <c r="R156" t="s">
        <v>167</v>
      </c>
      <c r="S156" t="s">
        <v>43</v>
      </c>
      <c r="T156" t="s">
        <v>743</v>
      </c>
    </row>
    <row r="157" spans="1:20" x14ac:dyDescent="0.25">
      <c r="A157" t="s">
        <v>744</v>
      </c>
      <c r="B157" s="1">
        <v>44635</v>
      </c>
      <c r="C157" t="s">
        <v>745</v>
      </c>
      <c r="D157" t="s">
        <v>746</v>
      </c>
      <c r="E157" t="s">
        <v>456</v>
      </c>
      <c r="F157" t="s">
        <v>457</v>
      </c>
      <c r="G157" t="s">
        <v>180</v>
      </c>
      <c r="H157" t="s">
        <v>26</v>
      </c>
      <c r="I157">
        <v>3</v>
      </c>
      <c r="J157">
        <v>180.87</v>
      </c>
      <c r="K157">
        <v>0</v>
      </c>
      <c r="L157">
        <v>27.13</v>
      </c>
      <c r="M157">
        <v>2.04</v>
      </c>
      <c r="N157">
        <v>571.78</v>
      </c>
      <c r="O157" t="s">
        <v>27</v>
      </c>
      <c r="P157" t="s">
        <v>28</v>
      </c>
      <c r="Q157" t="s">
        <v>145</v>
      </c>
      <c r="R157" t="s">
        <v>146</v>
      </c>
      <c r="S157" t="s">
        <v>43</v>
      </c>
      <c r="T157" t="s">
        <v>747</v>
      </c>
    </row>
    <row r="158" spans="1:20" x14ac:dyDescent="0.25">
      <c r="A158" t="s">
        <v>748</v>
      </c>
      <c r="B158" s="1">
        <v>43929</v>
      </c>
      <c r="C158" t="s">
        <v>749</v>
      </c>
      <c r="D158" t="s">
        <v>562</v>
      </c>
      <c r="E158" t="s">
        <v>261</v>
      </c>
      <c r="F158" t="s">
        <v>262</v>
      </c>
      <c r="G158" t="s">
        <v>108</v>
      </c>
      <c r="H158" t="s">
        <v>354</v>
      </c>
      <c r="I158">
        <v>5</v>
      </c>
      <c r="J158">
        <v>104.18</v>
      </c>
      <c r="K158">
        <v>0.1</v>
      </c>
      <c r="L158">
        <v>0</v>
      </c>
      <c r="M158">
        <v>8.69</v>
      </c>
      <c r="N158">
        <v>477.5</v>
      </c>
      <c r="O158" t="s">
        <v>69</v>
      </c>
      <c r="P158" t="s">
        <v>132</v>
      </c>
      <c r="Q158" t="s">
        <v>182</v>
      </c>
      <c r="R158" t="s">
        <v>183</v>
      </c>
      <c r="S158" t="s">
        <v>235</v>
      </c>
      <c r="T158" t="s">
        <v>750</v>
      </c>
    </row>
    <row r="159" spans="1:20" x14ac:dyDescent="0.25">
      <c r="A159" t="s">
        <v>751</v>
      </c>
      <c r="B159" s="1">
        <v>44514</v>
      </c>
      <c r="C159" t="s">
        <v>752</v>
      </c>
      <c r="D159" t="s">
        <v>753</v>
      </c>
      <c r="E159" t="s">
        <v>244</v>
      </c>
      <c r="F159" t="s">
        <v>245</v>
      </c>
      <c r="G159" t="s">
        <v>25</v>
      </c>
      <c r="H159" t="s">
        <v>354</v>
      </c>
      <c r="I159">
        <v>2</v>
      </c>
      <c r="J159">
        <v>400.69</v>
      </c>
      <c r="K159">
        <v>0.1</v>
      </c>
      <c r="L159">
        <v>57.7</v>
      </c>
      <c r="M159">
        <v>10.68</v>
      </c>
      <c r="N159">
        <v>789.62</v>
      </c>
      <c r="O159" t="s">
        <v>69</v>
      </c>
      <c r="P159" t="s">
        <v>99</v>
      </c>
      <c r="Q159" t="s">
        <v>116</v>
      </c>
      <c r="R159" t="s">
        <v>42</v>
      </c>
      <c r="S159" t="s">
        <v>72</v>
      </c>
      <c r="T159" t="s">
        <v>754</v>
      </c>
    </row>
    <row r="160" spans="1:20" x14ac:dyDescent="0.25">
      <c r="A160" t="s">
        <v>755</v>
      </c>
      <c r="B160" s="1">
        <v>44556</v>
      </c>
      <c r="C160" t="s">
        <v>756</v>
      </c>
      <c r="D160" t="s">
        <v>757</v>
      </c>
      <c r="E160" t="s">
        <v>469</v>
      </c>
      <c r="F160" t="s">
        <v>470</v>
      </c>
      <c r="G160" t="s">
        <v>38</v>
      </c>
      <c r="H160" t="s">
        <v>256</v>
      </c>
      <c r="I160">
        <v>3</v>
      </c>
      <c r="J160">
        <v>479.99</v>
      </c>
      <c r="K160">
        <v>0.25</v>
      </c>
      <c r="L160">
        <v>129.6</v>
      </c>
      <c r="M160">
        <v>8.69</v>
      </c>
      <c r="N160">
        <v>1218.27</v>
      </c>
      <c r="O160" t="s">
        <v>80</v>
      </c>
      <c r="P160" t="s">
        <v>28</v>
      </c>
      <c r="Q160" t="s">
        <v>51</v>
      </c>
      <c r="R160" t="s">
        <v>42</v>
      </c>
      <c r="S160" t="s">
        <v>43</v>
      </c>
      <c r="T160" t="s">
        <v>758</v>
      </c>
    </row>
    <row r="161" spans="1:20" x14ac:dyDescent="0.25">
      <c r="A161" t="s">
        <v>759</v>
      </c>
      <c r="B161" s="1">
        <v>45401</v>
      </c>
      <c r="C161" t="s">
        <v>760</v>
      </c>
      <c r="D161" t="s">
        <v>171</v>
      </c>
      <c r="E161" t="s">
        <v>215</v>
      </c>
      <c r="F161" t="s">
        <v>216</v>
      </c>
      <c r="G161" t="s">
        <v>108</v>
      </c>
      <c r="H161" t="s">
        <v>263</v>
      </c>
      <c r="I161">
        <v>1</v>
      </c>
      <c r="J161">
        <v>247.54</v>
      </c>
      <c r="K161">
        <v>0.05</v>
      </c>
      <c r="L161">
        <v>28.22</v>
      </c>
      <c r="M161">
        <v>2.0699999999999998</v>
      </c>
      <c r="N161">
        <v>265.45</v>
      </c>
      <c r="O161" t="s">
        <v>40</v>
      </c>
      <c r="P161" t="s">
        <v>28</v>
      </c>
      <c r="Q161" t="s">
        <v>89</v>
      </c>
      <c r="R161" t="s">
        <v>90</v>
      </c>
      <c r="S161" t="s">
        <v>43</v>
      </c>
      <c r="T161" t="s">
        <v>761</v>
      </c>
    </row>
    <row r="162" spans="1:20" x14ac:dyDescent="0.25">
      <c r="A162" t="s">
        <v>762</v>
      </c>
      <c r="B162" s="1">
        <v>44791</v>
      </c>
      <c r="C162" t="s">
        <v>763</v>
      </c>
      <c r="D162" t="s">
        <v>764</v>
      </c>
      <c r="E162" t="s">
        <v>456</v>
      </c>
      <c r="F162" t="s">
        <v>457</v>
      </c>
      <c r="G162" t="s">
        <v>98</v>
      </c>
      <c r="H162" t="s">
        <v>256</v>
      </c>
      <c r="I162">
        <v>3</v>
      </c>
      <c r="J162">
        <v>14.51</v>
      </c>
      <c r="K162">
        <v>0.05</v>
      </c>
      <c r="L162">
        <v>4.96</v>
      </c>
      <c r="M162">
        <v>0.82</v>
      </c>
      <c r="N162">
        <v>47.13</v>
      </c>
      <c r="O162" t="s">
        <v>69</v>
      </c>
      <c r="P162" t="s">
        <v>28</v>
      </c>
      <c r="Q162" t="s">
        <v>145</v>
      </c>
      <c r="R162" t="s">
        <v>146</v>
      </c>
      <c r="S162" t="s">
        <v>43</v>
      </c>
      <c r="T162" t="s">
        <v>765</v>
      </c>
    </row>
    <row r="163" spans="1:20" x14ac:dyDescent="0.25">
      <c r="A163" t="s">
        <v>766</v>
      </c>
      <c r="B163" s="1">
        <v>45593</v>
      </c>
      <c r="C163" t="s">
        <v>767</v>
      </c>
      <c r="D163" t="s">
        <v>768</v>
      </c>
      <c r="E163" t="s">
        <v>137</v>
      </c>
      <c r="F163" t="s">
        <v>138</v>
      </c>
      <c r="G163" t="s">
        <v>180</v>
      </c>
      <c r="H163" t="s">
        <v>354</v>
      </c>
      <c r="I163">
        <v>5</v>
      </c>
      <c r="J163">
        <v>216.33</v>
      </c>
      <c r="K163">
        <v>0.2</v>
      </c>
      <c r="L163">
        <v>0</v>
      </c>
      <c r="M163">
        <v>9.73</v>
      </c>
      <c r="N163">
        <v>875.05</v>
      </c>
      <c r="O163" t="s">
        <v>69</v>
      </c>
      <c r="P163" t="s">
        <v>28</v>
      </c>
      <c r="Q163" t="s">
        <v>71</v>
      </c>
      <c r="R163" t="s">
        <v>42</v>
      </c>
      <c r="S163" t="s">
        <v>43</v>
      </c>
      <c r="T163" t="s">
        <v>769</v>
      </c>
    </row>
    <row r="164" spans="1:20" x14ac:dyDescent="0.25">
      <c r="A164" t="s">
        <v>770</v>
      </c>
      <c r="B164" s="1">
        <v>44443</v>
      </c>
      <c r="C164" t="s">
        <v>771</v>
      </c>
      <c r="D164" t="s">
        <v>772</v>
      </c>
      <c r="E164" t="s">
        <v>172</v>
      </c>
      <c r="F164" t="s">
        <v>173</v>
      </c>
      <c r="G164" t="s">
        <v>38</v>
      </c>
      <c r="H164" t="s">
        <v>79</v>
      </c>
      <c r="I164">
        <v>3</v>
      </c>
      <c r="J164">
        <v>38.53</v>
      </c>
      <c r="K164">
        <v>0</v>
      </c>
      <c r="L164">
        <v>5.78</v>
      </c>
      <c r="M164">
        <v>8.4</v>
      </c>
      <c r="N164">
        <v>129.77000000000001</v>
      </c>
      <c r="O164" t="s">
        <v>27</v>
      </c>
      <c r="P164" t="s">
        <v>28</v>
      </c>
      <c r="Q164" t="s">
        <v>71</v>
      </c>
      <c r="R164" t="s">
        <v>42</v>
      </c>
      <c r="S164" t="s">
        <v>43</v>
      </c>
      <c r="T164" t="s">
        <v>773</v>
      </c>
    </row>
    <row r="165" spans="1:20" x14ac:dyDescent="0.25">
      <c r="A165" t="s">
        <v>774</v>
      </c>
      <c r="B165" s="1">
        <v>45316</v>
      </c>
      <c r="C165" t="s">
        <v>775</v>
      </c>
      <c r="D165" t="s">
        <v>285</v>
      </c>
      <c r="E165" t="s">
        <v>380</v>
      </c>
      <c r="F165" t="s">
        <v>381</v>
      </c>
      <c r="G165" t="s">
        <v>180</v>
      </c>
      <c r="H165" t="s">
        <v>354</v>
      </c>
      <c r="I165">
        <v>3</v>
      </c>
      <c r="J165">
        <v>465.66</v>
      </c>
      <c r="K165">
        <v>0.1</v>
      </c>
      <c r="L165">
        <v>62.86</v>
      </c>
      <c r="M165">
        <v>0.89</v>
      </c>
      <c r="N165">
        <v>1321.03</v>
      </c>
      <c r="O165" t="s">
        <v>40</v>
      </c>
      <c r="P165" t="s">
        <v>181</v>
      </c>
      <c r="Q165" t="s">
        <v>210</v>
      </c>
      <c r="R165" t="s">
        <v>42</v>
      </c>
      <c r="S165" t="s">
        <v>43</v>
      </c>
      <c r="T165" t="s">
        <v>776</v>
      </c>
    </row>
    <row r="166" spans="1:20" x14ac:dyDescent="0.25">
      <c r="A166" t="s">
        <v>777</v>
      </c>
      <c r="B166" s="1">
        <v>44473</v>
      </c>
      <c r="C166" t="s">
        <v>778</v>
      </c>
      <c r="D166" t="s">
        <v>779</v>
      </c>
      <c r="E166" t="s">
        <v>286</v>
      </c>
      <c r="F166" t="s">
        <v>287</v>
      </c>
      <c r="G166" t="s">
        <v>180</v>
      </c>
      <c r="H166" t="s">
        <v>26</v>
      </c>
      <c r="I166">
        <v>5</v>
      </c>
      <c r="J166">
        <v>35.270000000000003</v>
      </c>
      <c r="K166">
        <v>0</v>
      </c>
      <c r="L166">
        <v>21.16</v>
      </c>
      <c r="M166">
        <v>12.99</v>
      </c>
      <c r="N166">
        <v>210.5</v>
      </c>
      <c r="O166" t="s">
        <v>27</v>
      </c>
      <c r="P166" t="s">
        <v>28</v>
      </c>
      <c r="Q166" t="s">
        <v>166</v>
      </c>
      <c r="R166" t="s">
        <v>167</v>
      </c>
      <c r="S166" t="s">
        <v>43</v>
      </c>
      <c r="T166" t="s">
        <v>780</v>
      </c>
    </row>
    <row r="167" spans="1:20" x14ac:dyDescent="0.25">
      <c r="A167" t="s">
        <v>781</v>
      </c>
      <c r="B167" s="1">
        <v>45623</v>
      </c>
      <c r="C167" t="s">
        <v>782</v>
      </c>
      <c r="D167" t="s">
        <v>447</v>
      </c>
      <c r="E167" t="s">
        <v>783</v>
      </c>
      <c r="F167" t="s">
        <v>784</v>
      </c>
      <c r="G167" t="s">
        <v>38</v>
      </c>
      <c r="H167" t="s">
        <v>39</v>
      </c>
      <c r="I167">
        <v>2</v>
      </c>
      <c r="J167">
        <v>82.5</v>
      </c>
      <c r="K167">
        <v>0.05</v>
      </c>
      <c r="L167">
        <v>18.809999999999999</v>
      </c>
      <c r="M167">
        <v>13.79</v>
      </c>
      <c r="N167">
        <v>189.35</v>
      </c>
      <c r="O167" t="s">
        <v>69</v>
      </c>
      <c r="P167" t="s">
        <v>28</v>
      </c>
      <c r="Q167" t="s">
        <v>228</v>
      </c>
      <c r="R167" t="s">
        <v>82</v>
      </c>
      <c r="S167" t="s">
        <v>43</v>
      </c>
      <c r="T167" t="s">
        <v>785</v>
      </c>
    </row>
    <row r="168" spans="1:20" x14ac:dyDescent="0.25">
      <c r="A168" t="s">
        <v>786</v>
      </c>
      <c r="B168" s="1">
        <v>44859</v>
      </c>
      <c r="C168" t="s">
        <v>787</v>
      </c>
      <c r="D168" t="s">
        <v>641</v>
      </c>
      <c r="E168" t="s">
        <v>151</v>
      </c>
      <c r="F168" t="s">
        <v>152</v>
      </c>
      <c r="G168" t="s">
        <v>38</v>
      </c>
      <c r="H168" t="s">
        <v>68</v>
      </c>
      <c r="I168">
        <v>4</v>
      </c>
      <c r="J168">
        <v>298.95999999999998</v>
      </c>
      <c r="K168">
        <v>0.1</v>
      </c>
      <c r="L168">
        <v>86.1</v>
      </c>
      <c r="M168">
        <v>3.63</v>
      </c>
      <c r="N168">
        <v>1165.99</v>
      </c>
      <c r="O168" t="s">
        <v>40</v>
      </c>
      <c r="P168" t="s">
        <v>28</v>
      </c>
      <c r="Q168" t="s">
        <v>124</v>
      </c>
      <c r="R168" t="s">
        <v>125</v>
      </c>
      <c r="S168" t="s">
        <v>43</v>
      </c>
      <c r="T168" t="s">
        <v>788</v>
      </c>
    </row>
    <row r="169" spans="1:20" x14ac:dyDescent="0.25">
      <c r="A169" t="s">
        <v>789</v>
      </c>
      <c r="B169" s="1">
        <v>45072</v>
      </c>
      <c r="C169" t="s">
        <v>790</v>
      </c>
      <c r="D169" t="s">
        <v>791</v>
      </c>
      <c r="E169" t="s">
        <v>286</v>
      </c>
      <c r="F169" t="s">
        <v>287</v>
      </c>
      <c r="G169" t="s">
        <v>98</v>
      </c>
      <c r="H169" t="s">
        <v>354</v>
      </c>
      <c r="I169">
        <v>5</v>
      </c>
      <c r="J169">
        <v>232.62</v>
      </c>
      <c r="K169">
        <v>0.05</v>
      </c>
      <c r="L169">
        <v>88.4</v>
      </c>
      <c r="M169">
        <v>9.35</v>
      </c>
      <c r="N169">
        <v>1202.7</v>
      </c>
      <c r="O169" t="s">
        <v>69</v>
      </c>
      <c r="P169" t="s">
        <v>132</v>
      </c>
      <c r="Q169" t="s">
        <v>51</v>
      </c>
      <c r="R169" t="s">
        <v>42</v>
      </c>
      <c r="S169" t="s">
        <v>43</v>
      </c>
      <c r="T169" t="s">
        <v>792</v>
      </c>
    </row>
    <row r="170" spans="1:20" x14ac:dyDescent="0.25">
      <c r="A170" t="s">
        <v>793</v>
      </c>
      <c r="B170" s="1">
        <v>44333</v>
      </c>
      <c r="C170" t="s">
        <v>794</v>
      </c>
      <c r="D170" t="s">
        <v>291</v>
      </c>
      <c r="E170" t="s">
        <v>434</v>
      </c>
      <c r="F170" t="s">
        <v>435</v>
      </c>
      <c r="G170" t="s">
        <v>25</v>
      </c>
      <c r="H170" t="s">
        <v>109</v>
      </c>
      <c r="I170">
        <v>4</v>
      </c>
      <c r="J170">
        <v>493.2</v>
      </c>
      <c r="K170">
        <v>0.2</v>
      </c>
      <c r="L170">
        <v>189.39</v>
      </c>
      <c r="M170">
        <v>3.74</v>
      </c>
      <c r="N170">
        <v>1771.37</v>
      </c>
      <c r="O170" t="s">
        <v>153</v>
      </c>
      <c r="P170" t="s">
        <v>28</v>
      </c>
      <c r="Q170" t="s">
        <v>210</v>
      </c>
      <c r="R170" t="s">
        <v>42</v>
      </c>
      <c r="S170" t="s">
        <v>72</v>
      </c>
      <c r="T170" t="s">
        <v>795</v>
      </c>
    </row>
    <row r="171" spans="1:20" x14ac:dyDescent="0.25">
      <c r="A171" t="s">
        <v>796</v>
      </c>
      <c r="B171" s="1">
        <v>44597</v>
      </c>
      <c r="C171" t="s">
        <v>797</v>
      </c>
      <c r="D171" t="s">
        <v>347</v>
      </c>
      <c r="E171" t="s">
        <v>530</v>
      </c>
      <c r="F171" t="s">
        <v>531</v>
      </c>
      <c r="G171" t="s">
        <v>50</v>
      </c>
      <c r="H171" t="s">
        <v>26</v>
      </c>
      <c r="I171">
        <v>4</v>
      </c>
      <c r="J171">
        <v>497.42</v>
      </c>
      <c r="K171">
        <v>0.05</v>
      </c>
      <c r="L171">
        <v>226.82</v>
      </c>
      <c r="M171">
        <v>12.34</v>
      </c>
      <c r="N171">
        <v>2129.36</v>
      </c>
      <c r="O171" t="s">
        <v>27</v>
      </c>
      <c r="P171" t="s">
        <v>28</v>
      </c>
      <c r="Q171" t="s">
        <v>124</v>
      </c>
      <c r="R171" t="s">
        <v>125</v>
      </c>
      <c r="S171" t="s">
        <v>72</v>
      </c>
      <c r="T171" t="s">
        <v>798</v>
      </c>
    </row>
    <row r="172" spans="1:20" x14ac:dyDescent="0.25">
      <c r="A172" t="s">
        <v>799</v>
      </c>
      <c r="B172" s="1">
        <v>44228</v>
      </c>
      <c r="C172" t="s">
        <v>800</v>
      </c>
      <c r="D172" t="s">
        <v>801</v>
      </c>
      <c r="E172" t="s">
        <v>352</v>
      </c>
      <c r="F172" t="s">
        <v>353</v>
      </c>
      <c r="G172" t="s">
        <v>50</v>
      </c>
      <c r="H172" t="s">
        <v>68</v>
      </c>
      <c r="I172">
        <v>1</v>
      </c>
      <c r="J172">
        <v>154.24</v>
      </c>
      <c r="K172">
        <v>0.05</v>
      </c>
      <c r="L172">
        <v>17.579999999999998</v>
      </c>
      <c r="M172">
        <v>9.86</v>
      </c>
      <c r="N172">
        <v>173.97</v>
      </c>
      <c r="O172" t="s">
        <v>80</v>
      </c>
      <c r="P172" t="s">
        <v>28</v>
      </c>
      <c r="Q172" t="s">
        <v>100</v>
      </c>
      <c r="R172" t="s">
        <v>101</v>
      </c>
      <c r="S172" t="s">
        <v>43</v>
      </c>
      <c r="T172" t="s">
        <v>802</v>
      </c>
    </row>
    <row r="173" spans="1:20" x14ac:dyDescent="0.25">
      <c r="A173" t="s">
        <v>803</v>
      </c>
      <c r="B173" s="1">
        <v>44701</v>
      </c>
      <c r="C173" t="s">
        <v>804</v>
      </c>
      <c r="D173" t="s">
        <v>113</v>
      </c>
      <c r="E173" t="s">
        <v>592</v>
      </c>
      <c r="F173" t="s">
        <v>593</v>
      </c>
      <c r="G173" t="s">
        <v>108</v>
      </c>
      <c r="H173" t="s">
        <v>39</v>
      </c>
      <c r="I173">
        <v>3</v>
      </c>
      <c r="J173">
        <v>497.52</v>
      </c>
      <c r="K173">
        <v>0.15</v>
      </c>
      <c r="L173">
        <v>228.36</v>
      </c>
      <c r="M173">
        <v>0.91</v>
      </c>
      <c r="N173">
        <v>1497.95</v>
      </c>
      <c r="O173" t="s">
        <v>69</v>
      </c>
      <c r="P173" t="s">
        <v>28</v>
      </c>
      <c r="Q173" t="s">
        <v>51</v>
      </c>
      <c r="R173" t="s">
        <v>42</v>
      </c>
      <c r="S173" t="s">
        <v>43</v>
      </c>
      <c r="T173" t="s">
        <v>805</v>
      </c>
    </row>
    <row r="174" spans="1:20" x14ac:dyDescent="0.25">
      <c r="A174" t="s">
        <v>806</v>
      </c>
      <c r="B174" s="1">
        <v>44625</v>
      </c>
      <c r="C174" t="s">
        <v>807</v>
      </c>
      <c r="D174" t="s">
        <v>243</v>
      </c>
      <c r="E174" t="s">
        <v>164</v>
      </c>
      <c r="F174" t="s">
        <v>165</v>
      </c>
      <c r="G174" t="s">
        <v>25</v>
      </c>
      <c r="H174" t="s">
        <v>39</v>
      </c>
      <c r="I174">
        <v>4</v>
      </c>
      <c r="J174">
        <v>64.53</v>
      </c>
      <c r="K174">
        <v>0</v>
      </c>
      <c r="L174">
        <v>0</v>
      </c>
      <c r="M174">
        <v>13.67</v>
      </c>
      <c r="N174">
        <v>271.79000000000002</v>
      </c>
      <c r="O174" t="s">
        <v>40</v>
      </c>
      <c r="P174" t="s">
        <v>28</v>
      </c>
      <c r="Q174" t="s">
        <v>139</v>
      </c>
      <c r="R174" t="s">
        <v>140</v>
      </c>
      <c r="S174" t="s">
        <v>43</v>
      </c>
      <c r="T174" t="s">
        <v>808</v>
      </c>
    </row>
    <row r="175" spans="1:20" x14ac:dyDescent="0.25">
      <c r="A175" t="s">
        <v>809</v>
      </c>
      <c r="B175" s="1">
        <v>44223</v>
      </c>
      <c r="C175" t="s">
        <v>810</v>
      </c>
      <c r="D175" t="s">
        <v>811</v>
      </c>
      <c r="E175" t="s">
        <v>812</v>
      </c>
      <c r="F175" t="s">
        <v>813</v>
      </c>
      <c r="G175" t="s">
        <v>180</v>
      </c>
      <c r="H175" t="s">
        <v>256</v>
      </c>
      <c r="I175">
        <v>4</v>
      </c>
      <c r="J175">
        <v>331.21</v>
      </c>
      <c r="K175">
        <v>0</v>
      </c>
      <c r="L175">
        <v>66.239999999999995</v>
      </c>
      <c r="M175">
        <v>5.9</v>
      </c>
      <c r="N175">
        <v>1396.98</v>
      </c>
      <c r="O175" t="s">
        <v>153</v>
      </c>
      <c r="P175" t="s">
        <v>28</v>
      </c>
      <c r="Q175" t="s">
        <v>339</v>
      </c>
      <c r="R175" t="s">
        <v>82</v>
      </c>
      <c r="S175" t="s">
        <v>43</v>
      </c>
      <c r="T175" t="s">
        <v>814</v>
      </c>
    </row>
    <row r="176" spans="1:20" x14ac:dyDescent="0.25">
      <c r="A176" t="s">
        <v>815</v>
      </c>
      <c r="B176" s="1">
        <v>44037</v>
      </c>
      <c r="C176" t="s">
        <v>816</v>
      </c>
      <c r="D176" t="s">
        <v>772</v>
      </c>
      <c r="E176" t="s">
        <v>286</v>
      </c>
      <c r="F176" t="s">
        <v>287</v>
      </c>
      <c r="G176" t="s">
        <v>50</v>
      </c>
      <c r="H176" t="s">
        <v>354</v>
      </c>
      <c r="I176">
        <v>4</v>
      </c>
      <c r="J176">
        <v>155.87</v>
      </c>
      <c r="K176">
        <v>0.1</v>
      </c>
      <c r="L176">
        <v>28.06</v>
      </c>
      <c r="M176">
        <v>7.79</v>
      </c>
      <c r="N176">
        <v>596.98</v>
      </c>
      <c r="O176" t="s">
        <v>69</v>
      </c>
      <c r="P176" t="s">
        <v>28</v>
      </c>
      <c r="Q176" t="s">
        <v>81</v>
      </c>
      <c r="R176" t="s">
        <v>82</v>
      </c>
      <c r="S176" t="s">
        <v>43</v>
      </c>
      <c r="T176" t="s">
        <v>817</v>
      </c>
    </row>
    <row r="177" spans="1:20" x14ac:dyDescent="0.25">
      <c r="A177" t="s">
        <v>818</v>
      </c>
      <c r="B177" s="1">
        <v>44869</v>
      </c>
      <c r="C177" t="s">
        <v>819</v>
      </c>
      <c r="D177" t="s">
        <v>570</v>
      </c>
      <c r="E177" t="s">
        <v>400</v>
      </c>
      <c r="F177" t="s">
        <v>401</v>
      </c>
      <c r="G177" t="s">
        <v>50</v>
      </c>
      <c r="H177" t="s">
        <v>263</v>
      </c>
      <c r="I177">
        <v>1</v>
      </c>
      <c r="J177">
        <v>598.75</v>
      </c>
      <c r="K177">
        <v>0.1</v>
      </c>
      <c r="L177">
        <v>26.94</v>
      </c>
      <c r="M177">
        <v>3.35</v>
      </c>
      <c r="N177">
        <v>569.16999999999996</v>
      </c>
      <c r="O177" t="s">
        <v>69</v>
      </c>
      <c r="P177" t="s">
        <v>181</v>
      </c>
      <c r="Q177" t="s">
        <v>100</v>
      </c>
      <c r="R177" t="s">
        <v>101</v>
      </c>
      <c r="S177" t="s">
        <v>235</v>
      </c>
      <c r="T177" t="s">
        <v>820</v>
      </c>
    </row>
    <row r="178" spans="1:20" x14ac:dyDescent="0.25">
      <c r="A178" t="s">
        <v>821</v>
      </c>
      <c r="B178" s="1">
        <v>45408</v>
      </c>
      <c r="C178" t="s">
        <v>822</v>
      </c>
      <c r="D178" t="s">
        <v>823</v>
      </c>
      <c r="E178" t="s">
        <v>226</v>
      </c>
      <c r="F178" t="s">
        <v>227</v>
      </c>
      <c r="G178" t="s">
        <v>180</v>
      </c>
      <c r="H178" t="s">
        <v>123</v>
      </c>
      <c r="I178">
        <v>5</v>
      </c>
      <c r="J178">
        <v>489.41</v>
      </c>
      <c r="K178">
        <v>0.05</v>
      </c>
      <c r="L178">
        <v>278.95999999999998</v>
      </c>
      <c r="M178">
        <v>7.24</v>
      </c>
      <c r="N178">
        <v>2610.9</v>
      </c>
      <c r="O178" t="s">
        <v>40</v>
      </c>
      <c r="P178" t="s">
        <v>28</v>
      </c>
      <c r="Q178" t="s">
        <v>89</v>
      </c>
      <c r="R178" t="s">
        <v>90</v>
      </c>
      <c r="S178" t="s">
        <v>43</v>
      </c>
      <c r="T178" t="s">
        <v>824</v>
      </c>
    </row>
    <row r="179" spans="1:20" x14ac:dyDescent="0.25">
      <c r="A179" t="s">
        <v>825</v>
      </c>
      <c r="B179" s="1">
        <v>44722</v>
      </c>
      <c r="C179" t="s">
        <v>826</v>
      </c>
      <c r="D179" t="s">
        <v>443</v>
      </c>
      <c r="E179" t="s">
        <v>254</v>
      </c>
      <c r="F179" t="s">
        <v>255</v>
      </c>
      <c r="G179" t="s">
        <v>98</v>
      </c>
      <c r="H179" t="s">
        <v>58</v>
      </c>
      <c r="I179">
        <v>4</v>
      </c>
      <c r="J179">
        <v>131.22</v>
      </c>
      <c r="K179">
        <v>0.1</v>
      </c>
      <c r="L179">
        <v>0</v>
      </c>
      <c r="M179">
        <v>14.12</v>
      </c>
      <c r="N179">
        <v>486.51</v>
      </c>
      <c r="O179" t="s">
        <v>27</v>
      </c>
      <c r="P179" t="s">
        <v>28</v>
      </c>
      <c r="Q179" t="s">
        <v>60</v>
      </c>
      <c r="R179" t="s">
        <v>61</v>
      </c>
      <c r="S179" t="s">
        <v>31</v>
      </c>
      <c r="T179" t="s">
        <v>827</v>
      </c>
    </row>
    <row r="180" spans="1:20" x14ac:dyDescent="0.25">
      <c r="A180" t="s">
        <v>828</v>
      </c>
      <c r="B180" s="1">
        <v>45315</v>
      </c>
      <c r="C180" t="s">
        <v>829</v>
      </c>
      <c r="D180" t="s">
        <v>324</v>
      </c>
      <c r="E180" t="s">
        <v>23</v>
      </c>
      <c r="F180" t="s">
        <v>24</v>
      </c>
      <c r="G180" t="s">
        <v>98</v>
      </c>
      <c r="H180" t="s">
        <v>123</v>
      </c>
      <c r="I180">
        <v>2</v>
      </c>
      <c r="J180">
        <v>176.38</v>
      </c>
      <c r="K180">
        <v>0.05</v>
      </c>
      <c r="L180">
        <v>26.81</v>
      </c>
      <c r="M180">
        <v>11.05</v>
      </c>
      <c r="N180">
        <v>372.98</v>
      </c>
      <c r="O180" t="s">
        <v>153</v>
      </c>
      <c r="P180" t="s">
        <v>28</v>
      </c>
      <c r="Q180" t="s">
        <v>81</v>
      </c>
      <c r="R180" t="s">
        <v>82</v>
      </c>
      <c r="S180" t="s">
        <v>43</v>
      </c>
      <c r="T180" t="s">
        <v>830</v>
      </c>
    </row>
    <row r="181" spans="1:20" x14ac:dyDescent="0.25">
      <c r="A181" t="s">
        <v>831</v>
      </c>
      <c r="B181" s="1">
        <v>45545</v>
      </c>
      <c r="C181" t="s">
        <v>832</v>
      </c>
      <c r="D181" t="s">
        <v>405</v>
      </c>
      <c r="E181" t="s">
        <v>114</v>
      </c>
      <c r="F181" t="s">
        <v>115</v>
      </c>
      <c r="G181" t="s">
        <v>108</v>
      </c>
      <c r="H181" t="s">
        <v>263</v>
      </c>
      <c r="I181">
        <v>1</v>
      </c>
      <c r="J181">
        <v>418.7</v>
      </c>
      <c r="K181">
        <v>0.3</v>
      </c>
      <c r="L181">
        <v>23.45</v>
      </c>
      <c r="M181">
        <v>4.4800000000000004</v>
      </c>
      <c r="N181">
        <v>321.02</v>
      </c>
      <c r="O181" t="s">
        <v>80</v>
      </c>
      <c r="P181" t="s">
        <v>28</v>
      </c>
      <c r="Q181" t="s">
        <v>124</v>
      </c>
      <c r="R181" t="s">
        <v>125</v>
      </c>
      <c r="S181" t="s">
        <v>43</v>
      </c>
      <c r="T181" t="s">
        <v>833</v>
      </c>
    </row>
    <row r="182" spans="1:20" x14ac:dyDescent="0.25">
      <c r="A182" t="s">
        <v>834</v>
      </c>
      <c r="B182" s="1">
        <v>45429</v>
      </c>
      <c r="C182" t="s">
        <v>835</v>
      </c>
      <c r="D182" t="s">
        <v>836</v>
      </c>
      <c r="E182" t="s">
        <v>196</v>
      </c>
      <c r="F182" t="s">
        <v>197</v>
      </c>
      <c r="G182" t="s">
        <v>38</v>
      </c>
      <c r="H182" t="s">
        <v>79</v>
      </c>
      <c r="I182">
        <v>2</v>
      </c>
      <c r="J182">
        <v>531.4</v>
      </c>
      <c r="K182">
        <v>0</v>
      </c>
      <c r="L182">
        <v>127.54</v>
      </c>
      <c r="M182">
        <v>4.49</v>
      </c>
      <c r="N182">
        <v>1194.83</v>
      </c>
      <c r="O182" t="s">
        <v>59</v>
      </c>
      <c r="P182" t="s">
        <v>28</v>
      </c>
      <c r="Q182" t="s">
        <v>210</v>
      </c>
      <c r="R182" t="s">
        <v>42</v>
      </c>
      <c r="S182" t="s">
        <v>43</v>
      </c>
      <c r="T182" t="s">
        <v>837</v>
      </c>
    </row>
    <row r="183" spans="1:20" x14ac:dyDescent="0.25">
      <c r="A183" t="s">
        <v>838</v>
      </c>
      <c r="B183" s="1">
        <v>44694</v>
      </c>
      <c r="C183" t="s">
        <v>839</v>
      </c>
      <c r="D183" t="s">
        <v>373</v>
      </c>
      <c r="E183" t="s">
        <v>352</v>
      </c>
      <c r="F183" t="s">
        <v>353</v>
      </c>
      <c r="G183" t="s">
        <v>25</v>
      </c>
      <c r="H183" t="s">
        <v>263</v>
      </c>
      <c r="I183">
        <v>5</v>
      </c>
      <c r="J183">
        <v>341.7</v>
      </c>
      <c r="K183">
        <v>0.1</v>
      </c>
      <c r="L183">
        <v>276.77999999999997</v>
      </c>
      <c r="M183">
        <v>1.7</v>
      </c>
      <c r="N183">
        <v>1816.13</v>
      </c>
      <c r="O183" t="s">
        <v>40</v>
      </c>
      <c r="P183" t="s">
        <v>28</v>
      </c>
      <c r="Q183" t="s">
        <v>139</v>
      </c>
      <c r="R183" t="s">
        <v>140</v>
      </c>
      <c r="S183" t="s">
        <v>43</v>
      </c>
      <c r="T183" t="s">
        <v>840</v>
      </c>
    </row>
    <row r="184" spans="1:20" x14ac:dyDescent="0.25">
      <c r="A184" t="s">
        <v>841</v>
      </c>
      <c r="B184" s="1">
        <v>44573</v>
      </c>
      <c r="C184" t="s">
        <v>842</v>
      </c>
      <c r="D184" t="s">
        <v>843</v>
      </c>
      <c r="E184" t="s">
        <v>380</v>
      </c>
      <c r="F184" t="s">
        <v>381</v>
      </c>
      <c r="G184" t="s">
        <v>180</v>
      </c>
      <c r="H184" t="s">
        <v>79</v>
      </c>
      <c r="I184">
        <v>2</v>
      </c>
      <c r="J184">
        <v>375.82</v>
      </c>
      <c r="K184">
        <v>0.05</v>
      </c>
      <c r="L184">
        <v>35.700000000000003</v>
      </c>
      <c r="M184">
        <v>13.55</v>
      </c>
      <c r="N184">
        <v>763.31</v>
      </c>
      <c r="O184" t="s">
        <v>40</v>
      </c>
      <c r="P184" t="s">
        <v>181</v>
      </c>
      <c r="Q184" t="s">
        <v>116</v>
      </c>
      <c r="R184" t="s">
        <v>42</v>
      </c>
      <c r="S184" t="s">
        <v>91</v>
      </c>
      <c r="T184" t="s">
        <v>844</v>
      </c>
    </row>
    <row r="185" spans="1:20" x14ac:dyDescent="0.25">
      <c r="A185" t="s">
        <v>845</v>
      </c>
      <c r="B185" s="1">
        <v>45095</v>
      </c>
      <c r="C185" t="s">
        <v>846</v>
      </c>
      <c r="D185" t="s">
        <v>694</v>
      </c>
      <c r="E185" t="s">
        <v>164</v>
      </c>
      <c r="F185" t="s">
        <v>165</v>
      </c>
      <c r="G185" t="s">
        <v>38</v>
      </c>
      <c r="H185" t="s">
        <v>256</v>
      </c>
      <c r="I185">
        <v>3</v>
      </c>
      <c r="J185">
        <v>99.26</v>
      </c>
      <c r="K185">
        <v>0</v>
      </c>
      <c r="L185">
        <v>23.82</v>
      </c>
      <c r="M185">
        <v>5.19</v>
      </c>
      <c r="N185">
        <v>326.79000000000002</v>
      </c>
      <c r="O185" t="s">
        <v>80</v>
      </c>
      <c r="P185" t="s">
        <v>132</v>
      </c>
      <c r="Q185" t="s">
        <v>41</v>
      </c>
      <c r="R185" t="s">
        <v>42</v>
      </c>
      <c r="S185" t="s">
        <v>43</v>
      </c>
      <c r="T185" t="s">
        <v>505</v>
      </c>
    </row>
    <row r="186" spans="1:20" x14ac:dyDescent="0.25">
      <c r="A186" t="s">
        <v>847</v>
      </c>
      <c r="B186" s="1">
        <v>44394</v>
      </c>
      <c r="C186" t="s">
        <v>848</v>
      </c>
      <c r="D186" t="s">
        <v>849</v>
      </c>
      <c r="E186" t="s">
        <v>456</v>
      </c>
      <c r="F186" t="s">
        <v>457</v>
      </c>
      <c r="G186" t="s">
        <v>38</v>
      </c>
      <c r="H186" t="s">
        <v>58</v>
      </c>
      <c r="I186">
        <v>2</v>
      </c>
      <c r="J186">
        <v>572.09</v>
      </c>
      <c r="K186">
        <v>0</v>
      </c>
      <c r="L186">
        <v>91.53</v>
      </c>
      <c r="M186">
        <v>2.64</v>
      </c>
      <c r="N186">
        <v>1238.3499999999999</v>
      </c>
      <c r="O186" t="s">
        <v>69</v>
      </c>
      <c r="P186" t="s">
        <v>132</v>
      </c>
      <c r="Q186" t="s">
        <v>89</v>
      </c>
      <c r="R186" t="s">
        <v>90</v>
      </c>
      <c r="S186" t="s">
        <v>43</v>
      </c>
      <c r="T186" t="s">
        <v>850</v>
      </c>
    </row>
    <row r="187" spans="1:20" x14ac:dyDescent="0.25">
      <c r="A187" t="s">
        <v>851</v>
      </c>
      <c r="B187" s="1">
        <v>44851</v>
      </c>
      <c r="C187" t="s">
        <v>852</v>
      </c>
      <c r="D187" t="s">
        <v>336</v>
      </c>
      <c r="E187" t="s">
        <v>130</v>
      </c>
      <c r="F187" t="s">
        <v>131</v>
      </c>
      <c r="G187" t="s">
        <v>98</v>
      </c>
      <c r="H187" t="s">
        <v>39</v>
      </c>
      <c r="I187">
        <v>2</v>
      </c>
      <c r="J187">
        <v>495.32</v>
      </c>
      <c r="K187">
        <v>0</v>
      </c>
      <c r="L187">
        <v>49.53</v>
      </c>
      <c r="M187">
        <v>10.01</v>
      </c>
      <c r="N187">
        <v>1050.18</v>
      </c>
      <c r="O187" t="s">
        <v>69</v>
      </c>
      <c r="P187" t="s">
        <v>99</v>
      </c>
      <c r="Q187" t="s">
        <v>182</v>
      </c>
      <c r="R187" t="s">
        <v>183</v>
      </c>
      <c r="S187" t="s">
        <v>43</v>
      </c>
      <c r="T187" t="s">
        <v>853</v>
      </c>
    </row>
    <row r="188" spans="1:20" x14ac:dyDescent="0.25">
      <c r="A188" t="s">
        <v>854</v>
      </c>
      <c r="B188" s="1">
        <v>43926</v>
      </c>
      <c r="C188" t="s">
        <v>855</v>
      </c>
      <c r="D188" t="s">
        <v>201</v>
      </c>
      <c r="E188" t="s">
        <v>358</v>
      </c>
      <c r="F188" t="s">
        <v>359</v>
      </c>
      <c r="G188" t="s">
        <v>108</v>
      </c>
      <c r="H188" t="s">
        <v>58</v>
      </c>
      <c r="I188">
        <v>2</v>
      </c>
      <c r="J188">
        <v>190.82</v>
      </c>
      <c r="K188">
        <v>0.2</v>
      </c>
      <c r="L188">
        <v>15.27</v>
      </c>
      <c r="M188">
        <v>7.58</v>
      </c>
      <c r="N188">
        <v>328.16</v>
      </c>
      <c r="O188" t="s">
        <v>27</v>
      </c>
      <c r="P188" t="s">
        <v>28</v>
      </c>
      <c r="Q188" t="s">
        <v>188</v>
      </c>
      <c r="R188" t="s">
        <v>82</v>
      </c>
      <c r="S188" t="s">
        <v>72</v>
      </c>
      <c r="T188" t="s">
        <v>856</v>
      </c>
    </row>
    <row r="189" spans="1:20" x14ac:dyDescent="0.25">
      <c r="A189" t="s">
        <v>857</v>
      </c>
      <c r="B189" s="1">
        <v>45588</v>
      </c>
      <c r="C189" t="s">
        <v>858</v>
      </c>
      <c r="D189" t="s">
        <v>670</v>
      </c>
      <c r="E189" t="s">
        <v>400</v>
      </c>
      <c r="F189" t="s">
        <v>401</v>
      </c>
      <c r="G189" t="s">
        <v>38</v>
      </c>
      <c r="H189" t="s">
        <v>26</v>
      </c>
      <c r="I189">
        <v>1</v>
      </c>
      <c r="J189">
        <v>50.92</v>
      </c>
      <c r="K189">
        <v>0.2</v>
      </c>
      <c r="L189">
        <v>3.26</v>
      </c>
      <c r="M189">
        <v>1.3</v>
      </c>
      <c r="N189">
        <v>45.3</v>
      </c>
      <c r="O189" t="s">
        <v>153</v>
      </c>
      <c r="P189" t="s">
        <v>28</v>
      </c>
      <c r="Q189" t="s">
        <v>166</v>
      </c>
      <c r="R189" t="s">
        <v>167</v>
      </c>
      <c r="S189" t="s">
        <v>43</v>
      </c>
      <c r="T189" t="s">
        <v>859</v>
      </c>
    </row>
    <row r="190" spans="1:20" x14ac:dyDescent="0.25">
      <c r="A190" t="s">
        <v>860</v>
      </c>
      <c r="B190" s="1">
        <v>44315</v>
      </c>
      <c r="C190" t="s">
        <v>861</v>
      </c>
      <c r="D190" t="s">
        <v>86</v>
      </c>
      <c r="E190" t="s">
        <v>178</v>
      </c>
      <c r="F190" t="s">
        <v>179</v>
      </c>
      <c r="G190" t="s">
        <v>98</v>
      </c>
      <c r="H190" t="s">
        <v>256</v>
      </c>
      <c r="I190">
        <v>5</v>
      </c>
      <c r="J190">
        <v>129.25</v>
      </c>
      <c r="K190">
        <v>0.15</v>
      </c>
      <c r="L190">
        <v>43.94</v>
      </c>
      <c r="M190">
        <v>6.24</v>
      </c>
      <c r="N190">
        <v>599.49</v>
      </c>
      <c r="O190" t="s">
        <v>69</v>
      </c>
      <c r="P190" t="s">
        <v>132</v>
      </c>
      <c r="Q190" t="s">
        <v>60</v>
      </c>
      <c r="R190" t="s">
        <v>61</v>
      </c>
      <c r="S190" t="s">
        <v>43</v>
      </c>
      <c r="T190" t="s">
        <v>862</v>
      </c>
    </row>
    <row r="191" spans="1:20" x14ac:dyDescent="0.25">
      <c r="A191" t="s">
        <v>863</v>
      </c>
      <c r="B191" s="1">
        <v>45261</v>
      </c>
      <c r="C191" t="s">
        <v>864</v>
      </c>
      <c r="D191" t="s">
        <v>865</v>
      </c>
      <c r="E191" t="s">
        <v>121</v>
      </c>
      <c r="F191" t="s">
        <v>122</v>
      </c>
      <c r="G191" t="s">
        <v>108</v>
      </c>
      <c r="H191" t="s">
        <v>58</v>
      </c>
      <c r="I191">
        <v>3</v>
      </c>
      <c r="J191">
        <v>416.84</v>
      </c>
      <c r="K191">
        <v>0.15</v>
      </c>
      <c r="L191">
        <v>85.04</v>
      </c>
      <c r="M191">
        <v>14.4</v>
      </c>
      <c r="N191">
        <v>1162.3800000000001</v>
      </c>
      <c r="O191" t="s">
        <v>27</v>
      </c>
      <c r="P191" t="s">
        <v>28</v>
      </c>
      <c r="Q191" t="s">
        <v>182</v>
      </c>
      <c r="R191" t="s">
        <v>183</v>
      </c>
      <c r="S191" t="s">
        <v>43</v>
      </c>
      <c r="T191" t="s">
        <v>866</v>
      </c>
    </row>
    <row r="192" spans="1:20" x14ac:dyDescent="0.25">
      <c r="A192" t="s">
        <v>867</v>
      </c>
      <c r="B192" s="1">
        <v>44061</v>
      </c>
      <c r="C192" t="s">
        <v>868</v>
      </c>
      <c r="D192" t="s">
        <v>637</v>
      </c>
      <c r="E192" t="s">
        <v>87</v>
      </c>
      <c r="F192" t="s">
        <v>88</v>
      </c>
      <c r="G192" t="s">
        <v>108</v>
      </c>
      <c r="H192" t="s">
        <v>68</v>
      </c>
      <c r="I192">
        <v>5</v>
      </c>
      <c r="J192">
        <v>319.27999999999997</v>
      </c>
      <c r="K192">
        <v>0.05</v>
      </c>
      <c r="L192">
        <v>75.83</v>
      </c>
      <c r="M192">
        <v>12.39</v>
      </c>
      <c r="N192">
        <v>1604.8</v>
      </c>
      <c r="O192" t="s">
        <v>40</v>
      </c>
      <c r="P192" t="s">
        <v>28</v>
      </c>
      <c r="Q192" t="s">
        <v>188</v>
      </c>
      <c r="R192" t="s">
        <v>82</v>
      </c>
      <c r="S192" t="s">
        <v>43</v>
      </c>
      <c r="T192" t="s">
        <v>869</v>
      </c>
    </row>
    <row r="193" spans="1:20" x14ac:dyDescent="0.25">
      <c r="A193" t="s">
        <v>870</v>
      </c>
      <c r="B193" s="1">
        <v>44579</v>
      </c>
      <c r="C193" t="s">
        <v>871</v>
      </c>
      <c r="D193" t="s">
        <v>192</v>
      </c>
      <c r="E193" t="s">
        <v>36</v>
      </c>
      <c r="F193" t="s">
        <v>37</v>
      </c>
      <c r="G193" t="s">
        <v>25</v>
      </c>
      <c r="H193" t="s">
        <v>58</v>
      </c>
      <c r="I193">
        <v>2</v>
      </c>
      <c r="J193">
        <v>67.540000000000006</v>
      </c>
      <c r="K193">
        <v>0.05</v>
      </c>
      <c r="L193">
        <v>10.27</v>
      </c>
      <c r="M193">
        <v>1.64</v>
      </c>
      <c r="N193">
        <v>140.24</v>
      </c>
      <c r="O193" t="s">
        <v>40</v>
      </c>
      <c r="P193" t="s">
        <v>28</v>
      </c>
      <c r="Q193" t="s">
        <v>71</v>
      </c>
      <c r="R193" t="s">
        <v>42</v>
      </c>
      <c r="S193" t="s">
        <v>72</v>
      </c>
      <c r="T193" t="s">
        <v>872</v>
      </c>
    </row>
    <row r="194" spans="1:20" x14ac:dyDescent="0.25">
      <c r="A194" t="s">
        <v>873</v>
      </c>
      <c r="B194" s="1">
        <v>45509</v>
      </c>
      <c r="C194" t="s">
        <v>874</v>
      </c>
      <c r="D194" t="s">
        <v>570</v>
      </c>
      <c r="E194" t="s">
        <v>337</v>
      </c>
      <c r="F194" t="s">
        <v>338</v>
      </c>
      <c r="G194" t="s">
        <v>98</v>
      </c>
      <c r="H194" t="s">
        <v>79</v>
      </c>
      <c r="I194">
        <v>2</v>
      </c>
      <c r="J194">
        <v>289.23</v>
      </c>
      <c r="K194">
        <v>0.1</v>
      </c>
      <c r="L194">
        <v>0</v>
      </c>
      <c r="M194">
        <v>13.08</v>
      </c>
      <c r="N194">
        <v>533.69000000000005</v>
      </c>
      <c r="O194" t="s">
        <v>40</v>
      </c>
      <c r="P194" t="s">
        <v>28</v>
      </c>
      <c r="Q194" t="s">
        <v>154</v>
      </c>
      <c r="R194" t="s">
        <v>155</v>
      </c>
      <c r="S194" t="s">
        <v>43</v>
      </c>
      <c r="T194" t="s">
        <v>875</v>
      </c>
    </row>
    <row r="195" spans="1:20" x14ac:dyDescent="0.25">
      <c r="A195" t="s">
        <v>876</v>
      </c>
      <c r="B195" s="1">
        <v>45025</v>
      </c>
      <c r="C195" t="s">
        <v>877</v>
      </c>
      <c r="D195" t="s">
        <v>620</v>
      </c>
      <c r="E195" t="s">
        <v>233</v>
      </c>
      <c r="F195" t="s">
        <v>234</v>
      </c>
      <c r="G195" t="s">
        <v>38</v>
      </c>
      <c r="H195" t="s">
        <v>79</v>
      </c>
      <c r="I195">
        <v>2</v>
      </c>
      <c r="J195">
        <v>373.58</v>
      </c>
      <c r="K195">
        <v>0.2</v>
      </c>
      <c r="L195">
        <v>47.82</v>
      </c>
      <c r="M195">
        <v>8.74</v>
      </c>
      <c r="N195">
        <v>654.29</v>
      </c>
      <c r="O195" t="s">
        <v>69</v>
      </c>
      <c r="P195" t="s">
        <v>28</v>
      </c>
      <c r="Q195" t="s">
        <v>339</v>
      </c>
      <c r="R195" t="s">
        <v>82</v>
      </c>
      <c r="S195" t="s">
        <v>43</v>
      </c>
      <c r="T195" t="s">
        <v>878</v>
      </c>
    </row>
    <row r="196" spans="1:20" x14ac:dyDescent="0.25">
      <c r="A196" t="s">
        <v>879</v>
      </c>
      <c r="B196" s="1">
        <v>44371</v>
      </c>
      <c r="C196" t="s">
        <v>880</v>
      </c>
      <c r="D196" t="s">
        <v>881</v>
      </c>
      <c r="E196" t="s">
        <v>319</v>
      </c>
      <c r="F196" t="s">
        <v>320</v>
      </c>
      <c r="G196" t="s">
        <v>108</v>
      </c>
      <c r="H196" t="s">
        <v>58</v>
      </c>
      <c r="I196">
        <v>4</v>
      </c>
      <c r="J196">
        <v>359.89</v>
      </c>
      <c r="K196">
        <v>0.05</v>
      </c>
      <c r="L196">
        <v>68.38</v>
      </c>
      <c r="M196">
        <v>13.15</v>
      </c>
      <c r="N196">
        <v>1449.11</v>
      </c>
      <c r="O196" t="s">
        <v>69</v>
      </c>
      <c r="P196" t="s">
        <v>28</v>
      </c>
      <c r="Q196" t="s">
        <v>29</v>
      </c>
      <c r="R196" t="s">
        <v>30</v>
      </c>
      <c r="S196" t="s">
        <v>43</v>
      </c>
      <c r="T196" t="s">
        <v>882</v>
      </c>
    </row>
    <row r="197" spans="1:20" x14ac:dyDescent="0.25">
      <c r="A197" t="s">
        <v>883</v>
      </c>
      <c r="B197" s="1">
        <v>44890</v>
      </c>
      <c r="C197" t="s">
        <v>884</v>
      </c>
      <c r="D197" t="s">
        <v>885</v>
      </c>
      <c r="E197" t="s">
        <v>456</v>
      </c>
      <c r="F197" t="s">
        <v>457</v>
      </c>
      <c r="G197" t="s">
        <v>98</v>
      </c>
      <c r="H197" t="s">
        <v>354</v>
      </c>
      <c r="I197">
        <v>5</v>
      </c>
      <c r="J197">
        <v>449.1</v>
      </c>
      <c r="K197">
        <v>0.1</v>
      </c>
      <c r="L197">
        <v>101.05</v>
      </c>
      <c r="M197">
        <v>7.48</v>
      </c>
      <c r="N197">
        <v>2129.48</v>
      </c>
      <c r="O197" t="s">
        <v>153</v>
      </c>
      <c r="P197" t="s">
        <v>28</v>
      </c>
      <c r="Q197" t="s">
        <v>188</v>
      </c>
      <c r="R197" t="s">
        <v>82</v>
      </c>
      <c r="S197" t="s">
        <v>43</v>
      </c>
      <c r="T197" t="s">
        <v>44</v>
      </c>
    </row>
    <row r="198" spans="1:20" x14ac:dyDescent="0.25">
      <c r="A198" t="s">
        <v>886</v>
      </c>
      <c r="B198" s="1">
        <v>44355</v>
      </c>
      <c r="C198" t="s">
        <v>887</v>
      </c>
      <c r="D198" t="s">
        <v>271</v>
      </c>
      <c r="E198" t="s">
        <v>286</v>
      </c>
      <c r="F198" t="s">
        <v>287</v>
      </c>
      <c r="G198" t="s">
        <v>180</v>
      </c>
      <c r="H198" t="s">
        <v>79</v>
      </c>
      <c r="I198">
        <v>3</v>
      </c>
      <c r="J198">
        <v>270.41000000000003</v>
      </c>
      <c r="K198">
        <v>0.1</v>
      </c>
      <c r="L198">
        <v>36.51</v>
      </c>
      <c r="M198">
        <v>3.91</v>
      </c>
      <c r="N198">
        <v>770.53</v>
      </c>
      <c r="O198" t="s">
        <v>40</v>
      </c>
      <c r="P198" t="s">
        <v>28</v>
      </c>
      <c r="Q198" t="s">
        <v>116</v>
      </c>
      <c r="R198" t="s">
        <v>42</v>
      </c>
      <c r="S198" t="s">
        <v>43</v>
      </c>
      <c r="T198" t="s">
        <v>888</v>
      </c>
    </row>
    <row r="199" spans="1:20" x14ac:dyDescent="0.25">
      <c r="A199" t="s">
        <v>889</v>
      </c>
      <c r="B199" s="1">
        <v>45014</v>
      </c>
      <c r="C199" t="s">
        <v>890</v>
      </c>
      <c r="D199" t="s">
        <v>249</v>
      </c>
      <c r="E199" t="s">
        <v>233</v>
      </c>
      <c r="F199" t="s">
        <v>234</v>
      </c>
      <c r="G199" t="s">
        <v>38</v>
      </c>
      <c r="H199" t="s">
        <v>263</v>
      </c>
      <c r="I199">
        <v>2</v>
      </c>
      <c r="J199">
        <v>387.31</v>
      </c>
      <c r="K199">
        <v>0</v>
      </c>
      <c r="L199">
        <v>92.95</v>
      </c>
      <c r="M199">
        <v>7.12</v>
      </c>
      <c r="N199">
        <v>874.69</v>
      </c>
      <c r="O199" t="s">
        <v>27</v>
      </c>
      <c r="P199" t="s">
        <v>28</v>
      </c>
      <c r="Q199" t="s">
        <v>228</v>
      </c>
      <c r="R199" t="s">
        <v>82</v>
      </c>
      <c r="S199" t="s">
        <v>43</v>
      </c>
      <c r="T199" t="s">
        <v>891</v>
      </c>
    </row>
    <row r="200" spans="1:20" x14ac:dyDescent="0.25">
      <c r="A200" t="s">
        <v>892</v>
      </c>
      <c r="B200" s="1">
        <v>45553</v>
      </c>
      <c r="C200" t="s">
        <v>893</v>
      </c>
      <c r="D200" t="s">
        <v>894</v>
      </c>
      <c r="E200" t="s">
        <v>521</v>
      </c>
      <c r="F200" t="s">
        <v>522</v>
      </c>
      <c r="G200" t="s">
        <v>25</v>
      </c>
      <c r="H200" t="s">
        <v>109</v>
      </c>
      <c r="I200">
        <v>3</v>
      </c>
      <c r="J200">
        <v>272.14</v>
      </c>
      <c r="K200">
        <v>0</v>
      </c>
      <c r="L200">
        <v>97.97</v>
      </c>
      <c r="M200">
        <v>11.16</v>
      </c>
      <c r="N200">
        <v>925.55</v>
      </c>
      <c r="O200" t="s">
        <v>80</v>
      </c>
      <c r="P200" t="s">
        <v>28</v>
      </c>
      <c r="Q200" t="s">
        <v>339</v>
      </c>
      <c r="R200" t="s">
        <v>82</v>
      </c>
      <c r="S200" t="s">
        <v>72</v>
      </c>
      <c r="T200" t="s">
        <v>895</v>
      </c>
    </row>
    <row r="201" spans="1:20" x14ac:dyDescent="0.25">
      <c r="A201" t="s">
        <v>896</v>
      </c>
      <c r="B201" s="1">
        <v>45097</v>
      </c>
      <c r="C201" t="s">
        <v>897</v>
      </c>
      <c r="D201" t="s">
        <v>385</v>
      </c>
      <c r="E201" t="s">
        <v>574</v>
      </c>
      <c r="F201" t="s">
        <v>575</v>
      </c>
      <c r="G201" t="s">
        <v>38</v>
      </c>
      <c r="H201" t="s">
        <v>256</v>
      </c>
      <c r="I201">
        <v>1</v>
      </c>
      <c r="J201">
        <v>420.62</v>
      </c>
      <c r="K201">
        <v>0</v>
      </c>
      <c r="L201">
        <v>21.03</v>
      </c>
      <c r="M201">
        <v>5.69</v>
      </c>
      <c r="N201">
        <v>447.34</v>
      </c>
      <c r="O201" t="s">
        <v>40</v>
      </c>
      <c r="P201" t="s">
        <v>132</v>
      </c>
      <c r="Q201" t="s">
        <v>210</v>
      </c>
      <c r="R201" t="s">
        <v>42</v>
      </c>
      <c r="S201" t="s">
        <v>43</v>
      </c>
      <c r="T201" t="s">
        <v>898</v>
      </c>
    </row>
    <row r="202" spans="1:20" x14ac:dyDescent="0.25">
      <c r="A202" t="s">
        <v>899</v>
      </c>
      <c r="B202" s="1">
        <v>44940</v>
      </c>
      <c r="C202" t="s">
        <v>900</v>
      </c>
      <c r="D202" t="s">
        <v>163</v>
      </c>
      <c r="E202" t="s">
        <v>106</v>
      </c>
      <c r="F202" t="s">
        <v>107</v>
      </c>
      <c r="G202" t="s">
        <v>50</v>
      </c>
      <c r="H202" t="s">
        <v>123</v>
      </c>
      <c r="I202">
        <v>4</v>
      </c>
      <c r="J202">
        <v>575.92999999999995</v>
      </c>
      <c r="K202">
        <v>0</v>
      </c>
      <c r="L202">
        <v>0</v>
      </c>
      <c r="M202">
        <v>14.5</v>
      </c>
      <c r="N202">
        <v>2318.2199999999998</v>
      </c>
      <c r="O202" t="s">
        <v>69</v>
      </c>
      <c r="P202" t="s">
        <v>28</v>
      </c>
      <c r="Q202" t="s">
        <v>210</v>
      </c>
      <c r="R202" t="s">
        <v>42</v>
      </c>
      <c r="S202" t="s">
        <v>31</v>
      </c>
      <c r="T202" t="s">
        <v>901</v>
      </c>
    </row>
    <row r="203" spans="1:20" x14ac:dyDescent="0.25">
      <c r="A203" t="s">
        <v>902</v>
      </c>
      <c r="B203" s="1">
        <v>45650</v>
      </c>
      <c r="C203" t="s">
        <v>903</v>
      </c>
      <c r="D203" t="s">
        <v>904</v>
      </c>
      <c r="E203" t="s">
        <v>233</v>
      </c>
      <c r="F203" t="s">
        <v>234</v>
      </c>
      <c r="G203" t="s">
        <v>98</v>
      </c>
      <c r="H203" t="s">
        <v>26</v>
      </c>
      <c r="I203">
        <v>5</v>
      </c>
      <c r="J203">
        <v>167.97</v>
      </c>
      <c r="K203">
        <v>0</v>
      </c>
      <c r="L203">
        <v>0</v>
      </c>
      <c r="M203">
        <v>8.35</v>
      </c>
      <c r="N203">
        <v>848.2</v>
      </c>
      <c r="O203" t="s">
        <v>80</v>
      </c>
      <c r="P203" t="s">
        <v>28</v>
      </c>
      <c r="Q203" t="s">
        <v>210</v>
      </c>
      <c r="R203" t="s">
        <v>42</v>
      </c>
      <c r="S203" t="s">
        <v>43</v>
      </c>
      <c r="T203" t="s">
        <v>905</v>
      </c>
    </row>
    <row r="204" spans="1:20" x14ac:dyDescent="0.25">
      <c r="A204" t="s">
        <v>906</v>
      </c>
      <c r="B204" s="1">
        <v>44408</v>
      </c>
      <c r="C204" t="s">
        <v>907</v>
      </c>
      <c r="D204" t="s">
        <v>76</v>
      </c>
      <c r="E204" t="s">
        <v>215</v>
      </c>
      <c r="F204" t="s">
        <v>216</v>
      </c>
      <c r="G204" t="s">
        <v>98</v>
      </c>
      <c r="H204" t="s">
        <v>39</v>
      </c>
      <c r="I204">
        <v>5</v>
      </c>
      <c r="J204">
        <v>471.14</v>
      </c>
      <c r="K204">
        <v>0</v>
      </c>
      <c r="L204">
        <v>188.46</v>
      </c>
      <c r="M204">
        <v>4.18</v>
      </c>
      <c r="N204">
        <v>2548.34</v>
      </c>
      <c r="O204" t="s">
        <v>40</v>
      </c>
      <c r="P204" t="s">
        <v>28</v>
      </c>
      <c r="Q204" t="s">
        <v>100</v>
      </c>
      <c r="R204" t="s">
        <v>101</v>
      </c>
      <c r="S204" t="s">
        <v>72</v>
      </c>
      <c r="T204" t="s">
        <v>908</v>
      </c>
    </row>
    <row r="205" spans="1:20" x14ac:dyDescent="0.25">
      <c r="A205" t="s">
        <v>909</v>
      </c>
      <c r="B205" s="1">
        <v>44512</v>
      </c>
      <c r="C205" t="s">
        <v>910</v>
      </c>
      <c r="D205" t="s">
        <v>267</v>
      </c>
      <c r="E205" t="s">
        <v>56</v>
      </c>
      <c r="F205" t="s">
        <v>57</v>
      </c>
      <c r="G205" t="s">
        <v>98</v>
      </c>
      <c r="H205" t="s">
        <v>39</v>
      </c>
      <c r="I205">
        <v>3</v>
      </c>
      <c r="J205">
        <v>461.7</v>
      </c>
      <c r="K205">
        <v>0.05</v>
      </c>
      <c r="L205">
        <v>65.790000000000006</v>
      </c>
      <c r="M205">
        <v>13.58</v>
      </c>
      <c r="N205">
        <v>1395.21</v>
      </c>
      <c r="O205" t="s">
        <v>69</v>
      </c>
      <c r="P205" t="s">
        <v>181</v>
      </c>
      <c r="Q205" t="s">
        <v>41</v>
      </c>
      <c r="R205" t="s">
        <v>42</v>
      </c>
      <c r="S205" t="s">
        <v>31</v>
      </c>
      <c r="T205" t="s">
        <v>911</v>
      </c>
    </row>
    <row r="206" spans="1:20" x14ac:dyDescent="0.25">
      <c r="A206" t="s">
        <v>912</v>
      </c>
      <c r="B206" s="1">
        <v>44387</v>
      </c>
      <c r="C206" t="s">
        <v>913</v>
      </c>
      <c r="D206" t="s">
        <v>129</v>
      </c>
      <c r="E206" t="s">
        <v>226</v>
      </c>
      <c r="F206" t="s">
        <v>227</v>
      </c>
      <c r="G206" t="s">
        <v>108</v>
      </c>
      <c r="H206" t="s">
        <v>256</v>
      </c>
      <c r="I206">
        <v>2</v>
      </c>
      <c r="J206">
        <v>303.77</v>
      </c>
      <c r="K206">
        <v>0.25</v>
      </c>
      <c r="L206">
        <v>22.78</v>
      </c>
      <c r="M206">
        <v>11.47</v>
      </c>
      <c r="N206">
        <v>489.9</v>
      </c>
      <c r="O206" t="s">
        <v>80</v>
      </c>
      <c r="P206" t="s">
        <v>28</v>
      </c>
      <c r="Q206" t="s">
        <v>221</v>
      </c>
      <c r="R206" t="s">
        <v>222</v>
      </c>
      <c r="S206" t="s">
        <v>91</v>
      </c>
      <c r="T206" t="s">
        <v>914</v>
      </c>
    </row>
    <row r="207" spans="1:20" x14ac:dyDescent="0.25">
      <c r="A207" t="s">
        <v>915</v>
      </c>
      <c r="B207" s="1">
        <v>45428</v>
      </c>
      <c r="C207" t="s">
        <v>916</v>
      </c>
      <c r="D207" t="s">
        <v>336</v>
      </c>
      <c r="E207" t="s">
        <v>492</v>
      </c>
      <c r="F207" t="s">
        <v>493</v>
      </c>
      <c r="G207" t="s">
        <v>180</v>
      </c>
      <c r="H207" t="s">
        <v>354</v>
      </c>
      <c r="I207">
        <v>4</v>
      </c>
      <c r="J207">
        <v>312.36</v>
      </c>
      <c r="K207">
        <v>0.1</v>
      </c>
      <c r="L207">
        <v>0</v>
      </c>
      <c r="M207">
        <v>2.52</v>
      </c>
      <c r="N207">
        <v>1127.02</v>
      </c>
      <c r="O207" t="s">
        <v>69</v>
      </c>
      <c r="P207" t="s">
        <v>28</v>
      </c>
      <c r="Q207" t="s">
        <v>221</v>
      </c>
      <c r="R207" t="s">
        <v>222</v>
      </c>
      <c r="S207" t="s">
        <v>43</v>
      </c>
      <c r="T207" t="s">
        <v>917</v>
      </c>
    </row>
    <row r="208" spans="1:20" x14ac:dyDescent="0.25">
      <c r="A208" t="s">
        <v>918</v>
      </c>
      <c r="B208" s="1">
        <v>44843</v>
      </c>
      <c r="C208" t="s">
        <v>919</v>
      </c>
      <c r="D208" t="s">
        <v>207</v>
      </c>
      <c r="E208" t="s">
        <v>121</v>
      </c>
      <c r="F208" t="s">
        <v>122</v>
      </c>
      <c r="G208" t="s">
        <v>25</v>
      </c>
      <c r="H208" t="s">
        <v>58</v>
      </c>
      <c r="I208">
        <v>3</v>
      </c>
      <c r="J208">
        <v>59.09</v>
      </c>
      <c r="K208">
        <v>0.15</v>
      </c>
      <c r="L208">
        <v>0</v>
      </c>
      <c r="M208">
        <v>14.12</v>
      </c>
      <c r="N208">
        <v>164.8</v>
      </c>
      <c r="O208" t="s">
        <v>153</v>
      </c>
      <c r="P208" t="s">
        <v>28</v>
      </c>
      <c r="Q208" t="s">
        <v>89</v>
      </c>
      <c r="R208" t="s">
        <v>90</v>
      </c>
      <c r="S208" t="s">
        <v>31</v>
      </c>
      <c r="T208" t="s">
        <v>920</v>
      </c>
    </row>
    <row r="209" spans="1:20" x14ac:dyDescent="0.25">
      <c r="A209" t="s">
        <v>921</v>
      </c>
      <c r="B209" s="1">
        <v>44476</v>
      </c>
      <c r="C209" t="s">
        <v>922</v>
      </c>
      <c r="D209" t="s">
        <v>923</v>
      </c>
      <c r="E209" t="s">
        <v>302</v>
      </c>
      <c r="F209" t="s">
        <v>303</v>
      </c>
      <c r="G209" t="s">
        <v>25</v>
      </c>
      <c r="H209" t="s">
        <v>79</v>
      </c>
      <c r="I209">
        <v>1</v>
      </c>
      <c r="J209">
        <v>266.91000000000003</v>
      </c>
      <c r="K209">
        <v>0.05</v>
      </c>
      <c r="L209">
        <v>20.29</v>
      </c>
      <c r="M209">
        <v>7.33</v>
      </c>
      <c r="N209">
        <v>281.18</v>
      </c>
      <c r="O209" t="s">
        <v>40</v>
      </c>
      <c r="P209" t="s">
        <v>28</v>
      </c>
      <c r="Q209" t="s">
        <v>182</v>
      </c>
      <c r="R209" t="s">
        <v>183</v>
      </c>
      <c r="S209" t="s">
        <v>31</v>
      </c>
      <c r="T209" t="s">
        <v>924</v>
      </c>
    </row>
    <row r="210" spans="1:20" x14ac:dyDescent="0.25">
      <c r="A210" t="s">
        <v>925</v>
      </c>
      <c r="B210" s="1">
        <v>44626</v>
      </c>
      <c r="C210" t="s">
        <v>926</v>
      </c>
      <c r="D210" t="s">
        <v>611</v>
      </c>
      <c r="E210" t="s">
        <v>106</v>
      </c>
      <c r="F210" t="s">
        <v>107</v>
      </c>
      <c r="G210" t="s">
        <v>180</v>
      </c>
      <c r="H210" t="s">
        <v>68</v>
      </c>
      <c r="I210">
        <v>3</v>
      </c>
      <c r="J210">
        <v>568.01</v>
      </c>
      <c r="K210">
        <v>0</v>
      </c>
      <c r="L210">
        <v>0</v>
      </c>
      <c r="M210">
        <v>12.94</v>
      </c>
      <c r="N210">
        <v>1716.97</v>
      </c>
      <c r="O210" t="s">
        <v>69</v>
      </c>
      <c r="P210" t="s">
        <v>28</v>
      </c>
      <c r="Q210" t="s">
        <v>339</v>
      </c>
      <c r="R210" t="s">
        <v>82</v>
      </c>
      <c r="S210" t="s">
        <v>235</v>
      </c>
      <c r="T210" t="s">
        <v>798</v>
      </c>
    </row>
    <row r="211" spans="1:20" x14ac:dyDescent="0.25">
      <c r="A211" t="s">
        <v>927</v>
      </c>
      <c r="B211" s="1">
        <v>44882</v>
      </c>
      <c r="C211" t="s">
        <v>928</v>
      </c>
      <c r="D211" t="s">
        <v>260</v>
      </c>
      <c r="E211" t="s">
        <v>358</v>
      </c>
      <c r="F211" t="s">
        <v>359</v>
      </c>
      <c r="G211" t="s">
        <v>25</v>
      </c>
      <c r="H211" t="s">
        <v>39</v>
      </c>
      <c r="I211">
        <v>2</v>
      </c>
      <c r="J211">
        <v>454.72</v>
      </c>
      <c r="K211">
        <v>0.05</v>
      </c>
      <c r="L211">
        <v>69.12</v>
      </c>
      <c r="M211">
        <v>0.31</v>
      </c>
      <c r="N211">
        <v>933.4</v>
      </c>
      <c r="O211" t="s">
        <v>153</v>
      </c>
      <c r="P211" t="s">
        <v>132</v>
      </c>
      <c r="Q211" t="s">
        <v>81</v>
      </c>
      <c r="R211" t="s">
        <v>82</v>
      </c>
      <c r="S211" t="s">
        <v>31</v>
      </c>
      <c r="T211" t="s">
        <v>929</v>
      </c>
    </row>
    <row r="212" spans="1:20" x14ac:dyDescent="0.25">
      <c r="A212" t="s">
        <v>930</v>
      </c>
      <c r="B212" s="1">
        <v>45474</v>
      </c>
      <c r="C212" t="s">
        <v>931</v>
      </c>
      <c r="D212" t="s">
        <v>474</v>
      </c>
      <c r="E212" t="s">
        <v>151</v>
      </c>
      <c r="F212" t="s">
        <v>152</v>
      </c>
      <c r="G212" t="s">
        <v>25</v>
      </c>
      <c r="H212" t="s">
        <v>26</v>
      </c>
      <c r="I212">
        <v>3</v>
      </c>
      <c r="J212">
        <v>189.12</v>
      </c>
      <c r="K212">
        <v>0.2</v>
      </c>
      <c r="L212">
        <v>36.31</v>
      </c>
      <c r="M212">
        <v>3.6</v>
      </c>
      <c r="N212">
        <v>493.8</v>
      </c>
      <c r="O212" t="s">
        <v>27</v>
      </c>
      <c r="P212" t="s">
        <v>28</v>
      </c>
      <c r="Q212" t="s">
        <v>139</v>
      </c>
      <c r="R212" t="s">
        <v>140</v>
      </c>
      <c r="S212" t="s">
        <v>235</v>
      </c>
      <c r="T212" t="s">
        <v>932</v>
      </c>
    </row>
    <row r="213" spans="1:20" x14ac:dyDescent="0.25">
      <c r="A213" t="s">
        <v>933</v>
      </c>
      <c r="B213" s="1">
        <v>45410</v>
      </c>
      <c r="C213" t="s">
        <v>934</v>
      </c>
      <c r="D213" t="s">
        <v>307</v>
      </c>
      <c r="E213" t="s">
        <v>280</v>
      </c>
      <c r="F213" t="s">
        <v>281</v>
      </c>
      <c r="G213" t="s">
        <v>38</v>
      </c>
      <c r="H213" t="s">
        <v>26</v>
      </c>
      <c r="I213">
        <v>5</v>
      </c>
      <c r="J213">
        <v>104.68</v>
      </c>
      <c r="K213">
        <v>0.15</v>
      </c>
      <c r="L213">
        <v>35.590000000000003</v>
      </c>
      <c r="M213">
        <v>2.38</v>
      </c>
      <c r="N213">
        <v>482.86</v>
      </c>
      <c r="O213" t="s">
        <v>80</v>
      </c>
      <c r="P213" t="s">
        <v>28</v>
      </c>
      <c r="Q213" t="s">
        <v>29</v>
      </c>
      <c r="R213" t="s">
        <v>30</v>
      </c>
      <c r="S213" t="s">
        <v>43</v>
      </c>
      <c r="T213" t="s">
        <v>935</v>
      </c>
    </row>
    <row r="214" spans="1:20" x14ac:dyDescent="0.25">
      <c r="A214" t="s">
        <v>936</v>
      </c>
      <c r="B214" s="1">
        <v>45194</v>
      </c>
      <c r="C214" t="s">
        <v>937</v>
      </c>
      <c r="D214" t="s">
        <v>652</v>
      </c>
      <c r="E214" t="s">
        <v>358</v>
      </c>
      <c r="F214" t="s">
        <v>359</v>
      </c>
      <c r="G214" t="s">
        <v>108</v>
      </c>
      <c r="H214" t="s">
        <v>26</v>
      </c>
      <c r="I214">
        <v>2</v>
      </c>
      <c r="J214">
        <v>116.03</v>
      </c>
      <c r="K214">
        <v>0.2</v>
      </c>
      <c r="L214">
        <v>14.85</v>
      </c>
      <c r="M214">
        <v>5.54</v>
      </c>
      <c r="N214">
        <v>206.04</v>
      </c>
      <c r="O214" t="s">
        <v>59</v>
      </c>
      <c r="P214" t="s">
        <v>28</v>
      </c>
      <c r="Q214" t="s">
        <v>221</v>
      </c>
      <c r="R214" t="s">
        <v>222</v>
      </c>
      <c r="S214" t="s">
        <v>31</v>
      </c>
      <c r="T214" t="s">
        <v>938</v>
      </c>
    </row>
    <row r="215" spans="1:20" x14ac:dyDescent="0.25">
      <c r="A215" t="s">
        <v>939</v>
      </c>
      <c r="B215" s="1">
        <v>45652</v>
      </c>
      <c r="C215" t="s">
        <v>940</v>
      </c>
      <c r="D215" t="s">
        <v>159</v>
      </c>
      <c r="E215" t="s">
        <v>492</v>
      </c>
      <c r="F215" t="s">
        <v>493</v>
      </c>
      <c r="G215" t="s">
        <v>50</v>
      </c>
      <c r="H215" t="s">
        <v>109</v>
      </c>
      <c r="I215">
        <v>3</v>
      </c>
      <c r="J215">
        <v>83.31</v>
      </c>
      <c r="K215">
        <v>0</v>
      </c>
      <c r="L215">
        <v>19.989999999999998</v>
      </c>
      <c r="M215">
        <v>3.48</v>
      </c>
      <c r="N215">
        <v>273.39999999999998</v>
      </c>
      <c r="O215" t="s">
        <v>80</v>
      </c>
      <c r="P215" t="s">
        <v>28</v>
      </c>
      <c r="Q215" t="s">
        <v>41</v>
      </c>
      <c r="R215" t="s">
        <v>42</v>
      </c>
      <c r="S215" t="s">
        <v>43</v>
      </c>
      <c r="T215" t="s">
        <v>941</v>
      </c>
    </row>
    <row r="216" spans="1:20" x14ac:dyDescent="0.25">
      <c r="A216" t="s">
        <v>942</v>
      </c>
      <c r="B216" s="1">
        <v>45185</v>
      </c>
      <c r="C216" t="s">
        <v>943</v>
      </c>
      <c r="D216" t="s">
        <v>944</v>
      </c>
      <c r="E216" t="s">
        <v>945</v>
      </c>
      <c r="F216" t="s">
        <v>946</v>
      </c>
      <c r="G216" t="s">
        <v>180</v>
      </c>
      <c r="H216" t="s">
        <v>68</v>
      </c>
      <c r="I216">
        <v>3</v>
      </c>
      <c r="J216">
        <v>556.67999999999995</v>
      </c>
      <c r="K216">
        <v>0</v>
      </c>
      <c r="L216">
        <v>83.5</v>
      </c>
      <c r="M216">
        <v>1.06</v>
      </c>
      <c r="N216">
        <v>1754.6</v>
      </c>
      <c r="O216" t="s">
        <v>27</v>
      </c>
      <c r="P216" t="s">
        <v>28</v>
      </c>
      <c r="Q216" t="s">
        <v>41</v>
      </c>
      <c r="R216" t="s">
        <v>42</v>
      </c>
      <c r="S216" t="s">
        <v>72</v>
      </c>
      <c r="T216" t="s">
        <v>947</v>
      </c>
    </row>
    <row r="217" spans="1:20" x14ac:dyDescent="0.25">
      <c r="A217" t="s">
        <v>948</v>
      </c>
      <c r="B217" s="1">
        <v>45494</v>
      </c>
      <c r="C217" t="s">
        <v>949</v>
      </c>
      <c r="D217" t="s">
        <v>894</v>
      </c>
      <c r="E217" t="s">
        <v>380</v>
      </c>
      <c r="F217" t="s">
        <v>381</v>
      </c>
      <c r="G217" t="s">
        <v>38</v>
      </c>
      <c r="H217" t="s">
        <v>123</v>
      </c>
      <c r="I217">
        <v>3</v>
      </c>
      <c r="J217">
        <v>404.76</v>
      </c>
      <c r="K217">
        <v>0</v>
      </c>
      <c r="L217">
        <v>218.57</v>
      </c>
      <c r="M217">
        <v>10.5</v>
      </c>
      <c r="N217">
        <v>1443.35</v>
      </c>
      <c r="O217" t="s">
        <v>27</v>
      </c>
      <c r="P217" t="s">
        <v>28</v>
      </c>
      <c r="Q217" t="s">
        <v>124</v>
      </c>
      <c r="R217" t="s">
        <v>125</v>
      </c>
      <c r="S217" t="s">
        <v>43</v>
      </c>
      <c r="T217" t="s">
        <v>950</v>
      </c>
    </row>
    <row r="218" spans="1:20" x14ac:dyDescent="0.25">
      <c r="A218" t="s">
        <v>951</v>
      </c>
      <c r="B218" s="1">
        <v>45360</v>
      </c>
      <c r="C218" t="s">
        <v>952</v>
      </c>
      <c r="D218" t="s">
        <v>953</v>
      </c>
      <c r="E218" t="s">
        <v>374</v>
      </c>
      <c r="F218" t="s">
        <v>375</v>
      </c>
      <c r="G218" t="s">
        <v>98</v>
      </c>
      <c r="H218" t="s">
        <v>256</v>
      </c>
      <c r="I218">
        <v>5</v>
      </c>
      <c r="J218">
        <v>470.82</v>
      </c>
      <c r="K218">
        <v>0.1</v>
      </c>
      <c r="L218">
        <v>169.5</v>
      </c>
      <c r="M218">
        <v>12.39</v>
      </c>
      <c r="N218">
        <v>2300.58</v>
      </c>
      <c r="O218" t="s">
        <v>27</v>
      </c>
      <c r="P218" t="s">
        <v>28</v>
      </c>
      <c r="Q218" t="s">
        <v>100</v>
      </c>
      <c r="R218" t="s">
        <v>101</v>
      </c>
      <c r="S218" t="s">
        <v>43</v>
      </c>
      <c r="T218" t="s">
        <v>954</v>
      </c>
    </row>
    <row r="219" spans="1:20" x14ac:dyDescent="0.25">
      <c r="A219" t="s">
        <v>955</v>
      </c>
      <c r="B219" s="1">
        <v>45202</v>
      </c>
      <c r="C219" t="s">
        <v>956</v>
      </c>
      <c r="D219" t="s">
        <v>301</v>
      </c>
      <c r="E219" t="s">
        <v>202</v>
      </c>
      <c r="F219" t="s">
        <v>203</v>
      </c>
      <c r="G219" t="s">
        <v>38</v>
      </c>
      <c r="H219" t="s">
        <v>58</v>
      </c>
      <c r="I219">
        <v>5</v>
      </c>
      <c r="J219">
        <v>88.24</v>
      </c>
      <c r="K219">
        <v>0</v>
      </c>
      <c r="L219">
        <v>35.299999999999997</v>
      </c>
      <c r="M219">
        <v>13.44</v>
      </c>
      <c r="N219">
        <v>489.94</v>
      </c>
      <c r="O219" t="s">
        <v>27</v>
      </c>
      <c r="P219" t="s">
        <v>28</v>
      </c>
      <c r="Q219" t="s">
        <v>116</v>
      </c>
      <c r="R219" t="s">
        <v>42</v>
      </c>
      <c r="S219" t="s">
        <v>31</v>
      </c>
      <c r="T219" t="s">
        <v>957</v>
      </c>
    </row>
    <row r="220" spans="1:20" x14ac:dyDescent="0.25">
      <c r="A220" t="s">
        <v>958</v>
      </c>
      <c r="B220" s="1">
        <v>45327</v>
      </c>
      <c r="C220" t="s">
        <v>959</v>
      </c>
      <c r="D220" t="s">
        <v>960</v>
      </c>
      <c r="E220" t="s">
        <v>208</v>
      </c>
      <c r="F220" t="s">
        <v>209</v>
      </c>
      <c r="G220" t="s">
        <v>38</v>
      </c>
      <c r="H220" t="s">
        <v>109</v>
      </c>
      <c r="I220">
        <v>3</v>
      </c>
      <c r="J220">
        <v>410.9</v>
      </c>
      <c r="K220">
        <v>0</v>
      </c>
      <c r="L220">
        <v>98.62</v>
      </c>
      <c r="M220">
        <v>0.56999999999999995</v>
      </c>
      <c r="N220">
        <v>1331.89</v>
      </c>
      <c r="O220" t="s">
        <v>69</v>
      </c>
      <c r="P220" t="s">
        <v>28</v>
      </c>
      <c r="Q220" t="s">
        <v>188</v>
      </c>
      <c r="R220" t="s">
        <v>82</v>
      </c>
      <c r="S220" t="s">
        <v>31</v>
      </c>
      <c r="T220" t="s">
        <v>961</v>
      </c>
    </row>
    <row r="221" spans="1:20" x14ac:dyDescent="0.25">
      <c r="A221" t="s">
        <v>962</v>
      </c>
      <c r="B221" s="1">
        <v>45085</v>
      </c>
      <c r="C221" t="s">
        <v>963</v>
      </c>
      <c r="D221" t="s">
        <v>964</v>
      </c>
      <c r="E221" t="s">
        <v>164</v>
      </c>
      <c r="F221" t="s">
        <v>165</v>
      </c>
      <c r="G221" t="s">
        <v>50</v>
      </c>
      <c r="H221" t="s">
        <v>354</v>
      </c>
      <c r="I221">
        <v>4</v>
      </c>
      <c r="J221">
        <v>485.32</v>
      </c>
      <c r="K221">
        <v>0.15</v>
      </c>
      <c r="L221">
        <v>132.01</v>
      </c>
      <c r="M221">
        <v>8.34</v>
      </c>
      <c r="N221">
        <v>1790.44</v>
      </c>
      <c r="O221" t="s">
        <v>40</v>
      </c>
      <c r="P221" t="s">
        <v>28</v>
      </c>
      <c r="Q221" t="s">
        <v>210</v>
      </c>
      <c r="R221" t="s">
        <v>42</v>
      </c>
      <c r="S221" t="s">
        <v>43</v>
      </c>
      <c r="T221" t="s">
        <v>965</v>
      </c>
    </row>
    <row r="222" spans="1:20" x14ac:dyDescent="0.25">
      <c r="A222" t="s">
        <v>966</v>
      </c>
      <c r="B222" s="1">
        <v>44020</v>
      </c>
      <c r="C222" t="s">
        <v>967</v>
      </c>
      <c r="D222" t="s">
        <v>144</v>
      </c>
      <c r="E222" t="s">
        <v>96</v>
      </c>
      <c r="F222" t="s">
        <v>97</v>
      </c>
      <c r="G222" t="s">
        <v>50</v>
      </c>
      <c r="H222" t="s">
        <v>109</v>
      </c>
      <c r="I222">
        <v>1</v>
      </c>
      <c r="J222">
        <v>49.31</v>
      </c>
      <c r="K222">
        <v>0</v>
      </c>
      <c r="L222">
        <v>2.4700000000000002</v>
      </c>
      <c r="M222">
        <v>0.69</v>
      </c>
      <c r="N222">
        <v>52.47</v>
      </c>
      <c r="O222" t="s">
        <v>27</v>
      </c>
      <c r="P222" t="s">
        <v>28</v>
      </c>
      <c r="Q222" t="s">
        <v>60</v>
      </c>
      <c r="R222" t="s">
        <v>61</v>
      </c>
      <c r="S222" t="s">
        <v>43</v>
      </c>
      <c r="T222" t="s">
        <v>968</v>
      </c>
    </row>
    <row r="223" spans="1:20" x14ac:dyDescent="0.25">
      <c r="A223" t="s">
        <v>969</v>
      </c>
      <c r="B223" s="1">
        <v>45079</v>
      </c>
      <c r="C223" t="s">
        <v>970</v>
      </c>
      <c r="D223" t="s">
        <v>724</v>
      </c>
      <c r="E223" t="s">
        <v>492</v>
      </c>
      <c r="F223" t="s">
        <v>493</v>
      </c>
      <c r="G223" t="s">
        <v>108</v>
      </c>
      <c r="H223" t="s">
        <v>263</v>
      </c>
      <c r="I223">
        <v>4</v>
      </c>
      <c r="J223">
        <v>389.67</v>
      </c>
      <c r="K223">
        <v>0.05</v>
      </c>
      <c r="L223">
        <v>118.46</v>
      </c>
      <c r="M223">
        <v>3.29</v>
      </c>
      <c r="N223">
        <v>1602.5</v>
      </c>
      <c r="O223" t="s">
        <v>69</v>
      </c>
      <c r="P223" t="s">
        <v>28</v>
      </c>
      <c r="Q223" t="s">
        <v>188</v>
      </c>
      <c r="R223" t="s">
        <v>82</v>
      </c>
      <c r="S223" t="s">
        <v>43</v>
      </c>
      <c r="T223" t="s">
        <v>971</v>
      </c>
    </row>
    <row r="224" spans="1:20" x14ac:dyDescent="0.25">
      <c r="A224" t="s">
        <v>972</v>
      </c>
      <c r="B224" s="1">
        <v>45239</v>
      </c>
      <c r="C224" t="s">
        <v>973</v>
      </c>
      <c r="D224" t="s">
        <v>974</v>
      </c>
      <c r="E224" t="s">
        <v>391</v>
      </c>
      <c r="F224" t="s">
        <v>392</v>
      </c>
      <c r="G224" t="s">
        <v>38</v>
      </c>
      <c r="H224" t="s">
        <v>256</v>
      </c>
      <c r="I224">
        <v>1</v>
      </c>
      <c r="J224">
        <v>450.05</v>
      </c>
      <c r="K224">
        <v>0</v>
      </c>
      <c r="L224">
        <v>22.5</v>
      </c>
      <c r="M224">
        <v>1.2</v>
      </c>
      <c r="N224">
        <v>473.75</v>
      </c>
      <c r="O224" t="s">
        <v>153</v>
      </c>
      <c r="P224" t="s">
        <v>132</v>
      </c>
      <c r="Q224" t="s">
        <v>51</v>
      </c>
      <c r="R224" t="s">
        <v>42</v>
      </c>
      <c r="S224" t="s">
        <v>43</v>
      </c>
      <c r="T224" t="s">
        <v>975</v>
      </c>
    </row>
    <row r="225" spans="1:20" x14ac:dyDescent="0.25">
      <c r="A225" t="s">
        <v>976</v>
      </c>
      <c r="B225" s="1">
        <v>45231</v>
      </c>
      <c r="C225" t="s">
        <v>977</v>
      </c>
      <c r="D225" t="s">
        <v>311</v>
      </c>
      <c r="E225" t="s">
        <v>137</v>
      </c>
      <c r="F225" t="s">
        <v>138</v>
      </c>
      <c r="G225" t="s">
        <v>38</v>
      </c>
      <c r="H225" t="s">
        <v>79</v>
      </c>
      <c r="I225">
        <v>3</v>
      </c>
      <c r="J225">
        <v>137.33000000000001</v>
      </c>
      <c r="K225">
        <v>0.1</v>
      </c>
      <c r="L225">
        <v>29.66</v>
      </c>
      <c r="M225">
        <v>13.56</v>
      </c>
      <c r="N225">
        <v>414.01</v>
      </c>
      <c r="O225" t="s">
        <v>69</v>
      </c>
      <c r="P225" t="s">
        <v>28</v>
      </c>
      <c r="Q225" t="s">
        <v>71</v>
      </c>
      <c r="R225" t="s">
        <v>42</v>
      </c>
      <c r="S225" t="s">
        <v>31</v>
      </c>
      <c r="T225" t="s">
        <v>978</v>
      </c>
    </row>
    <row r="226" spans="1:20" x14ac:dyDescent="0.25">
      <c r="A226" t="s">
        <v>979</v>
      </c>
      <c r="B226" s="1">
        <v>45137</v>
      </c>
      <c r="C226" t="s">
        <v>980</v>
      </c>
      <c r="D226" t="s">
        <v>801</v>
      </c>
      <c r="E226" t="s">
        <v>521</v>
      </c>
      <c r="F226" t="s">
        <v>522</v>
      </c>
      <c r="G226" t="s">
        <v>38</v>
      </c>
      <c r="H226" t="s">
        <v>26</v>
      </c>
      <c r="I226">
        <v>2</v>
      </c>
      <c r="J226">
        <v>114.61</v>
      </c>
      <c r="K226">
        <v>0</v>
      </c>
      <c r="L226">
        <v>18.34</v>
      </c>
      <c r="M226">
        <v>0.91</v>
      </c>
      <c r="N226">
        <v>248.47</v>
      </c>
      <c r="O226" t="s">
        <v>153</v>
      </c>
      <c r="P226" t="s">
        <v>28</v>
      </c>
      <c r="Q226" t="s">
        <v>182</v>
      </c>
      <c r="R226" t="s">
        <v>183</v>
      </c>
      <c r="S226" t="s">
        <v>43</v>
      </c>
      <c r="T226" t="s">
        <v>981</v>
      </c>
    </row>
    <row r="227" spans="1:20" x14ac:dyDescent="0.25">
      <c r="A227" t="s">
        <v>982</v>
      </c>
      <c r="B227" s="1">
        <v>44463</v>
      </c>
      <c r="C227" t="s">
        <v>983</v>
      </c>
      <c r="D227" t="s">
        <v>207</v>
      </c>
      <c r="E227" t="s">
        <v>456</v>
      </c>
      <c r="F227" t="s">
        <v>457</v>
      </c>
      <c r="G227" t="s">
        <v>180</v>
      </c>
      <c r="H227" t="s">
        <v>263</v>
      </c>
      <c r="I227">
        <v>5</v>
      </c>
      <c r="J227">
        <v>303.23</v>
      </c>
      <c r="K227">
        <v>0</v>
      </c>
      <c r="L227">
        <v>181.94</v>
      </c>
      <c r="M227">
        <v>9.58</v>
      </c>
      <c r="N227">
        <v>1707.67</v>
      </c>
      <c r="O227" t="s">
        <v>69</v>
      </c>
      <c r="P227" t="s">
        <v>28</v>
      </c>
      <c r="Q227" t="s">
        <v>228</v>
      </c>
      <c r="R227" t="s">
        <v>82</v>
      </c>
      <c r="S227" t="s">
        <v>43</v>
      </c>
      <c r="T227" t="s">
        <v>458</v>
      </c>
    </row>
    <row r="228" spans="1:20" x14ac:dyDescent="0.25">
      <c r="A228" t="s">
        <v>984</v>
      </c>
      <c r="B228" s="1">
        <v>44458</v>
      </c>
      <c r="C228" t="s">
        <v>985</v>
      </c>
      <c r="D228" t="s">
        <v>986</v>
      </c>
      <c r="E228" t="s">
        <v>77</v>
      </c>
      <c r="F228" t="s">
        <v>78</v>
      </c>
      <c r="G228" t="s">
        <v>98</v>
      </c>
      <c r="H228" t="s">
        <v>123</v>
      </c>
      <c r="I228">
        <v>4</v>
      </c>
      <c r="J228">
        <v>377.77</v>
      </c>
      <c r="K228">
        <v>0.1</v>
      </c>
      <c r="L228">
        <v>163.19999999999999</v>
      </c>
      <c r="M228">
        <v>11.35</v>
      </c>
      <c r="N228">
        <v>1534.52</v>
      </c>
      <c r="O228" t="s">
        <v>40</v>
      </c>
      <c r="P228" t="s">
        <v>28</v>
      </c>
      <c r="Q228" t="s">
        <v>29</v>
      </c>
      <c r="R228" t="s">
        <v>30</v>
      </c>
      <c r="S228" t="s">
        <v>43</v>
      </c>
      <c r="T228" t="s">
        <v>987</v>
      </c>
    </row>
    <row r="229" spans="1:20" x14ac:dyDescent="0.25">
      <c r="A229" t="s">
        <v>988</v>
      </c>
      <c r="B229" s="1">
        <v>44803</v>
      </c>
      <c r="C229" t="s">
        <v>989</v>
      </c>
      <c r="D229" t="s">
        <v>144</v>
      </c>
      <c r="E229" t="s">
        <v>812</v>
      </c>
      <c r="F229" t="s">
        <v>813</v>
      </c>
      <c r="G229" t="s">
        <v>180</v>
      </c>
      <c r="H229" t="s">
        <v>26</v>
      </c>
      <c r="I229">
        <v>5</v>
      </c>
      <c r="J229">
        <v>165.72</v>
      </c>
      <c r="K229">
        <v>0.05</v>
      </c>
      <c r="L229">
        <v>62.97</v>
      </c>
      <c r="M229">
        <v>4.46</v>
      </c>
      <c r="N229">
        <v>854.6</v>
      </c>
      <c r="O229" t="s">
        <v>69</v>
      </c>
      <c r="P229" t="s">
        <v>28</v>
      </c>
      <c r="Q229" t="s">
        <v>89</v>
      </c>
      <c r="R229" t="s">
        <v>90</v>
      </c>
      <c r="S229" t="s">
        <v>31</v>
      </c>
      <c r="T229" t="s">
        <v>990</v>
      </c>
    </row>
    <row r="230" spans="1:20" x14ac:dyDescent="0.25">
      <c r="A230" t="s">
        <v>991</v>
      </c>
      <c r="B230" s="1">
        <v>45599</v>
      </c>
      <c r="C230" t="s">
        <v>992</v>
      </c>
      <c r="D230" t="s">
        <v>76</v>
      </c>
      <c r="E230" t="s">
        <v>521</v>
      </c>
      <c r="F230" t="s">
        <v>522</v>
      </c>
      <c r="G230" t="s">
        <v>180</v>
      </c>
      <c r="H230" t="s">
        <v>109</v>
      </c>
      <c r="I230">
        <v>5</v>
      </c>
      <c r="J230">
        <v>404.33</v>
      </c>
      <c r="K230">
        <v>0</v>
      </c>
      <c r="L230">
        <v>161.72999999999999</v>
      </c>
      <c r="M230">
        <v>4.75</v>
      </c>
      <c r="N230">
        <v>2188.13</v>
      </c>
      <c r="O230" t="s">
        <v>69</v>
      </c>
      <c r="P230" t="s">
        <v>132</v>
      </c>
      <c r="Q230" t="s">
        <v>100</v>
      </c>
      <c r="R230" t="s">
        <v>101</v>
      </c>
      <c r="S230" t="s">
        <v>235</v>
      </c>
      <c r="T230" t="s">
        <v>993</v>
      </c>
    </row>
    <row r="231" spans="1:20" x14ac:dyDescent="0.25">
      <c r="A231" t="s">
        <v>994</v>
      </c>
      <c r="B231" s="1">
        <v>45113</v>
      </c>
      <c r="C231" t="s">
        <v>995</v>
      </c>
      <c r="D231" t="s">
        <v>702</v>
      </c>
      <c r="E231" t="s">
        <v>178</v>
      </c>
      <c r="F231" t="s">
        <v>179</v>
      </c>
      <c r="G231" t="s">
        <v>98</v>
      </c>
      <c r="H231" t="s">
        <v>39</v>
      </c>
      <c r="I231">
        <v>5</v>
      </c>
      <c r="J231">
        <v>493.81</v>
      </c>
      <c r="K231">
        <v>0.3</v>
      </c>
      <c r="L231">
        <v>138.27000000000001</v>
      </c>
      <c r="M231">
        <v>14.7</v>
      </c>
      <c r="N231">
        <v>1881.3</v>
      </c>
      <c r="O231" t="s">
        <v>40</v>
      </c>
      <c r="P231" t="s">
        <v>99</v>
      </c>
      <c r="Q231" t="s">
        <v>100</v>
      </c>
      <c r="R231" t="s">
        <v>101</v>
      </c>
      <c r="S231" t="s">
        <v>43</v>
      </c>
      <c r="T231" t="s">
        <v>996</v>
      </c>
    </row>
    <row r="232" spans="1:20" x14ac:dyDescent="0.25">
      <c r="A232" t="s">
        <v>997</v>
      </c>
      <c r="B232" s="1">
        <v>45213</v>
      </c>
      <c r="C232" t="s">
        <v>998</v>
      </c>
      <c r="D232" t="s">
        <v>746</v>
      </c>
      <c r="E232" t="s">
        <v>196</v>
      </c>
      <c r="F232" t="s">
        <v>197</v>
      </c>
      <c r="G232" t="s">
        <v>38</v>
      </c>
      <c r="H232" t="s">
        <v>263</v>
      </c>
      <c r="I232">
        <v>1</v>
      </c>
      <c r="J232">
        <v>590.16999999999996</v>
      </c>
      <c r="K232">
        <v>0.15</v>
      </c>
      <c r="L232">
        <v>25.08</v>
      </c>
      <c r="M232">
        <v>3.79</v>
      </c>
      <c r="N232">
        <v>530.51</v>
      </c>
      <c r="O232" t="s">
        <v>69</v>
      </c>
      <c r="P232" t="s">
        <v>132</v>
      </c>
      <c r="Q232" t="s">
        <v>100</v>
      </c>
      <c r="R232" t="s">
        <v>101</v>
      </c>
      <c r="S232" t="s">
        <v>43</v>
      </c>
      <c r="T232" t="s">
        <v>999</v>
      </c>
    </row>
    <row r="233" spans="1:20" x14ac:dyDescent="0.25">
      <c r="A233" t="s">
        <v>1000</v>
      </c>
      <c r="B233" s="1">
        <v>44540</v>
      </c>
      <c r="C233" t="s">
        <v>1001</v>
      </c>
      <c r="D233" t="s">
        <v>1002</v>
      </c>
      <c r="E233" t="s">
        <v>456</v>
      </c>
      <c r="F233" t="s">
        <v>457</v>
      </c>
      <c r="G233" t="s">
        <v>98</v>
      </c>
      <c r="H233" t="s">
        <v>256</v>
      </c>
      <c r="I233">
        <v>2</v>
      </c>
      <c r="J233">
        <v>426.66</v>
      </c>
      <c r="K233">
        <v>0.15</v>
      </c>
      <c r="L233">
        <v>87.04</v>
      </c>
      <c r="M233">
        <v>11.68</v>
      </c>
      <c r="N233">
        <v>824.04</v>
      </c>
      <c r="O233" t="s">
        <v>40</v>
      </c>
      <c r="P233" t="s">
        <v>28</v>
      </c>
      <c r="Q233" t="s">
        <v>124</v>
      </c>
      <c r="R233" t="s">
        <v>125</v>
      </c>
      <c r="S233" t="s">
        <v>43</v>
      </c>
      <c r="T233" t="s">
        <v>1003</v>
      </c>
    </row>
    <row r="234" spans="1:20" x14ac:dyDescent="0.25">
      <c r="A234" t="s">
        <v>1004</v>
      </c>
      <c r="B234" s="1">
        <v>45310</v>
      </c>
      <c r="C234" t="s">
        <v>1005</v>
      </c>
      <c r="D234" t="s">
        <v>1006</v>
      </c>
      <c r="E234" t="s">
        <v>374</v>
      </c>
      <c r="F234" t="s">
        <v>375</v>
      </c>
      <c r="G234" t="s">
        <v>38</v>
      </c>
      <c r="H234" t="s">
        <v>39</v>
      </c>
      <c r="I234">
        <v>3</v>
      </c>
      <c r="J234">
        <v>512.13</v>
      </c>
      <c r="K234">
        <v>0</v>
      </c>
      <c r="L234">
        <v>122.91</v>
      </c>
      <c r="M234">
        <v>14.93</v>
      </c>
      <c r="N234">
        <v>1674.23</v>
      </c>
      <c r="O234" t="s">
        <v>153</v>
      </c>
      <c r="P234" t="s">
        <v>28</v>
      </c>
      <c r="Q234" t="s">
        <v>89</v>
      </c>
      <c r="R234" t="s">
        <v>90</v>
      </c>
      <c r="S234" t="s">
        <v>43</v>
      </c>
      <c r="T234" t="s">
        <v>1007</v>
      </c>
    </row>
    <row r="235" spans="1:20" x14ac:dyDescent="0.25">
      <c r="A235" t="s">
        <v>1008</v>
      </c>
      <c r="B235" s="1">
        <v>45265</v>
      </c>
      <c r="C235" t="s">
        <v>1009</v>
      </c>
      <c r="D235" t="s">
        <v>171</v>
      </c>
      <c r="E235" t="s">
        <v>337</v>
      </c>
      <c r="F235" t="s">
        <v>338</v>
      </c>
      <c r="G235" t="s">
        <v>98</v>
      </c>
      <c r="H235" t="s">
        <v>256</v>
      </c>
      <c r="I235">
        <v>4</v>
      </c>
      <c r="J235">
        <v>139.59</v>
      </c>
      <c r="K235">
        <v>0.05</v>
      </c>
      <c r="L235">
        <v>26.52</v>
      </c>
      <c r="M235">
        <v>0.4</v>
      </c>
      <c r="N235">
        <v>557.36</v>
      </c>
      <c r="O235" t="s">
        <v>27</v>
      </c>
      <c r="P235" t="s">
        <v>132</v>
      </c>
      <c r="Q235" t="s">
        <v>41</v>
      </c>
      <c r="R235" t="s">
        <v>42</v>
      </c>
      <c r="S235" t="s">
        <v>43</v>
      </c>
      <c r="T235" t="s">
        <v>1010</v>
      </c>
    </row>
    <row r="236" spans="1:20" x14ac:dyDescent="0.25">
      <c r="A236" t="s">
        <v>1011</v>
      </c>
      <c r="B236" s="1">
        <v>44479</v>
      </c>
      <c r="C236" t="s">
        <v>1012</v>
      </c>
      <c r="D236" t="s">
        <v>439</v>
      </c>
      <c r="E236" t="s">
        <v>574</v>
      </c>
      <c r="F236" t="s">
        <v>575</v>
      </c>
      <c r="G236" t="s">
        <v>50</v>
      </c>
      <c r="H236" t="s">
        <v>58</v>
      </c>
      <c r="I236">
        <v>2</v>
      </c>
      <c r="J236">
        <v>130.46</v>
      </c>
      <c r="K236">
        <v>0.1</v>
      </c>
      <c r="L236">
        <v>18.79</v>
      </c>
      <c r="M236">
        <v>0.38</v>
      </c>
      <c r="N236">
        <v>254</v>
      </c>
      <c r="O236" t="s">
        <v>27</v>
      </c>
      <c r="P236" t="s">
        <v>28</v>
      </c>
      <c r="Q236" t="s">
        <v>100</v>
      </c>
      <c r="R236" t="s">
        <v>101</v>
      </c>
      <c r="S236" t="s">
        <v>43</v>
      </c>
      <c r="T236" t="s">
        <v>1013</v>
      </c>
    </row>
    <row r="237" spans="1:20" x14ac:dyDescent="0.25">
      <c r="A237" t="s">
        <v>1014</v>
      </c>
      <c r="B237" s="1">
        <v>44148</v>
      </c>
      <c r="C237" t="s">
        <v>1015</v>
      </c>
      <c r="D237" t="s">
        <v>418</v>
      </c>
      <c r="E237" t="s">
        <v>87</v>
      </c>
      <c r="F237" t="s">
        <v>88</v>
      </c>
      <c r="G237" t="s">
        <v>180</v>
      </c>
      <c r="H237" t="s">
        <v>109</v>
      </c>
      <c r="I237">
        <v>5</v>
      </c>
      <c r="J237">
        <v>574.24</v>
      </c>
      <c r="K237">
        <v>0</v>
      </c>
      <c r="L237">
        <v>143.56</v>
      </c>
      <c r="M237">
        <v>13.09</v>
      </c>
      <c r="N237">
        <v>3027.85</v>
      </c>
      <c r="O237" t="s">
        <v>69</v>
      </c>
      <c r="P237" t="s">
        <v>132</v>
      </c>
      <c r="Q237" t="s">
        <v>89</v>
      </c>
      <c r="R237" t="s">
        <v>90</v>
      </c>
      <c r="S237" t="s">
        <v>43</v>
      </c>
      <c r="T237" t="s">
        <v>1016</v>
      </c>
    </row>
    <row r="238" spans="1:20" x14ac:dyDescent="0.25">
      <c r="A238" t="s">
        <v>1017</v>
      </c>
      <c r="B238" s="1">
        <v>45531</v>
      </c>
      <c r="C238" t="s">
        <v>1018</v>
      </c>
      <c r="D238" t="s">
        <v>311</v>
      </c>
      <c r="E238" t="s">
        <v>261</v>
      </c>
      <c r="F238" t="s">
        <v>262</v>
      </c>
      <c r="G238" t="s">
        <v>50</v>
      </c>
      <c r="H238" t="s">
        <v>68</v>
      </c>
      <c r="I238">
        <v>1</v>
      </c>
      <c r="J238">
        <v>432.72</v>
      </c>
      <c r="K238">
        <v>0.2</v>
      </c>
      <c r="L238">
        <v>62.31</v>
      </c>
      <c r="M238">
        <v>14.85</v>
      </c>
      <c r="N238">
        <v>423.34</v>
      </c>
      <c r="O238" t="s">
        <v>59</v>
      </c>
      <c r="P238" t="s">
        <v>28</v>
      </c>
      <c r="Q238" t="s">
        <v>81</v>
      </c>
      <c r="R238" t="s">
        <v>82</v>
      </c>
      <c r="S238" t="s">
        <v>31</v>
      </c>
      <c r="T238" t="s">
        <v>1019</v>
      </c>
    </row>
    <row r="239" spans="1:20" x14ac:dyDescent="0.25">
      <c r="A239" t="s">
        <v>1020</v>
      </c>
      <c r="B239" s="1">
        <v>45079</v>
      </c>
      <c r="C239" t="s">
        <v>1021</v>
      </c>
      <c r="D239" t="s">
        <v>439</v>
      </c>
      <c r="E239" t="s">
        <v>208</v>
      </c>
      <c r="F239" t="s">
        <v>209</v>
      </c>
      <c r="G239" t="s">
        <v>180</v>
      </c>
      <c r="H239" t="s">
        <v>263</v>
      </c>
      <c r="I239">
        <v>5</v>
      </c>
      <c r="J239">
        <v>73.55</v>
      </c>
      <c r="K239">
        <v>0.15</v>
      </c>
      <c r="L239">
        <v>0</v>
      </c>
      <c r="M239">
        <v>9.0299999999999994</v>
      </c>
      <c r="N239">
        <v>321.62</v>
      </c>
      <c r="O239" t="s">
        <v>27</v>
      </c>
      <c r="P239" t="s">
        <v>28</v>
      </c>
      <c r="Q239" t="s">
        <v>154</v>
      </c>
      <c r="R239" t="s">
        <v>155</v>
      </c>
      <c r="S239" t="s">
        <v>43</v>
      </c>
      <c r="T239" t="s">
        <v>1022</v>
      </c>
    </row>
    <row r="240" spans="1:20" x14ac:dyDescent="0.25">
      <c r="A240" t="s">
        <v>1023</v>
      </c>
      <c r="B240" s="1">
        <v>45088</v>
      </c>
      <c r="C240" t="s">
        <v>1024</v>
      </c>
      <c r="D240" t="s">
        <v>163</v>
      </c>
      <c r="E240" t="s">
        <v>302</v>
      </c>
      <c r="F240" t="s">
        <v>303</v>
      </c>
      <c r="G240" t="s">
        <v>180</v>
      </c>
      <c r="H240" t="s">
        <v>68</v>
      </c>
      <c r="I240">
        <v>1</v>
      </c>
      <c r="J240">
        <v>257.51</v>
      </c>
      <c r="K240">
        <v>0.1</v>
      </c>
      <c r="L240">
        <v>41.72</v>
      </c>
      <c r="M240">
        <v>5.25</v>
      </c>
      <c r="N240">
        <v>278.73</v>
      </c>
      <c r="O240" t="s">
        <v>69</v>
      </c>
      <c r="P240" t="s">
        <v>28</v>
      </c>
      <c r="Q240" t="s">
        <v>81</v>
      </c>
      <c r="R240" t="s">
        <v>82</v>
      </c>
      <c r="S240" t="s">
        <v>43</v>
      </c>
      <c r="T240" t="s">
        <v>1025</v>
      </c>
    </row>
    <row r="241" spans="1:20" x14ac:dyDescent="0.25">
      <c r="A241" t="s">
        <v>1026</v>
      </c>
      <c r="B241" s="1">
        <v>44514</v>
      </c>
      <c r="C241" t="s">
        <v>1027</v>
      </c>
      <c r="D241" t="s">
        <v>1028</v>
      </c>
      <c r="E241" t="s">
        <v>352</v>
      </c>
      <c r="F241" t="s">
        <v>353</v>
      </c>
      <c r="G241" t="s">
        <v>50</v>
      </c>
      <c r="H241" t="s">
        <v>256</v>
      </c>
      <c r="I241">
        <v>5</v>
      </c>
      <c r="J241">
        <v>338.76</v>
      </c>
      <c r="K241">
        <v>0.05</v>
      </c>
      <c r="L241">
        <v>193.09</v>
      </c>
      <c r="M241">
        <v>12.46</v>
      </c>
      <c r="N241">
        <v>1814.66</v>
      </c>
      <c r="O241" t="s">
        <v>80</v>
      </c>
      <c r="P241" t="s">
        <v>28</v>
      </c>
      <c r="Q241" t="s">
        <v>41</v>
      </c>
      <c r="R241" t="s">
        <v>42</v>
      </c>
      <c r="S241" t="s">
        <v>31</v>
      </c>
      <c r="T241" t="s">
        <v>1029</v>
      </c>
    </row>
    <row r="242" spans="1:20" x14ac:dyDescent="0.25">
      <c r="A242" t="s">
        <v>1030</v>
      </c>
      <c r="B242" s="1">
        <v>44494</v>
      </c>
      <c r="C242" t="s">
        <v>1031</v>
      </c>
      <c r="D242" t="s">
        <v>964</v>
      </c>
      <c r="E242" t="s">
        <v>151</v>
      </c>
      <c r="F242" t="s">
        <v>152</v>
      </c>
      <c r="G242" t="s">
        <v>180</v>
      </c>
      <c r="H242" t="s">
        <v>263</v>
      </c>
      <c r="I242">
        <v>2</v>
      </c>
      <c r="J242">
        <v>139.97</v>
      </c>
      <c r="K242">
        <v>0</v>
      </c>
      <c r="L242">
        <v>22.4</v>
      </c>
      <c r="M242">
        <v>14.9</v>
      </c>
      <c r="N242">
        <v>317.24</v>
      </c>
      <c r="O242" t="s">
        <v>80</v>
      </c>
      <c r="P242" t="s">
        <v>28</v>
      </c>
      <c r="Q242" t="s">
        <v>139</v>
      </c>
      <c r="R242" t="s">
        <v>140</v>
      </c>
      <c r="S242" t="s">
        <v>91</v>
      </c>
      <c r="T242" t="s">
        <v>677</v>
      </c>
    </row>
    <row r="243" spans="1:20" x14ac:dyDescent="0.25">
      <c r="A243" t="s">
        <v>1032</v>
      </c>
      <c r="B243" s="1">
        <v>45228</v>
      </c>
      <c r="C243" t="s">
        <v>1033</v>
      </c>
      <c r="D243" t="s">
        <v>1034</v>
      </c>
      <c r="E243" t="s">
        <v>96</v>
      </c>
      <c r="F243" t="s">
        <v>97</v>
      </c>
      <c r="G243" t="s">
        <v>180</v>
      </c>
      <c r="H243" t="s">
        <v>68</v>
      </c>
      <c r="I243">
        <v>4</v>
      </c>
      <c r="J243">
        <v>202.98</v>
      </c>
      <c r="K243">
        <v>0.1</v>
      </c>
      <c r="L243">
        <v>58.46</v>
      </c>
      <c r="M243">
        <v>0.09</v>
      </c>
      <c r="N243">
        <v>789.28</v>
      </c>
      <c r="O243" t="s">
        <v>59</v>
      </c>
      <c r="P243" t="s">
        <v>28</v>
      </c>
      <c r="Q243" t="s">
        <v>145</v>
      </c>
      <c r="R243" t="s">
        <v>146</v>
      </c>
      <c r="S243" t="s">
        <v>72</v>
      </c>
      <c r="T243" t="s">
        <v>1035</v>
      </c>
    </row>
    <row r="244" spans="1:20" x14ac:dyDescent="0.25">
      <c r="A244" t="s">
        <v>1036</v>
      </c>
      <c r="B244" s="1">
        <v>45526</v>
      </c>
      <c r="C244" t="s">
        <v>1037</v>
      </c>
      <c r="D244" t="s">
        <v>953</v>
      </c>
      <c r="E244" t="s">
        <v>36</v>
      </c>
      <c r="F244" t="s">
        <v>37</v>
      </c>
      <c r="G244" t="s">
        <v>38</v>
      </c>
      <c r="H244" t="s">
        <v>68</v>
      </c>
      <c r="I244">
        <v>4</v>
      </c>
      <c r="J244">
        <v>319.11</v>
      </c>
      <c r="K244">
        <v>0</v>
      </c>
      <c r="L244">
        <v>63.82</v>
      </c>
      <c r="M244">
        <v>4.1500000000000004</v>
      </c>
      <c r="N244">
        <v>1344.41</v>
      </c>
      <c r="O244" t="s">
        <v>59</v>
      </c>
      <c r="P244" t="s">
        <v>28</v>
      </c>
      <c r="Q244" t="s">
        <v>71</v>
      </c>
      <c r="R244" t="s">
        <v>42</v>
      </c>
      <c r="S244" t="s">
        <v>43</v>
      </c>
      <c r="T244" t="s">
        <v>1038</v>
      </c>
    </row>
    <row r="245" spans="1:20" x14ac:dyDescent="0.25">
      <c r="A245" t="s">
        <v>1039</v>
      </c>
      <c r="B245" s="1">
        <v>45462</v>
      </c>
      <c r="C245" t="s">
        <v>1040</v>
      </c>
      <c r="D245" t="s">
        <v>425</v>
      </c>
      <c r="E245" t="s">
        <v>23</v>
      </c>
      <c r="F245" t="s">
        <v>24</v>
      </c>
      <c r="G245" t="s">
        <v>38</v>
      </c>
      <c r="H245" t="s">
        <v>58</v>
      </c>
      <c r="I245">
        <v>1</v>
      </c>
      <c r="J245">
        <v>370.47</v>
      </c>
      <c r="K245">
        <v>0.15</v>
      </c>
      <c r="L245">
        <v>37.79</v>
      </c>
      <c r="M245">
        <v>0.89</v>
      </c>
      <c r="N245">
        <v>353.58</v>
      </c>
      <c r="O245" t="s">
        <v>40</v>
      </c>
      <c r="P245" t="s">
        <v>28</v>
      </c>
      <c r="Q245" t="s">
        <v>221</v>
      </c>
      <c r="R245" t="s">
        <v>222</v>
      </c>
      <c r="S245" t="s">
        <v>43</v>
      </c>
      <c r="T245" t="s">
        <v>1041</v>
      </c>
    </row>
    <row r="246" spans="1:20" x14ac:dyDescent="0.25">
      <c r="A246" t="s">
        <v>1042</v>
      </c>
      <c r="B246" s="1">
        <v>45326</v>
      </c>
      <c r="C246" t="s">
        <v>1043</v>
      </c>
      <c r="D246" t="s">
        <v>474</v>
      </c>
      <c r="E246" t="s">
        <v>400</v>
      </c>
      <c r="F246" t="s">
        <v>401</v>
      </c>
      <c r="G246" t="s">
        <v>50</v>
      </c>
      <c r="H246" t="s">
        <v>26</v>
      </c>
      <c r="I246">
        <v>5</v>
      </c>
      <c r="J246">
        <v>45.49</v>
      </c>
      <c r="K246">
        <v>0.2</v>
      </c>
      <c r="L246">
        <v>32.75</v>
      </c>
      <c r="M246">
        <v>0.02</v>
      </c>
      <c r="N246">
        <v>214.73</v>
      </c>
      <c r="O246" t="s">
        <v>27</v>
      </c>
      <c r="P246" t="s">
        <v>28</v>
      </c>
      <c r="Q246" t="s">
        <v>145</v>
      </c>
      <c r="R246" t="s">
        <v>146</v>
      </c>
      <c r="S246" t="s">
        <v>31</v>
      </c>
      <c r="T246" t="s">
        <v>795</v>
      </c>
    </row>
    <row r="247" spans="1:20" x14ac:dyDescent="0.25">
      <c r="A247" t="s">
        <v>1044</v>
      </c>
      <c r="B247" s="1">
        <v>45087</v>
      </c>
      <c r="C247" t="s">
        <v>1045</v>
      </c>
      <c r="D247" t="s">
        <v>385</v>
      </c>
      <c r="E247" t="s">
        <v>23</v>
      </c>
      <c r="F247" t="s">
        <v>24</v>
      </c>
      <c r="G247" t="s">
        <v>50</v>
      </c>
      <c r="H247" t="s">
        <v>109</v>
      </c>
      <c r="I247">
        <v>3</v>
      </c>
      <c r="J247">
        <v>116.12</v>
      </c>
      <c r="K247">
        <v>0</v>
      </c>
      <c r="L247">
        <v>62.7</v>
      </c>
      <c r="M247">
        <v>5.45</v>
      </c>
      <c r="N247">
        <v>416.51</v>
      </c>
      <c r="O247" t="s">
        <v>69</v>
      </c>
      <c r="P247" t="s">
        <v>28</v>
      </c>
      <c r="Q247" t="s">
        <v>145</v>
      </c>
      <c r="R247" t="s">
        <v>146</v>
      </c>
      <c r="S247" t="s">
        <v>31</v>
      </c>
      <c r="T247" t="s">
        <v>1046</v>
      </c>
    </row>
    <row r="248" spans="1:20" x14ac:dyDescent="0.25">
      <c r="A248" t="s">
        <v>1047</v>
      </c>
      <c r="B248" s="1">
        <v>45546</v>
      </c>
      <c r="C248" t="s">
        <v>1048</v>
      </c>
      <c r="D248" t="s">
        <v>461</v>
      </c>
      <c r="E248" t="s">
        <v>675</v>
      </c>
      <c r="F248" t="s">
        <v>676</v>
      </c>
      <c r="G248" t="s">
        <v>180</v>
      </c>
      <c r="H248" t="s">
        <v>26</v>
      </c>
      <c r="I248">
        <v>3</v>
      </c>
      <c r="J248">
        <v>297.86</v>
      </c>
      <c r="K248">
        <v>0.2</v>
      </c>
      <c r="L248">
        <v>85.78</v>
      </c>
      <c r="M248">
        <v>7.14</v>
      </c>
      <c r="N248">
        <v>807.78</v>
      </c>
      <c r="O248" t="s">
        <v>69</v>
      </c>
      <c r="P248" t="s">
        <v>132</v>
      </c>
      <c r="Q248" t="s">
        <v>182</v>
      </c>
      <c r="R248" t="s">
        <v>183</v>
      </c>
      <c r="S248" t="s">
        <v>43</v>
      </c>
      <c r="T248" t="s">
        <v>1049</v>
      </c>
    </row>
    <row r="249" spans="1:20" x14ac:dyDescent="0.25">
      <c r="A249" t="s">
        <v>1050</v>
      </c>
      <c r="B249" s="1">
        <v>44967</v>
      </c>
      <c r="C249" t="s">
        <v>1051</v>
      </c>
      <c r="D249" t="s">
        <v>1052</v>
      </c>
      <c r="E249" t="s">
        <v>23</v>
      </c>
      <c r="F249" t="s">
        <v>24</v>
      </c>
      <c r="G249" t="s">
        <v>98</v>
      </c>
      <c r="H249" t="s">
        <v>256</v>
      </c>
      <c r="I249">
        <v>5</v>
      </c>
      <c r="J249">
        <v>89.26</v>
      </c>
      <c r="K249">
        <v>0</v>
      </c>
      <c r="L249">
        <v>35.700000000000003</v>
      </c>
      <c r="M249">
        <v>2.92</v>
      </c>
      <c r="N249">
        <v>484.92</v>
      </c>
      <c r="O249" t="s">
        <v>27</v>
      </c>
      <c r="P249" t="s">
        <v>28</v>
      </c>
      <c r="Q249" t="s">
        <v>228</v>
      </c>
      <c r="R249" t="s">
        <v>82</v>
      </c>
      <c r="S249" t="s">
        <v>43</v>
      </c>
      <c r="T249" t="s">
        <v>1053</v>
      </c>
    </row>
    <row r="250" spans="1:20" x14ac:dyDescent="0.25">
      <c r="A250" t="s">
        <v>1054</v>
      </c>
      <c r="B250" s="1">
        <v>45351</v>
      </c>
      <c r="C250" t="s">
        <v>1055</v>
      </c>
      <c r="D250" t="s">
        <v>1056</v>
      </c>
      <c r="E250" t="s">
        <v>434</v>
      </c>
      <c r="F250" t="s">
        <v>435</v>
      </c>
      <c r="G250" t="s">
        <v>180</v>
      </c>
      <c r="H250" t="s">
        <v>256</v>
      </c>
      <c r="I250">
        <v>4</v>
      </c>
      <c r="J250">
        <v>73.540000000000006</v>
      </c>
      <c r="K250">
        <v>0.2</v>
      </c>
      <c r="L250">
        <v>18.829999999999998</v>
      </c>
      <c r="M250">
        <v>11.23</v>
      </c>
      <c r="N250">
        <v>265.39</v>
      </c>
      <c r="O250" t="s">
        <v>27</v>
      </c>
      <c r="P250" t="s">
        <v>28</v>
      </c>
      <c r="Q250" t="s">
        <v>60</v>
      </c>
      <c r="R250" t="s">
        <v>61</v>
      </c>
      <c r="S250" t="s">
        <v>43</v>
      </c>
      <c r="T250" t="s">
        <v>1057</v>
      </c>
    </row>
    <row r="251" spans="1:20" x14ac:dyDescent="0.25">
      <c r="A251" t="s">
        <v>1058</v>
      </c>
      <c r="B251" s="1">
        <v>44272</v>
      </c>
      <c r="C251" t="s">
        <v>1059</v>
      </c>
      <c r="D251" t="s">
        <v>520</v>
      </c>
      <c r="E251" t="s">
        <v>226</v>
      </c>
      <c r="F251" t="s">
        <v>227</v>
      </c>
      <c r="G251" t="s">
        <v>38</v>
      </c>
      <c r="H251" t="s">
        <v>263</v>
      </c>
      <c r="I251">
        <v>4</v>
      </c>
      <c r="J251">
        <v>214.42</v>
      </c>
      <c r="K251">
        <v>0</v>
      </c>
      <c r="L251">
        <v>102.92</v>
      </c>
      <c r="M251">
        <v>9.31</v>
      </c>
      <c r="N251">
        <v>969.91</v>
      </c>
      <c r="O251" t="s">
        <v>69</v>
      </c>
      <c r="P251" t="s">
        <v>28</v>
      </c>
      <c r="Q251" t="s">
        <v>166</v>
      </c>
      <c r="R251" t="s">
        <v>167</v>
      </c>
      <c r="S251" t="s">
        <v>43</v>
      </c>
      <c r="T251" t="s">
        <v>1010</v>
      </c>
    </row>
    <row r="252" spans="1:20" x14ac:dyDescent="0.25">
      <c r="A252" t="s">
        <v>1060</v>
      </c>
      <c r="B252" s="1">
        <v>44394</v>
      </c>
      <c r="C252" t="s">
        <v>1061</v>
      </c>
      <c r="D252" t="s">
        <v>712</v>
      </c>
      <c r="E252" t="s">
        <v>172</v>
      </c>
      <c r="F252" t="s">
        <v>173</v>
      </c>
      <c r="G252" t="s">
        <v>38</v>
      </c>
      <c r="H252" t="s">
        <v>263</v>
      </c>
      <c r="I252">
        <v>4</v>
      </c>
      <c r="J252">
        <v>234.78</v>
      </c>
      <c r="K252">
        <v>0.1</v>
      </c>
      <c r="L252">
        <v>101.42</v>
      </c>
      <c r="M252">
        <v>0.79</v>
      </c>
      <c r="N252">
        <v>947.42</v>
      </c>
      <c r="O252" t="s">
        <v>69</v>
      </c>
      <c r="P252" t="s">
        <v>28</v>
      </c>
      <c r="Q252" t="s">
        <v>89</v>
      </c>
      <c r="R252" t="s">
        <v>90</v>
      </c>
      <c r="S252" t="s">
        <v>43</v>
      </c>
      <c r="T252" t="s">
        <v>1062</v>
      </c>
    </row>
    <row r="253" spans="1:20" x14ac:dyDescent="0.25">
      <c r="A253" t="s">
        <v>1063</v>
      </c>
      <c r="B253" s="1">
        <v>45122</v>
      </c>
      <c r="C253" t="s">
        <v>1064</v>
      </c>
      <c r="D253" t="s">
        <v>439</v>
      </c>
      <c r="E253" t="s">
        <v>23</v>
      </c>
      <c r="F253" t="s">
        <v>24</v>
      </c>
      <c r="G253" t="s">
        <v>50</v>
      </c>
      <c r="H253" t="s">
        <v>109</v>
      </c>
      <c r="I253">
        <v>5</v>
      </c>
      <c r="J253">
        <v>274.55</v>
      </c>
      <c r="K253">
        <v>0.3</v>
      </c>
      <c r="L253">
        <v>48.05</v>
      </c>
      <c r="M253">
        <v>5.27</v>
      </c>
      <c r="N253">
        <v>1014.24</v>
      </c>
      <c r="O253" t="s">
        <v>27</v>
      </c>
      <c r="P253" t="s">
        <v>99</v>
      </c>
      <c r="Q253" t="s">
        <v>29</v>
      </c>
      <c r="R253" t="s">
        <v>30</v>
      </c>
      <c r="S253" t="s">
        <v>43</v>
      </c>
      <c r="T253" t="s">
        <v>1065</v>
      </c>
    </row>
    <row r="254" spans="1:20" x14ac:dyDescent="0.25">
      <c r="A254" t="s">
        <v>1066</v>
      </c>
      <c r="B254" s="1">
        <v>45364</v>
      </c>
      <c r="C254" t="s">
        <v>1067</v>
      </c>
      <c r="D254" t="s">
        <v>461</v>
      </c>
      <c r="E254" t="s">
        <v>945</v>
      </c>
      <c r="F254" t="s">
        <v>946</v>
      </c>
      <c r="G254" t="s">
        <v>180</v>
      </c>
      <c r="H254" t="s">
        <v>109</v>
      </c>
      <c r="I254">
        <v>5</v>
      </c>
      <c r="J254">
        <v>187.41</v>
      </c>
      <c r="K254">
        <v>0.25</v>
      </c>
      <c r="L254">
        <v>35.14</v>
      </c>
      <c r="M254">
        <v>13.38</v>
      </c>
      <c r="N254">
        <v>751.31</v>
      </c>
      <c r="O254" t="s">
        <v>153</v>
      </c>
      <c r="P254" t="s">
        <v>132</v>
      </c>
      <c r="Q254" t="s">
        <v>51</v>
      </c>
      <c r="R254" t="s">
        <v>42</v>
      </c>
      <c r="S254" t="s">
        <v>72</v>
      </c>
      <c r="T254" t="s">
        <v>1068</v>
      </c>
    </row>
    <row r="255" spans="1:20" x14ac:dyDescent="0.25">
      <c r="A255" t="s">
        <v>1069</v>
      </c>
      <c r="B255" s="1">
        <v>45240</v>
      </c>
      <c r="C255" t="s">
        <v>1070</v>
      </c>
      <c r="D255" t="s">
        <v>641</v>
      </c>
      <c r="E255" t="s">
        <v>106</v>
      </c>
      <c r="F255" t="s">
        <v>107</v>
      </c>
      <c r="G255" t="s">
        <v>25</v>
      </c>
      <c r="H255" t="s">
        <v>26</v>
      </c>
      <c r="I255">
        <v>4</v>
      </c>
      <c r="J255">
        <v>230.36</v>
      </c>
      <c r="K255">
        <v>0.15</v>
      </c>
      <c r="L255">
        <v>39.159999999999997</v>
      </c>
      <c r="M255">
        <v>2</v>
      </c>
      <c r="N255">
        <v>824.38</v>
      </c>
      <c r="O255" t="s">
        <v>40</v>
      </c>
      <c r="P255" t="s">
        <v>28</v>
      </c>
      <c r="Q255" t="s">
        <v>89</v>
      </c>
      <c r="R255" t="s">
        <v>90</v>
      </c>
      <c r="S255" t="s">
        <v>31</v>
      </c>
      <c r="T255" t="s">
        <v>1071</v>
      </c>
    </row>
    <row r="256" spans="1:20" x14ac:dyDescent="0.25">
      <c r="A256" t="s">
        <v>1072</v>
      </c>
      <c r="B256" s="1">
        <v>45241</v>
      </c>
      <c r="C256" t="s">
        <v>1073</v>
      </c>
      <c r="D256" t="s">
        <v>474</v>
      </c>
      <c r="E256" t="s">
        <v>96</v>
      </c>
      <c r="F256" t="s">
        <v>97</v>
      </c>
      <c r="G256" t="s">
        <v>180</v>
      </c>
      <c r="H256" t="s">
        <v>79</v>
      </c>
      <c r="I256">
        <v>5</v>
      </c>
      <c r="J256">
        <v>259.57</v>
      </c>
      <c r="K256">
        <v>0.05</v>
      </c>
      <c r="L256">
        <v>0</v>
      </c>
      <c r="M256">
        <v>7.79</v>
      </c>
      <c r="N256">
        <v>1240.75</v>
      </c>
      <c r="O256" t="s">
        <v>80</v>
      </c>
      <c r="P256" t="s">
        <v>99</v>
      </c>
      <c r="Q256" t="s">
        <v>210</v>
      </c>
      <c r="R256" t="s">
        <v>42</v>
      </c>
      <c r="S256" t="s">
        <v>43</v>
      </c>
      <c r="T256" t="s">
        <v>1074</v>
      </c>
    </row>
    <row r="257" spans="1:20" x14ac:dyDescent="0.25">
      <c r="A257" t="s">
        <v>1075</v>
      </c>
      <c r="B257" s="1">
        <v>44967</v>
      </c>
      <c r="C257" t="s">
        <v>1076</v>
      </c>
      <c r="D257" t="s">
        <v>1077</v>
      </c>
      <c r="E257" t="s">
        <v>164</v>
      </c>
      <c r="F257" t="s">
        <v>165</v>
      </c>
      <c r="G257" t="s">
        <v>180</v>
      </c>
      <c r="H257" t="s">
        <v>58</v>
      </c>
      <c r="I257">
        <v>4</v>
      </c>
      <c r="J257">
        <v>428.27</v>
      </c>
      <c r="K257">
        <v>0.25</v>
      </c>
      <c r="L257">
        <v>154.18</v>
      </c>
      <c r="M257">
        <v>12.7</v>
      </c>
      <c r="N257">
        <v>1451.69</v>
      </c>
      <c r="O257" t="s">
        <v>59</v>
      </c>
      <c r="P257" t="s">
        <v>28</v>
      </c>
      <c r="Q257" t="s">
        <v>29</v>
      </c>
      <c r="R257" t="s">
        <v>30</v>
      </c>
      <c r="S257" t="s">
        <v>31</v>
      </c>
      <c r="T257" t="s">
        <v>1078</v>
      </c>
    </row>
    <row r="258" spans="1:20" x14ac:dyDescent="0.25">
      <c r="A258" t="s">
        <v>1079</v>
      </c>
      <c r="B258" s="1">
        <v>45467</v>
      </c>
      <c r="C258" t="s">
        <v>1080</v>
      </c>
      <c r="D258" t="s">
        <v>1081</v>
      </c>
      <c r="E258" t="s">
        <v>434</v>
      </c>
      <c r="F258" t="s">
        <v>435</v>
      </c>
      <c r="G258" t="s">
        <v>25</v>
      </c>
      <c r="H258" t="s">
        <v>263</v>
      </c>
      <c r="I258">
        <v>5</v>
      </c>
      <c r="J258">
        <v>428.5</v>
      </c>
      <c r="K258">
        <v>0</v>
      </c>
      <c r="L258">
        <v>171.4</v>
      </c>
      <c r="M258">
        <v>0.81</v>
      </c>
      <c r="N258">
        <v>2314.71</v>
      </c>
      <c r="O258" t="s">
        <v>40</v>
      </c>
      <c r="P258" t="s">
        <v>28</v>
      </c>
      <c r="Q258" t="s">
        <v>60</v>
      </c>
      <c r="R258" t="s">
        <v>61</v>
      </c>
      <c r="S258" t="s">
        <v>43</v>
      </c>
      <c r="T258" t="s">
        <v>1082</v>
      </c>
    </row>
    <row r="259" spans="1:20" x14ac:dyDescent="0.25">
      <c r="A259" t="s">
        <v>1083</v>
      </c>
      <c r="B259" s="1">
        <v>45479</v>
      </c>
      <c r="C259" t="s">
        <v>1084</v>
      </c>
      <c r="D259" t="s">
        <v>1085</v>
      </c>
      <c r="E259" t="s">
        <v>77</v>
      </c>
      <c r="F259" t="s">
        <v>78</v>
      </c>
      <c r="G259" t="s">
        <v>50</v>
      </c>
      <c r="H259" t="s">
        <v>58</v>
      </c>
      <c r="I259">
        <v>5</v>
      </c>
      <c r="J259">
        <v>101.42</v>
      </c>
      <c r="K259">
        <v>0</v>
      </c>
      <c r="L259">
        <v>60.85</v>
      </c>
      <c r="M259">
        <v>0.03</v>
      </c>
      <c r="N259">
        <v>567.98</v>
      </c>
      <c r="O259" t="s">
        <v>27</v>
      </c>
      <c r="P259" t="s">
        <v>28</v>
      </c>
      <c r="Q259" t="s">
        <v>339</v>
      </c>
      <c r="R259" t="s">
        <v>82</v>
      </c>
      <c r="S259" t="s">
        <v>31</v>
      </c>
      <c r="T259" t="s">
        <v>1086</v>
      </c>
    </row>
    <row r="260" spans="1:20" x14ac:dyDescent="0.25">
      <c r="A260" t="s">
        <v>1087</v>
      </c>
      <c r="B260" s="1">
        <v>44782</v>
      </c>
      <c r="C260" t="s">
        <v>1088</v>
      </c>
      <c r="D260" t="s">
        <v>716</v>
      </c>
      <c r="E260" t="s">
        <v>121</v>
      </c>
      <c r="F260" t="s">
        <v>122</v>
      </c>
      <c r="G260" t="s">
        <v>108</v>
      </c>
      <c r="H260" t="s">
        <v>39</v>
      </c>
      <c r="I260">
        <v>2</v>
      </c>
      <c r="J260">
        <v>177.35</v>
      </c>
      <c r="K260">
        <v>0.05</v>
      </c>
      <c r="L260">
        <v>26.96</v>
      </c>
      <c r="M260">
        <v>14.57</v>
      </c>
      <c r="N260">
        <v>378.49</v>
      </c>
      <c r="O260" t="s">
        <v>27</v>
      </c>
      <c r="P260" t="s">
        <v>28</v>
      </c>
      <c r="Q260" t="s">
        <v>228</v>
      </c>
      <c r="R260" t="s">
        <v>82</v>
      </c>
      <c r="S260" t="s">
        <v>43</v>
      </c>
      <c r="T260" t="s">
        <v>1089</v>
      </c>
    </row>
    <row r="261" spans="1:20" x14ac:dyDescent="0.25">
      <c r="A261" t="s">
        <v>1090</v>
      </c>
      <c r="B261" s="1">
        <v>44935</v>
      </c>
      <c r="C261" t="s">
        <v>1091</v>
      </c>
      <c r="D261" t="s">
        <v>1092</v>
      </c>
      <c r="E261" t="s">
        <v>945</v>
      </c>
      <c r="F261" t="s">
        <v>946</v>
      </c>
      <c r="G261" t="s">
        <v>108</v>
      </c>
      <c r="H261" t="s">
        <v>109</v>
      </c>
      <c r="I261">
        <v>5</v>
      </c>
      <c r="J261">
        <v>276.27</v>
      </c>
      <c r="K261">
        <v>0</v>
      </c>
      <c r="L261">
        <v>110.51</v>
      </c>
      <c r="M261">
        <v>9.92</v>
      </c>
      <c r="N261">
        <v>1501.78</v>
      </c>
      <c r="O261" t="s">
        <v>153</v>
      </c>
      <c r="P261" t="s">
        <v>28</v>
      </c>
      <c r="Q261" t="s">
        <v>182</v>
      </c>
      <c r="R261" t="s">
        <v>183</v>
      </c>
      <c r="S261" t="s">
        <v>43</v>
      </c>
      <c r="T261" t="s">
        <v>1093</v>
      </c>
    </row>
    <row r="262" spans="1:20" x14ac:dyDescent="0.25">
      <c r="A262" t="s">
        <v>1094</v>
      </c>
      <c r="B262" s="1">
        <v>44529</v>
      </c>
      <c r="C262" t="s">
        <v>1095</v>
      </c>
      <c r="D262" t="s">
        <v>986</v>
      </c>
      <c r="E262" t="s">
        <v>254</v>
      </c>
      <c r="F262" t="s">
        <v>255</v>
      </c>
      <c r="G262" t="s">
        <v>180</v>
      </c>
      <c r="H262" t="s">
        <v>263</v>
      </c>
      <c r="I262">
        <v>2</v>
      </c>
      <c r="J262">
        <v>220.49</v>
      </c>
      <c r="K262">
        <v>0.25</v>
      </c>
      <c r="L262">
        <v>39.69</v>
      </c>
      <c r="M262">
        <v>11.42</v>
      </c>
      <c r="N262">
        <v>381.84</v>
      </c>
      <c r="O262" t="s">
        <v>27</v>
      </c>
      <c r="P262" t="s">
        <v>28</v>
      </c>
      <c r="Q262" t="s">
        <v>116</v>
      </c>
      <c r="R262" t="s">
        <v>42</v>
      </c>
      <c r="S262" t="s">
        <v>43</v>
      </c>
      <c r="T262" t="s">
        <v>1096</v>
      </c>
    </row>
    <row r="263" spans="1:20" x14ac:dyDescent="0.25">
      <c r="A263" t="s">
        <v>1097</v>
      </c>
      <c r="B263" s="1">
        <v>43943</v>
      </c>
      <c r="C263" t="s">
        <v>1098</v>
      </c>
      <c r="D263" t="s">
        <v>1099</v>
      </c>
      <c r="E263" t="s">
        <v>286</v>
      </c>
      <c r="F263" t="s">
        <v>287</v>
      </c>
      <c r="G263" t="s">
        <v>25</v>
      </c>
      <c r="H263" t="s">
        <v>354</v>
      </c>
      <c r="I263">
        <v>5</v>
      </c>
      <c r="J263">
        <v>55.8</v>
      </c>
      <c r="K263">
        <v>0.15</v>
      </c>
      <c r="L263">
        <v>11.86</v>
      </c>
      <c r="M263">
        <v>1.6</v>
      </c>
      <c r="N263">
        <v>250.61</v>
      </c>
      <c r="O263" t="s">
        <v>69</v>
      </c>
      <c r="P263" t="s">
        <v>28</v>
      </c>
      <c r="Q263" t="s">
        <v>166</v>
      </c>
      <c r="R263" t="s">
        <v>167</v>
      </c>
      <c r="S263" t="s">
        <v>43</v>
      </c>
      <c r="T263" t="s">
        <v>1100</v>
      </c>
    </row>
    <row r="264" spans="1:20" x14ac:dyDescent="0.25">
      <c r="A264" t="s">
        <v>1101</v>
      </c>
      <c r="B264" s="1">
        <v>43832</v>
      </c>
      <c r="C264" t="s">
        <v>1102</v>
      </c>
      <c r="D264" t="s">
        <v>1103</v>
      </c>
      <c r="E264" t="s">
        <v>319</v>
      </c>
      <c r="F264" t="s">
        <v>320</v>
      </c>
      <c r="G264" t="s">
        <v>38</v>
      </c>
      <c r="H264" t="s">
        <v>58</v>
      </c>
      <c r="I264">
        <v>3</v>
      </c>
      <c r="J264">
        <v>520.47</v>
      </c>
      <c r="K264">
        <v>0.05</v>
      </c>
      <c r="L264">
        <v>267</v>
      </c>
      <c r="M264">
        <v>0.93</v>
      </c>
      <c r="N264">
        <v>1751.27</v>
      </c>
      <c r="O264" t="s">
        <v>27</v>
      </c>
      <c r="P264" t="s">
        <v>28</v>
      </c>
      <c r="Q264" t="s">
        <v>182</v>
      </c>
      <c r="R264" t="s">
        <v>183</v>
      </c>
      <c r="S264" t="s">
        <v>31</v>
      </c>
      <c r="T264" t="s">
        <v>1104</v>
      </c>
    </row>
    <row r="265" spans="1:20" x14ac:dyDescent="0.25">
      <c r="A265" t="s">
        <v>1105</v>
      </c>
      <c r="B265" s="1">
        <v>44472</v>
      </c>
      <c r="C265" t="s">
        <v>1106</v>
      </c>
      <c r="D265" t="s">
        <v>1107</v>
      </c>
      <c r="E265" t="s">
        <v>352</v>
      </c>
      <c r="F265" t="s">
        <v>353</v>
      </c>
      <c r="G265" t="s">
        <v>38</v>
      </c>
      <c r="H265" t="s">
        <v>58</v>
      </c>
      <c r="I265">
        <v>5</v>
      </c>
      <c r="J265">
        <v>567.72</v>
      </c>
      <c r="K265">
        <v>0.05</v>
      </c>
      <c r="L265">
        <v>323.60000000000002</v>
      </c>
      <c r="M265">
        <v>10.53</v>
      </c>
      <c r="N265">
        <v>3030.8</v>
      </c>
      <c r="O265" t="s">
        <v>69</v>
      </c>
      <c r="P265" t="s">
        <v>28</v>
      </c>
      <c r="Q265" t="s">
        <v>41</v>
      </c>
      <c r="R265" t="s">
        <v>42</v>
      </c>
      <c r="S265" t="s">
        <v>43</v>
      </c>
      <c r="T265" t="s">
        <v>1108</v>
      </c>
    </row>
    <row r="266" spans="1:20" x14ac:dyDescent="0.25">
      <c r="A266" t="s">
        <v>1109</v>
      </c>
      <c r="B266" s="1">
        <v>44050</v>
      </c>
      <c r="C266" t="s">
        <v>1110</v>
      </c>
      <c r="D266" t="s">
        <v>207</v>
      </c>
      <c r="E266" t="s">
        <v>56</v>
      </c>
      <c r="F266" t="s">
        <v>57</v>
      </c>
      <c r="G266" t="s">
        <v>98</v>
      </c>
      <c r="H266" t="s">
        <v>58</v>
      </c>
      <c r="I266">
        <v>3</v>
      </c>
      <c r="J266">
        <v>451.53</v>
      </c>
      <c r="K266">
        <v>0.1</v>
      </c>
      <c r="L266">
        <v>146.30000000000001</v>
      </c>
      <c r="M266">
        <v>14.32</v>
      </c>
      <c r="N266">
        <v>1379.75</v>
      </c>
      <c r="O266" t="s">
        <v>40</v>
      </c>
      <c r="P266" t="s">
        <v>28</v>
      </c>
      <c r="Q266" t="s">
        <v>221</v>
      </c>
      <c r="R266" t="s">
        <v>222</v>
      </c>
      <c r="S266" t="s">
        <v>43</v>
      </c>
      <c r="T266" t="s">
        <v>1111</v>
      </c>
    </row>
    <row r="267" spans="1:20" x14ac:dyDescent="0.25">
      <c r="A267" t="s">
        <v>1112</v>
      </c>
      <c r="B267" s="1">
        <v>45420</v>
      </c>
      <c r="C267" t="s">
        <v>1113</v>
      </c>
      <c r="D267" t="s">
        <v>47</v>
      </c>
      <c r="E267" t="s">
        <v>226</v>
      </c>
      <c r="F267" t="s">
        <v>227</v>
      </c>
      <c r="G267" t="s">
        <v>180</v>
      </c>
      <c r="H267" t="s">
        <v>26</v>
      </c>
      <c r="I267">
        <v>5</v>
      </c>
      <c r="J267">
        <v>594.86</v>
      </c>
      <c r="K267">
        <v>0</v>
      </c>
      <c r="L267">
        <v>237.94</v>
      </c>
      <c r="M267">
        <v>2.37</v>
      </c>
      <c r="N267">
        <v>3214.61</v>
      </c>
      <c r="O267" t="s">
        <v>27</v>
      </c>
      <c r="P267" t="s">
        <v>28</v>
      </c>
      <c r="Q267" t="s">
        <v>145</v>
      </c>
      <c r="R267" t="s">
        <v>146</v>
      </c>
      <c r="S267" t="s">
        <v>43</v>
      </c>
      <c r="T267" t="s">
        <v>1114</v>
      </c>
    </row>
    <row r="268" spans="1:20" x14ac:dyDescent="0.25">
      <c r="A268" t="s">
        <v>1115</v>
      </c>
      <c r="B268" s="1">
        <v>44685</v>
      </c>
      <c r="C268" t="s">
        <v>1116</v>
      </c>
      <c r="D268" t="s">
        <v>520</v>
      </c>
      <c r="E268" t="s">
        <v>196</v>
      </c>
      <c r="F268" t="s">
        <v>197</v>
      </c>
      <c r="G268" t="s">
        <v>98</v>
      </c>
      <c r="H268" t="s">
        <v>109</v>
      </c>
      <c r="I268">
        <v>2</v>
      </c>
      <c r="J268">
        <v>349.96</v>
      </c>
      <c r="K268">
        <v>0</v>
      </c>
      <c r="L268">
        <v>35</v>
      </c>
      <c r="M268">
        <v>6.25</v>
      </c>
      <c r="N268">
        <v>741.17</v>
      </c>
      <c r="O268" t="s">
        <v>59</v>
      </c>
      <c r="P268" t="s">
        <v>28</v>
      </c>
      <c r="Q268" t="s">
        <v>124</v>
      </c>
      <c r="R268" t="s">
        <v>125</v>
      </c>
      <c r="S268" t="s">
        <v>43</v>
      </c>
      <c r="T268" t="s">
        <v>1117</v>
      </c>
    </row>
    <row r="269" spans="1:20" x14ac:dyDescent="0.25">
      <c r="A269" t="s">
        <v>1118</v>
      </c>
      <c r="B269" s="1">
        <v>45590</v>
      </c>
      <c r="C269" t="s">
        <v>1119</v>
      </c>
      <c r="D269" t="s">
        <v>1120</v>
      </c>
      <c r="E269" t="s">
        <v>137</v>
      </c>
      <c r="F269" t="s">
        <v>138</v>
      </c>
      <c r="G269" t="s">
        <v>38</v>
      </c>
      <c r="H269" t="s">
        <v>58</v>
      </c>
      <c r="I269">
        <v>5</v>
      </c>
      <c r="J269">
        <v>492.27</v>
      </c>
      <c r="K269">
        <v>0.1</v>
      </c>
      <c r="L269">
        <v>110.76</v>
      </c>
      <c r="M269">
        <v>7.62</v>
      </c>
      <c r="N269">
        <v>2333.6</v>
      </c>
      <c r="O269" t="s">
        <v>80</v>
      </c>
      <c r="P269" t="s">
        <v>28</v>
      </c>
      <c r="Q269" t="s">
        <v>71</v>
      </c>
      <c r="R269" t="s">
        <v>42</v>
      </c>
      <c r="S269" t="s">
        <v>91</v>
      </c>
      <c r="T269" t="s">
        <v>1121</v>
      </c>
    </row>
    <row r="270" spans="1:20" x14ac:dyDescent="0.25">
      <c r="A270" t="s">
        <v>1122</v>
      </c>
      <c r="B270" s="1">
        <v>45079</v>
      </c>
      <c r="C270" t="s">
        <v>1123</v>
      </c>
      <c r="D270" t="s">
        <v>249</v>
      </c>
      <c r="E270" t="s">
        <v>172</v>
      </c>
      <c r="F270" t="s">
        <v>173</v>
      </c>
      <c r="G270" t="s">
        <v>108</v>
      </c>
      <c r="H270" t="s">
        <v>109</v>
      </c>
      <c r="I270">
        <v>1</v>
      </c>
      <c r="J270">
        <v>94.16</v>
      </c>
      <c r="K270">
        <v>0.05</v>
      </c>
      <c r="L270">
        <v>7.16</v>
      </c>
      <c r="M270">
        <v>0.9</v>
      </c>
      <c r="N270">
        <v>97.51</v>
      </c>
      <c r="O270" t="s">
        <v>69</v>
      </c>
      <c r="P270" t="s">
        <v>28</v>
      </c>
      <c r="Q270" t="s">
        <v>124</v>
      </c>
      <c r="R270" t="s">
        <v>125</v>
      </c>
      <c r="S270" t="s">
        <v>43</v>
      </c>
      <c r="T270" t="s">
        <v>1124</v>
      </c>
    </row>
    <row r="271" spans="1:20" x14ac:dyDescent="0.25">
      <c r="A271" t="s">
        <v>1125</v>
      </c>
      <c r="B271" s="1">
        <v>44215</v>
      </c>
      <c r="C271" t="s">
        <v>1126</v>
      </c>
      <c r="D271" t="s">
        <v>332</v>
      </c>
      <c r="E271" t="s">
        <v>151</v>
      </c>
      <c r="F271" t="s">
        <v>152</v>
      </c>
      <c r="G271" t="s">
        <v>25</v>
      </c>
      <c r="H271" t="s">
        <v>256</v>
      </c>
      <c r="I271">
        <v>1</v>
      </c>
      <c r="J271">
        <v>348.88</v>
      </c>
      <c r="K271">
        <v>0.1</v>
      </c>
      <c r="L271">
        <v>37.68</v>
      </c>
      <c r="M271">
        <v>5.52</v>
      </c>
      <c r="N271">
        <v>357.19</v>
      </c>
      <c r="O271" t="s">
        <v>69</v>
      </c>
      <c r="P271" t="s">
        <v>28</v>
      </c>
      <c r="Q271" t="s">
        <v>116</v>
      </c>
      <c r="R271" t="s">
        <v>42</v>
      </c>
      <c r="S271" t="s">
        <v>43</v>
      </c>
      <c r="T271" t="s">
        <v>1127</v>
      </c>
    </row>
    <row r="272" spans="1:20" x14ac:dyDescent="0.25">
      <c r="A272" t="s">
        <v>1128</v>
      </c>
      <c r="B272" s="1">
        <v>45257</v>
      </c>
      <c r="C272" t="s">
        <v>1129</v>
      </c>
      <c r="D272" t="s">
        <v>201</v>
      </c>
      <c r="E272" t="s">
        <v>280</v>
      </c>
      <c r="F272" t="s">
        <v>281</v>
      </c>
      <c r="G272" t="s">
        <v>108</v>
      </c>
      <c r="H272" t="s">
        <v>39</v>
      </c>
      <c r="I272">
        <v>1</v>
      </c>
      <c r="J272">
        <v>85.61</v>
      </c>
      <c r="K272">
        <v>0</v>
      </c>
      <c r="L272">
        <v>6.85</v>
      </c>
      <c r="M272">
        <v>10.64</v>
      </c>
      <c r="N272">
        <v>103.1</v>
      </c>
      <c r="O272" t="s">
        <v>80</v>
      </c>
      <c r="P272" t="s">
        <v>28</v>
      </c>
      <c r="Q272" t="s">
        <v>145</v>
      </c>
      <c r="R272" t="s">
        <v>146</v>
      </c>
      <c r="S272" t="s">
        <v>43</v>
      </c>
      <c r="T272" t="s">
        <v>1130</v>
      </c>
    </row>
    <row r="273" spans="1:20" x14ac:dyDescent="0.25">
      <c r="A273" t="s">
        <v>1131</v>
      </c>
      <c r="B273" s="1">
        <v>45492</v>
      </c>
      <c r="C273" t="s">
        <v>1132</v>
      </c>
      <c r="D273" t="s">
        <v>1133</v>
      </c>
      <c r="E273" t="s">
        <v>196</v>
      </c>
      <c r="F273" t="s">
        <v>197</v>
      </c>
      <c r="G273" t="s">
        <v>38</v>
      </c>
      <c r="H273" t="s">
        <v>263</v>
      </c>
      <c r="I273">
        <v>3</v>
      </c>
      <c r="J273">
        <v>476.94</v>
      </c>
      <c r="K273">
        <v>0.15</v>
      </c>
      <c r="L273">
        <v>60.81</v>
      </c>
      <c r="M273">
        <v>5.78</v>
      </c>
      <c r="N273">
        <v>1282.79</v>
      </c>
      <c r="O273" t="s">
        <v>80</v>
      </c>
      <c r="P273" t="s">
        <v>132</v>
      </c>
      <c r="Q273" t="s">
        <v>221</v>
      </c>
      <c r="R273" t="s">
        <v>222</v>
      </c>
      <c r="S273" t="s">
        <v>31</v>
      </c>
      <c r="T273" t="s">
        <v>1134</v>
      </c>
    </row>
    <row r="274" spans="1:20" x14ac:dyDescent="0.25">
      <c r="A274" t="s">
        <v>1135</v>
      </c>
      <c r="B274" s="1">
        <v>44984</v>
      </c>
      <c r="C274" t="s">
        <v>1136</v>
      </c>
      <c r="D274" t="s">
        <v>1137</v>
      </c>
      <c r="E274" t="s">
        <v>469</v>
      </c>
      <c r="F274" t="s">
        <v>470</v>
      </c>
      <c r="G274" t="s">
        <v>50</v>
      </c>
      <c r="H274" t="s">
        <v>263</v>
      </c>
      <c r="I274">
        <v>3</v>
      </c>
      <c r="J274">
        <v>85.54</v>
      </c>
      <c r="K274">
        <v>0</v>
      </c>
      <c r="L274">
        <v>12.83</v>
      </c>
      <c r="M274">
        <v>13.79</v>
      </c>
      <c r="N274">
        <v>283.24</v>
      </c>
      <c r="O274" t="s">
        <v>59</v>
      </c>
      <c r="P274" t="s">
        <v>28</v>
      </c>
      <c r="Q274" t="s">
        <v>166</v>
      </c>
      <c r="R274" t="s">
        <v>167</v>
      </c>
      <c r="S274" t="s">
        <v>43</v>
      </c>
      <c r="T274" t="s">
        <v>1138</v>
      </c>
    </row>
    <row r="275" spans="1:20" x14ac:dyDescent="0.25">
      <c r="A275" t="s">
        <v>1139</v>
      </c>
      <c r="B275" s="1">
        <v>44907</v>
      </c>
      <c r="C275" t="s">
        <v>1140</v>
      </c>
      <c r="D275" t="s">
        <v>801</v>
      </c>
      <c r="E275" t="s">
        <v>469</v>
      </c>
      <c r="F275" t="s">
        <v>470</v>
      </c>
      <c r="G275" t="s">
        <v>38</v>
      </c>
      <c r="H275" t="s">
        <v>39</v>
      </c>
      <c r="I275">
        <v>4</v>
      </c>
      <c r="J275">
        <v>312.92</v>
      </c>
      <c r="K275">
        <v>0.15</v>
      </c>
      <c r="L275">
        <v>127.67</v>
      </c>
      <c r="M275">
        <v>6.21</v>
      </c>
      <c r="N275">
        <v>1197.81</v>
      </c>
      <c r="O275" t="s">
        <v>69</v>
      </c>
      <c r="P275" t="s">
        <v>28</v>
      </c>
      <c r="Q275" t="s">
        <v>29</v>
      </c>
      <c r="R275" t="s">
        <v>30</v>
      </c>
      <c r="S275" t="s">
        <v>31</v>
      </c>
      <c r="T275" t="s">
        <v>785</v>
      </c>
    </row>
    <row r="276" spans="1:20" x14ac:dyDescent="0.25">
      <c r="A276" t="s">
        <v>1141</v>
      </c>
      <c r="B276" s="1">
        <v>45538</v>
      </c>
      <c r="C276" t="s">
        <v>1142</v>
      </c>
      <c r="D276" t="s">
        <v>670</v>
      </c>
      <c r="E276" t="s">
        <v>358</v>
      </c>
      <c r="F276" t="s">
        <v>359</v>
      </c>
      <c r="G276" t="s">
        <v>180</v>
      </c>
      <c r="H276" t="s">
        <v>256</v>
      </c>
      <c r="I276">
        <v>2</v>
      </c>
      <c r="J276">
        <v>493.21</v>
      </c>
      <c r="K276">
        <v>0.1</v>
      </c>
      <c r="L276">
        <v>44.39</v>
      </c>
      <c r="M276">
        <v>14.27</v>
      </c>
      <c r="N276">
        <v>946.44</v>
      </c>
      <c r="O276" t="s">
        <v>153</v>
      </c>
      <c r="P276" t="s">
        <v>28</v>
      </c>
      <c r="Q276" t="s">
        <v>81</v>
      </c>
      <c r="R276" t="s">
        <v>82</v>
      </c>
      <c r="S276" t="s">
        <v>43</v>
      </c>
      <c r="T276" t="s">
        <v>1143</v>
      </c>
    </row>
    <row r="277" spans="1:20" x14ac:dyDescent="0.25">
      <c r="A277" t="s">
        <v>1144</v>
      </c>
      <c r="B277" s="1">
        <v>44560</v>
      </c>
      <c r="C277" t="s">
        <v>1145</v>
      </c>
      <c r="D277" t="s">
        <v>332</v>
      </c>
      <c r="E277" t="s">
        <v>87</v>
      </c>
      <c r="F277" t="s">
        <v>88</v>
      </c>
      <c r="G277" t="s">
        <v>98</v>
      </c>
      <c r="H277" t="s">
        <v>26</v>
      </c>
      <c r="I277">
        <v>5</v>
      </c>
      <c r="J277">
        <v>486.32</v>
      </c>
      <c r="K277">
        <v>0</v>
      </c>
      <c r="L277">
        <v>121.58</v>
      </c>
      <c r="M277">
        <v>10.96</v>
      </c>
      <c r="N277">
        <v>2564.14</v>
      </c>
      <c r="O277" t="s">
        <v>27</v>
      </c>
      <c r="P277" t="s">
        <v>28</v>
      </c>
      <c r="Q277" t="s">
        <v>182</v>
      </c>
      <c r="R277" t="s">
        <v>183</v>
      </c>
      <c r="S277" t="s">
        <v>43</v>
      </c>
      <c r="T277" t="s">
        <v>1146</v>
      </c>
    </row>
    <row r="278" spans="1:20" x14ac:dyDescent="0.25">
      <c r="A278" t="s">
        <v>1147</v>
      </c>
      <c r="B278" s="1">
        <v>45526</v>
      </c>
      <c r="C278" t="s">
        <v>1148</v>
      </c>
      <c r="D278" t="s">
        <v>648</v>
      </c>
      <c r="E278" t="s">
        <v>456</v>
      </c>
      <c r="F278" t="s">
        <v>457</v>
      </c>
      <c r="G278" t="s">
        <v>180</v>
      </c>
      <c r="H278" t="s">
        <v>26</v>
      </c>
      <c r="I278">
        <v>1</v>
      </c>
      <c r="J278">
        <v>232.43</v>
      </c>
      <c r="K278">
        <v>0.15</v>
      </c>
      <c r="L278">
        <v>9.8800000000000008</v>
      </c>
      <c r="M278">
        <v>10.44</v>
      </c>
      <c r="N278">
        <v>217.89</v>
      </c>
      <c r="O278" t="s">
        <v>69</v>
      </c>
      <c r="P278" t="s">
        <v>28</v>
      </c>
      <c r="Q278" t="s">
        <v>221</v>
      </c>
      <c r="R278" t="s">
        <v>222</v>
      </c>
      <c r="S278" t="s">
        <v>43</v>
      </c>
      <c r="T278" t="s">
        <v>1149</v>
      </c>
    </row>
    <row r="279" spans="1:20" x14ac:dyDescent="0.25">
      <c r="A279" t="s">
        <v>1150</v>
      </c>
      <c r="B279" s="1">
        <v>45564</v>
      </c>
      <c r="C279" t="s">
        <v>1151</v>
      </c>
      <c r="D279" t="s">
        <v>35</v>
      </c>
      <c r="E279" t="s">
        <v>391</v>
      </c>
      <c r="F279" t="s">
        <v>392</v>
      </c>
      <c r="G279" t="s">
        <v>108</v>
      </c>
      <c r="H279" t="s">
        <v>123</v>
      </c>
      <c r="I279">
        <v>3</v>
      </c>
      <c r="J279">
        <v>171.64</v>
      </c>
      <c r="K279">
        <v>0</v>
      </c>
      <c r="L279">
        <v>41.19</v>
      </c>
      <c r="M279">
        <v>1.74</v>
      </c>
      <c r="N279">
        <v>557.85</v>
      </c>
      <c r="O279" t="s">
        <v>27</v>
      </c>
      <c r="P279" t="s">
        <v>28</v>
      </c>
      <c r="Q279" t="s">
        <v>166</v>
      </c>
      <c r="R279" t="s">
        <v>167</v>
      </c>
      <c r="S279" t="s">
        <v>43</v>
      </c>
      <c r="T279" t="s">
        <v>1152</v>
      </c>
    </row>
    <row r="280" spans="1:20" x14ac:dyDescent="0.25">
      <c r="A280" t="s">
        <v>1153</v>
      </c>
      <c r="B280" s="1">
        <v>45270</v>
      </c>
      <c r="C280" t="s">
        <v>1154</v>
      </c>
      <c r="D280" t="s">
        <v>405</v>
      </c>
      <c r="E280" t="s">
        <v>96</v>
      </c>
      <c r="F280" t="s">
        <v>97</v>
      </c>
      <c r="G280" t="s">
        <v>180</v>
      </c>
      <c r="H280" t="s">
        <v>79</v>
      </c>
      <c r="I280">
        <v>5</v>
      </c>
      <c r="J280">
        <v>436.76</v>
      </c>
      <c r="K280">
        <v>0</v>
      </c>
      <c r="L280">
        <v>174.7</v>
      </c>
      <c r="M280">
        <v>4.1100000000000003</v>
      </c>
      <c r="N280">
        <v>2362.61</v>
      </c>
      <c r="O280" t="s">
        <v>59</v>
      </c>
      <c r="P280" t="s">
        <v>28</v>
      </c>
      <c r="Q280" t="s">
        <v>210</v>
      </c>
      <c r="R280" t="s">
        <v>42</v>
      </c>
      <c r="S280" t="s">
        <v>31</v>
      </c>
      <c r="T280" t="s">
        <v>1155</v>
      </c>
    </row>
    <row r="281" spans="1:20" x14ac:dyDescent="0.25">
      <c r="A281" t="s">
        <v>1156</v>
      </c>
      <c r="B281" s="1">
        <v>44077</v>
      </c>
      <c r="C281" t="s">
        <v>1157</v>
      </c>
      <c r="D281" t="s">
        <v>566</v>
      </c>
      <c r="E281" t="s">
        <v>48</v>
      </c>
      <c r="F281" t="s">
        <v>49</v>
      </c>
      <c r="G281" t="s">
        <v>25</v>
      </c>
      <c r="H281" t="s">
        <v>123</v>
      </c>
      <c r="I281">
        <v>5</v>
      </c>
      <c r="J281">
        <v>152.56</v>
      </c>
      <c r="K281">
        <v>0</v>
      </c>
      <c r="L281">
        <v>61.02</v>
      </c>
      <c r="M281">
        <v>10.29</v>
      </c>
      <c r="N281">
        <v>834.11</v>
      </c>
      <c r="O281" t="s">
        <v>69</v>
      </c>
      <c r="P281" t="s">
        <v>132</v>
      </c>
      <c r="Q281" t="s">
        <v>41</v>
      </c>
      <c r="R281" t="s">
        <v>42</v>
      </c>
      <c r="S281" t="s">
        <v>72</v>
      </c>
      <c r="T281" t="s">
        <v>1158</v>
      </c>
    </row>
    <row r="282" spans="1:20" x14ac:dyDescent="0.25">
      <c r="A282" t="s">
        <v>1159</v>
      </c>
      <c r="B282" s="1">
        <v>44666</v>
      </c>
      <c r="C282" t="s">
        <v>1160</v>
      </c>
      <c r="D282" t="s">
        <v>624</v>
      </c>
      <c r="E282" t="s">
        <v>319</v>
      </c>
      <c r="F282" t="s">
        <v>320</v>
      </c>
      <c r="G282" t="s">
        <v>25</v>
      </c>
      <c r="H282" t="s">
        <v>354</v>
      </c>
      <c r="I282">
        <v>2</v>
      </c>
      <c r="J282">
        <v>217.88</v>
      </c>
      <c r="K282">
        <v>0.25</v>
      </c>
      <c r="L282">
        <v>26.15</v>
      </c>
      <c r="M282">
        <v>3.94</v>
      </c>
      <c r="N282">
        <v>356.91</v>
      </c>
      <c r="O282" t="s">
        <v>153</v>
      </c>
      <c r="P282" t="s">
        <v>28</v>
      </c>
      <c r="Q282" t="s">
        <v>228</v>
      </c>
      <c r="R282" t="s">
        <v>82</v>
      </c>
      <c r="S282" t="s">
        <v>31</v>
      </c>
      <c r="T282" t="s">
        <v>1161</v>
      </c>
    </row>
    <row r="283" spans="1:20" x14ac:dyDescent="0.25">
      <c r="A283" t="s">
        <v>1162</v>
      </c>
      <c r="B283" s="1">
        <v>45293</v>
      </c>
      <c r="C283" t="s">
        <v>1163</v>
      </c>
      <c r="D283" t="s">
        <v>944</v>
      </c>
      <c r="E283" t="s">
        <v>286</v>
      </c>
      <c r="F283" t="s">
        <v>287</v>
      </c>
      <c r="G283" t="s">
        <v>108</v>
      </c>
      <c r="H283" t="s">
        <v>68</v>
      </c>
      <c r="I283">
        <v>3</v>
      </c>
      <c r="J283">
        <v>349.83</v>
      </c>
      <c r="K283">
        <v>0</v>
      </c>
      <c r="L283">
        <v>52.47</v>
      </c>
      <c r="M283">
        <v>9.06</v>
      </c>
      <c r="N283">
        <v>1111.02</v>
      </c>
      <c r="O283" t="s">
        <v>40</v>
      </c>
      <c r="P283" t="s">
        <v>28</v>
      </c>
      <c r="Q283" t="s">
        <v>154</v>
      </c>
      <c r="R283" t="s">
        <v>155</v>
      </c>
      <c r="S283" t="s">
        <v>31</v>
      </c>
      <c r="T283" t="s">
        <v>1164</v>
      </c>
    </row>
    <row r="284" spans="1:20" x14ac:dyDescent="0.25">
      <c r="A284" t="s">
        <v>1165</v>
      </c>
      <c r="B284" s="1">
        <v>44033</v>
      </c>
      <c r="C284" t="s">
        <v>1166</v>
      </c>
      <c r="D284" t="s">
        <v>562</v>
      </c>
      <c r="E284" t="s">
        <v>456</v>
      </c>
      <c r="F284" t="s">
        <v>457</v>
      </c>
      <c r="G284" t="s">
        <v>108</v>
      </c>
      <c r="H284" t="s">
        <v>123</v>
      </c>
      <c r="I284">
        <v>1</v>
      </c>
      <c r="J284">
        <v>25.8</v>
      </c>
      <c r="K284">
        <v>0.15</v>
      </c>
      <c r="L284">
        <v>1.75</v>
      </c>
      <c r="M284">
        <v>2.16</v>
      </c>
      <c r="N284">
        <v>25.84</v>
      </c>
      <c r="O284" t="s">
        <v>80</v>
      </c>
      <c r="P284" t="s">
        <v>132</v>
      </c>
      <c r="Q284" t="s">
        <v>89</v>
      </c>
      <c r="R284" t="s">
        <v>90</v>
      </c>
      <c r="S284" t="s">
        <v>235</v>
      </c>
      <c r="T284" t="s">
        <v>1167</v>
      </c>
    </row>
    <row r="285" spans="1:20" x14ac:dyDescent="0.25">
      <c r="A285" t="s">
        <v>1168</v>
      </c>
      <c r="B285" s="1">
        <v>45038</v>
      </c>
      <c r="C285" t="s">
        <v>1169</v>
      </c>
      <c r="D285" t="s">
        <v>1170</v>
      </c>
      <c r="E285" t="s">
        <v>96</v>
      </c>
      <c r="F285" t="s">
        <v>97</v>
      </c>
      <c r="G285" t="s">
        <v>98</v>
      </c>
      <c r="H285" t="s">
        <v>256</v>
      </c>
      <c r="I285">
        <v>4</v>
      </c>
      <c r="J285">
        <v>235.08</v>
      </c>
      <c r="K285">
        <v>0.05</v>
      </c>
      <c r="L285">
        <v>71.459999999999994</v>
      </c>
      <c r="M285">
        <v>13.48</v>
      </c>
      <c r="N285">
        <v>978.24</v>
      </c>
      <c r="O285" t="s">
        <v>40</v>
      </c>
      <c r="P285" t="s">
        <v>28</v>
      </c>
      <c r="Q285" t="s">
        <v>339</v>
      </c>
      <c r="R285" t="s">
        <v>82</v>
      </c>
      <c r="S285" t="s">
        <v>43</v>
      </c>
      <c r="T285" t="s">
        <v>1171</v>
      </c>
    </row>
    <row r="286" spans="1:20" x14ac:dyDescent="0.25">
      <c r="A286" t="s">
        <v>1172</v>
      </c>
      <c r="B286" s="1">
        <v>43953</v>
      </c>
      <c r="C286" t="s">
        <v>1173</v>
      </c>
      <c r="D286" t="s">
        <v>1174</v>
      </c>
      <c r="E286" t="s">
        <v>358</v>
      </c>
      <c r="F286" t="s">
        <v>359</v>
      </c>
      <c r="G286" t="s">
        <v>98</v>
      </c>
      <c r="H286" t="s">
        <v>79</v>
      </c>
      <c r="I286">
        <v>1</v>
      </c>
      <c r="J286">
        <v>485.49</v>
      </c>
      <c r="K286">
        <v>0</v>
      </c>
      <c r="L286">
        <v>58.26</v>
      </c>
      <c r="M286">
        <v>13.38</v>
      </c>
      <c r="N286">
        <v>557.13</v>
      </c>
      <c r="O286" t="s">
        <v>69</v>
      </c>
      <c r="P286" t="s">
        <v>28</v>
      </c>
      <c r="Q286" t="s">
        <v>188</v>
      </c>
      <c r="R286" t="s">
        <v>82</v>
      </c>
      <c r="S286" t="s">
        <v>72</v>
      </c>
      <c r="T286" t="s">
        <v>1175</v>
      </c>
    </row>
    <row r="287" spans="1:20" x14ac:dyDescent="0.25">
      <c r="A287" t="s">
        <v>1176</v>
      </c>
      <c r="B287" s="1">
        <v>44231</v>
      </c>
      <c r="C287" t="s">
        <v>1177</v>
      </c>
      <c r="D287" t="s">
        <v>379</v>
      </c>
      <c r="E287" t="s">
        <v>783</v>
      </c>
      <c r="F287" t="s">
        <v>784</v>
      </c>
      <c r="G287" t="s">
        <v>25</v>
      </c>
      <c r="H287" t="s">
        <v>58</v>
      </c>
      <c r="I287">
        <v>5</v>
      </c>
      <c r="J287">
        <v>126.21</v>
      </c>
      <c r="K287">
        <v>0.2</v>
      </c>
      <c r="L287">
        <v>40.39</v>
      </c>
      <c r="M287">
        <v>11.32</v>
      </c>
      <c r="N287">
        <v>556.54999999999995</v>
      </c>
      <c r="O287" t="s">
        <v>69</v>
      </c>
      <c r="P287" t="s">
        <v>28</v>
      </c>
      <c r="Q287" t="s">
        <v>89</v>
      </c>
      <c r="R287" t="s">
        <v>90</v>
      </c>
      <c r="S287" t="s">
        <v>43</v>
      </c>
      <c r="T287" t="s">
        <v>1178</v>
      </c>
    </row>
    <row r="288" spans="1:20" x14ac:dyDescent="0.25">
      <c r="A288" t="s">
        <v>1179</v>
      </c>
      <c r="B288" s="1">
        <v>44597</v>
      </c>
      <c r="C288" t="s">
        <v>1180</v>
      </c>
      <c r="D288" t="s">
        <v>720</v>
      </c>
      <c r="E288" t="s">
        <v>114</v>
      </c>
      <c r="F288" t="s">
        <v>115</v>
      </c>
      <c r="G288" t="s">
        <v>98</v>
      </c>
      <c r="H288" t="s">
        <v>39</v>
      </c>
      <c r="I288">
        <v>3</v>
      </c>
      <c r="J288">
        <v>436.44</v>
      </c>
      <c r="K288">
        <v>0.1</v>
      </c>
      <c r="L288">
        <v>94.27</v>
      </c>
      <c r="M288">
        <v>14.18</v>
      </c>
      <c r="N288">
        <v>1286.8399999999999</v>
      </c>
      <c r="O288" t="s">
        <v>59</v>
      </c>
      <c r="P288" t="s">
        <v>28</v>
      </c>
      <c r="Q288" t="s">
        <v>29</v>
      </c>
      <c r="R288" t="s">
        <v>30</v>
      </c>
      <c r="S288" t="s">
        <v>43</v>
      </c>
      <c r="T288" t="s">
        <v>1181</v>
      </c>
    </row>
    <row r="289" spans="1:20" x14ac:dyDescent="0.25">
      <c r="A289" t="s">
        <v>1182</v>
      </c>
      <c r="B289" s="1">
        <v>44124</v>
      </c>
      <c r="C289" t="s">
        <v>1183</v>
      </c>
      <c r="D289" t="s">
        <v>163</v>
      </c>
      <c r="E289" t="s">
        <v>469</v>
      </c>
      <c r="F289" t="s">
        <v>470</v>
      </c>
      <c r="G289" t="s">
        <v>98</v>
      </c>
      <c r="H289" t="s">
        <v>68</v>
      </c>
      <c r="I289">
        <v>1</v>
      </c>
      <c r="J289">
        <v>465.84</v>
      </c>
      <c r="K289">
        <v>0.05</v>
      </c>
      <c r="L289">
        <v>22.13</v>
      </c>
      <c r="M289">
        <v>2.2599999999999998</v>
      </c>
      <c r="N289">
        <v>466.94</v>
      </c>
      <c r="O289" t="s">
        <v>27</v>
      </c>
      <c r="P289" t="s">
        <v>28</v>
      </c>
      <c r="Q289" t="s">
        <v>210</v>
      </c>
      <c r="R289" t="s">
        <v>42</v>
      </c>
      <c r="S289" t="s">
        <v>43</v>
      </c>
      <c r="T289" t="s">
        <v>1184</v>
      </c>
    </row>
    <row r="290" spans="1:20" x14ac:dyDescent="0.25">
      <c r="A290" t="s">
        <v>1185</v>
      </c>
      <c r="B290" s="1">
        <v>44110</v>
      </c>
      <c r="C290" t="s">
        <v>1186</v>
      </c>
      <c r="D290" t="s">
        <v>177</v>
      </c>
      <c r="E290" t="s">
        <v>151</v>
      </c>
      <c r="F290" t="s">
        <v>152</v>
      </c>
      <c r="G290" t="s">
        <v>25</v>
      </c>
      <c r="H290" t="s">
        <v>109</v>
      </c>
      <c r="I290">
        <v>4</v>
      </c>
      <c r="J290">
        <v>41.51</v>
      </c>
      <c r="K290">
        <v>0</v>
      </c>
      <c r="L290">
        <v>19.920000000000002</v>
      </c>
      <c r="M290">
        <v>5.9</v>
      </c>
      <c r="N290">
        <v>191.86</v>
      </c>
      <c r="O290" t="s">
        <v>80</v>
      </c>
      <c r="P290" t="s">
        <v>132</v>
      </c>
      <c r="Q290" t="s">
        <v>124</v>
      </c>
      <c r="R290" t="s">
        <v>125</v>
      </c>
      <c r="S290" t="s">
        <v>43</v>
      </c>
      <c r="T290" t="s">
        <v>1187</v>
      </c>
    </row>
    <row r="291" spans="1:20" x14ac:dyDescent="0.25">
      <c r="A291" t="s">
        <v>1188</v>
      </c>
      <c r="B291" s="1">
        <v>44714</v>
      </c>
      <c r="C291" t="s">
        <v>1189</v>
      </c>
      <c r="D291" t="s">
        <v>974</v>
      </c>
      <c r="E291" t="s">
        <v>592</v>
      </c>
      <c r="F291" t="s">
        <v>593</v>
      </c>
      <c r="G291" t="s">
        <v>108</v>
      </c>
      <c r="H291" t="s">
        <v>58</v>
      </c>
      <c r="I291">
        <v>2</v>
      </c>
      <c r="J291">
        <v>57.26</v>
      </c>
      <c r="K291">
        <v>0.2</v>
      </c>
      <c r="L291">
        <v>10.99</v>
      </c>
      <c r="M291">
        <v>1.1100000000000001</v>
      </c>
      <c r="N291">
        <v>103.72</v>
      </c>
      <c r="O291" t="s">
        <v>69</v>
      </c>
      <c r="P291" t="s">
        <v>28</v>
      </c>
      <c r="Q291" t="s">
        <v>29</v>
      </c>
      <c r="R291" t="s">
        <v>30</v>
      </c>
      <c r="S291" t="s">
        <v>43</v>
      </c>
      <c r="T291" t="s">
        <v>905</v>
      </c>
    </row>
    <row r="292" spans="1:20" x14ac:dyDescent="0.25">
      <c r="A292" t="s">
        <v>1190</v>
      </c>
      <c r="B292" s="1">
        <v>45464</v>
      </c>
      <c r="C292" t="s">
        <v>1191</v>
      </c>
      <c r="D292" t="s">
        <v>1192</v>
      </c>
      <c r="E292" t="s">
        <v>521</v>
      </c>
      <c r="F292" t="s">
        <v>522</v>
      </c>
      <c r="G292" t="s">
        <v>38</v>
      </c>
      <c r="H292" t="s">
        <v>354</v>
      </c>
      <c r="I292">
        <v>3</v>
      </c>
      <c r="J292">
        <v>432.19</v>
      </c>
      <c r="K292">
        <v>0.05</v>
      </c>
      <c r="L292">
        <v>98.54</v>
      </c>
      <c r="M292">
        <v>1.1399999999999999</v>
      </c>
      <c r="N292">
        <v>1331.42</v>
      </c>
      <c r="O292" t="s">
        <v>153</v>
      </c>
      <c r="P292" t="s">
        <v>181</v>
      </c>
      <c r="Q292" t="s">
        <v>221</v>
      </c>
      <c r="R292" t="s">
        <v>222</v>
      </c>
      <c r="S292" t="s">
        <v>43</v>
      </c>
      <c r="T292" t="s">
        <v>1193</v>
      </c>
    </row>
    <row r="293" spans="1:20" x14ac:dyDescent="0.25">
      <c r="A293" t="s">
        <v>1194</v>
      </c>
      <c r="B293" s="1">
        <v>44028</v>
      </c>
      <c r="C293" t="s">
        <v>1195</v>
      </c>
      <c r="D293" t="s">
        <v>76</v>
      </c>
      <c r="E293" t="s">
        <v>196</v>
      </c>
      <c r="F293" t="s">
        <v>197</v>
      </c>
      <c r="G293" t="s">
        <v>180</v>
      </c>
      <c r="H293" t="s">
        <v>256</v>
      </c>
      <c r="I293">
        <v>1</v>
      </c>
      <c r="J293">
        <v>402.92</v>
      </c>
      <c r="K293">
        <v>0.15</v>
      </c>
      <c r="L293">
        <v>27.4</v>
      </c>
      <c r="M293">
        <v>11.53</v>
      </c>
      <c r="N293">
        <v>381.41</v>
      </c>
      <c r="O293" t="s">
        <v>153</v>
      </c>
      <c r="P293" t="s">
        <v>99</v>
      </c>
      <c r="Q293" t="s">
        <v>221</v>
      </c>
      <c r="R293" t="s">
        <v>222</v>
      </c>
      <c r="S293" t="s">
        <v>43</v>
      </c>
      <c r="T293" t="s">
        <v>1196</v>
      </c>
    </row>
    <row r="294" spans="1:20" x14ac:dyDescent="0.25">
      <c r="A294" t="s">
        <v>1197</v>
      </c>
      <c r="B294" s="1">
        <v>44812</v>
      </c>
      <c r="C294" t="s">
        <v>1198</v>
      </c>
      <c r="D294" t="s">
        <v>652</v>
      </c>
      <c r="E294" t="s">
        <v>23</v>
      </c>
      <c r="F294" t="s">
        <v>24</v>
      </c>
      <c r="G294" t="s">
        <v>38</v>
      </c>
      <c r="H294" t="s">
        <v>68</v>
      </c>
      <c r="I294">
        <v>5</v>
      </c>
      <c r="J294">
        <v>541.67999999999995</v>
      </c>
      <c r="K294">
        <v>0</v>
      </c>
      <c r="L294">
        <v>135.41999999999999</v>
      </c>
      <c r="M294">
        <v>13.07</v>
      </c>
      <c r="N294">
        <v>2856.89</v>
      </c>
      <c r="O294" t="s">
        <v>80</v>
      </c>
      <c r="P294" t="s">
        <v>28</v>
      </c>
      <c r="Q294" t="s">
        <v>139</v>
      </c>
      <c r="R294" t="s">
        <v>140</v>
      </c>
      <c r="S294" t="s">
        <v>31</v>
      </c>
      <c r="T294" t="s">
        <v>1199</v>
      </c>
    </row>
    <row r="295" spans="1:20" x14ac:dyDescent="0.25">
      <c r="A295" t="s">
        <v>1200</v>
      </c>
      <c r="B295" s="1">
        <v>45365</v>
      </c>
      <c r="C295" t="s">
        <v>1201</v>
      </c>
      <c r="D295" t="s">
        <v>396</v>
      </c>
      <c r="E295" t="s">
        <v>66</v>
      </c>
      <c r="F295" t="s">
        <v>67</v>
      </c>
      <c r="G295" t="s">
        <v>180</v>
      </c>
      <c r="H295" t="s">
        <v>109</v>
      </c>
      <c r="I295">
        <v>5</v>
      </c>
      <c r="J295">
        <v>276.60000000000002</v>
      </c>
      <c r="K295">
        <v>0.15</v>
      </c>
      <c r="L295">
        <v>94.04</v>
      </c>
      <c r="M295">
        <v>10.28</v>
      </c>
      <c r="N295">
        <v>1279.8699999999999</v>
      </c>
      <c r="O295" t="s">
        <v>40</v>
      </c>
      <c r="P295" t="s">
        <v>28</v>
      </c>
      <c r="Q295" t="s">
        <v>100</v>
      </c>
      <c r="R295" t="s">
        <v>101</v>
      </c>
      <c r="S295" t="s">
        <v>31</v>
      </c>
      <c r="T295" t="s">
        <v>1202</v>
      </c>
    </row>
    <row r="296" spans="1:20" x14ac:dyDescent="0.25">
      <c r="A296" t="s">
        <v>1203</v>
      </c>
      <c r="B296" s="1">
        <v>44582</v>
      </c>
      <c r="C296" t="s">
        <v>1204</v>
      </c>
      <c r="D296" t="s">
        <v>1205</v>
      </c>
      <c r="E296" t="s">
        <v>233</v>
      </c>
      <c r="F296" t="s">
        <v>234</v>
      </c>
      <c r="G296" t="s">
        <v>25</v>
      </c>
      <c r="H296" t="s">
        <v>109</v>
      </c>
      <c r="I296">
        <v>3</v>
      </c>
      <c r="J296">
        <v>466.02</v>
      </c>
      <c r="K296">
        <v>0</v>
      </c>
      <c r="L296">
        <v>69.900000000000006</v>
      </c>
      <c r="M296">
        <v>12.53</v>
      </c>
      <c r="N296">
        <v>1480.49</v>
      </c>
      <c r="O296" t="s">
        <v>27</v>
      </c>
      <c r="P296" t="s">
        <v>28</v>
      </c>
      <c r="Q296" t="s">
        <v>166</v>
      </c>
      <c r="R296" t="s">
        <v>167</v>
      </c>
      <c r="S296" t="s">
        <v>72</v>
      </c>
      <c r="T296" t="s">
        <v>1206</v>
      </c>
    </row>
    <row r="297" spans="1:20" x14ac:dyDescent="0.25">
      <c r="A297" t="s">
        <v>1207</v>
      </c>
      <c r="B297" s="1">
        <v>43974</v>
      </c>
      <c r="C297" t="s">
        <v>1208</v>
      </c>
      <c r="D297" t="s">
        <v>1099</v>
      </c>
      <c r="E297" t="s">
        <v>280</v>
      </c>
      <c r="F297" t="s">
        <v>281</v>
      </c>
      <c r="G297" t="s">
        <v>98</v>
      </c>
      <c r="H297" t="s">
        <v>109</v>
      </c>
      <c r="I297">
        <v>2</v>
      </c>
      <c r="J297">
        <v>464.46</v>
      </c>
      <c r="K297">
        <v>0.05</v>
      </c>
      <c r="L297">
        <v>105.9</v>
      </c>
      <c r="M297">
        <v>13.46</v>
      </c>
      <c r="N297">
        <v>1001.83</v>
      </c>
      <c r="O297" t="s">
        <v>80</v>
      </c>
      <c r="P297" t="s">
        <v>28</v>
      </c>
      <c r="Q297" t="s">
        <v>188</v>
      </c>
      <c r="R297" t="s">
        <v>82</v>
      </c>
      <c r="S297" t="s">
        <v>43</v>
      </c>
      <c r="T297" t="s">
        <v>709</v>
      </c>
    </row>
    <row r="298" spans="1:20" x14ac:dyDescent="0.25">
      <c r="A298" t="s">
        <v>1209</v>
      </c>
      <c r="B298" s="1">
        <v>44439</v>
      </c>
      <c r="C298" t="s">
        <v>1210</v>
      </c>
      <c r="D298" t="s">
        <v>1211</v>
      </c>
      <c r="E298" t="s">
        <v>945</v>
      </c>
      <c r="F298" t="s">
        <v>946</v>
      </c>
      <c r="G298" t="s">
        <v>180</v>
      </c>
      <c r="H298" t="s">
        <v>263</v>
      </c>
      <c r="I298">
        <v>3</v>
      </c>
      <c r="J298">
        <v>331.2</v>
      </c>
      <c r="K298">
        <v>0.05</v>
      </c>
      <c r="L298">
        <v>47.2</v>
      </c>
      <c r="M298">
        <v>0.11</v>
      </c>
      <c r="N298">
        <v>991.23</v>
      </c>
      <c r="O298" t="s">
        <v>27</v>
      </c>
      <c r="P298" t="s">
        <v>28</v>
      </c>
      <c r="Q298" t="s">
        <v>188</v>
      </c>
      <c r="R298" t="s">
        <v>82</v>
      </c>
      <c r="S298" t="s">
        <v>43</v>
      </c>
      <c r="T298" t="s">
        <v>1212</v>
      </c>
    </row>
    <row r="299" spans="1:20" x14ac:dyDescent="0.25">
      <c r="A299" t="s">
        <v>1213</v>
      </c>
      <c r="B299" s="1">
        <v>45055</v>
      </c>
      <c r="C299" t="s">
        <v>1214</v>
      </c>
      <c r="D299" t="s">
        <v>418</v>
      </c>
      <c r="E299" t="s">
        <v>945</v>
      </c>
      <c r="F299" t="s">
        <v>946</v>
      </c>
      <c r="G299" t="s">
        <v>50</v>
      </c>
      <c r="H299" t="s">
        <v>58</v>
      </c>
      <c r="I299">
        <v>4</v>
      </c>
      <c r="J299">
        <v>97.45</v>
      </c>
      <c r="K299">
        <v>0.1</v>
      </c>
      <c r="L299">
        <v>17.54</v>
      </c>
      <c r="M299">
        <v>0.02</v>
      </c>
      <c r="N299">
        <v>368.38</v>
      </c>
      <c r="O299" t="s">
        <v>40</v>
      </c>
      <c r="P299" t="s">
        <v>28</v>
      </c>
      <c r="Q299" t="s">
        <v>221</v>
      </c>
      <c r="R299" t="s">
        <v>222</v>
      </c>
      <c r="S299" t="s">
        <v>43</v>
      </c>
      <c r="T299" t="s">
        <v>1215</v>
      </c>
    </row>
    <row r="300" spans="1:20" x14ac:dyDescent="0.25">
      <c r="A300" t="s">
        <v>1216</v>
      </c>
      <c r="B300" s="1">
        <v>44978</v>
      </c>
      <c r="C300" t="s">
        <v>1217</v>
      </c>
      <c r="D300" t="s">
        <v>670</v>
      </c>
      <c r="E300" t="s">
        <v>151</v>
      </c>
      <c r="F300" t="s">
        <v>152</v>
      </c>
      <c r="G300" t="s">
        <v>180</v>
      </c>
      <c r="H300" t="s">
        <v>39</v>
      </c>
      <c r="I300">
        <v>1</v>
      </c>
      <c r="J300">
        <v>540.72</v>
      </c>
      <c r="K300">
        <v>0.05</v>
      </c>
      <c r="L300">
        <v>25.68</v>
      </c>
      <c r="M300">
        <v>7.52</v>
      </c>
      <c r="N300">
        <v>546.88</v>
      </c>
      <c r="O300" t="s">
        <v>40</v>
      </c>
      <c r="P300" t="s">
        <v>28</v>
      </c>
      <c r="Q300" t="s">
        <v>139</v>
      </c>
      <c r="R300" t="s">
        <v>140</v>
      </c>
      <c r="S300" t="s">
        <v>31</v>
      </c>
      <c r="T300" t="s">
        <v>1218</v>
      </c>
    </row>
    <row r="301" spans="1:20" x14ac:dyDescent="0.25">
      <c r="A301" t="s">
        <v>1219</v>
      </c>
      <c r="B301" s="1">
        <v>44017</v>
      </c>
      <c r="C301" t="s">
        <v>1220</v>
      </c>
      <c r="D301" t="s">
        <v>1133</v>
      </c>
      <c r="E301" t="s">
        <v>114</v>
      </c>
      <c r="F301" t="s">
        <v>115</v>
      </c>
      <c r="G301" t="s">
        <v>25</v>
      </c>
      <c r="H301" t="s">
        <v>79</v>
      </c>
      <c r="I301">
        <v>2</v>
      </c>
      <c r="J301">
        <v>308.26</v>
      </c>
      <c r="K301">
        <v>0.15</v>
      </c>
      <c r="L301">
        <v>94.33</v>
      </c>
      <c r="M301">
        <v>9.57</v>
      </c>
      <c r="N301">
        <v>627.94000000000005</v>
      </c>
      <c r="O301" t="s">
        <v>40</v>
      </c>
      <c r="P301" t="s">
        <v>28</v>
      </c>
      <c r="Q301" t="s">
        <v>60</v>
      </c>
      <c r="R301" t="s">
        <v>61</v>
      </c>
      <c r="S301" t="s">
        <v>43</v>
      </c>
      <c r="T301" t="s">
        <v>802</v>
      </c>
    </row>
    <row r="302" spans="1:20" x14ac:dyDescent="0.25">
      <c r="A302" t="s">
        <v>1221</v>
      </c>
      <c r="B302" s="1">
        <v>45180</v>
      </c>
      <c r="C302" t="s">
        <v>1222</v>
      </c>
      <c r="D302" t="s">
        <v>1085</v>
      </c>
      <c r="E302" t="s">
        <v>56</v>
      </c>
      <c r="F302" t="s">
        <v>57</v>
      </c>
      <c r="G302" t="s">
        <v>108</v>
      </c>
      <c r="H302" t="s">
        <v>109</v>
      </c>
      <c r="I302">
        <v>2</v>
      </c>
      <c r="J302">
        <v>41.57</v>
      </c>
      <c r="K302">
        <v>0.25</v>
      </c>
      <c r="L302">
        <v>7.48</v>
      </c>
      <c r="M302">
        <v>12.91</v>
      </c>
      <c r="N302">
        <v>82.74</v>
      </c>
      <c r="O302" t="s">
        <v>40</v>
      </c>
      <c r="P302" t="s">
        <v>28</v>
      </c>
      <c r="Q302" t="s">
        <v>139</v>
      </c>
      <c r="R302" t="s">
        <v>140</v>
      </c>
      <c r="S302" t="s">
        <v>43</v>
      </c>
      <c r="T302" t="s">
        <v>1223</v>
      </c>
    </row>
    <row r="303" spans="1:20" x14ac:dyDescent="0.25">
      <c r="A303" t="s">
        <v>1224</v>
      </c>
      <c r="B303" s="1">
        <v>44294</v>
      </c>
      <c r="C303" t="s">
        <v>1225</v>
      </c>
      <c r="D303" t="s">
        <v>562</v>
      </c>
      <c r="E303" t="s">
        <v>202</v>
      </c>
      <c r="F303" t="s">
        <v>203</v>
      </c>
      <c r="G303" t="s">
        <v>180</v>
      </c>
      <c r="H303" t="s">
        <v>263</v>
      </c>
      <c r="I303">
        <v>3</v>
      </c>
      <c r="J303">
        <v>213.75</v>
      </c>
      <c r="K303">
        <v>0.05</v>
      </c>
      <c r="L303">
        <v>48.74</v>
      </c>
      <c r="M303">
        <v>2.76</v>
      </c>
      <c r="N303">
        <v>660.69</v>
      </c>
      <c r="O303" t="s">
        <v>80</v>
      </c>
      <c r="P303" t="s">
        <v>28</v>
      </c>
      <c r="Q303" t="s">
        <v>29</v>
      </c>
      <c r="R303" t="s">
        <v>30</v>
      </c>
      <c r="S303" t="s">
        <v>43</v>
      </c>
      <c r="T303" t="s">
        <v>1226</v>
      </c>
    </row>
    <row r="304" spans="1:20" x14ac:dyDescent="0.25">
      <c r="A304" t="s">
        <v>1227</v>
      </c>
      <c r="B304" s="1">
        <v>45203</v>
      </c>
      <c r="C304" t="s">
        <v>1228</v>
      </c>
      <c r="D304" t="s">
        <v>597</v>
      </c>
      <c r="E304" t="s">
        <v>87</v>
      </c>
      <c r="F304" t="s">
        <v>88</v>
      </c>
      <c r="G304" t="s">
        <v>180</v>
      </c>
      <c r="H304" t="s">
        <v>26</v>
      </c>
      <c r="I304">
        <v>5</v>
      </c>
      <c r="J304">
        <v>113.48</v>
      </c>
      <c r="K304">
        <v>0</v>
      </c>
      <c r="L304">
        <v>28.37</v>
      </c>
      <c r="M304">
        <v>0.78</v>
      </c>
      <c r="N304">
        <v>596.54999999999995</v>
      </c>
      <c r="O304" t="s">
        <v>27</v>
      </c>
      <c r="P304" t="s">
        <v>70</v>
      </c>
      <c r="Q304" t="s">
        <v>89</v>
      </c>
      <c r="R304" t="s">
        <v>90</v>
      </c>
      <c r="S304" t="s">
        <v>43</v>
      </c>
      <c r="T304" t="s">
        <v>1229</v>
      </c>
    </row>
    <row r="305" spans="1:20" x14ac:dyDescent="0.25">
      <c r="A305" t="s">
        <v>1230</v>
      </c>
      <c r="B305" s="1">
        <v>45625</v>
      </c>
      <c r="C305" t="s">
        <v>1231</v>
      </c>
      <c r="D305" t="s">
        <v>1232</v>
      </c>
      <c r="E305" t="s">
        <v>352</v>
      </c>
      <c r="F305" t="s">
        <v>353</v>
      </c>
      <c r="G305" t="s">
        <v>98</v>
      </c>
      <c r="H305" t="s">
        <v>26</v>
      </c>
      <c r="I305">
        <v>2</v>
      </c>
      <c r="J305">
        <v>518.09</v>
      </c>
      <c r="K305">
        <v>0</v>
      </c>
      <c r="L305">
        <v>0</v>
      </c>
      <c r="M305">
        <v>4.03</v>
      </c>
      <c r="N305">
        <v>1040.21</v>
      </c>
      <c r="O305" t="s">
        <v>40</v>
      </c>
      <c r="P305" t="s">
        <v>132</v>
      </c>
      <c r="Q305" t="s">
        <v>89</v>
      </c>
      <c r="R305" t="s">
        <v>90</v>
      </c>
      <c r="S305" t="s">
        <v>43</v>
      </c>
      <c r="T305" t="s">
        <v>1233</v>
      </c>
    </row>
    <row r="306" spans="1:20" x14ac:dyDescent="0.25">
      <c r="A306" t="s">
        <v>1234</v>
      </c>
      <c r="B306" s="1">
        <v>44490</v>
      </c>
      <c r="C306" t="s">
        <v>1235</v>
      </c>
      <c r="D306" t="s">
        <v>311</v>
      </c>
      <c r="E306" t="s">
        <v>302</v>
      </c>
      <c r="F306" t="s">
        <v>303</v>
      </c>
      <c r="G306" t="s">
        <v>180</v>
      </c>
      <c r="H306" t="s">
        <v>68</v>
      </c>
      <c r="I306">
        <v>1</v>
      </c>
      <c r="J306">
        <v>169.12</v>
      </c>
      <c r="K306">
        <v>0</v>
      </c>
      <c r="L306">
        <v>8.4600000000000009</v>
      </c>
      <c r="M306">
        <v>13.27</v>
      </c>
      <c r="N306">
        <v>190.85</v>
      </c>
      <c r="O306" t="s">
        <v>69</v>
      </c>
      <c r="P306" t="s">
        <v>132</v>
      </c>
      <c r="Q306" t="s">
        <v>60</v>
      </c>
      <c r="R306" t="s">
        <v>61</v>
      </c>
      <c r="S306" t="s">
        <v>235</v>
      </c>
      <c r="T306" t="s">
        <v>1236</v>
      </c>
    </row>
    <row r="307" spans="1:20" x14ac:dyDescent="0.25">
      <c r="A307" t="s">
        <v>1237</v>
      </c>
      <c r="B307" s="1">
        <v>44594</v>
      </c>
      <c r="C307" t="s">
        <v>1238</v>
      </c>
      <c r="D307" t="s">
        <v>291</v>
      </c>
      <c r="E307" t="s">
        <v>196</v>
      </c>
      <c r="F307" t="s">
        <v>197</v>
      </c>
      <c r="G307" t="s">
        <v>38</v>
      </c>
      <c r="H307" t="s">
        <v>109</v>
      </c>
      <c r="I307">
        <v>4</v>
      </c>
      <c r="J307">
        <v>476.83</v>
      </c>
      <c r="K307">
        <v>0.1</v>
      </c>
      <c r="L307">
        <v>85.83</v>
      </c>
      <c r="M307">
        <v>8.41</v>
      </c>
      <c r="N307">
        <v>1810.83</v>
      </c>
      <c r="O307" t="s">
        <v>59</v>
      </c>
      <c r="P307" t="s">
        <v>28</v>
      </c>
      <c r="Q307" t="s">
        <v>139</v>
      </c>
      <c r="R307" t="s">
        <v>140</v>
      </c>
      <c r="S307" t="s">
        <v>91</v>
      </c>
      <c r="T307" t="s">
        <v>264</v>
      </c>
    </row>
    <row r="308" spans="1:20" x14ac:dyDescent="0.25">
      <c r="A308" t="s">
        <v>1239</v>
      </c>
      <c r="B308" s="1">
        <v>44785</v>
      </c>
      <c r="C308" t="s">
        <v>1240</v>
      </c>
      <c r="D308" t="s">
        <v>1241</v>
      </c>
      <c r="E308" t="s">
        <v>87</v>
      </c>
      <c r="F308" t="s">
        <v>88</v>
      </c>
      <c r="G308" t="s">
        <v>50</v>
      </c>
      <c r="H308" t="s">
        <v>109</v>
      </c>
      <c r="I308">
        <v>1</v>
      </c>
      <c r="J308">
        <v>560.82000000000005</v>
      </c>
      <c r="K308">
        <v>0.05</v>
      </c>
      <c r="L308">
        <v>63.93</v>
      </c>
      <c r="M308">
        <v>1.48</v>
      </c>
      <c r="N308">
        <v>598.19000000000005</v>
      </c>
      <c r="O308" t="s">
        <v>153</v>
      </c>
      <c r="P308" t="s">
        <v>28</v>
      </c>
      <c r="Q308" t="s">
        <v>139</v>
      </c>
      <c r="R308" t="s">
        <v>140</v>
      </c>
      <c r="S308" t="s">
        <v>43</v>
      </c>
      <c r="T308" t="s">
        <v>1242</v>
      </c>
    </row>
    <row r="309" spans="1:20" x14ac:dyDescent="0.25">
      <c r="A309" t="s">
        <v>1243</v>
      </c>
      <c r="B309" s="1">
        <v>44233</v>
      </c>
      <c r="C309" t="s">
        <v>1244</v>
      </c>
      <c r="D309" t="s">
        <v>637</v>
      </c>
      <c r="E309" t="s">
        <v>106</v>
      </c>
      <c r="F309" t="s">
        <v>107</v>
      </c>
      <c r="G309" t="s">
        <v>98</v>
      </c>
      <c r="H309" t="s">
        <v>39</v>
      </c>
      <c r="I309">
        <v>2</v>
      </c>
      <c r="J309">
        <v>573.92999999999995</v>
      </c>
      <c r="K309">
        <v>0.1</v>
      </c>
      <c r="L309">
        <v>185.95</v>
      </c>
      <c r="M309">
        <v>2.97</v>
      </c>
      <c r="N309">
        <v>1221.99</v>
      </c>
      <c r="O309" t="s">
        <v>40</v>
      </c>
      <c r="P309" t="s">
        <v>70</v>
      </c>
      <c r="Q309" t="s">
        <v>100</v>
      </c>
      <c r="R309" t="s">
        <v>101</v>
      </c>
      <c r="S309" t="s">
        <v>43</v>
      </c>
      <c r="T309" t="s">
        <v>426</v>
      </c>
    </row>
    <row r="310" spans="1:20" x14ac:dyDescent="0.25">
      <c r="A310" t="s">
        <v>1245</v>
      </c>
      <c r="B310" s="1">
        <v>45200</v>
      </c>
      <c r="C310" t="s">
        <v>1246</v>
      </c>
      <c r="D310" t="s">
        <v>396</v>
      </c>
      <c r="E310" t="s">
        <v>358</v>
      </c>
      <c r="F310" t="s">
        <v>359</v>
      </c>
      <c r="G310" t="s">
        <v>98</v>
      </c>
      <c r="H310" t="s">
        <v>109</v>
      </c>
      <c r="I310">
        <v>4</v>
      </c>
      <c r="J310">
        <v>179.25</v>
      </c>
      <c r="K310">
        <v>0.1</v>
      </c>
      <c r="L310">
        <v>32.270000000000003</v>
      </c>
      <c r="M310">
        <v>0.94</v>
      </c>
      <c r="N310">
        <v>678.51</v>
      </c>
      <c r="O310" t="s">
        <v>80</v>
      </c>
      <c r="P310" t="s">
        <v>181</v>
      </c>
      <c r="Q310" t="s">
        <v>116</v>
      </c>
      <c r="R310" t="s">
        <v>42</v>
      </c>
      <c r="S310" t="s">
        <v>43</v>
      </c>
      <c r="T310" t="s">
        <v>1247</v>
      </c>
    </row>
    <row r="311" spans="1:20" x14ac:dyDescent="0.25">
      <c r="A311" t="s">
        <v>1248</v>
      </c>
      <c r="B311" s="1">
        <v>45365</v>
      </c>
      <c r="C311" t="s">
        <v>1249</v>
      </c>
      <c r="D311" t="s">
        <v>1250</v>
      </c>
      <c r="E311" t="s">
        <v>400</v>
      </c>
      <c r="F311" t="s">
        <v>401</v>
      </c>
      <c r="G311" t="s">
        <v>180</v>
      </c>
      <c r="H311" t="s">
        <v>58</v>
      </c>
      <c r="I311">
        <v>5</v>
      </c>
      <c r="J311">
        <v>400.83</v>
      </c>
      <c r="K311">
        <v>0</v>
      </c>
      <c r="L311">
        <v>100.21</v>
      </c>
      <c r="M311">
        <v>0.32</v>
      </c>
      <c r="N311">
        <v>2104.6799999999998</v>
      </c>
      <c r="O311" t="s">
        <v>80</v>
      </c>
      <c r="P311" t="s">
        <v>132</v>
      </c>
      <c r="Q311" t="s">
        <v>339</v>
      </c>
      <c r="R311" t="s">
        <v>82</v>
      </c>
      <c r="S311" t="s">
        <v>43</v>
      </c>
      <c r="T311" t="s">
        <v>1251</v>
      </c>
    </row>
    <row r="312" spans="1:20" x14ac:dyDescent="0.25">
      <c r="A312" t="s">
        <v>1252</v>
      </c>
      <c r="B312" s="1">
        <v>43977</v>
      </c>
      <c r="C312" t="s">
        <v>1253</v>
      </c>
      <c r="D312" t="s">
        <v>177</v>
      </c>
      <c r="E312" t="s">
        <v>945</v>
      </c>
      <c r="F312" t="s">
        <v>946</v>
      </c>
      <c r="G312" t="s">
        <v>98</v>
      </c>
      <c r="H312" t="s">
        <v>79</v>
      </c>
      <c r="I312">
        <v>3</v>
      </c>
      <c r="J312">
        <v>319.07</v>
      </c>
      <c r="K312">
        <v>0.25</v>
      </c>
      <c r="L312">
        <v>57.43</v>
      </c>
      <c r="M312">
        <v>2.13</v>
      </c>
      <c r="N312">
        <v>777.47</v>
      </c>
      <c r="O312" t="s">
        <v>69</v>
      </c>
      <c r="P312" t="s">
        <v>28</v>
      </c>
      <c r="Q312" t="s">
        <v>100</v>
      </c>
      <c r="R312" t="s">
        <v>101</v>
      </c>
      <c r="S312" t="s">
        <v>43</v>
      </c>
      <c r="T312" t="s">
        <v>1254</v>
      </c>
    </row>
    <row r="313" spans="1:20" x14ac:dyDescent="0.25">
      <c r="A313" t="s">
        <v>1255</v>
      </c>
      <c r="B313" s="1">
        <v>45002</v>
      </c>
      <c r="C313" t="s">
        <v>1256</v>
      </c>
      <c r="D313" t="s">
        <v>1257</v>
      </c>
      <c r="E313" t="s">
        <v>130</v>
      </c>
      <c r="F313" t="s">
        <v>131</v>
      </c>
      <c r="G313" t="s">
        <v>25</v>
      </c>
      <c r="H313" t="s">
        <v>26</v>
      </c>
      <c r="I313">
        <v>3</v>
      </c>
      <c r="J313">
        <v>582.15</v>
      </c>
      <c r="K313">
        <v>0</v>
      </c>
      <c r="L313">
        <v>87.32</v>
      </c>
      <c r="M313">
        <v>6.71</v>
      </c>
      <c r="N313">
        <v>1840.48</v>
      </c>
      <c r="O313" t="s">
        <v>27</v>
      </c>
      <c r="P313" t="s">
        <v>99</v>
      </c>
      <c r="Q313" t="s">
        <v>29</v>
      </c>
      <c r="R313" t="s">
        <v>30</v>
      </c>
      <c r="S313" t="s">
        <v>31</v>
      </c>
      <c r="T313" t="s">
        <v>1258</v>
      </c>
    </row>
    <row r="314" spans="1:20" x14ac:dyDescent="0.25">
      <c r="A314" t="s">
        <v>1259</v>
      </c>
      <c r="B314" s="1">
        <v>44694</v>
      </c>
      <c r="C314" t="s">
        <v>1260</v>
      </c>
      <c r="D314" t="s">
        <v>706</v>
      </c>
      <c r="E314" t="s">
        <v>456</v>
      </c>
      <c r="F314" t="s">
        <v>457</v>
      </c>
      <c r="G314" t="s">
        <v>25</v>
      </c>
      <c r="H314" t="s">
        <v>26</v>
      </c>
      <c r="I314">
        <v>4</v>
      </c>
      <c r="J314">
        <v>458.05</v>
      </c>
      <c r="K314">
        <v>0.1</v>
      </c>
      <c r="L314">
        <v>82.45</v>
      </c>
      <c r="M314">
        <v>10.199999999999999</v>
      </c>
      <c r="N314">
        <v>1741.63</v>
      </c>
      <c r="O314" t="s">
        <v>80</v>
      </c>
      <c r="P314" t="s">
        <v>132</v>
      </c>
      <c r="Q314" t="s">
        <v>154</v>
      </c>
      <c r="R314" t="s">
        <v>155</v>
      </c>
      <c r="S314" t="s">
        <v>31</v>
      </c>
      <c r="T314" t="s">
        <v>1261</v>
      </c>
    </row>
    <row r="315" spans="1:20" x14ac:dyDescent="0.25">
      <c r="A315" t="s">
        <v>1262</v>
      </c>
      <c r="B315" s="1">
        <v>45565</v>
      </c>
      <c r="C315" t="s">
        <v>1263</v>
      </c>
      <c r="D315" t="s">
        <v>1264</v>
      </c>
      <c r="E315" t="s">
        <v>358</v>
      </c>
      <c r="F315" t="s">
        <v>359</v>
      </c>
      <c r="G315" t="s">
        <v>98</v>
      </c>
      <c r="H315" t="s">
        <v>354</v>
      </c>
      <c r="I315">
        <v>3</v>
      </c>
      <c r="J315">
        <v>33.869999999999997</v>
      </c>
      <c r="K315">
        <v>0.1</v>
      </c>
      <c r="L315">
        <v>10.97</v>
      </c>
      <c r="M315">
        <v>1.29</v>
      </c>
      <c r="N315">
        <v>103.71</v>
      </c>
      <c r="O315" t="s">
        <v>40</v>
      </c>
      <c r="P315" t="s">
        <v>70</v>
      </c>
      <c r="Q315" t="s">
        <v>81</v>
      </c>
      <c r="R315" t="s">
        <v>82</v>
      </c>
      <c r="S315" t="s">
        <v>31</v>
      </c>
      <c r="T315" t="s">
        <v>250</v>
      </c>
    </row>
    <row r="316" spans="1:20" x14ac:dyDescent="0.25">
      <c r="A316" t="s">
        <v>1265</v>
      </c>
      <c r="B316" s="1">
        <v>44319</v>
      </c>
      <c r="C316" t="s">
        <v>1266</v>
      </c>
      <c r="D316" t="s">
        <v>324</v>
      </c>
      <c r="E316" t="s">
        <v>151</v>
      </c>
      <c r="F316" t="s">
        <v>152</v>
      </c>
      <c r="G316" t="s">
        <v>108</v>
      </c>
      <c r="H316" t="s">
        <v>354</v>
      </c>
      <c r="I316">
        <v>1</v>
      </c>
      <c r="J316">
        <v>528.48</v>
      </c>
      <c r="K316">
        <v>0</v>
      </c>
      <c r="L316">
        <v>0</v>
      </c>
      <c r="M316">
        <v>8.7899999999999991</v>
      </c>
      <c r="N316">
        <v>537.27</v>
      </c>
      <c r="O316" t="s">
        <v>69</v>
      </c>
      <c r="P316" t="s">
        <v>28</v>
      </c>
      <c r="Q316" t="s">
        <v>154</v>
      </c>
      <c r="R316" t="s">
        <v>155</v>
      </c>
      <c r="S316" t="s">
        <v>43</v>
      </c>
      <c r="T316" t="s">
        <v>1074</v>
      </c>
    </row>
    <row r="317" spans="1:20" x14ac:dyDescent="0.25">
      <c r="A317" t="s">
        <v>1267</v>
      </c>
      <c r="B317" s="1">
        <v>44759</v>
      </c>
      <c r="C317" t="s">
        <v>1268</v>
      </c>
      <c r="D317" t="s">
        <v>260</v>
      </c>
      <c r="E317" t="s">
        <v>374</v>
      </c>
      <c r="F317" t="s">
        <v>375</v>
      </c>
      <c r="G317" t="s">
        <v>180</v>
      </c>
      <c r="H317" t="s">
        <v>263</v>
      </c>
      <c r="I317">
        <v>4</v>
      </c>
      <c r="J317">
        <v>539.52</v>
      </c>
      <c r="K317">
        <v>0</v>
      </c>
      <c r="L317">
        <v>172.65</v>
      </c>
      <c r="M317">
        <v>6.53</v>
      </c>
      <c r="N317">
        <v>2337.2600000000002</v>
      </c>
      <c r="O317" t="s">
        <v>40</v>
      </c>
      <c r="P317" t="s">
        <v>28</v>
      </c>
      <c r="Q317" t="s">
        <v>41</v>
      </c>
      <c r="R317" t="s">
        <v>42</v>
      </c>
      <c r="S317" t="s">
        <v>43</v>
      </c>
      <c r="T317" t="s">
        <v>1269</v>
      </c>
    </row>
    <row r="318" spans="1:20" x14ac:dyDescent="0.25">
      <c r="A318" t="s">
        <v>1270</v>
      </c>
      <c r="B318" s="1">
        <v>45494</v>
      </c>
      <c r="C318" t="s">
        <v>1271</v>
      </c>
      <c r="D318" t="s">
        <v>311</v>
      </c>
      <c r="E318" t="s">
        <v>77</v>
      </c>
      <c r="F318" t="s">
        <v>78</v>
      </c>
      <c r="G318" t="s">
        <v>50</v>
      </c>
      <c r="H318" t="s">
        <v>79</v>
      </c>
      <c r="I318">
        <v>4</v>
      </c>
      <c r="J318">
        <v>155.41</v>
      </c>
      <c r="K318">
        <v>0</v>
      </c>
      <c r="L318">
        <v>31.08</v>
      </c>
      <c r="M318">
        <v>6.79</v>
      </c>
      <c r="N318">
        <v>659.51</v>
      </c>
      <c r="O318" t="s">
        <v>27</v>
      </c>
      <c r="P318" t="s">
        <v>132</v>
      </c>
      <c r="Q318" t="s">
        <v>182</v>
      </c>
      <c r="R318" t="s">
        <v>183</v>
      </c>
      <c r="S318" t="s">
        <v>43</v>
      </c>
      <c r="T318" t="s">
        <v>1272</v>
      </c>
    </row>
    <row r="319" spans="1:20" x14ac:dyDescent="0.25">
      <c r="A319" t="s">
        <v>1273</v>
      </c>
      <c r="B319" s="1">
        <v>44381</v>
      </c>
      <c r="C319" t="s">
        <v>1274</v>
      </c>
      <c r="D319" t="s">
        <v>1264</v>
      </c>
      <c r="E319" t="s">
        <v>945</v>
      </c>
      <c r="F319" t="s">
        <v>946</v>
      </c>
      <c r="G319" t="s">
        <v>98</v>
      </c>
      <c r="H319" t="s">
        <v>263</v>
      </c>
      <c r="I319">
        <v>2</v>
      </c>
      <c r="J319">
        <v>487.41</v>
      </c>
      <c r="K319">
        <v>0</v>
      </c>
      <c r="L319">
        <v>48.74</v>
      </c>
      <c r="M319">
        <v>7.26</v>
      </c>
      <c r="N319">
        <v>1030.82</v>
      </c>
      <c r="O319" t="s">
        <v>40</v>
      </c>
      <c r="P319" t="s">
        <v>28</v>
      </c>
      <c r="Q319" t="s">
        <v>51</v>
      </c>
      <c r="R319" t="s">
        <v>42</v>
      </c>
      <c r="S319" t="s">
        <v>43</v>
      </c>
      <c r="T319" t="s">
        <v>1275</v>
      </c>
    </row>
    <row r="320" spans="1:20" x14ac:dyDescent="0.25">
      <c r="A320" t="s">
        <v>1276</v>
      </c>
      <c r="B320" s="1">
        <v>44168</v>
      </c>
      <c r="C320" t="s">
        <v>1277</v>
      </c>
      <c r="D320" t="s">
        <v>275</v>
      </c>
      <c r="E320" t="s">
        <v>492</v>
      </c>
      <c r="F320" t="s">
        <v>493</v>
      </c>
      <c r="G320" t="s">
        <v>25</v>
      </c>
      <c r="H320" t="s">
        <v>109</v>
      </c>
      <c r="I320">
        <v>1</v>
      </c>
      <c r="J320">
        <v>595.34</v>
      </c>
      <c r="K320">
        <v>0</v>
      </c>
      <c r="L320">
        <v>47.63</v>
      </c>
      <c r="M320">
        <v>12.41</v>
      </c>
      <c r="N320">
        <v>655.38</v>
      </c>
      <c r="O320" t="s">
        <v>40</v>
      </c>
      <c r="P320" t="s">
        <v>28</v>
      </c>
      <c r="Q320" t="s">
        <v>210</v>
      </c>
      <c r="R320" t="s">
        <v>42</v>
      </c>
      <c r="S320" t="s">
        <v>43</v>
      </c>
      <c r="T320" t="s">
        <v>1278</v>
      </c>
    </row>
    <row r="321" spans="1:20" x14ac:dyDescent="0.25">
      <c r="A321" t="s">
        <v>1279</v>
      </c>
      <c r="B321" s="1">
        <v>44702</v>
      </c>
      <c r="C321" t="s">
        <v>1280</v>
      </c>
      <c r="D321" t="s">
        <v>465</v>
      </c>
      <c r="E321" t="s">
        <v>337</v>
      </c>
      <c r="F321" t="s">
        <v>338</v>
      </c>
      <c r="G321" t="s">
        <v>38</v>
      </c>
      <c r="H321" t="s">
        <v>79</v>
      </c>
      <c r="I321">
        <v>2</v>
      </c>
      <c r="J321">
        <v>274.82</v>
      </c>
      <c r="K321">
        <v>0.05</v>
      </c>
      <c r="L321">
        <v>26.11</v>
      </c>
      <c r="M321">
        <v>11.71</v>
      </c>
      <c r="N321">
        <v>559.98</v>
      </c>
      <c r="O321" t="s">
        <v>80</v>
      </c>
      <c r="P321" t="s">
        <v>28</v>
      </c>
      <c r="Q321" t="s">
        <v>228</v>
      </c>
      <c r="R321" t="s">
        <v>82</v>
      </c>
      <c r="S321" t="s">
        <v>43</v>
      </c>
      <c r="T321" t="s">
        <v>1281</v>
      </c>
    </row>
    <row r="322" spans="1:20" x14ac:dyDescent="0.25">
      <c r="A322" t="s">
        <v>1282</v>
      </c>
      <c r="B322" s="1">
        <v>44471</v>
      </c>
      <c r="C322" t="s">
        <v>1283</v>
      </c>
      <c r="D322" t="s">
        <v>637</v>
      </c>
      <c r="E322" t="s">
        <v>106</v>
      </c>
      <c r="F322" t="s">
        <v>107</v>
      </c>
      <c r="G322" t="s">
        <v>98</v>
      </c>
      <c r="H322" t="s">
        <v>109</v>
      </c>
      <c r="I322">
        <v>4</v>
      </c>
      <c r="J322">
        <v>426.38</v>
      </c>
      <c r="K322">
        <v>0.05</v>
      </c>
      <c r="L322">
        <v>81.010000000000005</v>
      </c>
      <c r="M322">
        <v>9.49</v>
      </c>
      <c r="N322">
        <v>1710.74</v>
      </c>
      <c r="O322" t="s">
        <v>59</v>
      </c>
      <c r="P322" t="s">
        <v>28</v>
      </c>
      <c r="Q322" t="s">
        <v>221</v>
      </c>
      <c r="R322" t="s">
        <v>222</v>
      </c>
      <c r="S322" t="s">
        <v>43</v>
      </c>
      <c r="T322" t="s">
        <v>1284</v>
      </c>
    </row>
    <row r="323" spans="1:20" x14ac:dyDescent="0.25">
      <c r="A323" t="s">
        <v>1285</v>
      </c>
      <c r="B323" s="1">
        <v>45633</v>
      </c>
      <c r="C323" t="s">
        <v>1286</v>
      </c>
      <c r="D323" t="s">
        <v>271</v>
      </c>
      <c r="E323" t="s">
        <v>812</v>
      </c>
      <c r="F323" t="s">
        <v>813</v>
      </c>
      <c r="G323" t="s">
        <v>38</v>
      </c>
      <c r="H323" t="s">
        <v>58</v>
      </c>
      <c r="I323">
        <v>1</v>
      </c>
      <c r="J323">
        <v>412.78</v>
      </c>
      <c r="K323">
        <v>0</v>
      </c>
      <c r="L323">
        <v>0</v>
      </c>
      <c r="M323">
        <v>13.23</v>
      </c>
      <c r="N323">
        <v>426.01</v>
      </c>
      <c r="O323" t="s">
        <v>153</v>
      </c>
      <c r="P323" t="s">
        <v>28</v>
      </c>
      <c r="Q323" t="s">
        <v>145</v>
      </c>
      <c r="R323" t="s">
        <v>146</v>
      </c>
      <c r="S323" t="s">
        <v>43</v>
      </c>
      <c r="T323" t="s">
        <v>1287</v>
      </c>
    </row>
    <row r="324" spans="1:20" x14ac:dyDescent="0.25">
      <c r="A324" t="s">
        <v>1288</v>
      </c>
      <c r="B324" s="1">
        <v>44303</v>
      </c>
      <c r="C324" t="s">
        <v>1289</v>
      </c>
      <c r="D324" t="s">
        <v>549</v>
      </c>
      <c r="E324" t="s">
        <v>812</v>
      </c>
      <c r="F324" t="s">
        <v>813</v>
      </c>
      <c r="G324" t="s">
        <v>98</v>
      </c>
      <c r="H324" t="s">
        <v>26</v>
      </c>
      <c r="I324">
        <v>4</v>
      </c>
      <c r="J324">
        <v>153.06</v>
      </c>
      <c r="K324">
        <v>0</v>
      </c>
      <c r="L324">
        <v>48.98</v>
      </c>
      <c r="M324">
        <v>4.38</v>
      </c>
      <c r="N324">
        <v>665.6</v>
      </c>
      <c r="O324" t="s">
        <v>153</v>
      </c>
      <c r="P324" t="s">
        <v>132</v>
      </c>
      <c r="Q324" t="s">
        <v>60</v>
      </c>
      <c r="R324" t="s">
        <v>61</v>
      </c>
      <c r="S324" t="s">
        <v>43</v>
      </c>
      <c r="T324" t="s">
        <v>73</v>
      </c>
    </row>
    <row r="325" spans="1:20" x14ac:dyDescent="0.25">
      <c r="A325" t="s">
        <v>1290</v>
      </c>
      <c r="B325" s="1">
        <v>43981</v>
      </c>
      <c r="C325" t="s">
        <v>1291</v>
      </c>
      <c r="D325" t="s">
        <v>1292</v>
      </c>
      <c r="E325" t="s">
        <v>261</v>
      </c>
      <c r="F325" t="s">
        <v>262</v>
      </c>
      <c r="G325" t="s">
        <v>38</v>
      </c>
      <c r="H325" t="s">
        <v>256</v>
      </c>
      <c r="I325">
        <v>5</v>
      </c>
      <c r="J325">
        <v>234.78</v>
      </c>
      <c r="K325">
        <v>0.1</v>
      </c>
      <c r="L325">
        <v>126.78</v>
      </c>
      <c r="M325">
        <v>13.1</v>
      </c>
      <c r="N325">
        <v>1196.3900000000001</v>
      </c>
      <c r="O325" t="s">
        <v>27</v>
      </c>
      <c r="P325" t="s">
        <v>28</v>
      </c>
      <c r="Q325" t="s">
        <v>221</v>
      </c>
      <c r="R325" t="s">
        <v>222</v>
      </c>
      <c r="S325" t="s">
        <v>43</v>
      </c>
      <c r="T325" t="s">
        <v>1293</v>
      </c>
    </row>
    <row r="326" spans="1:20" x14ac:dyDescent="0.25">
      <c r="A326" t="s">
        <v>1294</v>
      </c>
      <c r="B326" s="1">
        <v>45269</v>
      </c>
      <c r="C326" t="s">
        <v>1295</v>
      </c>
      <c r="D326" t="s">
        <v>684</v>
      </c>
      <c r="E326" t="s">
        <v>233</v>
      </c>
      <c r="F326" t="s">
        <v>234</v>
      </c>
      <c r="G326" t="s">
        <v>108</v>
      </c>
      <c r="H326" t="s">
        <v>354</v>
      </c>
      <c r="I326">
        <v>3</v>
      </c>
      <c r="J326">
        <v>120.94</v>
      </c>
      <c r="K326">
        <v>0.2</v>
      </c>
      <c r="L326">
        <v>14.51</v>
      </c>
      <c r="M326">
        <v>5.34</v>
      </c>
      <c r="N326">
        <v>310.11</v>
      </c>
      <c r="O326" t="s">
        <v>40</v>
      </c>
      <c r="P326" t="s">
        <v>28</v>
      </c>
      <c r="Q326" t="s">
        <v>339</v>
      </c>
      <c r="R326" t="s">
        <v>82</v>
      </c>
      <c r="S326" t="s">
        <v>43</v>
      </c>
      <c r="T326" t="s">
        <v>1296</v>
      </c>
    </row>
    <row r="327" spans="1:20" x14ac:dyDescent="0.25">
      <c r="A327" t="s">
        <v>1297</v>
      </c>
      <c r="B327" s="1">
        <v>45152</v>
      </c>
      <c r="C327" t="s">
        <v>1298</v>
      </c>
      <c r="D327" t="s">
        <v>279</v>
      </c>
      <c r="E327" t="s">
        <v>358</v>
      </c>
      <c r="F327" t="s">
        <v>359</v>
      </c>
      <c r="G327" t="s">
        <v>98</v>
      </c>
      <c r="H327" t="s">
        <v>39</v>
      </c>
      <c r="I327">
        <v>2</v>
      </c>
      <c r="J327">
        <v>161.85</v>
      </c>
      <c r="K327">
        <v>0.1</v>
      </c>
      <c r="L327">
        <v>52.44</v>
      </c>
      <c r="M327">
        <v>14.19</v>
      </c>
      <c r="N327">
        <v>357.96</v>
      </c>
      <c r="O327" t="s">
        <v>80</v>
      </c>
      <c r="P327" t="s">
        <v>28</v>
      </c>
      <c r="Q327" t="s">
        <v>154</v>
      </c>
      <c r="R327" t="s">
        <v>155</v>
      </c>
      <c r="S327" t="s">
        <v>43</v>
      </c>
      <c r="T327" t="s">
        <v>1299</v>
      </c>
    </row>
    <row r="328" spans="1:20" x14ac:dyDescent="0.25">
      <c r="A328" t="s">
        <v>1300</v>
      </c>
      <c r="B328" s="1">
        <v>45465</v>
      </c>
      <c r="C328" t="s">
        <v>1301</v>
      </c>
      <c r="D328" t="s">
        <v>47</v>
      </c>
      <c r="E328" t="s">
        <v>530</v>
      </c>
      <c r="F328" t="s">
        <v>531</v>
      </c>
      <c r="G328" t="s">
        <v>108</v>
      </c>
      <c r="H328" t="s">
        <v>109</v>
      </c>
      <c r="I328">
        <v>5</v>
      </c>
      <c r="J328">
        <v>246.53</v>
      </c>
      <c r="K328">
        <v>0</v>
      </c>
      <c r="L328">
        <v>61.63</v>
      </c>
      <c r="M328">
        <v>14.46</v>
      </c>
      <c r="N328">
        <v>1308.74</v>
      </c>
      <c r="O328" t="s">
        <v>80</v>
      </c>
      <c r="P328" t="s">
        <v>28</v>
      </c>
      <c r="Q328" t="s">
        <v>71</v>
      </c>
      <c r="R328" t="s">
        <v>42</v>
      </c>
      <c r="S328" t="s">
        <v>43</v>
      </c>
      <c r="T328" t="s">
        <v>1302</v>
      </c>
    </row>
    <row r="329" spans="1:20" x14ac:dyDescent="0.25">
      <c r="A329" t="s">
        <v>1303</v>
      </c>
      <c r="B329" s="1">
        <v>44093</v>
      </c>
      <c r="C329" t="s">
        <v>1304</v>
      </c>
      <c r="D329" t="s">
        <v>369</v>
      </c>
      <c r="E329" t="s">
        <v>783</v>
      </c>
      <c r="F329" t="s">
        <v>784</v>
      </c>
      <c r="G329" t="s">
        <v>98</v>
      </c>
      <c r="H329" t="s">
        <v>263</v>
      </c>
      <c r="I329">
        <v>1</v>
      </c>
      <c r="J329">
        <v>152.22</v>
      </c>
      <c r="K329">
        <v>0.05</v>
      </c>
      <c r="L329">
        <v>11.57</v>
      </c>
      <c r="M329">
        <v>13.19</v>
      </c>
      <c r="N329">
        <v>169.37</v>
      </c>
      <c r="O329" t="s">
        <v>69</v>
      </c>
      <c r="P329" t="s">
        <v>28</v>
      </c>
      <c r="Q329" t="s">
        <v>210</v>
      </c>
      <c r="R329" t="s">
        <v>42</v>
      </c>
      <c r="S329" t="s">
        <v>31</v>
      </c>
      <c r="T329" t="s">
        <v>1305</v>
      </c>
    </row>
    <row r="330" spans="1:20" x14ac:dyDescent="0.25">
      <c r="A330" t="s">
        <v>1306</v>
      </c>
      <c r="B330" s="1">
        <v>45618</v>
      </c>
      <c r="C330" t="s">
        <v>1307</v>
      </c>
      <c r="D330" t="s">
        <v>986</v>
      </c>
      <c r="E330" t="s">
        <v>178</v>
      </c>
      <c r="F330" t="s">
        <v>179</v>
      </c>
      <c r="G330" t="s">
        <v>25</v>
      </c>
      <c r="H330" t="s">
        <v>123</v>
      </c>
      <c r="I330">
        <v>4</v>
      </c>
      <c r="J330">
        <v>489.79</v>
      </c>
      <c r="K330">
        <v>0.2</v>
      </c>
      <c r="L330">
        <v>282.12</v>
      </c>
      <c r="M330">
        <v>9.8800000000000008</v>
      </c>
      <c r="N330">
        <v>1859.33</v>
      </c>
      <c r="O330" t="s">
        <v>27</v>
      </c>
      <c r="P330" t="s">
        <v>28</v>
      </c>
      <c r="Q330" t="s">
        <v>89</v>
      </c>
      <c r="R330" t="s">
        <v>90</v>
      </c>
      <c r="S330" t="s">
        <v>31</v>
      </c>
      <c r="T330" t="s">
        <v>1308</v>
      </c>
    </row>
    <row r="331" spans="1:20" x14ac:dyDescent="0.25">
      <c r="A331" t="s">
        <v>1309</v>
      </c>
      <c r="B331" s="1">
        <v>43974</v>
      </c>
      <c r="C331" t="s">
        <v>1310</v>
      </c>
      <c r="D331" t="s">
        <v>666</v>
      </c>
      <c r="E331" t="s">
        <v>137</v>
      </c>
      <c r="F331" t="s">
        <v>138</v>
      </c>
      <c r="G331" t="s">
        <v>38</v>
      </c>
      <c r="H331" t="s">
        <v>256</v>
      </c>
      <c r="I331">
        <v>3</v>
      </c>
      <c r="J331">
        <v>94.03</v>
      </c>
      <c r="K331">
        <v>0.05</v>
      </c>
      <c r="L331">
        <v>13.4</v>
      </c>
      <c r="M331">
        <v>8.6199999999999992</v>
      </c>
      <c r="N331">
        <v>290.01</v>
      </c>
      <c r="O331" t="s">
        <v>69</v>
      </c>
      <c r="P331" t="s">
        <v>28</v>
      </c>
      <c r="Q331" t="s">
        <v>221</v>
      </c>
      <c r="R331" t="s">
        <v>222</v>
      </c>
      <c r="S331" t="s">
        <v>43</v>
      </c>
      <c r="T331" t="s">
        <v>1311</v>
      </c>
    </row>
    <row r="332" spans="1:20" x14ac:dyDescent="0.25">
      <c r="A332" t="s">
        <v>1312</v>
      </c>
      <c r="B332" s="1">
        <v>44176</v>
      </c>
      <c r="C332" t="s">
        <v>1313</v>
      </c>
      <c r="D332" t="s">
        <v>1314</v>
      </c>
      <c r="E332" t="s">
        <v>456</v>
      </c>
      <c r="F332" t="s">
        <v>457</v>
      </c>
      <c r="G332" t="s">
        <v>98</v>
      </c>
      <c r="H332" t="s">
        <v>58</v>
      </c>
      <c r="I332">
        <v>1</v>
      </c>
      <c r="J332">
        <v>295.94</v>
      </c>
      <c r="K332">
        <v>0.05</v>
      </c>
      <c r="L332">
        <v>33.74</v>
      </c>
      <c r="M332">
        <v>5.01</v>
      </c>
      <c r="N332">
        <v>319.89</v>
      </c>
      <c r="O332" t="s">
        <v>40</v>
      </c>
      <c r="P332" t="s">
        <v>28</v>
      </c>
      <c r="Q332" t="s">
        <v>89</v>
      </c>
      <c r="R332" t="s">
        <v>90</v>
      </c>
      <c r="S332" t="s">
        <v>43</v>
      </c>
      <c r="T332" t="s">
        <v>1315</v>
      </c>
    </row>
    <row r="333" spans="1:20" x14ac:dyDescent="0.25">
      <c r="A333" t="s">
        <v>1316</v>
      </c>
      <c r="B333" s="1">
        <v>44454</v>
      </c>
      <c r="C333" t="s">
        <v>1317</v>
      </c>
      <c r="D333" t="s">
        <v>768</v>
      </c>
      <c r="E333" t="s">
        <v>380</v>
      </c>
      <c r="F333" t="s">
        <v>381</v>
      </c>
      <c r="G333" t="s">
        <v>108</v>
      </c>
      <c r="H333" t="s">
        <v>123</v>
      </c>
      <c r="I333">
        <v>1</v>
      </c>
      <c r="J333">
        <v>352.82</v>
      </c>
      <c r="K333">
        <v>0</v>
      </c>
      <c r="L333">
        <v>28.23</v>
      </c>
      <c r="M333">
        <v>6.11</v>
      </c>
      <c r="N333">
        <v>387.16</v>
      </c>
      <c r="O333" t="s">
        <v>40</v>
      </c>
      <c r="P333" t="s">
        <v>28</v>
      </c>
      <c r="Q333" t="s">
        <v>166</v>
      </c>
      <c r="R333" t="s">
        <v>167</v>
      </c>
      <c r="S333" t="s">
        <v>43</v>
      </c>
      <c r="T333" t="s">
        <v>1318</v>
      </c>
    </row>
    <row r="334" spans="1:20" x14ac:dyDescent="0.25">
      <c r="A334" t="s">
        <v>1319</v>
      </c>
      <c r="B334" s="1">
        <v>44847</v>
      </c>
      <c r="C334" t="s">
        <v>1320</v>
      </c>
      <c r="D334" t="s">
        <v>1321</v>
      </c>
      <c r="E334" t="s">
        <v>812</v>
      </c>
      <c r="F334" t="s">
        <v>813</v>
      </c>
      <c r="G334" t="s">
        <v>98</v>
      </c>
      <c r="H334" t="s">
        <v>123</v>
      </c>
      <c r="I334">
        <v>1</v>
      </c>
      <c r="J334">
        <v>240.55</v>
      </c>
      <c r="K334">
        <v>0.1</v>
      </c>
      <c r="L334">
        <v>10.82</v>
      </c>
      <c r="M334">
        <v>14.14</v>
      </c>
      <c r="N334">
        <v>241.46</v>
      </c>
      <c r="O334" t="s">
        <v>69</v>
      </c>
      <c r="P334" t="s">
        <v>70</v>
      </c>
      <c r="Q334" t="s">
        <v>154</v>
      </c>
      <c r="R334" t="s">
        <v>155</v>
      </c>
      <c r="S334" t="s">
        <v>43</v>
      </c>
      <c r="T334" t="s">
        <v>1322</v>
      </c>
    </row>
    <row r="335" spans="1:20" x14ac:dyDescent="0.25">
      <c r="A335" t="s">
        <v>1323</v>
      </c>
      <c r="B335" s="1">
        <v>45426</v>
      </c>
      <c r="C335" t="s">
        <v>1324</v>
      </c>
      <c r="D335" t="s">
        <v>243</v>
      </c>
      <c r="E335" t="s">
        <v>456</v>
      </c>
      <c r="F335" t="s">
        <v>457</v>
      </c>
      <c r="G335" t="s">
        <v>98</v>
      </c>
      <c r="H335" t="s">
        <v>263</v>
      </c>
      <c r="I335">
        <v>3</v>
      </c>
      <c r="J335">
        <v>389.23</v>
      </c>
      <c r="K335">
        <v>0</v>
      </c>
      <c r="L335">
        <v>140.12</v>
      </c>
      <c r="M335">
        <v>7.57</v>
      </c>
      <c r="N335">
        <v>1315.38</v>
      </c>
      <c r="O335" t="s">
        <v>69</v>
      </c>
      <c r="P335" t="s">
        <v>28</v>
      </c>
      <c r="Q335" t="s">
        <v>154</v>
      </c>
      <c r="R335" t="s">
        <v>155</v>
      </c>
      <c r="S335" t="s">
        <v>43</v>
      </c>
      <c r="T335" t="s">
        <v>1325</v>
      </c>
    </row>
    <row r="336" spans="1:20" x14ac:dyDescent="0.25">
      <c r="A336" t="s">
        <v>1326</v>
      </c>
      <c r="B336" s="1">
        <v>44711</v>
      </c>
      <c r="C336" t="s">
        <v>1327</v>
      </c>
      <c r="D336" t="s">
        <v>1250</v>
      </c>
      <c r="E336" t="s">
        <v>114</v>
      </c>
      <c r="F336" t="s">
        <v>115</v>
      </c>
      <c r="G336" t="s">
        <v>38</v>
      </c>
      <c r="H336" t="s">
        <v>68</v>
      </c>
      <c r="I336">
        <v>3</v>
      </c>
      <c r="J336">
        <v>400.38</v>
      </c>
      <c r="K336">
        <v>0</v>
      </c>
      <c r="L336">
        <v>216.21</v>
      </c>
      <c r="M336">
        <v>8.35</v>
      </c>
      <c r="N336">
        <v>1425.7</v>
      </c>
      <c r="O336" t="s">
        <v>80</v>
      </c>
      <c r="P336" t="s">
        <v>28</v>
      </c>
      <c r="Q336" t="s">
        <v>154</v>
      </c>
      <c r="R336" t="s">
        <v>155</v>
      </c>
      <c r="S336" t="s">
        <v>31</v>
      </c>
      <c r="T336" t="s">
        <v>1328</v>
      </c>
    </row>
    <row r="337" spans="1:20" x14ac:dyDescent="0.25">
      <c r="A337" t="s">
        <v>1329</v>
      </c>
      <c r="B337" s="1">
        <v>43832</v>
      </c>
      <c r="C337" t="s">
        <v>1330</v>
      </c>
      <c r="D337" t="s">
        <v>220</v>
      </c>
      <c r="E337" t="s">
        <v>675</v>
      </c>
      <c r="F337" t="s">
        <v>676</v>
      </c>
      <c r="G337" t="s">
        <v>180</v>
      </c>
      <c r="H337" t="s">
        <v>79</v>
      </c>
      <c r="I337">
        <v>1</v>
      </c>
      <c r="J337">
        <v>501.07</v>
      </c>
      <c r="K337">
        <v>0</v>
      </c>
      <c r="L337">
        <v>25.05</v>
      </c>
      <c r="M337">
        <v>1.54</v>
      </c>
      <c r="N337">
        <v>527.66</v>
      </c>
      <c r="O337" t="s">
        <v>40</v>
      </c>
      <c r="P337" t="s">
        <v>28</v>
      </c>
      <c r="Q337" t="s">
        <v>228</v>
      </c>
      <c r="R337" t="s">
        <v>82</v>
      </c>
      <c r="S337" t="s">
        <v>43</v>
      </c>
      <c r="T337" t="s">
        <v>917</v>
      </c>
    </row>
    <row r="338" spans="1:20" x14ac:dyDescent="0.25">
      <c r="A338" t="s">
        <v>1331</v>
      </c>
      <c r="B338" s="1">
        <v>44727</v>
      </c>
      <c r="C338" t="s">
        <v>1332</v>
      </c>
      <c r="D338" t="s">
        <v>1333</v>
      </c>
      <c r="E338" t="s">
        <v>164</v>
      </c>
      <c r="F338" t="s">
        <v>165</v>
      </c>
      <c r="G338" t="s">
        <v>50</v>
      </c>
      <c r="H338" t="s">
        <v>39</v>
      </c>
      <c r="I338">
        <v>1</v>
      </c>
      <c r="J338">
        <v>296.93</v>
      </c>
      <c r="K338">
        <v>0.05</v>
      </c>
      <c r="L338">
        <v>33.85</v>
      </c>
      <c r="M338">
        <v>5.35</v>
      </c>
      <c r="N338">
        <v>321.27999999999997</v>
      </c>
      <c r="O338" t="s">
        <v>40</v>
      </c>
      <c r="P338" t="s">
        <v>28</v>
      </c>
      <c r="Q338" t="s">
        <v>116</v>
      </c>
      <c r="R338" t="s">
        <v>42</v>
      </c>
      <c r="S338" t="s">
        <v>43</v>
      </c>
      <c r="T338" t="s">
        <v>1334</v>
      </c>
    </row>
    <row r="339" spans="1:20" x14ac:dyDescent="0.25">
      <c r="A339" t="s">
        <v>1335</v>
      </c>
      <c r="B339" s="1">
        <v>45158</v>
      </c>
      <c r="C339" t="s">
        <v>1336</v>
      </c>
      <c r="D339" t="s">
        <v>232</v>
      </c>
      <c r="E339" t="s">
        <v>469</v>
      </c>
      <c r="F339" t="s">
        <v>470</v>
      </c>
      <c r="G339" t="s">
        <v>38</v>
      </c>
      <c r="H339" t="s">
        <v>263</v>
      </c>
      <c r="I339">
        <v>2</v>
      </c>
      <c r="J339">
        <v>30.67</v>
      </c>
      <c r="K339">
        <v>0.05</v>
      </c>
      <c r="L339">
        <v>2.91</v>
      </c>
      <c r="M339">
        <v>6.88</v>
      </c>
      <c r="N339">
        <v>68.06</v>
      </c>
      <c r="O339" t="s">
        <v>69</v>
      </c>
      <c r="P339" t="s">
        <v>132</v>
      </c>
      <c r="Q339" t="s">
        <v>41</v>
      </c>
      <c r="R339" t="s">
        <v>42</v>
      </c>
      <c r="S339" t="s">
        <v>43</v>
      </c>
      <c r="T339" t="s">
        <v>1337</v>
      </c>
    </row>
    <row r="340" spans="1:20" x14ac:dyDescent="0.25">
      <c r="A340" t="s">
        <v>1338</v>
      </c>
      <c r="B340" s="1">
        <v>44084</v>
      </c>
      <c r="C340" t="s">
        <v>1339</v>
      </c>
      <c r="D340" t="s">
        <v>986</v>
      </c>
      <c r="E340" t="s">
        <v>469</v>
      </c>
      <c r="F340" t="s">
        <v>470</v>
      </c>
      <c r="G340" t="s">
        <v>25</v>
      </c>
      <c r="H340" t="s">
        <v>39</v>
      </c>
      <c r="I340">
        <v>2</v>
      </c>
      <c r="J340">
        <v>559.24</v>
      </c>
      <c r="K340">
        <v>0</v>
      </c>
      <c r="L340">
        <v>134.22</v>
      </c>
      <c r="M340">
        <v>11.03</v>
      </c>
      <c r="N340">
        <v>1263.73</v>
      </c>
      <c r="O340" t="s">
        <v>27</v>
      </c>
      <c r="P340" t="s">
        <v>28</v>
      </c>
      <c r="Q340" t="s">
        <v>100</v>
      </c>
      <c r="R340" t="s">
        <v>101</v>
      </c>
      <c r="S340" t="s">
        <v>43</v>
      </c>
      <c r="T340" t="s">
        <v>1340</v>
      </c>
    </row>
    <row r="341" spans="1:20" x14ac:dyDescent="0.25">
      <c r="A341" t="s">
        <v>1341</v>
      </c>
      <c r="B341" s="1">
        <v>45506</v>
      </c>
      <c r="C341" t="s">
        <v>1342</v>
      </c>
      <c r="D341" t="s">
        <v>960</v>
      </c>
      <c r="E341" t="s">
        <v>202</v>
      </c>
      <c r="F341" t="s">
        <v>203</v>
      </c>
      <c r="G341" t="s">
        <v>98</v>
      </c>
      <c r="H341" t="s">
        <v>68</v>
      </c>
      <c r="I341">
        <v>3</v>
      </c>
      <c r="J341">
        <v>72.83</v>
      </c>
      <c r="K341">
        <v>0.1</v>
      </c>
      <c r="L341">
        <v>15.73</v>
      </c>
      <c r="M341">
        <v>0.49</v>
      </c>
      <c r="N341">
        <v>212.86</v>
      </c>
      <c r="O341" t="s">
        <v>69</v>
      </c>
      <c r="P341" t="s">
        <v>28</v>
      </c>
      <c r="Q341" t="s">
        <v>139</v>
      </c>
      <c r="R341" t="s">
        <v>140</v>
      </c>
      <c r="S341" t="s">
        <v>43</v>
      </c>
      <c r="T341" t="s">
        <v>402</v>
      </c>
    </row>
    <row r="342" spans="1:20" x14ac:dyDescent="0.25">
      <c r="A342" t="s">
        <v>1343</v>
      </c>
      <c r="B342" s="1">
        <v>44283</v>
      </c>
      <c r="C342" t="s">
        <v>1344</v>
      </c>
      <c r="D342" t="s">
        <v>716</v>
      </c>
      <c r="E342" t="s">
        <v>151</v>
      </c>
      <c r="F342" t="s">
        <v>152</v>
      </c>
      <c r="G342" t="s">
        <v>98</v>
      </c>
      <c r="H342" t="s">
        <v>68</v>
      </c>
      <c r="I342">
        <v>3</v>
      </c>
      <c r="J342">
        <v>94.51</v>
      </c>
      <c r="K342">
        <v>0.2</v>
      </c>
      <c r="L342">
        <v>11.34</v>
      </c>
      <c r="M342">
        <v>5.78</v>
      </c>
      <c r="N342">
        <v>243.94</v>
      </c>
      <c r="O342" t="s">
        <v>27</v>
      </c>
      <c r="P342" t="s">
        <v>28</v>
      </c>
      <c r="Q342" t="s">
        <v>182</v>
      </c>
      <c r="R342" t="s">
        <v>183</v>
      </c>
      <c r="S342" t="s">
        <v>43</v>
      </c>
      <c r="T342" t="s">
        <v>1345</v>
      </c>
    </row>
    <row r="343" spans="1:20" x14ac:dyDescent="0.25">
      <c r="A343" t="s">
        <v>1346</v>
      </c>
      <c r="B343" s="1">
        <v>44891</v>
      </c>
      <c r="C343" t="s">
        <v>1347</v>
      </c>
      <c r="D343" t="s">
        <v>1250</v>
      </c>
      <c r="E343" t="s">
        <v>23</v>
      </c>
      <c r="F343" t="s">
        <v>24</v>
      </c>
      <c r="G343" t="s">
        <v>25</v>
      </c>
      <c r="H343" t="s">
        <v>123</v>
      </c>
      <c r="I343">
        <v>2</v>
      </c>
      <c r="J343">
        <v>487.8</v>
      </c>
      <c r="K343">
        <v>0.05</v>
      </c>
      <c r="L343">
        <v>74.150000000000006</v>
      </c>
      <c r="M343">
        <v>14.57</v>
      </c>
      <c r="N343">
        <v>1015.54</v>
      </c>
      <c r="O343" t="s">
        <v>40</v>
      </c>
      <c r="P343" t="s">
        <v>28</v>
      </c>
      <c r="Q343" t="s">
        <v>89</v>
      </c>
      <c r="R343" t="s">
        <v>90</v>
      </c>
      <c r="S343" t="s">
        <v>43</v>
      </c>
      <c r="T343" t="s">
        <v>1348</v>
      </c>
    </row>
    <row r="344" spans="1:20" x14ac:dyDescent="0.25">
      <c r="A344" t="s">
        <v>1349</v>
      </c>
      <c r="B344" s="1">
        <v>45014</v>
      </c>
      <c r="C344" t="s">
        <v>1350</v>
      </c>
      <c r="D344" t="s">
        <v>894</v>
      </c>
      <c r="E344" t="s">
        <v>36</v>
      </c>
      <c r="F344" t="s">
        <v>37</v>
      </c>
      <c r="G344" t="s">
        <v>98</v>
      </c>
      <c r="H344" t="s">
        <v>68</v>
      </c>
      <c r="I344">
        <v>3</v>
      </c>
      <c r="J344">
        <v>203.88</v>
      </c>
      <c r="K344">
        <v>0</v>
      </c>
      <c r="L344">
        <v>48.93</v>
      </c>
      <c r="M344">
        <v>1.71</v>
      </c>
      <c r="N344">
        <v>662.28</v>
      </c>
      <c r="O344" t="s">
        <v>80</v>
      </c>
      <c r="P344" t="s">
        <v>28</v>
      </c>
      <c r="Q344" t="s">
        <v>154</v>
      </c>
      <c r="R344" t="s">
        <v>155</v>
      </c>
      <c r="S344" t="s">
        <v>43</v>
      </c>
      <c r="T344" t="s">
        <v>1351</v>
      </c>
    </row>
    <row r="345" spans="1:20" x14ac:dyDescent="0.25">
      <c r="A345" t="s">
        <v>1352</v>
      </c>
      <c r="B345" s="1">
        <v>44845</v>
      </c>
      <c r="C345" t="s">
        <v>1353</v>
      </c>
      <c r="D345" t="s">
        <v>974</v>
      </c>
      <c r="E345" t="s">
        <v>164</v>
      </c>
      <c r="F345" t="s">
        <v>165</v>
      </c>
      <c r="G345" t="s">
        <v>25</v>
      </c>
      <c r="H345" t="s">
        <v>58</v>
      </c>
      <c r="I345">
        <v>5</v>
      </c>
      <c r="J345">
        <v>39.9</v>
      </c>
      <c r="K345">
        <v>0.1</v>
      </c>
      <c r="L345">
        <v>8.98</v>
      </c>
      <c r="M345">
        <v>9.41</v>
      </c>
      <c r="N345">
        <v>197.94</v>
      </c>
      <c r="O345" t="s">
        <v>40</v>
      </c>
      <c r="P345" t="s">
        <v>99</v>
      </c>
      <c r="Q345" t="s">
        <v>145</v>
      </c>
      <c r="R345" t="s">
        <v>146</v>
      </c>
      <c r="S345" t="s">
        <v>43</v>
      </c>
      <c r="T345" t="s">
        <v>1354</v>
      </c>
    </row>
    <row r="346" spans="1:20" x14ac:dyDescent="0.25">
      <c r="A346" t="s">
        <v>1355</v>
      </c>
      <c r="B346" s="1">
        <v>43839</v>
      </c>
      <c r="C346" t="s">
        <v>1356</v>
      </c>
      <c r="D346" t="s">
        <v>214</v>
      </c>
      <c r="E346" t="s">
        <v>23</v>
      </c>
      <c r="F346" t="s">
        <v>24</v>
      </c>
      <c r="G346" t="s">
        <v>25</v>
      </c>
      <c r="H346" t="s">
        <v>123</v>
      </c>
      <c r="I346">
        <v>1</v>
      </c>
      <c r="J346">
        <v>56.87</v>
      </c>
      <c r="K346">
        <v>0.1</v>
      </c>
      <c r="L346">
        <v>4.09</v>
      </c>
      <c r="M346">
        <v>3.54</v>
      </c>
      <c r="N346">
        <v>58.81</v>
      </c>
      <c r="O346" t="s">
        <v>153</v>
      </c>
      <c r="P346" t="s">
        <v>28</v>
      </c>
      <c r="Q346" t="s">
        <v>166</v>
      </c>
      <c r="R346" t="s">
        <v>167</v>
      </c>
      <c r="S346" t="s">
        <v>91</v>
      </c>
      <c r="T346" t="s">
        <v>1357</v>
      </c>
    </row>
    <row r="347" spans="1:20" x14ac:dyDescent="0.25">
      <c r="A347" t="s">
        <v>1358</v>
      </c>
      <c r="B347" s="1">
        <v>45087</v>
      </c>
      <c r="C347" t="s">
        <v>1359</v>
      </c>
      <c r="D347" t="s">
        <v>301</v>
      </c>
      <c r="E347" t="s">
        <v>391</v>
      </c>
      <c r="F347" t="s">
        <v>392</v>
      </c>
      <c r="G347" t="s">
        <v>108</v>
      </c>
      <c r="H347" t="s">
        <v>109</v>
      </c>
      <c r="I347">
        <v>1</v>
      </c>
      <c r="J347">
        <v>369.08</v>
      </c>
      <c r="K347">
        <v>0</v>
      </c>
      <c r="L347">
        <v>18.45</v>
      </c>
      <c r="M347">
        <v>1.59</v>
      </c>
      <c r="N347">
        <v>389.12</v>
      </c>
      <c r="O347" t="s">
        <v>80</v>
      </c>
      <c r="P347" t="s">
        <v>28</v>
      </c>
      <c r="Q347" t="s">
        <v>339</v>
      </c>
      <c r="R347" t="s">
        <v>82</v>
      </c>
      <c r="S347" t="s">
        <v>43</v>
      </c>
      <c r="T347" t="s">
        <v>1360</v>
      </c>
    </row>
    <row r="348" spans="1:20" x14ac:dyDescent="0.25">
      <c r="A348" t="s">
        <v>1361</v>
      </c>
      <c r="B348" s="1">
        <v>44953</v>
      </c>
      <c r="C348" t="s">
        <v>1362</v>
      </c>
      <c r="D348" t="s">
        <v>597</v>
      </c>
      <c r="E348" t="s">
        <v>114</v>
      </c>
      <c r="F348" t="s">
        <v>115</v>
      </c>
      <c r="G348" t="s">
        <v>38</v>
      </c>
      <c r="H348" t="s">
        <v>354</v>
      </c>
      <c r="I348">
        <v>5</v>
      </c>
      <c r="J348">
        <v>410.33</v>
      </c>
      <c r="K348">
        <v>0</v>
      </c>
      <c r="L348">
        <v>164.13</v>
      </c>
      <c r="M348">
        <v>4.18</v>
      </c>
      <c r="N348">
        <v>2219.96</v>
      </c>
      <c r="O348" t="s">
        <v>27</v>
      </c>
      <c r="P348" t="s">
        <v>28</v>
      </c>
      <c r="Q348" t="s">
        <v>166</v>
      </c>
      <c r="R348" t="s">
        <v>167</v>
      </c>
      <c r="S348" t="s">
        <v>43</v>
      </c>
      <c r="T348" t="s">
        <v>1363</v>
      </c>
    </row>
    <row r="349" spans="1:20" x14ac:dyDescent="0.25">
      <c r="A349" t="s">
        <v>1364</v>
      </c>
      <c r="B349" s="1">
        <v>45513</v>
      </c>
      <c r="C349" t="s">
        <v>1365</v>
      </c>
      <c r="D349" t="s">
        <v>207</v>
      </c>
      <c r="E349" t="s">
        <v>812</v>
      </c>
      <c r="F349" t="s">
        <v>813</v>
      </c>
      <c r="G349" t="s">
        <v>38</v>
      </c>
      <c r="H349" t="s">
        <v>109</v>
      </c>
      <c r="I349">
        <v>2</v>
      </c>
      <c r="J349">
        <v>29.1</v>
      </c>
      <c r="K349">
        <v>0.2</v>
      </c>
      <c r="L349">
        <v>2.33</v>
      </c>
      <c r="M349">
        <v>3.83</v>
      </c>
      <c r="N349">
        <v>52.72</v>
      </c>
      <c r="O349" t="s">
        <v>40</v>
      </c>
      <c r="P349" t="s">
        <v>28</v>
      </c>
      <c r="Q349" t="s">
        <v>228</v>
      </c>
      <c r="R349" t="s">
        <v>82</v>
      </c>
      <c r="S349" t="s">
        <v>43</v>
      </c>
      <c r="T349" t="s">
        <v>1366</v>
      </c>
    </row>
    <row r="350" spans="1:20" x14ac:dyDescent="0.25">
      <c r="A350" t="s">
        <v>1367</v>
      </c>
      <c r="B350" s="1">
        <v>44646</v>
      </c>
      <c r="C350" t="s">
        <v>1368</v>
      </c>
      <c r="D350" t="s">
        <v>516</v>
      </c>
      <c r="E350" t="s">
        <v>391</v>
      </c>
      <c r="F350" t="s">
        <v>392</v>
      </c>
      <c r="G350" t="s">
        <v>25</v>
      </c>
      <c r="H350" t="s">
        <v>256</v>
      </c>
      <c r="I350">
        <v>2</v>
      </c>
      <c r="J350">
        <v>116.97</v>
      </c>
      <c r="K350">
        <v>0</v>
      </c>
      <c r="L350">
        <v>18.72</v>
      </c>
      <c r="M350">
        <v>8.01</v>
      </c>
      <c r="N350">
        <v>260.67</v>
      </c>
      <c r="O350" t="s">
        <v>80</v>
      </c>
      <c r="P350" t="s">
        <v>28</v>
      </c>
      <c r="Q350" t="s">
        <v>100</v>
      </c>
      <c r="R350" t="s">
        <v>101</v>
      </c>
      <c r="S350" t="s">
        <v>31</v>
      </c>
      <c r="T350" t="s">
        <v>1369</v>
      </c>
    </row>
    <row r="351" spans="1:20" x14ac:dyDescent="0.25">
      <c r="A351" t="s">
        <v>1370</v>
      </c>
      <c r="B351" s="1">
        <v>44038</v>
      </c>
      <c r="C351" t="s">
        <v>1371</v>
      </c>
      <c r="D351" t="s">
        <v>1372</v>
      </c>
      <c r="E351" t="s">
        <v>319</v>
      </c>
      <c r="F351" t="s">
        <v>320</v>
      </c>
      <c r="G351" t="s">
        <v>108</v>
      </c>
      <c r="H351" t="s">
        <v>109</v>
      </c>
      <c r="I351">
        <v>5</v>
      </c>
      <c r="J351">
        <v>548.98</v>
      </c>
      <c r="K351">
        <v>0</v>
      </c>
      <c r="L351">
        <v>219.59</v>
      </c>
      <c r="M351">
        <v>11.56</v>
      </c>
      <c r="N351">
        <v>2976.05</v>
      </c>
      <c r="O351" t="s">
        <v>40</v>
      </c>
      <c r="P351" t="s">
        <v>28</v>
      </c>
      <c r="Q351" t="s">
        <v>41</v>
      </c>
      <c r="R351" t="s">
        <v>42</v>
      </c>
      <c r="S351" t="s">
        <v>43</v>
      </c>
      <c r="T351" t="s">
        <v>1373</v>
      </c>
    </row>
    <row r="352" spans="1:20" x14ac:dyDescent="0.25">
      <c r="A352" t="s">
        <v>1374</v>
      </c>
      <c r="B352" s="1">
        <v>44985</v>
      </c>
      <c r="C352" t="s">
        <v>1375</v>
      </c>
      <c r="D352" t="s">
        <v>451</v>
      </c>
      <c r="E352" t="s">
        <v>244</v>
      </c>
      <c r="F352" t="s">
        <v>245</v>
      </c>
      <c r="G352" t="s">
        <v>25</v>
      </c>
      <c r="H352" t="s">
        <v>26</v>
      </c>
      <c r="I352">
        <v>5</v>
      </c>
      <c r="J352">
        <v>578.85</v>
      </c>
      <c r="K352">
        <v>0</v>
      </c>
      <c r="L352">
        <v>144.71</v>
      </c>
      <c r="M352">
        <v>12.07</v>
      </c>
      <c r="N352">
        <v>3051.03</v>
      </c>
      <c r="O352" t="s">
        <v>69</v>
      </c>
      <c r="P352" t="s">
        <v>28</v>
      </c>
      <c r="Q352" t="s">
        <v>89</v>
      </c>
      <c r="R352" t="s">
        <v>90</v>
      </c>
      <c r="S352" t="s">
        <v>43</v>
      </c>
      <c r="T352" t="s">
        <v>1376</v>
      </c>
    </row>
    <row r="353" spans="1:20" x14ac:dyDescent="0.25">
      <c r="A353" t="s">
        <v>1377</v>
      </c>
      <c r="B353" s="1">
        <v>44234</v>
      </c>
      <c r="C353" t="s">
        <v>1378</v>
      </c>
      <c r="D353" t="s">
        <v>1379</v>
      </c>
      <c r="E353" t="s">
        <v>36</v>
      </c>
      <c r="F353" t="s">
        <v>37</v>
      </c>
      <c r="G353" t="s">
        <v>98</v>
      </c>
      <c r="H353" t="s">
        <v>79</v>
      </c>
      <c r="I353">
        <v>3</v>
      </c>
      <c r="J353">
        <v>366.04</v>
      </c>
      <c r="K353">
        <v>0</v>
      </c>
      <c r="L353">
        <v>87.85</v>
      </c>
      <c r="M353">
        <v>4.55</v>
      </c>
      <c r="N353">
        <v>1190.52</v>
      </c>
      <c r="O353" t="s">
        <v>27</v>
      </c>
      <c r="P353" t="s">
        <v>132</v>
      </c>
      <c r="Q353" t="s">
        <v>339</v>
      </c>
      <c r="R353" t="s">
        <v>82</v>
      </c>
      <c r="S353" t="s">
        <v>235</v>
      </c>
      <c r="T353" t="s">
        <v>1380</v>
      </c>
    </row>
    <row r="354" spans="1:20" x14ac:dyDescent="0.25">
      <c r="A354" t="s">
        <v>1381</v>
      </c>
      <c r="B354" s="1">
        <v>43982</v>
      </c>
      <c r="C354" t="s">
        <v>1382</v>
      </c>
      <c r="D354" t="s">
        <v>1192</v>
      </c>
      <c r="E354" t="s">
        <v>137</v>
      </c>
      <c r="F354" t="s">
        <v>138</v>
      </c>
      <c r="G354" t="s">
        <v>180</v>
      </c>
      <c r="H354" t="s">
        <v>123</v>
      </c>
      <c r="I354">
        <v>4</v>
      </c>
      <c r="J354">
        <v>400.22</v>
      </c>
      <c r="K354">
        <v>0</v>
      </c>
      <c r="L354">
        <v>0</v>
      </c>
      <c r="M354">
        <v>5.53</v>
      </c>
      <c r="N354">
        <v>1606.41</v>
      </c>
      <c r="O354" t="s">
        <v>80</v>
      </c>
      <c r="P354" t="s">
        <v>132</v>
      </c>
      <c r="Q354" t="s">
        <v>210</v>
      </c>
      <c r="R354" t="s">
        <v>42</v>
      </c>
      <c r="S354" t="s">
        <v>43</v>
      </c>
      <c r="T354" t="s">
        <v>430</v>
      </c>
    </row>
    <row r="355" spans="1:20" x14ac:dyDescent="0.25">
      <c r="A355" t="s">
        <v>1383</v>
      </c>
      <c r="B355" s="1">
        <v>43884</v>
      </c>
      <c r="C355" t="s">
        <v>1384</v>
      </c>
      <c r="D355" t="s">
        <v>1092</v>
      </c>
      <c r="E355" t="s">
        <v>36</v>
      </c>
      <c r="F355" t="s">
        <v>37</v>
      </c>
      <c r="G355" t="s">
        <v>98</v>
      </c>
      <c r="H355" t="s">
        <v>109</v>
      </c>
      <c r="I355">
        <v>2</v>
      </c>
      <c r="J355">
        <v>597.49</v>
      </c>
      <c r="K355">
        <v>0.25</v>
      </c>
      <c r="L355">
        <v>0</v>
      </c>
      <c r="M355">
        <v>3.29</v>
      </c>
      <c r="N355">
        <v>899.52</v>
      </c>
      <c r="O355" t="s">
        <v>80</v>
      </c>
      <c r="P355" t="s">
        <v>28</v>
      </c>
      <c r="Q355" t="s">
        <v>228</v>
      </c>
      <c r="R355" t="s">
        <v>82</v>
      </c>
      <c r="S355" t="s">
        <v>31</v>
      </c>
      <c r="T355" t="s">
        <v>1385</v>
      </c>
    </row>
    <row r="356" spans="1:20" x14ac:dyDescent="0.25">
      <c r="A356" t="s">
        <v>1386</v>
      </c>
      <c r="B356" s="1">
        <v>44974</v>
      </c>
      <c r="C356" t="s">
        <v>1387</v>
      </c>
      <c r="D356" t="s">
        <v>1034</v>
      </c>
      <c r="E356" t="s">
        <v>114</v>
      </c>
      <c r="F356" t="s">
        <v>115</v>
      </c>
      <c r="G356" t="s">
        <v>108</v>
      </c>
      <c r="H356" t="s">
        <v>123</v>
      </c>
      <c r="I356">
        <v>2</v>
      </c>
      <c r="J356">
        <v>57.37</v>
      </c>
      <c r="K356">
        <v>0</v>
      </c>
      <c r="L356">
        <v>5.74</v>
      </c>
      <c r="M356">
        <v>0.48</v>
      </c>
      <c r="N356">
        <v>120.96</v>
      </c>
      <c r="O356" t="s">
        <v>59</v>
      </c>
      <c r="P356" t="s">
        <v>132</v>
      </c>
      <c r="Q356" t="s">
        <v>154</v>
      </c>
      <c r="R356" t="s">
        <v>155</v>
      </c>
      <c r="S356" t="s">
        <v>43</v>
      </c>
      <c r="T356" t="s">
        <v>1388</v>
      </c>
    </row>
    <row r="357" spans="1:20" x14ac:dyDescent="0.25">
      <c r="A357" t="s">
        <v>1389</v>
      </c>
      <c r="B357" s="1">
        <v>45527</v>
      </c>
      <c r="C357" t="s">
        <v>1390</v>
      </c>
      <c r="D357" t="s">
        <v>324</v>
      </c>
      <c r="E357" t="s">
        <v>469</v>
      </c>
      <c r="F357" t="s">
        <v>470</v>
      </c>
      <c r="G357" t="s">
        <v>38</v>
      </c>
      <c r="H357" t="s">
        <v>26</v>
      </c>
      <c r="I357">
        <v>2</v>
      </c>
      <c r="J357">
        <v>327.8</v>
      </c>
      <c r="K357">
        <v>0.1</v>
      </c>
      <c r="L357">
        <v>70.8</v>
      </c>
      <c r="M357">
        <v>13.68</v>
      </c>
      <c r="N357">
        <v>674.52</v>
      </c>
      <c r="O357" t="s">
        <v>80</v>
      </c>
      <c r="P357" t="s">
        <v>28</v>
      </c>
      <c r="Q357" t="s">
        <v>139</v>
      </c>
      <c r="R357" t="s">
        <v>140</v>
      </c>
      <c r="S357" t="s">
        <v>235</v>
      </c>
      <c r="T357" t="s">
        <v>315</v>
      </c>
    </row>
    <row r="358" spans="1:20" x14ac:dyDescent="0.25">
      <c r="A358" t="s">
        <v>1391</v>
      </c>
      <c r="B358" s="1">
        <v>44458</v>
      </c>
      <c r="C358" t="s">
        <v>1392</v>
      </c>
      <c r="D358" t="s">
        <v>944</v>
      </c>
      <c r="E358" t="s">
        <v>521</v>
      </c>
      <c r="F358" t="s">
        <v>522</v>
      </c>
      <c r="G358" t="s">
        <v>50</v>
      </c>
      <c r="H358" t="s">
        <v>39</v>
      </c>
      <c r="I358">
        <v>5</v>
      </c>
      <c r="J358">
        <v>453.11</v>
      </c>
      <c r="K358">
        <v>0.15</v>
      </c>
      <c r="L358">
        <v>96.29</v>
      </c>
      <c r="M358">
        <v>14.15</v>
      </c>
      <c r="N358">
        <v>2036.16</v>
      </c>
      <c r="O358" t="s">
        <v>27</v>
      </c>
      <c r="P358" t="s">
        <v>28</v>
      </c>
      <c r="Q358" t="s">
        <v>139</v>
      </c>
      <c r="R358" t="s">
        <v>140</v>
      </c>
      <c r="S358" t="s">
        <v>43</v>
      </c>
      <c r="T358" t="s">
        <v>1393</v>
      </c>
    </row>
    <row r="359" spans="1:20" x14ac:dyDescent="0.25">
      <c r="A359" t="s">
        <v>1394</v>
      </c>
      <c r="B359" s="1">
        <v>44417</v>
      </c>
      <c r="C359" t="s">
        <v>1395</v>
      </c>
      <c r="D359" t="s">
        <v>1056</v>
      </c>
      <c r="E359" t="s">
        <v>337</v>
      </c>
      <c r="F359" t="s">
        <v>338</v>
      </c>
      <c r="G359" t="s">
        <v>180</v>
      </c>
      <c r="H359" t="s">
        <v>26</v>
      </c>
      <c r="I359">
        <v>2</v>
      </c>
      <c r="J359">
        <v>138.19</v>
      </c>
      <c r="K359">
        <v>0.1</v>
      </c>
      <c r="L359">
        <v>29.85</v>
      </c>
      <c r="M359">
        <v>3.32</v>
      </c>
      <c r="N359">
        <v>281.91000000000003</v>
      </c>
      <c r="O359" t="s">
        <v>40</v>
      </c>
      <c r="P359" t="s">
        <v>28</v>
      </c>
      <c r="Q359" t="s">
        <v>188</v>
      </c>
      <c r="R359" t="s">
        <v>82</v>
      </c>
      <c r="S359" t="s">
        <v>43</v>
      </c>
      <c r="T359" t="s">
        <v>1396</v>
      </c>
    </row>
    <row r="360" spans="1:20" x14ac:dyDescent="0.25">
      <c r="A360" t="s">
        <v>1397</v>
      </c>
      <c r="B360" s="1">
        <v>45479</v>
      </c>
      <c r="C360" t="s">
        <v>1398</v>
      </c>
      <c r="D360" t="s">
        <v>136</v>
      </c>
      <c r="E360" t="s">
        <v>783</v>
      </c>
      <c r="F360" t="s">
        <v>784</v>
      </c>
      <c r="G360" t="s">
        <v>25</v>
      </c>
      <c r="H360" t="s">
        <v>256</v>
      </c>
      <c r="I360">
        <v>2</v>
      </c>
      <c r="J360">
        <v>569.77</v>
      </c>
      <c r="K360">
        <v>0.05</v>
      </c>
      <c r="L360">
        <v>86.61</v>
      </c>
      <c r="M360">
        <v>9.56</v>
      </c>
      <c r="N360">
        <v>1178.73</v>
      </c>
      <c r="O360" t="s">
        <v>27</v>
      </c>
      <c r="P360" t="s">
        <v>99</v>
      </c>
      <c r="Q360" t="s">
        <v>29</v>
      </c>
      <c r="R360" t="s">
        <v>30</v>
      </c>
      <c r="S360" t="s">
        <v>43</v>
      </c>
      <c r="T360" t="s">
        <v>1399</v>
      </c>
    </row>
    <row r="361" spans="1:20" x14ac:dyDescent="0.25">
      <c r="A361" t="s">
        <v>1400</v>
      </c>
      <c r="B361" s="1">
        <v>45274</v>
      </c>
      <c r="C361" t="s">
        <v>1401</v>
      </c>
      <c r="D361" t="s">
        <v>1402</v>
      </c>
      <c r="E361" t="s">
        <v>106</v>
      </c>
      <c r="F361" t="s">
        <v>107</v>
      </c>
      <c r="G361" t="s">
        <v>38</v>
      </c>
      <c r="H361" t="s">
        <v>256</v>
      </c>
      <c r="I361">
        <v>3</v>
      </c>
      <c r="J361">
        <v>392.25</v>
      </c>
      <c r="K361">
        <v>0.15</v>
      </c>
      <c r="L361">
        <v>80.02</v>
      </c>
      <c r="M361">
        <v>5.31</v>
      </c>
      <c r="N361">
        <v>1085.57</v>
      </c>
      <c r="O361" t="s">
        <v>69</v>
      </c>
      <c r="P361" t="s">
        <v>28</v>
      </c>
      <c r="Q361" t="s">
        <v>182</v>
      </c>
      <c r="R361" t="s">
        <v>183</v>
      </c>
      <c r="S361" t="s">
        <v>43</v>
      </c>
      <c r="T361" t="s">
        <v>1223</v>
      </c>
    </row>
    <row r="362" spans="1:20" x14ac:dyDescent="0.25">
      <c r="A362" t="s">
        <v>1403</v>
      </c>
      <c r="B362" s="1">
        <v>45276</v>
      </c>
      <c r="C362" t="s">
        <v>1404</v>
      </c>
      <c r="D362" t="s">
        <v>301</v>
      </c>
      <c r="E362" t="s">
        <v>521</v>
      </c>
      <c r="F362" t="s">
        <v>522</v>
      </c>
      <c r="G362" t="s">
        <v>98</v>
      </c>
      <c r="H362" t="s">
        <v>79</v>
      </c>
      <c r="I362">
        <v>5</v>
      </c>
      <c r="J362">
        <v>131.34</v>
      </c>
      <c r="K362">
        <v>0.05</v>
      </c>
      <c r="L362">
        <v>49.91</v>
      </c>
      <c r="M362">
        <v>1.64</v>
      </c>
      <c r="N362">
        <v>675.42</v>
      </c>
      <c r="O362" t="s">
        <v>40</v>
      </c>
      <c r="P362" t="s">
        <v>99</v>
      </c>
      <c r="Q362" t="s">
        <v>41</v>
      </c>
      <c r="R362" t="s">
        <v>42</v>
      </c>
      <c r="S362" t="s">
        <v>43</v>
      </c>
      <c r="T362" t="s">
        <v>1405</v>
      </c>
    </row>
    <row r="363" spans="1:20" x14ac:dyDescent="0.25">
      <c r="A363" t="s">
        <v>1406</v>
      </c>
      <c r="B363" s="1">
        <v>43934</v>
      </c>
      <c r="C363" t="s">
        <v>1407</v>
      </c>
      <c r="D363" t="s">
        <v>1408</v>
      </c>
      <c r="E363" t="s">
        <v>337</v>
      </c>
      <c r="F363" t="s">
        <v>338</v>
      </c>
      <c r="G363" t="s">
        <v>50</v>
      </c>
      <c r="H363" t="s">
        <v>26</v>
      </c>
      <c r="I363">
        <v>5</v>
      </c>
      <c r="J363">
        <v>530.30999999999995</v>
      </c>
      <c r="K363">
        <v>0</v>
      </c>
      <c r="L363">
        <v>212.12</v>
      </c>
      <c r="M363">
        <v>14.86</v>
      </c>
      <c r="N363">
        <v>2878.53</v>
      </c>
      <c r="O363" t="s">
        <v>69</v>
      </c>
      <c r="P363" t="s">
        <v>70</v>
      </c>
      <c r="Q363" t="s">
        <v>228</v>
      </c>
      <c r="R363" t="s">
        <v>82</v>
      </c>
      <c r="S363" t="s">
        <v>91</v>
      </c>
      <c r="T363" t="s">
        <v>1409</v>
      </c>
    </row>
    <row r="364" spans="1:20" x14ac:dyDescent="0.25">
      <c r="A364" t="s">
        <v>1410</v>
      </c>
      <c r="B364" s="1">
        <v>44084</v>
      </c>
      <c r="C364" t="s">
        <v>1411</v>
      </c>
      <c r="D364" t="s">
        <v>291</v>
      </c>
      <c r="E364" t="s">
        <v>574</v>
      </c>
      <c r="F364" t="s">
        <v>575</v>
      </c>
      <c r="G364" t="s">
        <v>38</v>
      </c>
      <c r="H364" t="s">
        <v>68</v>
      </c>
      <c r="I364">
        <v>3</v>
      </c>
      <c r="J364">
        <v>62.04</v>
      </c>
      <c r="K364">
        <v>0</v>
      </c>
      <c r="L364">
        <v>22.33</v>
      </c>
      <c r="M364">
        <v>4.3600000000000003</v>
      </c>
      <c r="N364">
        <v>212.81</v>
      </c>
      <c r="O364" t="s">
        <v>80</v>
      </c>
      <c r="P364" t="s">
        <v>70</v>
      </c>
      <c r="Q364" t="s">
        <v>339</v>
      </c>
      <c r="R364" t="s">
        <v>82</v>
      </c>
      <c r="S364" t="s">
        <v>72</v>
      </c>
      <c r="T364" t="s">
        <v>1412</v>
      </c>
    </row>
    <row r="365" spans="1:20" x14ac:dyDescent="0.25">
      <c r="A365" t="s">
        <v>1413</v>
      </c>
      <c r="B365" s="1">
        <v>45081</v>
      </c>
      <c r="C365" t="s">
        <v>1414</v>
      </c>
      <c r="D365" t="s">
        <v>746</v>
      </c>
      <c r="E365" t="s">
        <v>261</v>
      </c>
      <c r="F365" t="s">
        <v>262</v>
      </c>
      <c r="G365" t="s">
        <v>25</v>
      </c>
      <c r="H365" t="s">
        <v>123</v>
      </c>
      <c r="I365">
        <v>4</v>
      </c>
      <c r="J365">
        <v>591.4</v>
      </c>
      <c r="K365">
        <v>0</v>
      </c>
      <c r="L365">
        <v>283.87</v>
      </c>
      <c r="M365">
        <v>6.44</v>
      </c>
      <c r="N365">
        <v>2655.91</v>
      </c>
      <c r="O365" t="s">
        <v>69</v>
      </c>
      <c r="P365" t="s">
        <v>28</v>
      </c>
      <c r="Q365" t="s">
        <v>182</v>
      </c>
      <c r="R365" t="s">
        <v>183</v>
      </c>
      <c r="S365" t="s">
        <v>43</v>
      </c>
      <c r="T365" t="s">
        <v>1415</v>
      </c>
    </row>
    <row r="366" spans="1:20" x14ac:dyDescent="0.25">
      <c r="A366" t="s">
        <v>1416</v>
      </c>
      <c r="B366" s="1">
        <v>44966</v>
      </c>
      <c r="C366" t="s">
        <v>1417</v>
      </c>
      <c r="D366" t="s">
        <v>1418</v>
      </c>
      <c r="E366" t="s">
        <v>233</v>
      </c>
      <c r="F366" t="s">
        <v>234</v>
      </c>
      <c r="G366" t="s">
        <v>108</v>
      </c>
      <c r="H366" t="s">
        <v>263</v>
      </c>
      <c r="I366">
        <v>5</v>
      </c>
      <c r="J366">
        <v>104.87</v>
      </c>
      <c r="K366">
        <v>0.05</v>
      </c>
      <c r="L366">
        <v>39.85</v>
      </c>
      <c r="M366">
        <v>10.01</v>
      </c>
      <c r="N366">
        <v>547.99</v>
      </c>
      <c r="O366" t="s">
        <v>27</v>
      </c>
      <c r="P366" t="s">
        <v>70</v>
      </c>
      <c r="Q366" t="s">
        <v>41</v>
      </c>
      <c r="R366" t="s">
        <v>42</v>
      </c>
      <c r="S366" t="s">
        <v>31</v>
      </c>
      <c r="T366" t="s">
        <v>582</v>
      </c>
    </row>
    <row r="367" spans="1:20" x14ac:dyDescent="0.25">
      <c r="A367" t="s">
        <v>1419</v>
      </c>
      <c r="B367" s="1">
        <v>44340</v>
      </c>
      <c r="C367" t="s">
        <v>1420</v>
      </c>
      <c r="D367" t="s">
        <v>1379</v>
      </c>
      <c r="E367" t="s">
        <v>521</v>
      </c>
      <c r="F367" t="s">
        <v>522</v>
      </c>
      <c r="G367" t="s">
        <v>25</v>
      </c>
      <c r="H367" t="s">
        <v>123</v>
      </c>
      <c r="I367">
        <v>3</v>
      </c>
      <c r="J367">
        <v>436.37</v>
      </c>
      <c r="K367">
        <v>0.05</v>
      </c>
      <c r="L367">
        <v>99.49</v>
      </c>
      <c r="M367">
        <v>0.63</v>
      </c>
      <c r="N367">
        <v>1343.77</v>
      </c>
      <c r="O367" t="s">
        <v>27</v>
      </c>
      <c r="P367" t="s">
        <v>132</v>
      </c>
      <c r="Q367" t="s">
        <v>81</v>
      </c>
      <c r="R367" t="s">
        <v>82</v>
      </c>
      <c r="S367" t="s">
        <v>235</v>
      </c>
      <c r="T367" t="s">
        <v>1421</v>
      </c>
    </row>
    <row r="368" spans="1:20" x14ac:dyDescent="0.25">
      <c r="A368" t="s">
        <v>1422</v>
      </c>
      <c r="B368" s="1">
        <v>45327</v>
      </c>
      <c r="C368" t="s">
        <v>1423</v>
      </c>
      <c r="D368" t="s">
        <v>405</v>
      </c>
      <c r="E368" t="s">
        <v>675</v>
      </c>
      <c r="F368" t="s">
        <v>676</v>
      </c>
      <c r="G368" t="s">
        <v>180</v>
      </c>
      <c r="H368" t="s">
        <v>39</v>
      </c>
      <c r="I368">
        <v>1</v>
      </c>
      <c r="J368">
        <v>172.84</v>
      </c>
      <c r="K368">
        <v>0</v>
      </c>
      <c r="L368">
        <v>13.83</v>
      </c>
      <c r="M368">
        <v>1.67</v>
      </c>
      <c r="N368">
        <v>188.34</v>
      </c>
      <c r="O368" t="s">
        <v>69</v>
      </c>
      <c r="P368" t="s">
        <v>132</v>
      </c>
      <c r="Q368" t="s">
        <v>182</v>
      </c>
      <c r="R368" t="s">
        <v>183</v>
      </c>
      <c r="S368" t="s">
        <v>43</v>
      </c>
      <c r="T368" t="s">
        <v>614</v>
      </c>
    </row>
    <row r="369" spans="1:20" x14ac:dyDescent="0.25">
      <c r="A369" t="s">
        <v>1424</v>
      </c>
      <c r="B369" s="1">
        <v>43929</v>
      </c>
      <c r="C369" t="s">
        <v>1425</v>
      </c>
      <c r="D369" t="s">
        <v>113</v>
      </c>
      <c r="E369" t="s">
        <v>380</v>
      </c>
      <c r="F369" t="s">
        <v>381</v>
      </c>
      <c r="G369" t="s">
        <v>108</v>
      </c>
      <c r="H369" t="s">
        <v>58</v>
      </c>
      <c r="I369">
        <v>3</v>
      </c>
      <c r="J369">
        <v>43.51</v>
      </c>
      <c r="K369">
        <v>0</v>
      </c>
      <c r="L369">
        <v>15.66</v>
      </c>
      <c r="M369">
        <v>12.06</v>
      </c>
      <c r="N369">
        <v>158.25</v>
      </c>
      <c r="O369" t="s">
        <v>69</v>
      </c>
      <c r="P369" t="s">
        <v>28</v>
      </c>
      <c r="Q369" t="s">
        <v>221</v>
      </c>
      <c r="R369" t="s">
        <v>222</v>
      </c>
      <c r="S369" t="s">
        <v>43</v>
      </c>
      <c r="T369" t="s">
        <v>1426</v>
      </c>
    </row>
    <row r="370" spans="1:20" x14ac:dyDescent="0.25">
      <c r="A370" t="s">
        <v>1427</v>
      </c>
      <c r="B370" s="1">
        <v>43983</v>
      </c>
      <c r="C370" t="s">
        <v>1428</v>
      </c>
      <c r="D370" t="s">
        <v>232</v>
      </c>
      <c r="E370" t="s">
        <v>164</v>
      </c>
      <c r="F370" t="s">
        <v>165</v>
      </c>
      <c r="G370" t="s">
        <v>180</v>
      </c>
      <c r="H370" t="s">
        <v>354</v>
      </c>
      <c r="I370">
        <v>1</v>
      </c>
      <c r="J370">
        <v>275.24</v>
      </c>
      <c r="K370">
        <v>0.25</v>
      </c>
      <c r="L370">
        <v>10.32</v>
      </c>
      <c r="M370">
        <v>11.03</v>
      </c>
      <c r="N370">
        <v>227.78</v>
      </c>
      <c r="O370" t="s">
        <v>69</v>
      </c>
      <c r="P370" t="s">
        <v>132</v>
      </c>
      <c r="Q370" t="s">
        <v>29</v>
      </c>
      <c r="R370" t="s">
        <v>30</v>
      </c>
      <c r="S370" t="s">
        <v>43</v>
      </c>
      <c r="T370" t="s">
        <v>1429</v>
      </c>
    </row>
    <row r="371" spans="1:20" x14ac:dyDescent="0.25">
      <c r="A371" t="s">
        <v>1430</v>
      </c>
      <c r="B371" s="1">
        <v>44744</v>
      </c>
      <c r="C371" t="s">
        <v>1431</v>
      </c>
      <c r="D371" t="s">
        <v>720</v>
      </c>
      <c r="E371" t="s">
        <v>574</v>
      </c>
      <c r="F371" t="s">
        <v>575</v>
      </c>
      <c r="G371" t="s">
        <v>108</v>
      </c>
      <c r="H371" t="s">
        <v>79</v>
      </c>
      <c r="I371">
        <v>4</v>
      </c>
      <c r="J371">
        <v>575.92999999999995</v>
      </c>
      <c r="K371">
        <v>0.15</v>
      </c>
      <c r="L371">
        <v>97.91</v>
      </c>
      <c r="M371">
        <v>14.12</v>
      </c>
      <c r="N371">
        <v>2070.19</v>
      </c>
      <c r="O371" t="s">
        <v>59</v>
      </c>
      <c r="P371" t="s">
        <v>181</v>
      </c>
      <c r="Q371" t="s">
        <v>210</v>
      </c>
      <c r="R371" t="s">
        <v>42</v>
      </c>
      <c r="S371" t="s">
        <v>43</v>
      </c>
      <c r="T371" t="s">
        <v>1432</v>
      </c>
    </row>
    <row r="372" spans="1:20" x14ac:dyDescent="0.25">
      <c r="A372" t="s">
        <v>1433</v>
      </c>
      <c r="B372" s="1">
        <v>44708</v>
      </c>
      <c r="C372" t="s">
        <v>1434</v>
      </c>
      <c r="D372" t="s">
        <v>497</v>
      </c>
      <c r="E372" t="s">
        <v>492</v>
      </c>
      <c r="F372" t="s">
        <v>493</v>
      </c>
      <c r="G372" t="s">
        <v>50</v>
      </c>
      <c r="H372" t="s">
        <v>39</v>
      </c>
      <c r="I372">
        <v>3</v>
      </c>
      <c r="J372">
        <v>156.91999999999999</v>
      </c>
      <c r="K372">
        <v>0.15</v>
      </c>
      <c r="L372">
        <v>20.010000000000002</v>
      </c>
      <c r="M372">
        <v>10.53</v>
      </c>
      <c r="N372">
        <v>430.69</v>
      </c>
      <c r="O372" t="s">
        <v>27</v>
      </c>
      <c r="P372" t="s">
        <v>28</v>
      </c>
      <c r="Q372" t="s">
        <v>124</v>
      </c>
      <c r="R372" t="s">
        <v>125</v>
      </c>
      <c r="S372" t="s">
        <v>43</v>
      </c>
      <c r="T372" t="s">
        <v>1435</v>
      </c>
    </row>
    <row r="373" spans="1:20" x14ac:dyDescent="0.25">
      <c r="A373" t="s">
        <v>1436</v>
      </c>
      <c r="B373" s="1">
        <v>44168</v>
      </c>
      <c r="C373" t="s">
        <v>1437</v>
      </c>
      <c r="D373" t="s">
        <v>1085</v>
      </c>
      <c r="E373" t="s">
        <v>36</v>
      </c>
      <c r="F373" t="s">
        <v>37</v>
      </c>
      <c r="G373" t="s">
        <v>180</v>
      </c>
      <c r="H373" t="s">
        <v>58</v>
      </c>
      <c r="I373">
        <v>5</v>
      </c>
      <c r="J373">
        <v>210.04</v>
      </c>
      <c r="K373">
        <v>0</v>
      </c>
      <c r="L373">
        <v>126.02</v>
      </c>
      <c r="M373">
        <v>0.49</v>
      </c>
      <c r="N373">
        <v>1176.71</v>
      </c>
      <c r="O373" t="s">
        <v>40</v>
      </c>
      <c r="P373" t="s">
        <v>132</v>
      </c>
      <c r="Q373" t="s">
        <v>51</v>
      </c>
      <c r="R373" t="s">
        <v>42</v>
      </c>
      <c r="S373" t="s">
        <v>43</v>
      </c>
      <c r="T373" t="s">
        <v>1438</v>
      </c>
    </row>
    <row r="374" spans="1:20" x14ac:dyDescent="0.25">
      <c r="A374" t="s">
        <v>1439</v>
      </c>
      <c r="B374" s="1">
        <v>45560</v>
      </c>
      <c r="C374" t="s">
        <v>1440</v>
      </c>
      <c r="D374" t="s">
        <v>648</v>
      </c>
      <c r="E374" t="s">
        <v>87</v>
      </c>
      <c r="F374" t="s">
        <v>88</v>
      </c>
      <c r="G374" t="s">
        <v>98</v>
      </c>
      <c r="H374" t="s">
        <v>39</v>
      </c>
      <c r="I374">
        <v>5</v>
      </c>
      <c r="J374">
        <v>591.47</v>
      </c>
      <c r="K374">
        <v>0</v>
      </c>
      <c r="L374">
        <v>0</v>
      </c>
      <c r="M374">
        <v>9.52</v>
      </c>
      <c r="N374">
        <v>2966.87</v>
      </c>
      <c r="O374" t="s">
        <v>27</v>
      </c>
      <c r="P374" t="s">
        <v>28</v>
      </c>
      <c r="Q374" t="s">
        <v>81</v>
      </c>
      <c r="R374" t="s">
        <v>82</v>
      </c>
      <c r="S374" t="s">
        <v>43</v>
      </c>
      <c r="T374" t="s">
        <v>1167</v>
      </c>
    </row>
    <row r="375" spans="1:20" x14ac:dyDescent="0.25">
      <c r="A375" t="s">
        <v>1441</v>
      </c>
      <c r="B375" s="1">
        <v>44652</v>
      </c>
      <c r="C375" t="s">
        <v>1442</v>
      </c>
      <c r="D375" t="s">
        <v>86</v>
      </c>
      <c r="E375" t="s">
        <v>386</v>
      </c>
      <c r="F375" t="s">
        <v>387</v>
      </c>
      <c r="G375" t="s">
        <v>98</v>
      </c>
      <c r="H375" t="s">
        <v>26</v>
      </c>
      <c r="I375">
        <v>1</v>
      </c>
      <c r="J375">
        <v>345.41</v>
      </c>
      <c r="K375">
        <v>0.05</v>
      </c>
      <c r="L375">
        <v>16.41</v>
      </c>
      <c r="M375">
        <v>2.0299999999999998</v>
      </c>
      <c r="N375">
        <v>346.58</v>
      </c>
      <c r="O375" t="s">
        <v>153</v>
      </c>
      <c r="P375" t="s">
        <v>132</v>
      </c>
      <c r="Q375" t="s">
        <v>228</v>
      </c>
      <c r="R375" t="s">
        <v>82</v>
      </c>
      <c r="S375" t="s">
        <v>31</v>
      </c>
      <c r="T375" t="s">
        <v>1443</v>
      </c>
    </row>
    <row r="376" spans="1:20" x14ac:dyDescent="0.25">
      <c r="A376" t="s">
        <v>1444</v>
      </c>
      <c r="B376" s="1">
        <v>45017</v>
      </c>
      <c r="C376" t="s">
        <v>1445</v>
      </c>
      <c r="D376" t="s">
        <v>474</v>
      </c>
      <c r="E376" t="s">
        <v>280</v>
      </c>
      <c r="F376" t="s">
        <v>281</v>
      </c>
      <c r="G376" t="s">
        <v>50</v>
      </c>
      <c r="H376" t="s">
        <v>68</v>
      </c>
      <c r="I376">
        <v>3</v>
      </c>
      <c r="J376">
        <v>426.35</v>
      </c>
      <c r="K376">
        <v>0.25</v>
      </c>
      <c r="L376">
        <v>47.96</v>
      </c>
      <c r="M376">
        <v>2.41</v>
      </c>
      <c r="N376">
        <v>1009.66</v>
      </c>
      <c r="O376" t="s">
        <v>80</v>
      </c>
      <c r="P376" t="s">
        <v>28</v>
      </c>
      <c r="Q376" t="s">
        <v>29</v>
      </c>
      <c r="R376" t="s">
        <v>30</v>
      </c>
      <c r="S376" t="s">
        <v>43</v>
      </c>
      <c r="T376" t="s">
        <v>1446</v>
      </c>
    </row>
    <row r="377" spans="1:20" x14ac:dyDescent="0.25">
      <c r="A377" t="s">
        <v>1447</v>
      </c>
      <c r="B377" s="1">
        <v>45574</v>
      </c>
      <c r="C377" t="s">
        <v>1448</v>
      </c>
      <c r="D377" t="s">
        <v>1103</v>
      </c>
      <c r="E377" t="s">
        <v>358</v>
      </c>
      <c r="F377" t="s">
        <v>359</v>
      </c>
      <c r="G377" t="s">
        <v>38</v>
      </c>
      <c r="H377" t="s">
        <v>354</v>
      </c>
      <c r="I377">
        <v>4</v>
      </c>
      <c r="J377">
        <v>100.2</v>
      </c>
      <c r="K377">
        <v>0.2</v>
      </c>
      <c r="L377">
        <v>38.479999999999997</v>
      </c>
      <c r="M377">
        <v>12.41</v>
      </c>
      <c r="N377">
        <v>371.53</v>
      </c>
      <c r="O377" t="s">
        <v>27</v>
      </c>
      <c r="P377" t="s">
        <v>181</v>
      </c>
      <c r="Q377" t="s">
        <v>188</v>
      </c>
      <c r="R377" t="s">
        <v>82</v>
      </c>
      <c r="S377" t="s">
        <v>43</v>
      </c>
      <c r="T377" t="s">
        <v>1449</v>
      </c>
    </row>
    <row r="378" spans="1:20" x14ac:dyDescent="0.25">
      <c r="A378" t="s">
        <v>1450</v>
      </c>
      <c r="B378" s="1">
        <v>44787</v>
      </c>
      <c r="C378" t="s">
        <v>1451</v>
      </c>
      <c r="D378" t="s">
        <v>220</v>
      </c>
      <c r="E378" t="s">
        <v>130</v>
      </c>
      <c r="F378" t="s">
        <v>131</v>
      </c>
      <c r="G378" t="s">
        <v>108</v>
      </c>
      <c r="H378" t="s">
        <v>123</v>
      </c>
      <c r="I378">
        <v>2</v>
      </c>
      <c r="J378">
        <v>317.20999999999998</v>
      </c>
      <c r="K378">
        <v>0.2</v>
      </c>
      <c r="L378">
        <v>25.38</v>
      </c>
      <c r="M378">
        <v>2.14</v>
      </c>
      <c r="N378">
        <v>535.05999999999995</v>
      </c>
      <c r="O378" t="s">
        <v>40</v>
      </c>
      <c r="P378" t="s">
        <v>28</v>
      </c>
      <c r="Q378" t="s">
        <v>188</v>
      </c>
      <c r="R378" t="s">
        <v>82</v>
      </c>
      <c r="S378" t="s">
        <v>43</v>
      </c>
      <c r="T378" t="s">
        <v>1452</v>
      </c>
    </row>
    <row r="379" spans="1:20" x14ac:dyDescent="0.25">
      <c r="A379" t="s">
        <v>1453</v>
      </c>
      <c r="B379" s="1">
        <v>45535</v>
      </c>
      <c r="C379" t="s">
        <v>1454</v>
      </c>
      <c r="D379" t="s">
        <v>516</v>
      </c>
      <c r="E379" t="s">
        <v>106</v>
      </c>
      <c r="F379" t="s">
        <v>107</v>
      </c>
      <c r="G379" t="s">
        <v>108</v>
      </c>
      <c r="H379" t="s">
        <v>39</v>
      </c>
      <c r="I379">
        <v>3</v>
      </c>
      <c r="J379">
        <v>430.49</v>
      </c>
      <c r="K379">
        <v>0</v>
      </c>
      <c r="L379">
        <v>64.569999999999993</v>
      </c>
      <c r="M379">
        <v>7.48</v>
      </c>
      <c r="N379">
        <v>1363.52</v>
      </c>
      <c r="O379" t="s">
        <v>40</v>
      </c>
      <c r="P379" t="s">
        <v>28</v>
      </c>
      <c r="Q379" t="s">
        <v>124</v>
      </c>
      <c r="R379" t="s">
        <v>125</v>
      </c>
      <c r="S379" t="s">
        <v>31</v>
      </c>
      <c r="T379" t="s">
        <v>1455</v>
      </c>
    </row>
    <row r="380" spans="1:20" x14ac:dyDescent="0.25">
      <c r="A380" t="s">
        <v>1456</v>
      </c>
      <c r="B380" s="1">
        <v>43991</v>
      </c>
      <c r="C380" t="s">
        <v>1457</v>
      </c>
      <c r="D380" t="s">
        <v>1458</v>
      </c>
      <c r="E380" t="s">
        <v>675</v>
      </c>
      <c r="F380" t="s">
        <v>676</v>
      </c>
      <c r="G380" t="s">
        <v>98</v>
      </c>
      <c r="H380" t="s">
        <v>58</v>
      </c>
      <c r="I380">
        <v>3</v>
      </c>
      <c r="J380">
        <v>47.17</v>
      </c>
      <c r="K380">
        <v>0.3</v>
      </c>
      <c r="L380">
        <v>7.92</v>
      </c>
      <c r="M380">
        <v>0.96</v>
      </c>
      <c r="N380">
        <v>107.94</v>
      </c>
      <c r="O380" t="s">
        <v>27</v>
      </c>
      <c r="P380" t="s">
        <v>28</v>
      </c>
      <c r="Q380" t="s">
        <v>228</v>
      </c>
      <c r="R380" t="s">
        <v>82</v>
      </c>
      <c r="S380" t="s">
        <v>235</v>
      </c>
      <c r="T380" t="s">
        <v>1459</v>
      </c>
    </row>
    <row r="381" spans="1:20" x14ac:dyDescent="0.25">
      <c r="A381" t="s">
        <v>1460</v>
      </c>
      <c r="B381" s="1">
        <v>45434</v>
      </c>
      <c r="C381" t="s">
        <v>1461</v>
      </c>
      <c r="D381" t="s">
        <v>591</v>
      </c>
      <c r="E381" t="s">
        <v>23</v>
      </c>
      <c r="F381" t="s">
        <v>24</v>
      </c>
      <c r="G381" t="s">
        <v>180</v>
      </c>
      <c r="H381" t="s">
        <v>58</v>
      </c>
      <c r="I381">
        <v>2</v>
      </c>
      <c r="J381">
        <v>427.06</v>
      </c>
      <c r="K381">
        <v>0.15</v>
      </c>
      <c r="L381">
        <v>0</v>
      </c>
      <c r="M381">
        <v>2.99</v>
      </c>
      <c r="N381">
        <v>728.99</v>
      </c>
      <c r="O381" t="s">
        <v>80</v>
      </c>
      <c r="P381" t="s">
        <v>132</v>
      </c>
      <c r="Q381" t="s">
        <v>116</v>
      </c>
      <c r="R381" t="s">
        <v>42</v>
      </c>
      <c r="S381" t="s">
        <v>31</v>
      </c>
      <c r="T381" t="s">
        <v>1462</v>
      </c>
    </row>
    <row r="382" spans="1:20" x14ac:dyDescent="0.25">
      <c r="A382" t="s">
        <v>1463</v>
      </c>
      <c r="B382" s="1">
        <v>44631</v>
      </c>
      <c r="C382" t="s">
        <v>1464</v>
      </c>
      <c r="D382" t="s">
        <v>1465</v>
      </c>
      <c r="E382" t="s">
        <v>675</v>
      </c>
      <c r="F382" t="s">
        <v>676</v>
      </c>
      <c r="G382" t="s">
        <v>38</v>
      </c>
      <c r="H382" t="s">
        <v>58</v>
      </c>
      <c r="I382">
        <v>4</v>
      </c>
      <c r="J382">
        <v>40.92</v>
      </c>
      <c r="K382">
        <v>0.15</v>
      </c>
      <c r="L382">
        <v>11.13</v>
      </c>
      <c r="M382">
        <v>3.59</v>
      </c>
      <c r="N382">
        <v>153.85</v>
      </c>
      <c r="O382" t="s">
        <v>59</v>
      </c>
      <c r="P382" t="s">
        <v>28</v>
      </c>
      <c r="Q382" t="s">
        <v>182</v>
      </c>
      <c r="R382" t="s">
        <v>183</v>
      </c>
      <c r="S382" t="s">
        <v>43</v>
      </c>
      <c r="T382" t="s">
        <v>1466</v>
      </c>
    </row>
    <row r="383" spans="1:20" x14ac:dyDescent="0.25">
      <c r="A383" t="s">
        <v>1467</v>
      </c>
      <c r="B383" s="1">
        <v>44228</v>
      </c>
      <c r="C383" t="s">
        <v>1468</v>
      </c>
      <c r="D383" t="s">
        <v>516</v>
      </c>
      <c r="E383" t="s">
        <v>233</v>
      </c>
      <c r="F383" t="s">
        <v>234</v>
      </c>
      <c r="G383" t="s">
        <v>98</v>
      </c>
      <c r="H383" t="s">
        <v>79</v>
      </c>
      <c r="I383">
        <v>3</v>
      </c>
      <c r="J383">
        <v>106.51</v>
      </c>
      <c r="K383">
        <v>0</v>
      </c>
      <c r="L383">
        <v>38.340000000000003</v>
      </c>
      <c r="M383">
        <v>12.83</v>
      </c>
      <c r="N383">
        <v>370.7</v>
      </c>
      <c r="O383" t="s">
        <v>59</v>
      </c>
      <c r="P383" t="s">
        <v>28</v>
      </c>
      <c r="Q383" t="s">
        <v>60</v>
      </c>
      <c r="R383" t="s">
        <v>61</v>
      </c>
      <c r="S383" t="s">
        <v>43</v>
      </c>
      <c r="T383" t="s">
        <v>1469</v>
      </c>
    </row>
    <row r="384" spans="1:20" x14ac:dyDescent="0.25">
      <c r="A384" t="s">
        <v>1470</v>
      </c>
      <c r="B384" s="1">
        <v>45131</v>
      </c>
      <c r="C384" t="s">
        <v>1471</v>
      </c>
      <c r="D384" t="s">
        <v>823</v>
      </c>
      <c r="E384" t="s">
        <v>337</v>
      </c>
      <c r="F384" t="s">
        <v>338</v>
      </c>
      <c r="G384" t="s">
        <v>50</v>
      </c>
      <c r="H384" t="s">
        <v>354</v>
      </c>
      <c r="I384">
        <v>2</v>
      </c>
      <c r="J384">
        <v>281.89</v>
      </c>
      <c r="K384">
        <v>0</v>
      </c>
      <c r="L384">
        <v>28.19</v>
      </c>
      <c r="M384">
        <v>7.13</v>
      </c>
      <c r="N384">
        <v>599.1</v>
      </c>
      <c r="O384" t="s">
        <v>59</v>
      </c>
      <c r="P384" t="s">
        <v>181</v>
      </c>
      <c r="Q384" t="s">
        <v>182</v>
      </c>
      <c r="R384" t="s">
        <v>183</v>
      </c>
      <c r="S384" t="s">
        <v>31</v>
      </c>
      <c r="T384" t="s">
        <v>1472</v>
      </c>
    </row>
    <row r="385" spans="1:20" x14ac:dyDescent="0.25">
      <c r="A385" t="s">
        <v>1473</v>
      </c>
      <c r="B385" s="1">
        <v>44646</v>
      </c>
      <c r="C385" t="s">
        <v>1474</v>
      </c>
      <c r="D385" t="s">
        <v>35</v>
      </c>
      <c r="E385" t="s">
        <v>178</v>
      </c>
      <c r="F385" t="s">
        <v>179</v>
      </c>
      <c r="G385" t="s">
        <v>25</v>
      </c>
      <c r="H385" t="s">
        <v>123</v>
      </c>
      <c r="I385">
        <v>2</v>
      </c>
      <c r="J385">
        <v>413.76</v>
      </c>
      <c r="K385">
        <v>0.05</v>
      </c>
      <c r="L385">
        <v>39.31</v>
      </c>
      <c r="M385">
        <v>12.8</v>
      </c>
      <c r="N385">
        <v>838.25</v>
      </c>
      <c r="O385" t="s">
        <v>69</v>
      </c>
      <c r="P385" t="s">
        <v>28</v>
      </c>
      <c r="Q385" t="s">
        <v>166</v>
      </c>
      <c r="R385" t="s">
        <v>167</v>
      </c>
      <c r="S385" t="s">
        <v>31</v>
      </c>
      <c r="T385" t="s">
        <v>1475</v>
      </c>
    </row>
    <row r="386" spans="1:20" x14ac:dyDescent="0.25">
      <c r="A386" t="s">
        <v>1476</v>
      </c>
      <c r="B386" s="1">
        <v>45358</v>
      </c>
      <c r="C386" t="s">
        <v>1477</v>
      </c>
      <c r="D386" t="s">
        <v>526</v>
      </c>
      <c r="E386" t="s">
        <v>226</v>
      </c>
      <c r="F386" t="s">
        <v>227</v>
      </c>
      <c r="G386" t="s">
        <v>38</v>
      </c>
      <c r="H386" t="s">
        <v>39</v>
      </c>
      <c r="I386">
        <v>2</v>
      </c>
      <c r="J386">
        <v>175.99</v>
      </c>
      <c r="K386">
        <v>0.05</v>
      </c>
      <c r="L386">
        <v>16.72</v>
      </c>
      <c r="M386">
        <v>3.99</v>
      </c>
      <c r="N386">
        <v>355.09</v>
      </c>
      <c r="O386" t="s">
        <v>69</v>
      </c>
      <c r="P386" t="s">
        <v>132</v>
      </c>
      <c r="Q386" t="s">
        <v>29</v>
      </c>
      <c r="R386" t="s">
        <v>30</v>
      </c>
      <c r="S386" t="s">
        <v>91</v>
      </c>
      <c r="T386" t="s">
        <v>1478</v>
      </c>
    </row>
    <row r="387" spans="1:20" x14ac:dyDescent="0.25">
      <c r="A387" t="s">
        <v>1479</v>
      </c>
      <c r="B387" s="1">
        <v>45246</v>
      </c>
      <c r="C387" t="s">
        <v>1480</v>
      </c>
      <c r="D387" t="s">
        <v>171</v>
      </c>
      <c r="E387" t="s">
        <v>215</v>
      </c>
      <c r="F387" t="s">
        <v>216</v>
      </c>
      <c r="G387" t="s">
        <v>98</v>
      </c>
      <c r="H387" t="s">
        <v>109</v>
      </c>
      <c r="I387">
        <v>4</v>
      </c>
      <c r="J387">
        <v>13.87</v>
      </c>
      <c r="K387">
        <v>0.15</v>
      </c>
      <c r="L387">
        <v>3.77</v>
      </c>
      <c r="M387">
        <v>0.21</v>
      </c>
      <c r="N387">
        <v>51.14</v>
      </c>
      <c r="O387" t="s">
        <v>27</v>
      </c>
      <c r="P387" t="s">
        <v>28</v>
      </c>
      <c r="Q387" t="s">
        <v>29</v>
      </c>
      <c r="R387" t="s">
        <v>30</v>
      </c>
      <c r="S387" t="s">
        <v>31</v>
      </c>
      <c r="T387" t="s">
        <v>1481</v>
      </c>
    </row>
    <row r="388" spans="1:20" x14ac:dyDescent="0.25">
      <c r="A388" t="s">
        <v>1482</v>
      </c>
      <c r="B388" s="1">
        <v>44989</v>
      </c>
      <c r="C388" t="s">
        <v>1483</v>
      </c>
      <c r="D388" t="s">
        <v>570</v>
      </c>
      <c r="E388" t="s">
        <v>178</v>
      </c>
      <c r="F388" t="s">
        <v>179</v>
      </c>
      <c r="G388" t="s">
        <v>38</v>
      </c>
      <c r="H388" t="s">
        <v>68</v>
      </c>
      <c r="I388">
        <v>3</v>
      </c>
      <c r="J388">
        <v>555.21</v>
      </c>
      <c r="K388">
        <v>0.2</v>
      </c>
      <c r="L388">
        <v>106.6</v>
      </c>
      <c r="M388">
        <v>5.69</v>
      </c>
      <c r="N388">
        <v>1444.79</v>
      </c>
      <c r="O388" t="s">
        <v>153</v>
      </c>
      <c r="P388" t="s">
        <v>28</v>
      </c>
      <c r="Q388" t="s">
        <v>145</v>
      </c>
      <c r="R388" t="s">
        <v>146</v>
      </c>
      <c r="S388" t="s">
        <v>72</v>
      </c>
      <c r="T388" t="s">
        <v>1484</v>
      </c>
    </row>
    <row r="389" spans="1:20" x14ac:dyDescent="0.25">
      <c r="A389" t="s">
        <v>1485</v>
      </c>
      <c r="B389" s="1">
        <v>45049</v>
      </c>
      <c r="C389" t="s">
        <v>1486</v>
      </c>
      <c r="D389" t="s">
        <v>95</v>
      </c>
      <c r="E389" t="s">
        <v>130</v>
      </c>
      <c r="F389" t="s">
        <v>131</v>
      </c>
      <c r="G389" t="s">
        <v>98</v>
      </c>
      <c r="H389" t="s">
        <v>109</v>
      </c>
      <c r="I389">
        <v>4</v>
      </c>
      <c r="J389">
        <v>172.46</v>
      </c>
      <c r="K389">
        <v>0.25</v>
      </c>
      <c r="L389">
        <v>41.39</v>
      </c>
      <c r="M389">
        <v>8.42</v>
      </c>
      <c r="N389">
        <v>567.19000000000005</v>
      </c>
      <c r="O389" t="s">
        <v>40</v>
      </c>
      <c r="P389" t="s">
        <v>28</v>
      </c>
      <c r="Q389" t="s">
        <v>188</v>
      </c>
      <c r="R389" t="s">
        <v>82</v>
      </c>
      <c r="S389" t="s">
        <v>43</v>
      </c>
      <c r="T389" t="s">
        <v>1487</v>
      </c>
    </row>
    <row r="390" spans="1:20" x14ac:dyDescent="0.25">
      <c r="A390" t="s">
        <v>1488</v>
      </c>
      <c r="B390" s="1">
        <v>44231</v>
      </c>
      <c r="C390" t="s">
        <v>1489</v>
      </c>
      <c r="D390" t="s">
        <v>836</v>
      </c>
      <c r="E390" t="s">
        <v>358</v>
      </c>
      <c r="F390" t="s">
        <v>359</v>
      </c>
      <c r="G390" t="s">
        <v>38</v>
      </c>
      <c r="H390" t="s">
        <v>123</v>
      </c>
      <c r="I390">
        <v>4</v>
      </c>
      <c r="J390">
        <v>291.26</v>
      </c>
      <c r="K390">
        <v>0</v>
      </c>
      <c r="L390">
        <v>93.2</v>
      </c>
      <c r="M390">
        <v>3.56</v>
      </c>
      <c r="N390">
        <v>1261.8</v>
      </c>
      <c r="O390" t="s">
        <v>69</v>
      </c>
      <c r="P390" t="s">
        <v>28</v>
      </c>
      <c r="Q390" t="s">
        <v>89</v>
      </c>
      <c r="R390" t="s">
        <v>90</v>
      </c>
      <c r="S390" t="s">
        <v>43</v>
      </c>
      <c r="T390" t="s">
        <v>1490</v>
      </c>
    </row>
    <row r="391" spans="1:20" x14ac:dyDescent="0.25">
      <c r="A391" t="s">
        <v>1491</v>
      </c>
      <c r="B391" s="1">
        <v>44470</v>
      </c>
      <c r="C391" t="s">
        <v>1492</v>
      </c>
      <c r="D391" t="s">
        <v>538</v>
      </c>
      <c r="E391" t="s">
        <v>77</v>
      </c>
      <c r="F391" t="s">
        <v>78</v>
      </c>
      <c r="G391" t="s">
        <v>98</v>
      </c>
      <c r="H391" t="s">
        <v>263</v>
      </c>
      <c r="I391">
        <v>5</v>
      </c>
      <c r="J391">
        <v>44.09</v>
      </c>
      <c r="K391">
        <v>0</v>
      </c>
      <c r="L391">
        <v>26.45</v>
      </c>
      <c r="M391">
        <v>5.14</v>
      </c>
      <c r="N391">
        <v>252.04</v>
      </c>
      <c r="O391" t="s">
        <v>40</v>
      </c>
      <c r="P391" t="s">
        <v>28</v>
      </c>
      <c r="Q391" t="s">
        <v>60</v>
      </c>
      <c r="R391" t="s">
        <v>61</v>
      </c>
      <c r="S391" t="s">
        <v>31</v>
      </c>
      <c r="T391" t="s">
        <v>1493</v>
      </c>
    </row>
    <row r="392" spans="1:20" x14ac:dyDescent="0.25">
      <c r="A392" t="s">
        <v>1494</v>
      </c>
      <c r="B392" s="1">
        <v>44887</v>
      </c>
      <c r="C392" t="s">
        <v>1495</v>
      </c>
      <c r="D392" t="s">
        <v>1496</v>
      </c>
      <c r="E392" t="s">
        <v>172</v>
      </c>
      <c r="F392" t="s">
        <v>173</v>
      </c>
      <c r="G392" t="s">
        <v>25</v>
      </c>
      <c r="H392" t="s">
        <v>109</v>
      </c>
      <c r="I392">
        <v>3</v>
      </c>
      <c r="J392">
        <v>412.81</v>
      </c>
      <c r="K392">
        <v>0.3</v>
      </c>
      <c r="L392">
        <v>69.349999999999994</v>
      </c>
      <c r="M392">
        <v>6.62</v>
      </c>
      <c r="N392">
        <v>942.87</v>
      </c>
      <c r="O392" t="s">
        <v>27</v>
      </c>
      <c r="P392" t="s">
        <v>28</v>
      </c>
      <c r="Q392" t="s">
        <v>100</v>
      </c>
      <c r="R392" t="s">
        <v>101</v>
      </c>
      <c r="S392" t="s">
        <v>43</v>
      </c>
      <c r="T392" t="s">
        <v>1497</v>
      </c>
    </row>
    <row r="393" spans="1:20" x14ac:dyDescent="0.25">
      <c r="A393" t="s">
        <v>1498</v>
      </c>
      <c r="B393" s="1">
        <v>44518</v>
      </c>
      <c r="C393" t="s">
        <v>1499</v>
      </c>
      <c r="D393" t="s">
        <v>526</v>
      </c>
      <c r="E393" t="s">
        <v>391</v>
      </c>
      <c r="F393" t="s">
        <v>392</v>
      </c>
      <c r="G393" t="s">
        <v>180</v>
      </c>
      <c r="H393" t="s">
        <v>68</v>
      </c>
      <c r="I393">
        <v>5</v>
      </c>
      <c r="J393">
        <v>477.24</v>
      </c>
      <c r="K393">
        <v>0</v>
      </c>
      <c r="L393">
        <v>286.33999999999997</v>
      </c>
      <c r="M393">
        <v>10.06</v>
      </c>
      <c r="N393">
        <v>2682.6</v>
      </c>
      <c r="O393" t="s">
        <v>40</v>
      </c>
      <c r="P393" t="s">
        <v>28</v>
      </c>
      <c r="Q393" t="s">
        <v>60</v>
      </c>
      <c r="R393" t="s">
        <v>61</v>
      </c>
      <c r="S393" t="s">
        <v>235</v>
      </c>
      <c r="T393" t="s">
        <v>1500</v>
      </c>
    </row>
    <row r="394" spans="1:20" x14ac:dyDescent="0.25">
      <c r="A394" t="s">
        <v>1501</v>
      </c>
      <c r="B394" s="1">
        <v>44290</v>
      </c>
      <c r="C394" t="s">
        <v>1502</v>
      </c>
      <c r="D394" t="s">
        <v>474</v>
      </c>
      <c r="E394" t="s">
        <v>380</v>
      </c>
      <c r="F394" t="s">
        <v>381</v>
      </c>
      <c r="G394" t="s">
        <v>98</v>
      </c>
      <c r="H394" t="s">
        <v>39</v>
      </c>
      <c r="I394">
        <v>3</v>
      </c>
      <c r="J394">
        <v>278.87</v>
      </c>
      <c r="K394">
        <v>0</v>
      </c>
      <c r="L394">
        <v>66.930000000000007</v>
      </c>
      <c r="M394">
        <v>9.7899999999999991</v>
      </c>
      <c r="N394">
        <v>913.33</v>
      </c>
      <c r="O394" t="s">
        <v>153</v>
      </c>
      <c r="P394" t="s">
        <v>28</v>
      </c>
      <c r="Q394" t="s">
        <v>154</v>
      </c>
      <c r="R394" t="s">
        <v>155</v>
      </c>
      <c r="S394" t="s">
        <v>43</v>
      </c>
      <c r="T394" t="s">
        <v>1503</v>
      </c>
    </row>
    <row r="395" spans="1:20" x14ac:dyDescent="0.25">
      <c r="A395" t="s">
        <v>1504</v>
      </c>
      <c r="B395" s="1">
        <v>44785</v>
      </c>
      <c r="C395" t="s">
        <v>1505</v>
      </c>
      <c r="D395" t="s">
        <v>1314</v>
      </c>
      <c r="E395" t="s">
        <v>56</v>
      </c>
      <c r="F395" t="s">
        <v>57</v>
      </c>
      <c r="G395" t="s">
        <v>180</v>
      </c>
      <c r="H395" t="s">
        <v>354</v>
      </c>
      <c r="I395">
        <v>1</v>
      </c>
      <c r="J395">
        <v>99.56</v>
      </c>
      <c r="K395">
        <v>0.05</v>
      </c>
      <c r="L395">
        <v>7.57</v>
      </c>
      <c r="M395">
        <v>7.42</v>
      </c>
      <c r="N395">
        <v>109.57</v>
      </c>
      <c r="O395" t="s">
        <v>27</v>
      </c>
      <c r="P395" t="s">
        <v>28</v>
      </c>
      <c r="Q395" t="s">
        <v>166</v>
      </c>
      <c r="R395" t="s">
        <v>167</v>
      </c>
      <c r="S395" t="s">
        <v>31</v>
      </c>
      <c r="T395" t="s">
        <v>1506</v>
      </c>
    </row>
    <row r="396" spans="1:20" x14ac:dyDescent="0.25">
      <c r="A396" t="s">
        <v>1507</v>
      </c>
      <c r="B396" s="1">
        <v>44300</v>
      </c>
      <c r="C396" t="s">
        <v>1508</v>
      </c>
      <c r="D396" t="s">
        <v>1509</v>
      </c>
      <c r="E396" t="s">
        <v>352</v>
      </c>
      <c r="F396" t="s">
        <v>353</v>
      </c>
      <c r="G396" t="s">
        <v>25</v>
      </c>
      <c r="H396" t="s">
        <v>26</v>
      </c>
      <c r="I396">
        <v>3</v>
      </c>
      <c r="J396">
        <v>77.650000000000006</v>
      </c>
      <c r="K396">
        <v>0.25</v>
      </c>
      <c r="L396">
        <v>8.74</v>
      </c>
      <c r="M396">
        <v>9.43</v>
      </c>
      <c r="N396">
        <v>192.88</v>
      </c>
      <c r="O396" t="s">
        <v>40</v>
      </c>
      <c r="P396" t="s">
        <v>28</v>
      </c>
      <c r="Q396" t="s">
        <v>89</v>
      </c>
      <c r="R396" t="s">
        <v>90</v>
      </c>
      <c r="S396" t="s">
        <v>31</v>
      </c>
      <c r="T396" t="s">
        <v>1510</v>
      </c>
    </row>
    <row r="397" spans="1:20" x14ac:dyDescent="0.25">
      <c r="A397" t="s">
        <v>1511</v>
      </c>
      <c r="B397" s="1">
        <v>45229</v>
      </c>
      <c r="C397" t="s">
        <v>1512</v>
      </c>
      <c r="D397" t="s">
        <v>570</v>
      </c>
      <c r="E397" t="s">
        <v>530</v>
      </c>
      <c r="F397" t="s">
        <v>531</v>
      </c>
      <c r="G397" t="s">
        <v>38</v>
      </c>
      <c r="H397" t="s">
        <v>26</v>
      </c>
      <c r="I397">
        <v>3</v>
      </c>
      <c r="J397">
        <v>567.89</v>
      </c>
      <c r="K397">
        <v>0</v>
      </c>
      <c r="L397">
        <v>85.18</v>
      </c>
      <c r="M397">
        <v>13.57</v>
      </c>
      <c r="N397">
        <v>1802.42</v>
      </c>
      <c r="O397" t="s">
        <v>27</v>
      </c>
      <c r="P397" t="s">
        <v>28</v>
      </c>
      <c r="Q397" t="s">
        <v>41</v>
      </c>
      <c r="R397" t="s">
        <v>42</v>
      </c>
      <c r="S397" t="s">
        <v>43</v>
      </c>
      <c r="T397" t="s">
        <v>875</v>
      </c>
    </row>
    <row r="398" spans="1:20" x14ac:dyDescent="0.25">
      <c r="A398" t="s">
        <v>1513</v>
      </c>
      <c r="B398" s="1">
        <v>44876</v>
      </c>
      <c r="C398" t="s">
        <v>1514</v>
      </c>
      <c r="D398" t="s">
        <v>144</v>
      </c>
      <c r="E398" t="s">
        <v>137</v>
      </c>
      <c r="F398" t="s">
        <v>138</v>
      </c>
      <c r="G398" t="s">
        <v>38</v>
      </c>
      <c r="H398" t="s">
        <v>58</v>
      </c>
      <c r="I398">
        <v>2</v>
      </c>
      <c r="J398">
        <v>436.96</v>
      </c>
      <c r="K398">
        <v>0.25</v>
      </c>
      <c r="L398">
        <v>52.44</v>
      </c>
      <c r="M398">
        <v>9.2799999999999994</v>
      </c>
      <c r="N398">
        <v>717.16</v>
      </c>
      <c r="O398" t="s">
        <v>69</v>
      </c>
      <c r="P398" t="s">
        <v>28</v>
      </c>
      <c r="Q398" t="s">
        <v>154</v>
      </c>
      <c r="R398" t="s">
        <v>155</v>
      </c>
      <c r="S398" t="s">
        <v>43</v>
      </c>
      <c r="T398" t="s">
        <v>1515</v>
      </c>
    </row>
    <row r="399" spans="1:20" x14ac:dyDescent="0.25">
      <c r="A399" t="s">
        <v>1516</v>
      </c>
      <c r="B399" s="1">
        <v>44580</v>
      </c>
      <c r="C399" t="s">
        <v>1517</v>
      </c>
      <c r="D399" t="s">
        <v>1120</v>
      </c>
      <c r="E399" t="s">
        <v>56</v>
      </c>
      <c r="F399" t="s">
        <v>57</v>
      </c>
      <c r="G399" t="s">
        <v>50</v>
      </c>
      <c r="H399" t="s">
        <v>58</v>
      </c>
      <c r="I399">
        <v>3</v>
      </c>
      <c r="J399">
        <v>236.65</v>
      </c>
      <c r="K399">
        <v>0</v>
      </c>
      <c r="L399">
        <v>56.8</v>
      </c>
      <c r="M399">
        <v>3.2</v>
      </c>
      <c r="N399">
        <v>769.95</v>
      </c>
      <c r="O399" t="s">
        <v>153</v>
      </c>
      <c r="P399" t="s">
        <v>28</v>
      </c>
      <c r="Q399" t="s">
        <v>116</v>
      </c>
      <c r="R399" t="s">
        <v>42</v>
      </c>
      <c r="S399" t="s">
        <v>31</v>
      </c>
      <c r="T399" t="s">
        <v>1010</v>
      </c>
    </row>
    <row r="400" spans="1:20" x14ac:dyDescent="0.25">
      <c r="A400" t="s">
        <v>1518</v>
      </c>
      <c r="B400" s="1">
        <v>45524</v>
      </c>
      <c r="C400" t="s">
        <v>1519</v>
      </c>
      <c r="D400" t="s">
        <v>1520</v>
      </c>
      <c r="E400" t="s">
        <v>196</v>
      </c>
      <c r="F400" t="s">
        <v>197</v>
      </c>
      <c r="G400" t="s">
        <v>180</v>
      </c>
      <c r="H400" t="s">
        <v>39</v>
      </c>
      <c r="I400">
        <v>4</v>
      </c>
      <c r="J400">
        <v>124.35</v>
      </c>
      <c r="K400">
        <v>0</v>
      </c>
      <c r="L400">
        <v>24.87</v>
      </c>
      <c r="M400">
        <v>12.79</v>
      </c>
      <c r="N400">
        <v>535.05999999999995</v>
      </c>
      <c r="O400" t="s">
        <v>27</v>
      </c>
      <c r="P400" t="s">
        <v>132</v>
      </c>
      <c r="Q400" t="s">
        <v>81</v>
      </c>
      <c r="R400" t="s">
        <v>82</v>
      </c>
      <c r="S400" t="s">
        <v>72</v>
      </c>
      <c r="T400" t="s">
        <v>1521</v>
      </c>
    </row>
    <row r="401" spans="1:20" x14ac:dyDescent="0.25">
      <c r="A401" t="s">
        <v>1522</v>
      </c>
      <c r="B401" s="1">
        <v>43868</v>
      </c>
      <c r="C401" t="s">
        <v>1523</v>
      </c>
      <c r="D401" t="s">
        <v>369</v>
      </c>
      <c r="E401" t="s">
        <v>358</v>
      </c>
      <c r="F401" t="s">
        <v>359</v>
      </c>
      <c r="G401" t="s">
        <v>108</v>
      </c>
      <c r="H401" t="s">
        <v>263</v>
      </c>
      <c r="I401">
        <v>4</v>
      </c>
      <c r="J401">
        <v>388.55</v>
      </c>
      <c r="K401">
        <v>0</v>
      </c>
      <c r="L401">
        <v>77.709999999999994</v>
      </c>
      <c r="M401">
        <v>1.1499999999999999</v>
      </c>
      <c r="N401">
        <v>1633.06</v>
      </c>
      <c r="O401" t="s">
        <v>59</v>
      </c>
      <c r="P401" t="s">
        <v>132</v>
      </c>
      <c r="Q401" t="s">
        <v>166</v>
      </c>
      <c r="R401" t="s">
        <v>167</v>
      </c>
      <c r="S401" t="s">
        <v>43</v>
      </c>
      <c r="T401" t="s">
        <v>1524</v>
      </c>
    </row>
    <row r="402" spans="1:20" x14ac:dyDescent="0.25">
      <c r="A402" t="s">
        <v>1525</v>
      </c>
      <c r="B402" s="1">
        <v>44060</v>
      </c>
      <c r="C402" t="s">
        <v>1526</v>
      </c>
      <c r="D402" t="s">
        <v>1205</v>
      </c>
      <c r="E402" t="s">
        <v>178</v>
      </c>
      <c r="F402" t="s">
        <v>179</v>
      </c>
      <c r="G402" t="s">
        <v>25</v>
      </c>
      <c r="H402" t="s">
        <v>109</v>
      </c>
      <c r="I402">
        <v>2</v>
      </c>
      <c r="J402">
        <v>409.25</v>
      </c>
      <c r="K402">
        <v>0.05</v>
      </c>
      <c r="L402">
        <v>0</v>
      </c>
      <c r="M402">
        <v>13.68</v>
      </c>
      <c r="N402">
        <v>791.25</v>
      </c>
      <c r="O402" t="s">
        <v>69</v>
      </c>
      <c r="P402" t="s">
        <v>28</v>
      </c>
      <c r="Q402" t="s">
        <v>29</v>
      </c>
      <c r="R402" t="s">
        <v>30</v>
      </c>
      <c r="S402" t="s">
        <v>43</v>
      </c>
      <c r="T402" t="s">
        <v>1527</v>
      </c>
    </row>
    <row r="403" spans="1:20" x14ac:dyDescent="0.25">
      <c r="A403" t="s">
        <v>1528</v>
      </c>
      <c r="B403" s="1">
        <v>45219</v>
      </c>
      <c r="C403" t="s">
        <v>1529</v>
      </c>
      <c r="D403" t="s">
        <v>757</v>
      </c>
      <c r="E403" t="s">
        <v>492</v>
      </c>
      <c r="F403" t="s">
        <v>493</v>
      </c>
      <c r="G403" t="s">
        <v>38</v>
      </c>
      <c r="H403" t="s">
        <v>123</v>
      </c>
      <c r="I403">
        <v>2</v>
      </c>
      <c r="J403">
        <v>466.29</v>
      </c>
      <c r="K403">
        <v>0.3</v>
      </c>
      <c r="L403">
        <v>52.22</v>
      </c>
      <c r="M403">
        <v>7.92</v>
      </c>
      <c r="N403">
        <v>712.95</v>
      </c>
      <c r="O403" t="s">
        <v>27</v>
      </c>
      <c r="P403" t="s">
        <v>132</v>
      </c>
      <c r="Q403" t="s">
        <v>71</v>
      </c>
      <c r="R403" t="s">
        <v>42</v>
      </c>
      <c r="S403" t="s">
        <v>235</v>
      </c>
      <c r="T403" t="s">
        <v>1530</v>
      </c>
    </row>
    <row r="404" spans="1:20" x14ac:dyDescent="0.25">
      <c r="A404" t="s">
        <v>1531</v>
      </c>
      <c r="B404" s="1">
        <v>44393</v>
      </c>
      <c r="C404" t="s">
        <v>1532</v>
      </c>
      <c r="D404" t="s">
        <v>648</v>
      </c>
      <c r="E404" t="s">
        <v>352</v>
      </c>
      <c r="F404" t="s">
        <v>353</v>
      </c>
      <c r="G404" t="s">
        <v>38</v>
      </c>
      <c r="H404" t="s">
        <v>256</v>
      </c>
      <c r="I404">
        <v>3</v>
      </c>
      <c r="J404">
        <v>321.01</v>
      </c>
      <c r="K404">
        <v>0</v>
      </c>
      <c r="L404">
        <v>115.56</v>
      </c>
      <c r="M404">
        <v>9.7200000000000006</v>
      </c>
      <c r="N404">
        <v>1088.31</v>
      </c>
      <c r="O404" t="s">
        <v>40</v>
      </c>
      <c r="P404" t="s">
        <v>28</v>
      </c>
      <c r="Q404" t="s">
        <v>145</v>
      </c>
      <c r="R404" t="s">
        <v>146</v>
      </c>
      <c r="S404" t="s">
        <v>91</v>
      </c>
      <c r="T404" t="s">
        <v>1533</v>
      </c>
    </row>
    <row r="405" spans="1:20" x14ac:dyDescent="0.25">
      <c r="A405" t="s">
        <v>1534</v>
      </c>
      <c r="B405" s="1">
        <v>44268</v>
      </c>
      <c r="C405" t="s">
        <v>1535</v>
      </c>
      <c r="D405" t="s">
        <v>849</v>
      </c>
      <c r="E405" t="s">
        <v>164</v>
      </c>
      <c r="F405" t="s">
        <v>165</v>
      </c>
      <c r="G405" t="s">
        <v>98</v>
      </c>
      <c r="H405" t="s">
        <v>109</v>
      </c>
      <c r="I405">
        <v>4</v>
      </c>
      <c r="J405">
        <v>145.75</v>
      </c>
      <c r="K405">
        <v>0.15</v>
      </c>
      <c r="L405">
        <v>59.47</v>
      </c>
      <c r="M405">
        <v>9.7799999999999994</v>
      </c>
      <c r="N405">
        <v>564.79999999999995</v>
      </c>
      <c r="O405" t="s">
        <v>69</v>
      </c>
      <c r="P405" t="s">
        <v>28</v>
      </c>
      <c r="Q405" t="s">
        <v>116</v>
      </c>
      <c r="R405" t="s">
        <v>42</v>
      </c>
      <c r="S405" t="s">
        <v>31</v>
      </c>
      <c r="T405" t="s">
        <v>1348</v>
      </c>
    </row>
    <row r="406" spans="1:20" x14ac:dyDescent="0.25">
      <c r="A406" t="s">
        <v>1536</v>
      </c>
      <c r="B406" s="1">
        <v>45630</v>
      </c>
      <c r="C406" t="s">
        <v>1537</v>
      </c>
      <c r="D406" t="s">
        <v>881</v>
      </c>
      <c r="E406" t="s">
        <v>812</v>
      </c>
      <c r="F406" t="s">
        <v>813</v>
      </c>
      <c r="G406" t="s">
        <v>25</v>
      </c>
      <c r="H406" t="s">
        <v>109</v>
      </c>
      <c r="I406">
        <v>3</v>
      </c>
      <c r="J406">
        <v>557.97</v>
      </c>
      <c r="K406">
        <v>0.05</v>
      </c>
      <c r="L406">
        <v>190.83</v>
      </c>
      <c r="M406">
        <v>13.16</v>
      </c>
      <c r="N406">
        <v>1794.2</v>
      </c>
      <c r="O406" t="s">
        <v>27</v>
      </c>
      <c r="P406" t="s">
        <v>28</v>
      </c>
      <c r="Q406" t="s">
        <v>81</v>
      </c>
      <c r="R406" t="s">
        <v>82</v>
      </c>
      <c r="S406" t="s">
        <v>31</v>
      </c>
      <c r="T406" t="s">
        <v>1538</v>
      </c>
    </row>
    <row r="407" spans="1:20" x14ac:dyDescent="0.25">
      <c r="A407" t="s">
        <v>1539</v>
      </c>
      <c r="B407" s="1">
        <v>45137</v>
      </c>
      <c r="C407" t="s">
        <v>1540</v>
      </c>
      <c r="D407" t="s">
        <v>369</v>
      </c>
      <c r="E407" t="s">
        <v>226</v>
      </c>
      <c r="F407" t="s">
        <v>227</v>
      </c>
      <c r="G407" t="s">
        <v>180</v>
      </c>
      <c r="H407" t="s">
        <v>123</v>
      </c>
      <c r="I407">
        <v>2</v>
      </c>
      <c r="J407">
        <v>353.9</v>
      </c>
      <c r="K407">
        <v>0</v>
      </c>
      <c r="L407">
        <v>56.62</v>
      </c>
      <c r="M407">
        <v>6.24</v>
      </c>
      <c r="N407">
        <v>770.66</v>
      </c>
      <c r="O407" t="s">
        <v>69</v>
      </c>
      <c r="P407" t="s">
        <v>28</v>
      </c>
      <c r="Q407" t="s">
        <v>100</v>
      </c>
      <c r="R407" t="s">
        <v>101</v>
      </c>
      <c r="S407" t="s">
        <v>43</v>
      </c>
      <c r="T407" t="s">
        <v>1541</v>
      </c>
    </row>
    <row r="408" spans="1:20" x14ac:dyDescent="0.25">
      <c r="A408" t="s">
        <v>1542</v>
      </c>
      <c r="B408" s="1">
        <v>43857</v>
      </c>
      <c r="C408" t="s">
        <v>1543</v>
      </c>
      <c r="D408" t="s">
        <v>177</v>
      </c>
      <c r="E408" t="s">
        <v>456</v>
      </c>
      <c r="F408" t="s">
        <v>457</v>
      </c>
      <c r="G408" t="s">
        <v>108</v>
      </c>
      <c r="H408" t="s">
        <v>256</v>
      </c>
      <c r="I408">
        <v>5</v>
      </c>
      <c r="J408">
        <v>7.14</v>
      </c>
      <c r="K408">
        <v>0.1</v>
      </c>
      <c r="L408">
        <v>0</v>
      </c>
      <c r="M408">
        <v>4.57</v>
      </c>
      <c r="N408">
        <v>36.700000000000003</v>
      </c>
      <c r="O408" t="s">
        <v>153</v>
      </c>
      <c r="P408" t="s">
        <v>28</v>
      </c>
      <c r="Q408" t="s">
        <v>228</v>
      </c>
      <c r="R408" t="s">
        <v>82</v>
      </c>
      <c r="S408" t="s">
        <v>43</v>
      </c>
      <c r="T408" t="s">
        <v>1544</v>
      </c>
    </row>
    <row r="409" spans="1:20" x14ac:dyDescent="0.25">
      <c r="A409" t="s">
        <v>1545</v>
      </c>
      <c r="B409" s="1">
        <v>44056</v>
      </c>
      <c r="C409" t="s">
        <v>1546</v>
      </c>
      <c r="D409" t="s">
        <v>369</v>
      </c>
      <c r="E409" t="s">
        <v>172</v>
      </c>
      <c r="F409" t="s">
        <v>173</v>
      </c>
      <c r="G409" t="s">
        <v>25</v>
      </c>
      <c r="H409" t="s">
        <v>109</v>
      </c>
      <c r="I409">
        <v>5</v>
      </c>
      <c r="J409">
        <v>237.5</v>
      </c>
      <c r="K409">
        <v>0</v>
      </c>
      <c r="L409">
        <v>95</v>
      </c>
      <c r="M409">
        <v>7.08</v>
      </c>
      <c r="N409">
        <v>1289.58</v>
      </c>
      <c r="O409" t="s">
        <v>27</v>
      </c>
      <c r="P409" t="s">
        <v>28</v>
      </c>
      <c r="Q409" t="s">
        <v>51</v>
      </c>
      <c r="R409" t="s">
        <v>42</v>
      </c>
      <c r="S409" t="s">
        <v>43</v>
      </c>
      <c r="T409" t="s">
        <v>1373</v>
      </c>
    </row>
    <row r="410" spans="1:20" x14ac:dyDescent="0.25">
      <c r="A410" t="s">
        <v>1547</v>
      </c>
      <c r="B410" s="1">
        <v>45131</v>
      </c>
      <c r="C410" t="s">
        <v>1548</v>
      </c>
      <c r="D410" t="s">
        <v>1250</v>
      </c>
      <c r="E410" t="s">
        <v>456</v>
      </c>
      <c r="F410" t="s">
        <v>457</v>
      </c>
      <c r="G410" t="s">
        <v>108</v>
      </c>
      <c r="H410" t="s">
        <v>256</v>
      </c>
      <c r="I410">
        <v>4</v>
      </c>
      <c r="J410">
        <v>133.38999999999999</v>
      </c>
      <c r="K410">
        <v>0</v>
      </c>
      <c r="L410">
        <v>96.04</v>
      </c>
      <c r="M410">
        <v>5.4</v>
      </c>
      <c r="N410">
        <v>635</v>
      </c>
      <c r="O410" t="s">
        <v>59</v>
      </c>
      <c r="P410" t="s">
        <v>181</v>
      </c>
      <c r="Q410" t="s">
        <v>339</v>
      </c>
      <c r="R410" t="s">
        <v>82</v>
      </c>
      <c r="S410" t="s">
        <v>43</v>
      </c>
      <c r="T410" t="s">
        <v>1549</v>
      </c>
    </row>
    <row r="411" spans="1:20" x14ac:dyDescent="0.25">
      <c r="A411" t="s">
        <v>1550</v>
      </c>
      <c r="B411" s="1">
        <v>44628</v>
      </c>
      <c r="C411" t="s">
        <v>1551</v>
      </c>
      <c r="D411" t="s">
        <v>379</v>
      </c>
      <c r="E411" t="s">
        <v>202</v>
      </c>
      <c r="F411" t="s">
        <v>203</v>
      </c>
      <c r="G411" t="s">
        <v>108</v>
      </c>
      <c r="H411" t="s">
        <v>68</v>
      </c>
      <c r="I411">
        <v>5</v>
      </c>
      <c r="J411">
        <v>262.89999999999998</v>
      </c>
      <c r="K411">
        <v>0</v>
      </c>
      <c r="L411">
        <v>65.73</v>
      </c>
      <c r="M411">
        <v>12.41</v>
      </c>
      <c r="N411">
        <v>1392.64</v>
      </c>
      <c r="O411" t="s">
        <v>69</v>
      </c>
      <c r="P411" t="s">
        <v>28</v>
      </c>
      <c r="Q411" t="s">
        <v>60</v>
      </c>
      <c r="R411" t="s">
        <v>61</v>
      </c>
      <c r="S411" t="s">
        <v>31</v>
      </c>
      <c r="T411" t="s">
        <v>1472</v>
      </c>
    </row>
    <row r="412" spans="1:20" x14ac:dyDescent="0.25">
      <c r="A412" t="s">
        <v>1552</v>
      </c>
      <c r="B412" s="1">
        <v>45463</v>
      </c>
      <c r="C412" t="s">
        <v>1553</v>
      </c>
      <c r="D412" t="s">
        <v>1034</v>
      </c>
      <c r="E412" t="s">
        <v>233</v>
      </c>
      <c r="F412" t="s">
        <v>234</v>
      </c>
      <c r="G412" t="s">
        <v>38</v>
      </c>
      <c r="H412" t="s">
        <v>256</v>
      </c>
      <c r="I412">
        <v>3</v>
      </c>
      <c r="J412">
        <v>446.18</v>
      </c>
      <c r="K412">
        <v>0</v>
      </c>
      <c r="L412">
        <v>160.62</v>
      </c>
      <c r="M412">
        <v>0.96</v>
      </c>
      <c r="N412">
        <v>1500.12</v>
      </c>
      <c r="O412" t="s">
        <v>40</v>
      </c>
      <c r="P412" t="s">
        <v>28</v>
      </c>
      <c r="Q412" t="s">
        <v>116</v>
      </c>
      <c r="R412" t="s">
        <v>42</v>
      </c>
      <c r="S412" t="s">
        <v>43</v>
      </c>
      <c r="T412" t="s">
        <v>1554</v>
      </c>
    </row>
    <row r="413" spans="1:20" x14ac:dyDescent="0.25">
      <c r="A413" t="s">
        <v>1555</v>
      </c>
      <c r="B413" s="1">
        <v>44114</v>
      </c>
      <c r="C413" t="s">
        <v>1556</v>
      </c>
      <c r="D413" t="s">
        <v>641</v>
      </c>
      <c r="E413" t="s">
        <v>380</v>
      </c>
      <c r="F413" t="s">
        <v>381</v>
      </c>
      <c r="G413" t="s">
        <v>50</v>
      </c>
      <c r="H413" t="s">
        <v>354</v>
      </c>
      <c r="I413">
        <v>5</v>
      </c>
      <c r="J413">
        <v>187.2</v>
      </c>
      <c r="K413">
        <v>0.25</v>
      </c>
      <c r="L413">
        <v>35.1</v>
      </c>
      <c r="M413">
        <v>9.8699999999999992</v>
      </c>
      <c r="N413">
        <v>746.97</v>
      </c>
      <c r="O413" t="s">
        <v>69</v>
      </c>
      <c r="P413" t="s">
        <v>28</v>
      </c>
      <c r="Q413" t="s">
        <v>71</v>
      </c>
      <c r="R413" t="s">
        <v>42</v>
      </c>
      <c r="S413" t="s">
        <v>43</v>
      </c>
      <c r="T413" t="s">
        <v>73</v>
      </c>
    </row>
    <row r="414" spans="1:20" x14ac:dyDescent="0.25">
      <c r="A414" t="s">
        <v>1557</v>
      </c>
      <c r="B414" s="1">
        <v>44709</v>
      </c>
      <c r="C414" t="s">
        <v>1558</v>
      </c>
      <c r="D414" t="s">
        <v>55</v>
      </c>
      <c r="E414" t="s">
        <v>56</v>
      </c>
      <c r="F414" t="s">
        <v>57</v>
      </c>
      <c r="G414" t="s">
        <v>50</v>
      </c>
      <c r="H414" t="s">
        <v>263</v>
      </c>
      <c r="I414">
        <v>1</v>
      </c>
      <c r="J414">
        <v>52.83</v>
      </c>
      <c r="K414">
        <v>0</v>
      </c>
      <c r="L414">
        <v>2.64</v>
      </c>
      <c r="M414">
        <v>5.48</v>
      </c>
      <c r="N414">
        <v>60.95</v>
      </c>
      <c r="O414" t="s">
        <v>69</v>
      </c>
      <c r="P414" t="s">
        <v>28</v>
      </c>
      <c r="Q414" t="s">
        <v>124</v>
      </c>
      <c r="R414" t="s">
        <v>125</v>
      </c>
      <c r="S414" t="s">
        <v>31</v>
      </c>
      <c r="T414" t="s">
        <v>1559</v>
      </c>
    </row>
    <row r="415" spans="1:20" x14ac:dyDescent="0.25">
      <c r="A415" t="s">
        <v>1560</v>
      </c>
      <c r="B415" s="1">
        <v>44790</v>
      </c>
      <c r="C415" t="s">
        <v>1561</v>
      </c>
      <c r="D415" t="s">
        <v>385</v>
      </c>
      <c r="E415" t="s">
        <v>374</v>
      </c>
      <c r="F415" t="s">
        <v>375</v>
      </c>
      <c r="G415" t="s">
        <v>180</v>
      </c>
      <c r="H415" t="s">
        <v>109</v>
      </c>
      <c r="I415">
        <v>3</v>
      </c>
      <c r="J415">
        <v>451.4</v>
      </c>
      <c r="K415">
        <v>0.25</v>
      </c>
      <c r="L415">
        <v>121.88</v>
      </c>
      <c r="M415">
        <v>3.69</v>
      </c>
      <c r="N415">
        <v>1141.22</v>
      </c>
      <c r="O415" t="s">
        <v>27</v>
      </c>
      <c r="P415" t="s">
        <v>132</v>
      </c>
      <c r="Q415" t="s">
        <v>145</v>
      </c>
      <c r="R415" t="s">
        <v>146</v>
      </c>
      <c r="S415" t="s">
        <v>43</v>
      </c>
      <c r="T415" t="s">
        <v>1562</v>
      </c>
    </row>
    <row r="416" spans="1:20" x14ac:dyDescent="0.25">
      <c r="A416" t="s">
        <v>1563</v>
      </c>
      <c r="B416" s="1">
        <v>45335</v>
      </c>
      <c r="C416" t="s">
        <v>1564</v>
      </c>
      <c r="D416" t="s">
        <v>768</v>
      </c>
      <c r="E416" t="s">
        <v>592</v>
      </c>
      <c r="F416" t="s">
        <v>593</v>
      </c>
      <c r="G416" t="s">
        <v>38</v>
      </c>
      <c r="H416" t="s">
        <v>39</v>
      </c>
      <c r="I416">
        <v>3</v>
      </c>
      <c r="J416">
        <v>532.69000000000005</v>
      </c>
      <c r="K416">
        <v>0</v>
      </c>
      <c r="L416">
        <v>287.64999999999998</v>
      </c>
      <c r="M416">
        <v>10.38</v>
      </c>
      <c r="N416">
        <v>1896.1</v>
      </c>
      <c r="O416" t="s">
        <v>40</v>
      </c>
      <c r="P416" t="s">
        <v>70</v>
      </c>
      <c r="Q416" t="s">
        <v>29</v>
      </c>
      <c r="R416" t="s">
        <v>30</v>
      </c>
      <c r="S416" t="s">
        <v>31</v>
      </c>
      <c r="T416" t="s">
        <v>489</v>
      </c>
    </row>
    <row r="417" spans="1:20" x14ac:dyDescent="0.25">
      <c r="A417" t="s">
        <v>1565</v>
      </c>
      <c r="B417" s="1">
        <v>44283</v>
      </c>
      <c r="C417" t="s">
        <v>1566</v>
      </c>
      <c r="D417" t="s">
        <v>343</v>
      </c>
      <c r="E417" t="s">
        <v>286</v>
      </c>
      <c r="F417" t="s">
        <v>287</v>
      </c>
      <c r="G417" t="s">
        <v>50</v>
      </c>
      <c r="H417" t="s">
        <v>39</v>
      </c>
      <c r="I417">
        <v>1</v>
      </c>
      <c r="J417">
        <v>52.02</v>
      </c>
      <c r="K417">
        <v>0</v>
      </c>
      <c r="L417">
        <v>9.36</v>
      </c>
      <c r="M417">
        <v>11.07</v>
      </c>
      <c r="N417">
        <v>72.45</v>
      </c>
      <c r="O417" t="s">
        <v>27</v>
      </c>
      <c r="P417" t="s">
        <v>28</v>
      </c>
      <c r="Q417" t="s">
        <v>228</v>
      </c>
      <c r="R417" t="s">
        <v>82</v>
      </c>
      <c r="S417" t="s">
        <v>43</v>
      </c>
      <c r="T417" t="s">
        <v>1567</v>
      </c>
    </row>
    <row r="418" spans="1:20" x14ac:dyDescent="0.25">
      <c r="A418" t="s">
        <v>1568</v>
      </c>
      <c r="B418" s="1">
        <v>44850</v>
      </c>
      <c r="C418" t="s">
        <v>1569</v>
      </c>
      <c r="D418" t="s">
        <v>1099</v>
      </c>
      <c r="E418" t="s">
        <v>208</v>
      </c>
      <c r="F418" t="s">
        <v>209</v>
      </c>
      <c r="G418" t="s">
        <v>25</v>
      </c>
      <c r="H418" t="s">
        <v>68</v>
      </c>
      <c r="I418">
        <v>4</v>
      </c>
      <c r="J418">
        <v>514.98</v>
      </c>
      <c r="K418">
        <v>0.05</v>
      </c>
      <c r="L418">
        <v>0</v>
      </c>
      <c r="M418">
        <v>3.55</v>
      </c>
      <c r="N418">
        <v>1960.47</v>
      </c>
      <c r="O418" t="s">
        <v>69</v>
      </c>
      <c r="P418" t="s">
        <v>28</v>
      </c>
      <c r="Q418" t="s">
        <v>166</v>
      </c>
      <c r="R418" t="s">
        <v>167</v>
      </c>
      <c r="S418" t="s">
        <v>43</v>
      </c>
      <c r="T418" t="s">
        <v>1570</v>
      </c>
    </row>
    <row r="419" spans="1:20" x14ac:dyDescent="0.25">
      <c r="A419" t="s">
        <v>1571</v>
      </c>
      <c r="B419" s="1">
        <v>44646</v>
      </c>
      <c r="C419" t="s">
        <v>1572</v>
      </c>
      <c r="D419" t="s">
        <v>666</v>
      </c>
      <c r="E419" t="s">
        <v>87</v>
      </c>
      <c r="F419" t="s">
        <v>88</v>
      </c>
      <c r="G419" t="s">
        <v>180</v>
      </c>
      <c r="H419" t="s">
        <v>79</v>
      </c>
      <c r="I419">
        <v>4</v>
      </c>
      <c r="J419">
        <v>557.57000000000005</v>
      </c>
      <c r="K419">
        <v>0.15</v>
      </c>
      <c r="L419">
        <v>151.66</v>
      </c>
      <c r="M419">
        <v>11.32</v>
      </c>
      <c r="N419">
        <v>2058.7199999999998</v>
      </c>
      <c r="O419" t="s">
        <v>69</v>
      </c>
      <c r="P419" t="s">
        <v>28</v>
      </c>
      <c r="Q419" t="s">
        <v>29</v>
      </c>
      <c r="R419" t="s">
        <v>30</v>
      </c>
      <c r="S419" t="s">
        <v>43</v>
      </c>
      <c r="T419" t="s">
        <v>471</v>
      </c>
    </row>
    <row r="420" spans="1:20" x14ac:dyDescent="0.25">
      <c r="A420" t="s">
        <v>1573</v>
      </c>
      <c r="B420" s="1">
        <v>44489</v>
      </c>
      <c r="C420" t="s">
        <v>1574</v>
      </c>
      <c r="D420" t="s">
        <v>351</v>
      </c>
      <c r="E420" t="s">
        <v>675</v>
      </c>
      <c r="F420" t="s">
        <v>676</v>
      </c>
      <c r="G420" t="s">
        <v>38</v>
      </c>
      <c r="H420" t="s">
        <v>58</v>
      </c>
      <c r="I420">
        <v>3</v>
      </c>
      <c r="J420">
        <v>495.51</v>
      </c>
      <c r="K420">
        <v>0.3</v>
      </c>
      <c r="L420">
        <v>124.87</v>
      </c>
      <c r="M420">
        <v>4.78</v>
      </c>
      <c r="N420">
        <v>1170.22</v>
      </c>
      <c r="O420" t="s">
        <v>153</v>
      </c>
      <c r="P420" t="s">
        <v>99</v>
      </c>
      <c r="Q420" t="s">
        <v>188</v>
      </c>
      <c r="R420" t="s">
        <v>82</v>
      </c>
      <c r="S420" t="s">
        <v>43</v>
      </c>
      <c r="T420" t="s">
        <v>1575</v>
      </c>
    </row>
    <row r="421" spans="1:20" x14ac:dyDescent="0.25">
      <c r="A421" t="s">
        <v>1576</v>
      </c>
      <c r="B421" s="1">
        <v>45370</v>
      </c>
      <c r="C421" t="s">
        <v>1577</v>
      </c>
      <c r="D421" t="s">
        <v>220</v>
      </c>
      <c r="E421" t="s">
        <v>226</v>
      </c>
      <c r="F421" t="s">
        <v>227</v>
      </c>
      <c r="G421" t="s">
        <v>38</v>
      </c>
      <c r="H421" t="s">
        <v>58</v>
      </c>
      <c r="I421">
        <v>4</v>
      </c>
      <c r="J421">
        <v>26.26</v>
      </c>
      <c r="K421">
        <v>0.1</v>
      </c>
      <c r="L421">
        <v>4.7300000000000004</v>
      </c>
      <c r="M421">
        <v>4.1399999999999997</v>
      </c>
      <c r="N421">
        <v>103.41</v>
      </c>
      <c r="O421" t="s">
        <v>40</v>
      </c>
      <c r="P421" t="s">
        <v>132</v>
      </c>
      <c r="Q421" t="s">
        <v>100</v>
      </c>
      <c r="R421" t="s">
        <v>101</v>
      </c>
      <c r="S421" t="s">
        <v>43</v>
      </c>
      <c r="T421" t="s">
        <v>1578</v>
      </c>
    </row>
    <row r="422" spans="1:20" x14ac:dyDescent="0.25">
      <c r="A422" t="s">
        <v>1579</v>
      </c>
      <c r="B422" s="1">
        <v>44377</v>
      </c>
      <c r="C422" t="s">
        <v>1580</v>
      </c>
      <c r="D422" t="s">
        <v>731</v>
      </c>
      <c r="E422" t="s">
        <v>254</v>
      </c>
      <c r="F422" t="s">
        <v>255</v>
      </c>
      <c r="G422" t="s">
        <v>180</v>
      </c>
      <c r="H422" t="s">
        <v>263</v>
      </c>
      <c r="I422">
        <v>3</v>
      </c>
      <c r="J422">
        <v>177.18</v>
      </c>
      <c r="K422">
        <v>0</v>
      </c>
      <c r="L422">
        <v>63.78</v>
      </c>
      <c r="M422">
        <v>9.18</v>
      </c>
      <c r="N422">
        <v>604.5</v>
      </c>
      <c r="O422" t="s">
        <v>59</v>
      </c>
      <c r="P422" t="s">
        <v>28</v>
      </c>
      <c r="Q422" t="s">
        <v>210</v>
      </c>
      <c r="R422" t="s">
        <v>42</v>
      </c>
      <c r="S422" t="s">
        <v>43</v>
      </c>
      <c r="T422" t="s">
        <v>1581</v>
      </c>
    </row>
    <row r="423" spans="1:20" x14ac:dyDescent="0.25">
      <c r="A423" t="s">
        <v>1582</v>
      </c>
      <c r="B423" s="1">
        <v>45046</v>
      </c>
      <c r="C423" t="s">
        <v>1583</v>
      </c>
      <c r="D423" t="s">
        <v>716</v>
      </c>
      <c r="E423" t="s">
        <v>783</v>
      </c>
      <c r="F423" t="s">
        <v>784</v>
      </c>
      <c r="G423" t="s">
        <v>25</v>
      </c>
      <c r="H423" t="s">
        <v>354</v>
      </c>
      <c r="I423">
        <v>3</v>
      </c>
      <c r="J423">
        <v>168.62</v>
      </c>
      <c r="K423">
        <v>0.05</v>
      </c>
      <c r="L423">
        <v>24.03</v>
      </c>
      <c r="M423">
        <v>14.43</v>
      </c>
      <c r="N423">
        <v>519.03</v>
      </c>
      <c r="O423" t="s">
        <v>80</v>
      </c>
      <c r="P423" t="s">
        <v>28</v>
      </c>
      <c r="Q423" t="s">
        <v>71</v>
      </c>
      <c r="R423" t="s">
        <v>42</v>
      </c>
      <c r="S423" t="s">
        <v>43</v>
      </c>
      <c r="T423" t="s">
        <v>1584</v>
      </c>
    </row>
    <row r="424" spans="1:20" x14ac:dyDescent="0.25">
      <c r="A424" t="s">
        <v>1585</v>
      </c>
      <c r="B424" s="1">
        <v>44903</v>
      </c>
      <c r="C424" t="s">
        <v>1586</v>
      </c>
      <c r="D424" t="s">
        <v>95</v>
      </c>
      <c r="E424" t="s">
        <v>151</v>
      </c>
      <c r="F424" t="s">
        <v>152</v>
      </c>
      <c r="G424" t="s">
        <v>38</v>
      </c>
      <c r="H424" t="s">
        <v>68</v>
      </c>
      <c r="I424">
        <v>2</v>
      </c>
      <c r="J424">
        <v>254.34</v>
      </c>
      <c r="K424">
        <v>0</v>
      </c>
      <c r="L424">
        <v>40.69</v>
      </c>
      <c r="M424">
        <v>2.34</v>
      </c>
      <c r="N424">
        <v>551.71</v>
      </c>
      <c r="O424" t="s">
        <v>153</v>
      </c>
      <c r="P424" t="s">
        <v>132</v>
      </c>
      <c r="Q424" t="s">
        <v>51</v>
      </c>
      <c r="R424" t="s">
        <v>42</v>
      </c>
      <c r="S424" t="s">
        <v>43</v>
      </c>
      <c r="T424" t="s">
        <v>1587</v>
      </c>
    </row>
    <row r="425" spans="1:20" x14ac:dyDescent="0.25">
      <c r="A425" t="s">
        <v>1588</v>
      </c>
      <c r="B425" s="1">
        <v>45366</v>
      </c>
      <c r="C425" t="s">
        <v>1589</v>
      </c>
      <c r="D425" t="s">
        <v>275</v>
      </c>
      <c r="E425" t="s">
        <v>254</v>
      </c>
      <c r="F425" t="s">
        <v>255</v>
      </c>
      <c r="G425" t="s">
        <v>108</v>
      </c>
      <c r="H425" t="s">
        <v>109</v>
      </c>
      <c r="I425">
        <v>5</v>
      </c>
      <c r="J425">
        <v>125.23</v>
      </c>
      <c r="K425">
        <v>0.15</v>
      </c>
      <c r="L425">
        <v>26.61</v>
      </c>
      <c r="M425">
        <v>2.11</v>
      </c>
      <c r="N425">
        <v>560.95000000000005</v>
      </c>
      <c r="O425" t="s">
        <v>80</v>
      </c>
      <c r="P425" t="s">
        <v>28</v>
      </c>
      <c r="Q425" t="s">
        <v>81</v>
      </c>
      <c r="R425" t="s">
        <v>82</v>
      </c>
      <c r="S425" t="s">
        <v>235</v>
      </c>
      <c r="T425" t="s">
        <v>1590</v>
      </c>
    </row>
    <row r="426" spans="1:20" x14ac:dyDescent="0.25">
      <c r="A426" t="s">
        <v>1591</v>
      </c>
      <c r="B426" s="1">
        <v>43847</v>
      </c>
      <c r="C426" t="s">
        <v>1592</v>
      </c>
      <c r="D426" t="s">
        <v>1593</v>
      </c>
      <c r="E426" t="s">
        <v>358</v>
      </c>
      <c r="F426" t="s">
        <v>359</v>
      </c>
      <c r="G426" t="s">
        <v>38</v>
      </c>
      <c r="H426" t="s">
        <v>263</v>
      </c>
      <c r="I426">
        <v>5</v>
      </c>
      <c r="J426">
        <v>556.34</v>
      </c>
      <c r="K426">
        <v>0</v>
      </c>
      <c r="L426">
        <v>333.8</v>
      </c>
      <c r="M426">
        <v>5.55</v>
      </c>
      <c r="N426">
        <v>3121.05</v>
      </c>
      <c r="O426" t="s">
        <v>27</v>
      </c>
      <c r="P426" t="s">
        <v>132</v>
      </c>
      <c r="Q426" t="s">
        <v>228</v>
      </c>
      <c r="R426" t="s">
        <v>82</v>
      </c>
      <c r="S426" t="s">
        <v>31</v>
      </c>
      <c r="T426" t="s">
        <v>1275</v>
      </c>
    </row>
    <row r="427" spans="1:20" x14ac:dyDescent="0.25">
      <c r="A427" t="s">
        <v>1594</v>
      </c>
      <c r="B427" s="1">
        <v>45026</v>
      </c>
      <c r="C427" t="s">
        <v>1595</v>
      </c>
      <c r="D427" t="s">
        <v>451</v>
      </c>
      <c r="E427" t="s">
        <v>36</v>
      </c>
      <c r="F427" t="s">
        <v>37</v>
      </c>
      <c r="G427" t="s">
        <v>180</v>
      </c>
      <c r="H427" t="s">
        <v>26</v>
      </c>
      <c r="I427">
        <v>1</v>
      </c>
      <c r="J427">
        <v>124.17</v>
      </c>
      <c r="K427">
        <v>0.25</v>
      </c>
      <c r="L427">
        <v>4.66</v>
      </c>
      <c r="M427">
        <v>3.04</v>
      </c>
      <c r="N427">
        <v>100.83</v>
      </c>
      <c r="O427" t="s">
        <v>69</v>
      </c>
      <c r="P427" t="s">
        <v>28</v>
      </c>
      <c r="Q427" t="s">
        <v>89</v>
      </c>
      <c r="R427" t="s">
        <v>90</v>
      </c>
      <c r="S427" t="s">
        <v>43</v>
      </c>
      <c r="T427" t="s">
        <v>1596</v>
      </c>
    </row>
    <row r="428" spans="1:20" x14ac:dyDescent="0.25">
      <c r="A428" t="s">
        <v>1597</v>
      </c>
      <c r="B428" s="1">
        <v>45074</v>
      </c>
      <c r="C428" t="s">
        <v>1598</v>
      </c>
      <c r="D428" t="s">
        <v>865</v>
      </c>
      <c r="E428" t="s">
        <v>77</v>
      </c>
      <c r="F428" t="s">
        <v>78</v>
      </c>
      <c r="G428" t="s">
        <v>108</v>
      </c>
      <c r="H428" t="s">
        <v>26</v>
      </c>
      <c r="I428">
        <v>3</v>
      </c>
      <c r="J428">
        <v>234.48</v>
      </c>
      <c r="K428">
        <v>0</v>
      </c>
      <c r="L428">
        <v>35.17</v>
      </c>
      <c r="M428">
        <v>4.3099999999999996</v>
      </c>
      <c r="N428">
        <v>742.92</v>
      </c>
      <c r="O428" t="s">
        <v>153</v>
      </c>
      <c r="P428" t="s">
        <v>28</v>
      </c>
      <c r="Q428" t="s">
        <v>100</v>
      </c>
      <c r="R428" t="s">
        <v>101</v>
      </c>
      <c r="S428" t="s">
        <v>43</v>
      </c>
      <c r="T428" t="s">
        <v>1599</v>
      </c>
    </row>
    <row r="429" spans="1:20" x14ac:dyDescent="0.25">
      <c r="A429" t="s">
        <v>1600</v>
      </c>
      <c r="B429" s="1">
        <v>43988</v>
      </c>
      <c r="C429" t="s">
        <v>1601</v>
      </c>
      <c r="D429" t="s">
        <v>1232</v>
      </c>
      <c r="E429" t="s">
        <v>302</v>
      </c>
      <c r="F429" t="s">
        <v>303</v>
      </c>
      <c r="G429" t="s">
        <v>108</v>
      </c>
      <c r="H429" t="s">
        <v>256</v>
      </c>
      <c r="I429">
        <v>5</v>
      </c>
      <c r="J429">
        <v>326.45999999999998</v>
      </c>
      <c r="K429">
        <v>0</v>
      </c>
      <c r="L429">
        <v>293.81</v>
      </c>
      <c r="M429">
        <v>6.8</v>
      </c>
      <c r="N429">
        <v>1932.91</v>
      </c>
      <c r="O429" t="s">
        <v>27</v>
      </c>
      <c r="P429" t="s">
        <v>28</v>
      </c>
      <c r="Q429" t="s">
        <v>41</v>
      </c>
      <c r="R429" t="s">
        <v>42</v>
      </c>
      <c r="S429" t="s">
        <v>43</v>
      </c>
      <c r="T429" t="s">
        <v>1602</v>
      </c>
    </row>
    <row r="430" spans="1:20" x14ac:dyDescent="0.25">
      <c r="A430" t="s">
        <v>1603</v>
      </c>
      <c r="B430" s="1">
        <v>44307</v>
      </c>
      <c r="C430" t="s">
        <v>1604</v>
      </c>
      <c r="D430" t="s">
        <v>136</v>
      </c>
      <c r="E430" t="s">
        <v>23</v>
      </c>
      <c r="F430" t="s">
        <v>24</v>
      </c>
      <c r="G430" t="s">
        <v>98</v>
      </c>
      <c r="H430" t="s">
        <v>354</v>
      </c>
      <c r="I430">
        <v>4</v>
      </c>
      <c r="J430">
        <v>147</v>
      </c>
      <c r="K430">
        <v>0.05</v>
      </c>
      <c r="L430">
        <v>27.93</v>
      </c>
      <c r="M430">
        <v>7.9</v>
      </c>
      <c r="N430">
        <v>594.42999999999995</v>
      </c>
      <c r="O430" t="s">
        <v>69</v>
      </c>
      <c r="P430" t="s">
        <v>28</v>
      </c>
      <c r="Q430" t="s">
        <v>228</v>
      </c>
      <c r="R430" t="s">
        <v>82</v>
      </c>
      <c r="S430" t="s">
        <v>43</v>
      </c>
      <c r="T430" t="s">
        <v>1605</v>
      </c>
    </row>
    <row r="431" spans="1:20" x14ac:dyDescent="0.25">
      <c r="A431" t="s">
        <v>1606</v>
      </c>
      <c r="B431" s="1">
        <v>44900</v>
      </c>
      <c r="C431" t="s">
        <v>1607</v>
      </c>
      <c r="D431" t="s">
        <v>836</v>
      </c>
      <c r="E431" t="s">
        <v>36</v>
      </c>
      <c r="F431" t="s">
        <v>37</v>
      </c>
      <c r="G431" t="s">
        <v>98</v>
      </c>
      <c r="H431" t="s">
        <v>256</v>
      </c>
      <c r="I431">
        <v>4</v>
      </c>
      <c r="J431">
        <v>238.49</v>
      </c>
      <c r="K431">
        <v>0</v>
      </c>
      <c r="L431">
        <v>114.48</v>
      </c>
      <c r="M431">
        <v>3.1</v>
      </c>
      <c r="N431">
        <v>1071.54</v>
      </c>
      <c r="O431" t="s">
        <v>40</v>
      </c>
      <c r="P431" t="s">
        <v>132</v>
      </c>
      <c r="Q431" t="s">
        <v>29</v>
      </c>
      <c r="R431" t="s">
        <v>30</v>
      </c>
      <c r="S431" t="s">
        <v>43</v>
      </c>
      <c r="T431" t="s">
        <v>1608</v>
      </c>
    </row>
    <row r="432" spans="1:20" x14ac:dyDescent="0.25">
      <c r="A432" t="s">
        <v>1609</v>
      </c>
      <c r="B432" s="1">
        <v>45227</v>
      </c>
      <c r="C432" t="s">
        <v>1610</v>
      </c>
      <c r="D432" t="s">
        <v>239</v>
      </c>
      <c r="E432" t="s">
        <v>400</v>
      </c>
      <c r="F432" t="s">
        <v>401</v>
      </c>
      <c r="G432" t="s">
        <v>98</v>
      </c>
      <c r="H432" t="s">
        <v>123</v>
      </c>
      <c r="I432">
        <v>5</v>
      </c>
      <c r="J432">
        <v>464.26</v>
      </c>
      <c r="K432">
        <v>0.25</v>
      </c>
      <c r="L432">
        <v>87.05</v>
      </c>
      <c r="M432">
        <v>4.41</v>
      </c>
      <c r="N432">
        <v>1832.44</v>
      </c>
      <c r="O432" t="s">
        <v>69</v>
      </c>
      <c r="P432" t="s">
        <v>28</v>
      </c>
      <c r="Q432" t="s">
        <v>339</v>
      </c>
      <c r="R432" t="s">
        <v>82</v>
      </c>
      <c r="S432" t="s">
        <v>43</v>
      </c>
      <c r="T432" t="s">
        <v>1611</v>
      </c>
    </row>
    <row r="433" spans="1:20" x14ac:dyDescent="0.25">
      <c r="A433" t="s">
        <v>1612</v>
      </c>
      <c r="B433" s="1">
        <v>44348</v>
      </c>
      <c r="C433" t="s">
        <v>1613</v>
      </c>
      <c r="D433" t="s">
        <v>1614</v>
      </c>
      <c r="E433" t="s">
        <v>208</v>
      </c>
      <c r="F433" t="s">
        <v>209</v>
      </c>
      <c r="G433" t="s">
        <v>180</v>
      </c>
      <c r="H433" t="s">
        <v>263</v>
      </c>
      <c r="I433">
        <v>3</v>
      </c>
      <c r="J433">
        <v>162.19</v>
      </c>
      <c r="K433">
        <v>0</v>
      </c>
      <c r="L433">
        <v>38.93</v>
      </c>
      <c r="M433">
        <v>13.08</v>
      </c>
      <c r="N433">
        <v>538.58000000000004</v>
      </c>
      <c r="O433" t="s">
        <v>153</v>
      </c>
      <c r="P433" t="s">
        <v>28</v>
      </c>
      <c r="Q433" t="s">
        <v>221</v>
      </c>
      <c r="R433" t="s">
        <v>222</v>
      </c>
      <c r="S433" t="s">
        <v>91</v>
      </c>
      <c r="T433" t="s">
        <v>1615</v>
      </c>
    </row>
    <row r="434" spans="1:20" x14ac:dyDescent="0.25">
      <c r="A434" t="s">
        <v>1616</v>
      </c>
      <c r="B434" s="1">
        <v>43929</v>
      </c>
      <c r="C434" t="s">
        <v>1617</v>
      </c>
      <c r="D434" t="s">
        <v>1618</v>
      </c>
      <c r="E434" t="s">
        <v>400</v>
      </c>
      <c r="F434" t="s">
        <v>401</v>
      </c>
      <c r="G434" t="s">
        <v>108</v>
      </c>
      <c r="H434" t="s">
        <v>58</v>
      </c>
      <c r="I434">
        <v>4</v>
      </c>
      <c r="J434">
        <v>416.04</v>
      </c>
      <c r="K434">
        <v>0</v>
      </c>
      <c r="L434">
        <v>0</v>
      </c>
      <c r="M434">
        <v>3.76</v>
      </c>
      <c r="N434">
        <v>1667.92</v>
      </c>
      <c r="O434" t="s">
        <v>69</v>
      </c>
      <c r="P434" t="s">
        <v>132</v>
      </c>
      <c r="Q434" t="s">
        <v>81</v>
      </c>
      <c r="R434" t="s">
        <v>82</v>
      </c>
      <c r="S434" t="s">
        <v>43</v>
      </c>
      <c r="T434" t="s">
        <v>1619</v>
      </c>
    </row>
    <row r="435" spans="1:20" x14ac:dyDescent="0.25">
      <c r="A435" t="s">
        <v>1620</v>
      </c>
      <c r="B435" s="1">
        <v>45599</v>
      </c>
      <c r="C435" t="s">
        <v>1621</v>
      </c>
      <c r="D435" t="s">
        <v>562</v>
      </c>
      <c r="E435" t="s">
        <v>352</v>
      </c>
      <c r="F435" t="s">
        <v>353</v>
      </c>
      <c r="G435" t="s">
        <v>180</v>
      </c>
      <c r="H435" t="s">
        <v>68</v>
      </c>
      <c r="I435">
        <v>5</v>
      </c>
      <c r="J435">
        <v>446.28</v>
      </c>
      <c r="K435">
        <v>0</v>
      </c>
      <c r="L435">
        <v>178.51</v>
      </c>
      <c r="M435">
        <v>14.42</v>
      </c>
      <c r="N435">
        <v>2424.33</v>
      </c>
      <c r="O435" t="s">
        <v>80</v>
      </c>
      <c r="P435" t="s">
        <v>132</v>
      </c>
      <c r="Q435" t="s">
        <v>339</v>
      </c>
      <c r="R435" t="s">
        <v>82</v>
      </c>
      <c r="S435" t="s">
        <v>43</v>
      </c>
      <c r="T435" t="s">
        <v>92</v>
      </c>
    </row>
    <row r="436" spans="1:20" x14ac:dyDescent="0.25">
      <c r="A436" t="s">
        <v>1622</v>
      </c>
      <c r="B436" s="1">
        <v>44891</v>
      </c>
      <c r="C436" t="s">
        <v>1623</v>
      </c>
      <c r="D436" t="s">
        <v>986</v>
      </c>
      <c r="E436" t="s">
        <v>352</v>
      </c>
      <c r="F436" t="s">
        <v>353</v>
      </c>
      <c r="G436" t="s">
        <v>38</v>
      </c>
      <c r="H436" t="s">
        <v>256</v>
      </c>
      <c r="I436">
        <v>1</v>
      </c>
      <c r="J436">
        <v>34.57</v>
      </c>
      <c r="K436">
        <v>0</v>
      </c>
      <c r="L436">
        <v>1.73</v>
      </c>
      <c r="M436">
        <v>5.7</v>
      </c>
      <c r="N436">
        <v>42</v>
      </c>
      <c r="O436" t="s">
        <v>59</v>
      </c>
      <c r="P436" t="s">
        <v>28</v>
      </c>
      <c r="Q436" t="s">
        <v>100</v>
      </c>
      <c r="R436" t="s">
        <v>101</v>
      </c>
      <c r="S436" t="s">
        <v>43</v>
      </c>
      <c r="T436" t="s">
        <v>1624</v>
      </c>
    </row>
    <row r="437" spans="1:20" x14ac:dyDescent="0.25">
      <c r="A437" t="s">
        <v>1625</v>
      </c>
      <c r="B437" s="1">
        <v>44110</v>
      </c>
      <c r="C437" t="s">
        <v>1626</v>
      </c>
      <c r="D437" t="s">
        <v>1002</v>
      </c>
      <c r="E437" t="s">
        <v>391</v>
      </c>
      <c r="F437" t="s">
        <v>392</v>
      </c>
      <c r="G437" t="s">
        <v>98</v>
      </c>
      <c r="H437" t="s">
        <v>263</v>
      </c>
      <c r="I437">
        <v>2</v>
      </c>
      <c r="J437">
        <v>281.76</v>
      </c>
      <c r="K437">
        <v>0.15</v>
      </c>
      <c r="L437">
        <v>57.48</v>
      </c>
      <c r="M437">
        <v>6.97</v>
      </c>
      <c r="N437">
        <v>543.44000000000005</v>
      </c>
      <c r="O437" t="s">
        <v>153</v>
      </c>
      <c r="P437" t="s">
        <v>28</v>
      </c>
      <c r="Q437" t="s">
        <v>51</v>
      </c>
      <c r="R437" t="s">
        <v>42</v>
      </c>
      <c r="S437" t="s">
        <v>43</v>
      </c>
      <c r="T437" t="s">
        <v>1627</v>
      </c>
    </row>
    <row r="438" spans="1:20" x14ac:dyDescent="0.25">
      <c r="A438" t="s">
        <v>1628</v>
      </c>
      <c r="B438" s="1">
        <v>45203</v>
      </c>
      <c r="C438" t="s">
        <v>1629</v>
      </c>
      <c r="D438" t="s">
        <v>285</v>
      </c>
      <c r="E438" t="s">
        <v>178</v>
      </c>
      <c r="F438" t="s">
        <v>179</v>
      </c>
      <c r="G438" t="s">
        <v>38</v>
      </c>
      <c r="H438" t="s">
        <v>58</v>
      </c>
      <c r="I438">
        <v>5</v>
      </c>
      <c r="J438">
        <v>36.14</v>
      </c>
      <c r="K438">
        <v>0.05</v>
      </c>
      <c r="L438">
        <v>8.58</v>
      </c>
      <c r="M438">
        <v>11.65</v>
      </c>
      <c r="N438">
        <v>191.9</v>
      </c>
      <c r="O438" t="s">
        <v>27</v>
      </c>
      <c r="P438" t="s">
        <v>132</v>
      </c>
      <c r="Q438" t="s">
        <v>154</v>
      </c>
      <c r="R438" t="s">
        <v>155</v>
      </c>
      <c r="S438" t="s">
        <v>235</v>
      </c>
      <c r="T438" t="s">
        <v>1630</v>
      </c>
    </row>
    <row r="439" spans="1:20" x14ac:dyDescent="0.25">
      <c r="A439" t="s">
        <v>1631</v>
      </c>
      <c r="B439" s="1">
        <v>44327</v>
      </c>
      <c r="C439" t="s">
        <v>1632</v>
      </c>
      <c r="D439" t="s">
        <v>811</v>
      </c>
      <c r="E439" t="s">
        <v>400</v>
      </c>
      <c r="F439" t="s">
        <v>401</v>
      </c>
      <c r="G439" t="s">
        <v>50</v>
      </c>
      <c r="H439" t="s">
        <v>79</v>
      </c>
      <c r="I439">
        <v>5</v>
      </c>
      <c r="J439">
        <v>589.23</v>
      </c>
      <c r="K439">
        <v>0.15</v>
      </c>
      <c r="L439">
        <v>0</v>
      </c>
      <c r="M439">
        <v>0.03</v>
      </c>
      <c r="N439">
        <v>2504.2600000000002</v>
      </c>
      <c r="O439" t="s">
        <v>80</v>
      </c>
      <c r="P439" t="s">
        <v>28</v>
      </c>
      <c r="Q439" t="s">
        <v>182</v>
      </c>
      <c r="R439" t="s">
        <v>183</v>
      </c>
      <c r="S439" t="s">
        <v>235</v>
      </c>
      <c r="T439" t="s">
        <v>1633</v>
      </c>
    </row>
    <row r="440" spans="1:20" x14ac:dyDescent="0.25">
      <c r="A440" t="s">
        <v>1634</v>
      </c>
      <c r="B440" s="1">
        <v>44132</v>
      </c>
      <c r="C440" t="s">
        <v>1635</v>
      </c>
      <c r="D440" t="s">
        <v>1636</v>
      </c>
      <c r="E440" t="s">
        <v>574</v>
      </c>
      <c r="F440" t="s">
        <v>575</v>
      </c>
      <c r="G440" t="s">
        <v>108</v>
      </c>
      <c r="H440" t="s">
        <v>354</v>
      </c>
      <c r="I440">
        <v>3</v>
      </c>
      <c r="J440">
        <v>108.48</v>
      </c>
      <c r="K440">
        <v>0.05</v>
      </c>
      <c r="L440">
        <v>37.1</v>
      </c>
      <c r="M440">
        <v>14.17</v>
      </c>
      <c r="N440">
        <v>360.44</v>
      </c>
      <c r="O440" t="s">
        <v>27</v>
      </c>
      <c r="P440" t="s">
        <v>28</v>
      </c>
      <c r="Q440" t="s">
        <v>182</v>
      </c>
      <c r="R440" t="s">
        <v>183</v>
      </c>
      <c r="S440" t="s">
        <v>43</v>
      </c>
      <c r="T440" t="s">
        <v>1619</v>
      </c>
    </row>
    <row r="441" spans="1:20" x14ac:dyDescent="0.25">
      <c r="A441" t="s">
        <v>1637</v>
      </c>
      <c r="B441" s="1">
        <v>44011</v>
      </c>
      <c r="C441" t="s">
        <v>1638</v>
      </c>
      <c r="D441" t="s">
        <v>656</v>
      </c>
      <c r="E441" t="s">
        <v>106</v>
      </c>
      <c r="F441" t="s">
        <v>107</v>
      </c>
      <c r="G441" t="s">
        <v>98</v>
      </c>
      <c r="H441" t="s">
        <v>39</v>
      </c>
      <c r="I441">
        <v>5</v>
      </c>
      <c r="J441">
        <v>446.24</v>
      </c>
      <c r="K441">
        <v>0</v>
      </c>
      <c r="L441">
        <v>111.56</v>
      </c>
      <c r="M441">
        <v>9.36</v>
      </c>
      <c r="N441">
        <v>2352.12</v>
      </c>
      <c r="O441" t="s">
        <v>69</v>
      </c>
      <c r="P441" t="s">
        <v>28</v>
      </c>
      <c r="Q441" t="s">
        <v>182</v>
      </c>
      <c r="R441" t="s">
        <v>183</v>
      </c>
      <c r="S441" t="s">
        <v>43</v>
      </c>
      <c r="T441" t="s">
        <v>1065</v>
      </c>
    </row>
    <row r="442" spans="1:20" x14ac:dyDescent="0.25">
      <c r="A442" t="s">
        <v>1639</v>
      </c>
      <c r="B442" s="1">
        <v>44437</v>
      </c>
      <c r="C442" t="s">
        <v>1640</v>
      </c>
      <c r="D442" t="s">
        <v>220</v>
      </c>
      <c r="E442" t="s">
        <v>106</v>
      </c>
      <c r="F442" t="s">
        <v>107</v>
      </c>
      <c r="G442" t="s">
        <v>180</v>
      </c>
      <c r="H442" t="s">
        <v>354</v>
      </c>
      <c r="I442">
        <v>5</v>
      </c>
      <c r="J442">
        <v>439.14</v>
      </c>
      <c r="K442">
        <v>0.2</v>
      </c>
      <c r="L442">
        <v>140.52000000000001</v>
      </c>
      <c r="M442">
        <v>3.78</v>
      </c>
      <c r="N442">
        <v>1900.86</v>
      </c>
      <c r="O442" t="s">
        <v>69</v>
      </c>
      <c r="P442" t="s">
        <v>28</v>
      </c>
      <c r="Q442" t="s">
        <v>221</v>
      </c>
      <c r="R442" t="s">
        <v>222</v>
      </c>
      <c r="S442" t="s">
        <v>43</v>
      </c>
      <c r="T442" t="s">
        <v>685</v>
      </c>
    </row>
    <row r="443" spans="1:20" x14ac:dyDescent="0.25">
      <c r="A443" t="s">
        <v>1641</v>
      </c>
      <c r="B443" s="1">
        <v>44953</v>
      </c>
      <c r="C443" t="s">
        <v>1642</v>
      </c>
      <c r="D443" t="s">
        <v>1034</v>
      </c>
      <c r="E443" t="s">
        <v>574</v>
      </c>
      <c r="F443" t="s">
        <v>575</v>
      </c>
      <c r="G443" t="s">
        <v>50</v>
      </c>
      <c r="H443" t="s">
        <v>79</v>
      </c>
      <c r="I443">
        <v>4</v>
      </c>
      <c r="J443">
        <v>225.16</v>
      </c>
      <c r="K443">
        <v>0</v>
      </c>
      <c r="L443">
        <v>72.05</v>
      </c>
      <c r="M443">
        <v>0.92</v>
      </c>
      <c r="N443">
        <v>973.61</v>
      </c>
      <c r="O443" t="s">
        <v>69</v>
      </c>
      <c r="P443" t="s">
        <v>28</v>
      </c>
      <c r="Q443" t="s">
        <v>221</v>
      </c>
      <c r="R443" t="s">
        <v>222</v>
      </c>
      <c r="S443" t="s">
        <v>43</v>
      </c>
      <c r="T443" t="s">
        <v>1643</v>
      </c>
    </row>
    <row r="444" spans="1:20" x14ac:dyDescent="0.25">
      <c r="A444" t="s">
        <v>1644</v>
      </c>
      <c r="B444" s="1">
        <v>44530</v>
      </c>
      <c r="C444" t="s">
        <v>1645</v>
      </c>
      <c r="D444" t="s">
        <v>1618</v>
      </c>
      <c r="E444" t="s">
        <v>469</v>
      </c>
      <c r="F444" t="s">
        <v>470</v>
      </c>
      <c r="G444" t="s">
        <v>38</v>
      </c>
      <c r="H444" t="s">
        <v>79</v>
      </c>
      <c r="I444">
        <v>2</v>
      </c>
      <c r="J444">
        <v>430.44</v>
      </c>
      <c r="K444">
        <v>0.15</v>
      </c>
      <c r="L444">
        <v>87.81</v>
      </c>
      <c r="M444">
        <v>0.26</v>
      </c>
      <c r="N444">
        <v>819.82</v>
      </c>
      <c r="O444" t="s">
        <v>27</v>
      </c>
      <c r="P444" t="s">
        <v>28</v>
      </c>
      <c r="Q444" t="s">
        <v>166</v>
      </c>
      <c r="R444" t="s">
        <v>167</v>
      </c>
      <c r="S444" t="s">
        <v>43</v>
      </c>
      <c r="T444" t="s">
        <v>1646</v>
      </c>
    </row>
    <row r="445" spans="1:20" x14ac:dyDescent="0.25">
      <c r="A445" t="s">
        <v>1647</v>
      </c>
      <c r="B445" s="1">
        <v>44823</v>
      </c>
      <c r="C445" t="s">
        <v>1648</v>
      </c>
      <c r="D445" t="s">
        <v>666</v>
      </c>
      <c r="E445" t="s">
        <v>521</v>
      </c>
      <c r="F445" t="s">
        <v>522</v>
      </c>
      <c r="G445" t="s">
        <v>98</v>
      </c>
      <c r="H445" t="s">
        <v>263</v>
      </c>
      <c r="I445">
        <v>4</v>
      </c>
      <c r="J445">
        <v>197.15</v>
      </c>
      <c r="K445">
        <v>0.05</v>
      </c>
      <c r="L445">
        <v>134.85</v>
      </c>
      <c r="M445">
        <v>3.07</v>
      </c>
      <c r="N445">
        <v>887.09</v>
      </c>
      <c r="O445" t="s">
        <v>153</v>
      </c>
      <c r="P445" t="s">
        <v>181</v>
      </c>
      <c r="Q445" t="s">
        <v>339</v>
      </c>
      <c r="R445" t="s">
        <v>82</v>
      </c>
      <c r="S445" t="s">
        <v>235</v>
      </c>
      <c r="T445" t="s">
        <v>1627</v>
      </c>
    </row>
    <row r="446" spans="1:20" x14ac:dyDescent="0.25">
      <c r="A446" t="s">
        <v>1649</v>
      </c>
      <c r="B446" s="1">
        <v>44970</v>
      </c>
      <c r="C446" t="s">
        <v>1650</v>
      </c>
      <c r="D446" t="s">
        <v>253</v>
      </c>
      <c r="E446" t="s">
        <v>121</v>
      </c>
      <c r="F446" t="s">
        <v>122</v>
      </c>
      <c r="G446" t="s">
        <v>38</v>
      </c>
      <c r="H446" t="s">
        <v>354</v>
      </c>
      <c r="I446">
        <v>1</v>
      </c>
      <c r="J446">
        <v>68.55</v>
      </c>
      <c r="K446">
        <v>0</v>
      </c>
      <c r="L446">
        <v>3.43</v>
      </c>
      <c r="M446">
        <v>1.06</v>
      </c>
      <c r="N446">
        <v>73.040000000000006</v>
      </c>
      <c r="O446" t="s">
        <v>40</v>
      </c>
      <c r="P446" t="s">
        <v>28</v>
      </c>
      <c r="Q446" t="s">
        <v>188</v>
      </c>
      <c r="R446" t="s">
        <v>82</v>
      </c>
      <c r="S446" t="s">
        <v>43</v>
      </c>
      <c r="T446" t="s">
        <v>1651</v>
      </c>
    </row>
    <row r="447" spans="1:20" x14ac:dyDescent="0.25">
      <c r="A447" t="s">
        <v>1652</v>
      </c>
      <c r="B447" s="1">
        <v>44021</v>
      </c>
      <c r="C447" t="s">
        <v>1653</v>
      </c>
      <c r="D447" t="s">
        <v>702</v>
      </c>
      <c r="E447" t="s">
        <v>492</v>
      </c>
      <c r="F447" t="s">
        <v>493</v>
      </c>
      <c r="G447" t="s">
        <v>25</v>
      </c>
      <c r="H447" t="s">
        <v>58</v>
      </c>
      <c r="I447">
        <v>1</v>
      </c>
      <c r="J447">
        <v>565.14</v>
      </c>
      <c r="K447">
        <v>0.2</v>
      </c>
      <c r="L447">
        <v>22.61</v>
      </c>
      <c r="M447">
        <v>14.44</v>
      </c>
      <c r="N447">
        <v>489.16</v>
      </c>
      <c r="O447" t="s">
        <v>153</v>
      </c>
      <c r="P447" t="s">
        <v>28</v>
      </c>
      <c r="Q447" t="s">
        <v>89</v>
      </c>
      <c r="R447" t="s">
        <v>90</v>
      </c>
      <c r="S447" t="s">
        <v>72</v>
      </c>
      <c r="T447" t="s">
        <v>1369</v>
      </c>
    </row>
    <row r="448" spans="1:20" x14ac:dyDescent="0.25">
      <c r="A448" t="s">
        <v>1654</v>
      </c>
      <c r="B448" s="1">
        <v>44083</v>
      </c>
      <c r="C448" t="s">
        <v>1655</v>
      </c>
      <c r="D448" t="s">
        <v>648</v>
      </c>
      <c r="E448" t="s">
        <v>106</v>
      </c>
      <c r="F448" t="s">
        <v>107</v>
      </c>
      <c r="G448" t="s">
        <v>38</v>
      </c>
      <c r="H448" t="s">
        <v>39</v>
      </c>
      <c r="I448">
        <v>4</v>
      </c>
      <c r="J448">
        <v>380.51</v>
      </c>
      <c r="K448">
        <v>0</v>
      </c>
      <c r="L448">
        <v>76.099999999999994</v>
      </c>
      <c r="M448">
        <v>6.78</v>
      </c>
      <c r="N448">
        <v>1604.92</v>
      </c>
      <c r="O448" t="s">
        <v>40</v>
      </c>
      <c r="P448" t="s">
        <v>28</v>
      </c>
      <c r="Q448" t="s">
        <v>139</v>
      </c>
      <c r="R448" t="s">
        <v>140</v>
      </c>
      <c r="S448" t="s">
        <v>43</v>
      </c>
      <c r="T448" t="s">
        <v>1656</v>
      </c>
    </row>
    <row r="449" spans="1:20" x14ac:dyDescent="0.25">
      <c r="A449" t="s">
        <v>1657</v>
      </c>
      <c r="B449" s="1">
        <v>44811</v>
      </c>
      <c r="C449" t="s">
        <v>1658</v>
      </c>
      <c r="D449" t="s">
        <v>65</v>
      </c>
      <c r="E449" t="s">
        <v>574</v>
      </c>
      <c r="F449" t="s">
        <v>575</v>
      </c>
      <c r="G449" t="s">
        <v>108</v>
      </c>
      <c r="H449" t="s">
        <v>109</v>
      </c>
      <c r="I449">
        <v>5</v>
      </c>
      <c r="J449">
        <v>73.63</v>
      </c>
      <c r="K449">
        <v>0.2</v>
      </c>
      <c r="L449">
        <v>14.73</v>
      </c>
      <c r="M449">
        <v>1.28</v>
      </c>
      <c r="N449">
        <v>310.52999999999997</v>
      </c>
      <c r="O449" t="s">
        <v>80</v>
      </c>
      <c r="P449" t="s">
        <v>28</v>
      </c>
      <c r="Q449" t="s">
        <v>182</v>
      </c>
      <c r="R449" t="s">
        <v>183</v>
      </c>
      <c r="S449" t="s">
        <v>43</v>
      </c>
      <c r="T449" t="s">
        <v>1659</v>
      </c>
    </row>
    <row r="450" spans="1:20" x14ac:dyDescent="0.25">
      <c r="A450" t="s">
        <v>1660</v>
      </c>
      <c r="B450" s="1">
        <v>44758</v>
      </c>
      <c r="C450" t="s">
        <v>1661</v>
      </c>
      <c r="D450" t="s">
        <v>604</v>
      </c>
      <c r="E450" t="s">
        <v>23</v>
      </c>
      <c r="F450" t="s">
        <v>24</v>
      </c>
      <c r="G450" t="s">
        <v>38</v>
      </c>
      <c r="H450" t="s">
        <v>256</v>
      </c>
      <c r="I450">
        <v>5</v>
      </c>
      <c r="J450">
        <v>126.64</v>
      </c>
      <c r="K450">
        <v>0.25</v>
      </c>
      <c r="L450">
        <v>0</v>
      </c>
      <c r="M450">
        <v>7.13</v>
      </c>
      <c r="N450">
        <v>482.03</v>
      </c>
      <c r="O450" t="s">
        <v>27</v>
      </c>
      <c r="P450" t="s">
        <v>28</v>
      </c>
      <c r="Q450" t="s">
        <v>116</v>
      </c>
      <c r="R450" t="s">
        <v>42</v>
      </c>
      <c r="S450" t="s">
        <v>31</v>
      </c>
      <c r="T450" t="s">
        <v>1662</v>
      </c>
    </row>
    <row r="451" spans="1:20" x14ac:dyDescent="0.25">
      <c r="A451" t="s">
        <v>1663</v>
      </c>
      <c r="B451" s="1">
        <v>45015</v>
      </c>
      <c r="C451" t="s">
        <v>1664</v>
      </c>
      <c r="D451" t="s">
        <v>1006</v>
      </c>
      <c r="E451" t="s">
        <v>337</v>
      </c>
      <c r="F451" t="s">
        <v>338</v>
      </c>
      <c r="G451" t="s">
        <v>180</v>
      </c>
      <c r="H451" t="s">
        <v>256</v>
      </c>
      <c r="I451">
        <v>1</v>
      </c>
      <c r="J451">
        <v>81.66</v>
      </c>
      <c r="K451">
        <v>0.1</v>
      </c>
      <c r="L451">
        <v>5.88</v>
      </c>
      <c r="M451">
        <v>0.62</v>
      </c>
      <c r="N451">
        <v>79.989999999999995</v>
      </c>
      <c r="O451" t="s">
        <v>69</v>
      </c>
      <c r="P451" t="s">
        <v>28</v>
      </c>
      <c r="Q451" t="s">
        <v>41</v>
      </c>
      <c r="R451" t="s">
        <v>42</v>
      </c>
      <c r="S451" t="s">
        <v>31</v>
      </c>
      <c r="T451" t="s">
        <v>1665</v>
      </c>
    </row>
    <row r="452" spans="1:20" x14ac:dyDescent="0.25">
      <c r="A452" t="s">
        <v>1666</v>
      </c>
      <c r="B452" s="1">
        <v>45110</v>
      </c>
      <c r="C452" t="s">
        <v>1667</v>
      </c>
      <c r="D452" t="s">
        <v>144</v>
      </c>
      <c r="E452" t="s">
        <v>137</v>
      </c>
      <c r="F452" t="s">
        <v>138</v>
      </c>
      <c r="G452" t="s">
        <v>38</v>
      </c>
      <c r="H452" t="s">
        <v>263</v>
      </c>
      <c r="I452">
        <v>3</v>
      </c>
      <c r="J452">
        <v>32.950000000000003</v>
      </c>
      <c r="K452">
        <v>0.1</v>
      </c>
      <c r="L452">
        <v>10.68</v>
      </c>
      <c r="M452">
        <v>10.47</v>
      </c>
      <c r="N452">
        <v>110.12</v>
      </c>
      <c r="O452" t="s">
        <v>153</v>
      </c>
      <c r="P452" t="s">
        <v>132</v>
      </c>
      <c r="Q452" t="s">
        <v>41</v>
      </c>
      <c r="R452" t="s">
        <v>42</v>
      </c>
      <c r="S452" t="s">
        <v>235</v>
      </c>
      <c r="T452" t="s">
        <v>1668</v>
      </c>
    </row>
    <row r="453" spans="1:20" x14ac:dyDescent="0.25">
      <c r="A453" t="s">
        <v>1669</v>
      </c>
      <c r="B453" s="1">
        <v>45177</v>
      </c>
      <c r="C453" t="s">
        <v>1670</v>
      </c>
      <c r="D453" t="s">
        <v>641</v>
      </c>
      <c r="E453" t="s">
        <v>77</v>
      </c>
      <c r="F453" t="s">
        <v>78</v>
      </c>
      <c r="G453" t="s">
        <v>98</v>
      </c>
      <c r="H453" t="s">
        <v>123</v>
      </c>
      <c r="I453">
        <v>1</v>
      </c>
      <c r="J453">
        <v>481.52</v>
      </c>
      <c r="K453">
        <v>0.1</v>
      </c>
      <c r="L453">
        <v>0</v>
      </c>
      <c r="M453">
        <v>5.9</v>
      </c>
      <c r="N453">
        <v>439.27</v>
      </c>
      <c r="O453" t="s">
        <v>69</v>
      </c>
      <c r="P453" t="s">
        <v>28</v>
      </c>
      <c r="Q453" t="s">
        <v>71</v>
      </c>
      <c r="R453" t="s">
        <v>42</v>
      </c>
      <c r="S453" t="s">
        <v>43</v>
      </c>
      <c r="T453" t="s">
        <v>941</v>
      </c>
    </row>
    <row r="454" spans="1:20" x14ac:dyDescent="0.25">
      <c r="A454" t="s">
        <v>1671</v>
      </c>
      <c r="B454" s="1">
        <v>43958</v>
      </c>
      <c r="C454" t="s">
        <v>1672</v>
      </c>
      <c r="D454" t="s">
        <v>573</v>
      </c>
      <c r="E454" t="s">
        <v>23</v>
      </c>
      <c r="F454" t="s">
        <v>24</v>
      </c>
      <c r="G454" t="s">
        <v>108</v>
      </c>
      <c r="H454" t="s">
        <v>79</v>
      </c>
      <c r="I454">
        <v>1</v>
      </c>
      <c r="J454">
        <v>30.73</v>
      </c>
      <c r="K454">
        <v>0.05</v>
      </c>
      <c r="L454">
        <v>1.46</v>
      </c>
      <c r="M454">
        <v>2.2999999999999998</v>
      </c>
      <c r="N454">
        <v>32.950000000000003</v>
      </c>
      <c r="O454" t="s">
        <v>80</v>
      </c>
      <c r="P454" t="s">
        <v>28</v>
      </c>
      <c r="Q454" t="s">
        <v>100</v>
      </c>
      <c r="R454" t="s">
        <v>101</v>
      </c>
      <c r="S454" t="s">
        <v>43</v>
      </c>
      <c r="T454" t="s">
        <v>875</v>
      </c>
    </row>
    <row r="455" spans="1:20" x14ac:dyDescent="0.25">
      <c r="A455" t="s">
        <v>1673</v>
      </c>
      <c r="B455" s="1">
        <v>43848</v>
      </c>
      <c r="C455" t="s">
        <v>1674</v>
      </c>
      <c r="D455" t="s">
        <v>425</v>
      </c>
      <c r="E455" t="s">
        <v>48</v>
      </c>
      <c r="F455" t="s">
        <v>49</v>
      </c>
      <c r="G455" t="s">
        <v>25</v>
      </c>
      <c r="H455" t="s">
        <v>263</v>
      </c>
      <c r="I455">
        <v>1</v>
      </c>
      <c r="J455">
        <v>425.5</v>
      </c>
      <c r="K455">
        <v>0.05</v>
      </c>
      <c r="L455">
        <v>20.21</v>
      </c>
      <c r="M455">
        <v>9.18</v>
      </c>
      <c r="N455">
        <v>433.61</v>
      </c>
      <c r="O455" t="s">
        <v>69</v>
      </c>
      <c r="P455" t="s">
        <v>132</v>
      </c>
      <c r="Q455" t="s">
        <v>41</v>
      </c>
      <c r="R455" t="s">
        <v>42</v>
      </c>
      <c r="S455" t="s">
        <v>43</v>
      </c>
      <c r="T455" t="s">
        <v>1675</v>
      </c>
    </row>
    <row r="456" spans="1:20" x14ac:dyDescent="0.25">
      <c r="A456" t="s">
        <v>1676</v>
      </c>
      <c r="B456" s="1">
        <v>45647</v>
      </c>
      <c r="C456" t="s">
        <v>1677</v>
      </c>
      <c r="D456" t="s">
        <v>1250</v>
      </c>
      <c r="E456" t="s">
        <v>172</v>
      </c>
      <c r="F456" t="s">
        <v>173</v>
      </c>
      <c r="G456" t="s">
        <v>108</v>
      </c>
      <c r="H456" t="s">
        <v>354</v>
      </c>
      <c r="I456">
        <v>4</v>
      </c>
      <c r="J456">
        <v>456.47</v>
      </c>
      <c r="K456">
        <v>0.15</v>
      </c>
      <c r="L456">
        <v>77.599999999999994</v>
      </c>
      <c r="M456">
        <v>0.88</v>
      </c>
      <c r="N456">
        <v>1630.48</v>
      </c>
      <c r="O456" t="s">
        <v>69</v>
      </c>
      <c r="P456" t="s">
        <v>28</v>
      </c>
      <c r="Q456" t="s">
        <v>60</v>
      </c>
      <c r="R456" t="s">
        <v>61</v>
      </c>
      <c r="S456" t="s">
        <v>43</v>
      </c>
      <c r="T456" t="s">
        <v>1678</v>
      </c>
    </row>
    <row r="457" spans="1:20" x14ac:dyDescent="0.25">
      <c r="A457" t="s">
        <v>1679</v>
      </c>
      <c r="B457" s="1">
        <v>45589</v>
      </c>
      <c r="C457" t="s">
        <v>1680</v>
      </c>
      <c r="D457" t="s">
        <v>291</v>
      </c>
      <c r="E457" t="s">
        <v>783</v>
      </c>
      <c r="F457" t="s">
        <v>784</v>
      </c>
      <c r="G457" t="s">
        <v>38</v>
      </c>
      <c r="H457" t="s">
        <v>68</v>
      </c>
      <c r="I457">
        <v>3</v>
      </c>
      <c r="J457">
        <v>129.68</v>
      </c>
      <c r="K457">
        <v>0.05</v>
      </c>
      <c r="L457">
        <v>29.57</v>
      </c>
      <c r="M457">
        <v>10.42</v>
      </c>
      <c r="N457">
        <v>409.58</v>
      </c>
      <c r="O457" t="s">
        <v>59</v>
      </c>
      <c r="P457" t="s">
        <v>28</v>
      </c>
      <c r="Q457" t="s">
        <v>41</v>
      </c>
      <c r="R457" t="s">
        <v>42</v>
      </c>
      <c r="S457" t="s">
        <v>31</v>
      </c>
      <c r="T457" t="s">
        <v>1681</v>
      </c>
    </row>
    <row r="458" spans="1:20" x14ac:dyDescent="0.25">
      <c r="A458" t="s">
        <v>1682</v>
      </c>
      <c r="B458" s="1">
        <v>44396</v>
      </c>
      <c r="C458" t="s">
        <v>1683</v>
      </c>
      <c r="D458" t="s">
        <v>520</v>
      </c>
      <c r="E458" t="s">
        <v>675</v>
      </c>
      <c r="F458" t="s">
        <v>676</v>
      </c>
      <c r="G458" t="s">
        <v>50</v>
      </c>
      <c r="H458" t="s">
        <v>26</v>
      </c>
      <c r="I458">
        <v>4</v>
      </c>
      <c r="J458">
        <v>436.19</v>
      </c>
      <c r="K458">
        <v>0.2</v>
      </c>
      <c r="L458">
        <v>111.66</v>
      </c>
      <c r="M458">
        <v>9.43</v>
      </c>
      <c r="N458">
        <v>1516.9</v>
      </c>
      <c r="O458" t="s">
        <v>69</v>
      </c>
      <c r="P458" t="s">
        <v>28</v>
      </c>
      <c r="Q458" t="s">
        <v>41</v>
      </c>
      <c r="R458" t="s">
        <v>42</v>
      </c>
      <c r="S458" t="s">
        <v>91</v>
      </c>
      <c r="T458" t="s">
        <v>1684</v>
      </c>
    </row>
    <row r="459" spans="1:20" x14ac:dyDescent="0.25">
      <c r="A459" t="s">
        <v>1685</v>
      </c>
      <c r="B459" s="1">
        <v>44400</v>
      </c>
      <c r="C459" t="s">
        <v>1686</v>
      </c>
      <c r="D459" t="s">
        <v>336</v>
      </c>
      <c r="E459" t="s">
        <v>456</v>
      </c>
      <c r="F459" t="s">
        <v>457</v>
      </c>
      <c r="G459" t="s">
        <v>108</v>
      </c>
      <c r="H459" t="s">
        <v>263</v>
      </c>
      <c r="I459">
        <v>4</v>
      </c>
      <c r="J459">
        <v>406.52</v>
      </c>
      <c r="K459">
        <v>0.2</v>
      </c>
      <c r="L459">
        <v>65.040000000000006</v>
      </c>
      <c r="M459">
        <v>5.64</v>
      </c>
      <c r="N459">
        <v>1371.54</v>
      </c>
      <c r="O459" t="s">
        <v>40</v>
      </c>
      <c r="P459" t="s">
        <v>28</v>
      </c>
      <c r="Q459" t="s">
        <v>154</v>
      </c>
      <c r="R459" t="s">
        <v>155</v>
      </c>
      <c r="S459" t="s">
        <v>43</v>
      </c>
      <c r="T459" t="s">
        <v>1687</v>
      </c>
    </row>
    <row r="460" spans="1:20" x14ac:dyDescent="0.25">
      <c r="A460" t="s">
        <v>1688</v>
      </c>
      <c r="B460" s="1">
        <v>45177</v>
      </c>
      <c r="C460" t="s">
        <v>1689</v>
      </c>
      <c r="D460" t="s">
        <v>351</v>
      </c>
      <c r="E460" t="s">
        <v>492</v>
      </c>
      <c r="F460" t="s">
        <v>493</v>
      </c>
      <c r="G460" t="s">
        <v>38</v>
      </c>
      <c r="H460" t="s">
        <v>263</v>
      </c>
      <c r="I460">
        <v>4</v>
      </c>
      <c r="J460">
        <v>533.72</v>
      </c>
      <c r="K460">
        <v>0.05</v>
      </c>
      <c r="L460">
        <v>0</v>
      </c>
      <c r="M460">
        <v>0.17</v>
      </c>
      <c r="N460">
        <v>2028.31</v>
      </c>
      <c r="O460" t="s">
        <v>80</v>
      </c>
      <c r="P460" t="s">
        <v>28</v>
      </c>
      <c r="Q460" t="s">
        <v>154</v>
      </c>
      <c r="R460" t="s">
        <v>155</v>
      </c>
      <c r="S460" t="s">
        <v>43</v>
      </c>
      <c r="T460" t="s">
        <v>1164</v>
      </c>
    </row>
    <row r="461" spans="1:20" x14ac:dyDescent="0.25">
      <c r="A461" t="s">
        <v>1690</v>
      </c>
      <c r="B461" s="1">
        <v>44516</v>
      </c>
      <c r="C461" t="s">
        <v>1691</v>
      </c>
      <c r="D461" t="s">
        <v>369</v>
      </c>
      <c r="E461" t="s">
        <v>172</v>
      </c>
      <c r="F461" t="s">
        <v>173</v>
      </c>
      <c r="G461" t="s">
        <v>180</v>
      </c>
      <c r="H461" t="s">
        <v>256</v>
      </c>
      <c r="I461">
        <v>1</v>
      </c>
      <c r="J461">
        <v>93.25</v>
      </c>
      <c r="K461">
        <v>0</v>
      </c>
      <c r="L461">
        <v>7.46</v>
      </c>
      <c r="M461">
        <v>3.43</v>
      </c>
      <c r="N461">
        <v>104.14</v>
      </c>
      <c r="O461" t="s">
        <v>69</v>
      </c>
      <c r="P461" t="s">
        <v>28</v>
      </c>
      <c r="Q461" t="s">
        <v>71</v>
      </c>
      <c r="R461" t="s">
        <v>42</v>
      </c>
      <c r="S461" t="s">
        <v>43</v>
      </c>
      <c r="T461" t="s">
        <v>1692</v>
      </c>
    </row>
    <row r="462" spans="1:20" x14ac:dyDescent="0.25">
      <c r="A462" t="s">
        <v>1693</v>
      </c>
      <c r="B462" s="1">
        <v>45646</v>
      </c>
      <c r="C462" t="s">
        <v>1694</v>
      </c>
      <c r="D462" t="s">
        <v>1408</v>
      </c>
      <c r="E462" t="s">
        <v>812</v>
      </c>
      <c r="F462" t="s">
        <v>813</v>
      </c>
      <c r="G462" t="s">
        <v>25</v>
      </c>
      <c r="H462" t="s">
        <v>263</v>
      </c>
      <c r="I462">
        <v>3</v>
      </c>
      <c r="J462">
        <v>445.46</v>
      </c>
      <c r="K462">
        <v>0.1</v>
      </c>
      <c r="L462">
        <v>96.22</v>
      </c>
      <c r="M462">
        <v>12.49</v>
      </c>
      <c r="N462">
        <v>1311.45</v>
      </c>
      <c r="O462" t="s">
        <v>153</v>
      </c>
      <c r="P462" t="s">
        <v>28</v>
      </c>
      <c r="Q462" t="s">
        <v>188</v>
      </c>
      <c r="R462" t="s">
        <v>82</v>
      </c>
      <c r="S462" t="s">
        <v>31</v>
      </c>
      <c r="T462" t="s">
        <v>1695</v>
      </c>
    </row>
    <row r="463" spans="1:20" x14ac:dyDescent="0.25">
      <c r="A463" t="s">
        <v>1696</v>
      </c>
      <c r="B463" s="1">
        <v>44456</v>
      </c>
      <c r="C463" t="s">
        <v>1697</v>
      </c>
      <c r="D463" t="s">
        <v>974</v>
      </c>
      <c r="E463" t="s">
        <v>226</v>
      </c>
      <c r="F463" t="s">
        <v>227</v>
      </c>
      <c r="G463" t="s">
        <v>25</v>
      </c>
      <c r="H463" t="s">
        <v>354</v>
      </c>
      <c r="I463">
        <v>2</v>
      </c>
      <c r="J463">
        <v>197.42</v>
      </c>
      <c r="K463">
        <v>0</v>
      </c>
      <c r="L463">
        <v>47.38</v>
      </c>
      <c r="M463">
        <v>5.37</v>
      </c>
      <c r="N463">
        <v>447.59</v>
      </c>
      <c r="O463" t="s">
        <v>80</v>
      </c>
      <c r="P463" t="s">
        <v>28</v>
      </c>
      <c r="Q463" t="s">
        <v>71</v>
      </c>
      <c r="R463" t="s">
        <v>42</v>
      </c>
      <c r="S463" t="s">
        <v>72</v>
      </c>
      <c r="T463" t="s">
        <v>1698</v>
      </c>
    </row>
    <row r="464" spans="1:20" x14ac:dyDescent="0.25">
      <c r="A464" t="s">
        <v>1699</v>
      </c>
      <c r="B464" s="1">
        <v>45142</v>
      </c>
      <c r="C464" t="s">
        <v>1700</v>
      </c>
      <c r="D464" t="s">
        <v>171</v>
      </c>
      <c r="E464" t="s">
        <v>96</v>
      </c>
      <c r="F464" t="s">
        <v>97</v>
      </c>
      <c r="G464" t="s">
        <v>38</v>
      </c>
      <c r="H464" t="s">
        <v>58</v>
      </c>
      <c r="I464">
        <v>3</v>
      </c>
      <c r="J464">
        <v>15.36</v>
      </c>
      <c r="K464">
        <v>0</v>
      </c>
      <c r="L464">
        <v>3.69</v>
      </c>
      <c r="M464">
        <v>7.65</v>
      </c>
      <c r="N464">
        <v>57.42</v>
      </c>
      <c r="O464" t="s">
        <v>80</v>
      </c>
      <c r="P464" t="s">
        <v>28</v>
      </c>
      <c r="Q464" t="s">
        <v>221</v>
      </c>
      <c r="R464" t="s">
        <v>222</v>
      </c>
      <c r="S464" t="s">
        <v>43</v>
      </c>
      <c r="T464" t="s">
        <v>1363</v>
      </c>
    </row>
    <row r="465" spans="1:20" x14ac:dyDescent="0.25">
      <c r="A465" t="s">
        <v>1701</v>
      </c>
      <c r="B465" s="1">
        <v>44684</v>
      </c>
      <c r="C465" t="s">
        <v>1702</v>
      </c>
      <c r="D465" t="s">
        <v>267</v>
      </c>
      <c r="E465" t="s">
        <v>319</v>
      </c>
      <c r="F465" t="s">
        <v>320</v>
      </c>
      <c r="G465" t="s">
        <v>108</v>
      </c>
      <c r="H465" t="s">
        <v>26</v>
      </c>
      <c r="I465">
        <v>3</v>
      </c>
      <c r="J465">
        <v>204.5</v>
      </c>
      <c r="K465">
        <v>0.05</v>
      </c>
      <c r="L465">
        <v>29.14</v>
      </c>
      <c r="M465">
        <v>13.05</v>
      </c>
      <c r="N465">
        <v>625.01</v>
      </c>
      <c r="O465" t="s">
        <v>59</v>
      </c>
      <c r="P465" t="s">
        <v>28</v>
      </c>
      <c r="Q465" t="s">
        <v>154</v>
      </c>
      <c r="R465" t="s">
        <v>155</v>
      </c>
      <c r="S465" t="s">
        <v>43</v>
      </c>
      <c r="T465" t="s">
        <v>1703</v>
      </c>
    </row>
    <row r="466" spans="1:20" x14ac:dyDescent="0.25">
      <c r="A466" t="s">
        <v>1704</v>
      </c>
      <c r="B466" s="1">
        <v>45517</v>
      </c>
      <c r="C466" t="s">
        <v>1705</v>
      </c>
      <c r="D466" t="s">
        <v>597</v>
      </c>
      <c r="E466" t="s">
        <v>36</v>
      </c>
      <c r="F466" t="s">
        <v>37</v>
      </c>
      <c r="G466" t="s">
        <v>50</v>
      </c>
      <c r="H466" t="s">
        <v>109</v>
      </c>
      <c r="I466">
        <v>4</v>
      </c>
      <c r="J466">
        <v>220.98</v>
      </c>
      <c r="K466">
        <v>0</v>
      </c>
      <c r="L466">
        <v>44.2</v>
      </c>
      <c r="M466">
        <v>9.39</v>
      </c>
      <c r="N466">
        <v>937.51</v>
      </c>
      <c r="O466" t="s">
        <v>40</v>
      </c>
      <c r="P466" t="s">
        <v>28</v>
      </c>
      <c r="Q466" t="s">
        <v>145</v>
      </c>
      <c r="R466" t="s">
        <v>146</v>
      </c>
      <c r="S466" t="s">
        <v>43</v>
      </c>
      <c r="T466" t="s">
        <v>645</v>
      </c>
    </row>
    <row r="467" spans="1:20" x14ac:dyDescent="0.25">
      <c r="A467" t="s">
        <v>1706</v>
      </c>
      <c r="B467" s="1">
        <v>44792</v>
      </c>
      <c r="C467" t="s">
        <v>1707</v>
      </c>
      <c r="D467" t="s">
        <v>418</v>
      </c>
      <c r="E467" t="s">
        <v>812</v>
      </c>
      <c r="F467" t="s">
        <v>813</v>
      </c>
      <c r="G467" t="s">
        <v>38</v>
      </c>
      <c r="H467" t="s">
        <v>256</v>
      </c>
      <c r="I467">
        <v>3</v>
      </c>
      <c r="J467">
        <v>336</v>
      </c>
      <c r="K467">
        <v>0</v>
      </c>
      <c r="L467">
        <v>50.4</v>
      </c>
      <c r="M467">
        <v>5.81</v>
      </c>
      <c r="N467">
        <v>1064.21</v>
      </c>
      <c r="O467" t="s">
        <v>153</v>
      </c>
      <c r="P467" t="s">
        <v>28</v>
      </c>
      <c r="Q467" t="s">
        <v>29</v>
      </c>
      <c r="R467" t="s">
        <v>30</v>
      </c>
      <c r="S467" t="s">
        <v>31</v>
      </c>
      <c r="T467" t="s">
        <v>502</v>
      </c>
    </row>
    <row r="468" spans="1:20" x14ac:dyDescent="0.25">
      <c r="A468" t="s">
        <v>1708</v>
      </c>
      <c r="B468" s="1">
        <v>45493</v>
      </c>
      <c r="C468" t="s">
        <v>1709</v>
      </c>
      <c r="D468" t="s">
        <v>637</v>
      </c>
      <c r="E468" t="s">
        <v>196</v>
      </c>
      <c r="F468" t="s">
        <v>197</v>
      </c>
      <c r="G468" t="s">
        <v>108</v>
      </c>
      <c r="H468" t="s">
        <v>26</v>
      </c>
      <c r="I468">
        <v>3</v>
      </c>
      <c r="J468">
        <v>533.12</v>
      </c>
      <c r="K468">
        <v>0</v>
      </c>
      <c r="L468">
        <v>79.97</v>
      </c>
      <c r="M468">
        <v>6.18</v>
      </c>
      <c r="N468">
        <v>1685.51</v>
      </c>
      <c r="O468" t="s">
        <v>69</v>
      </c>
      <c r="P468" t="s">
        <v>132</v>
      </c>
      <c r="Q468" t="s">
        <v>145</v>
      </c>
      <c r="R468" t="s">
        <v>146</v>
      </c>
      <c r="S468" t="s">
        <v>31</v>
      </c>
      <c r="T468" t="s">
        <v>1710</v>
      </c>
    </row>
    <row r="469" spans="1:20" x14ac:dyDescent="0.25">
      <c r="A469" t="s">
        <v>1711</v>
      </c>
      <c r="B469" s="1">
        <v>43985</v>
      </c>
      <c r="C469" t="s">
        <v>1712</v>
      </c>
      <c r="D469" t="s">
        <v>1618</v>
      </c>
      <c r="E469" t="s">
        <v>456</v>
      </c>
      <c r="F469" t="s">
        <v>457</v>
      </c>
      <c r="G469" t="s">
        <v>38</v>
      </c>
      <c r="H469" t="s">
        <v>26</v>
      </c>
      <c r="I469">
        <v>4</v>
      </c>
      <c r="J469">
        <v>346.72</v>
      </c>
      <c r="K469">
        <v>0</v>
      </c>
      <c r="L469">
        <v>69.34</v>
      </c>
      <c r="M469">
        <v>12.25</v>
      </c>
      <c r="N469">
        <v>1468.47</v>
      </c>
      <c r="O469" t="s">
        <v>153</v>
      </c>
      <c r="P469" t="s">
        <v>28</v>
      </c>
      <c r="Q469" t="s">
        <v>41</v>
      </c>
      <c r="R469" t="s">
        <v>42</v>
      </c>
      <c r="S469" t="s">
        <v>43</v>
      </c>
      <c r="T469" t="s">
        <v>1713</v>
      </c>
    </row>
    <row r="470" spans="1:20" x14ac:dyDescent="0.25">
      <c r="A470" t="s">
        <v>1714</v>
      </c>
      <c r="B470" s="1">
        <v>44320</v>
      </c>
      <c r="C470" t="s">
        <v>1715</v>
      </c>
      <c r="D470" t="s">
        <v>159</v>
      </c>
      <c r="E470" t="s">
        <v>172</v>
      </c>
      <c r="F470" t="s">
        <v>173</v>
      </c>
      <c r="G470" t="s">
        <v>98</v>
      </c>
      <c r="H470" t="s">
        <v>26</v>
      </c>
      <c r="I470">
        <v>2</v>
      </c>
      <c r="J470">
        <v>54.96</v>
      </c>
      <c r="K470">
        <v>0</v>
      </c>
      <c r="L470">
        <v>19.79</v>
      </c>
      <c r="M470">
        <v>5.73</v>
      </c>
      <c r="N470">
        <v>135.44</v>
      </c>
      <c r="O470" t="s">
        <v>27</v>
      </c>
      <c r="P470" t="s">
        <v>28</v>
      </c>
      <c r="Q470" t="s">
        <v>89</v>
      </c>
      <c r="R470" t="s">
        <v>90</v>
      </c>
      <c r="S470" t="s">
        <v>43</v>
      </c>
      <c r="T470" t="s">
        <v>1716</v>
      </c>
    </row>
    <row r="471" spans="1:20" x14ac:dyDescent="0.25">
      <c r="A471" t="s">
        <v>1717</v>
      </c>
      <c r="B471" s="1">
        <v>45240</v>
      </c>
      <c r="C471" t="s">
        <v>1718</v>
      </c>
      <c r="D471" t="s">
        <v>171</v>
      </c>
      <c r="E471" t="s">
        <v>456</v>
      </c>
      <c r="F471" t="s">
        <v>457</v>
      </c>
      <c r="G471" t="s">
        <v>98</v>
      </c>
      <c r="H471" t="s">
        <v>109</v>
      </c>
      <c r="I471">
        <v>3</v>
      </c>
      <c r="J471">
        <v>398.54</v>
      </c>
      <c r="K471">
        <v>0.05</v>
      </c>
      <c r="L471">
        <v>204.45</v>
      </c>
      <c r="M471">
        <v>9.0500000000000007</v>
      </c>
      <c r="N471">
        <v>1349.34</v>
      </c>
      <c r="O471" t="s">
        <v>27</v>
      </c>
      <c r="P471" t="s">
        <v>28</v>
      </c>
      <c r="Q471" t="s">
        <v>81</v>
      </c>
      <c r="R471" t="s">
        <v>82</v>
      </c>
      <c r="S471" t="s">
        <v>43</v>
      </c>
      <c r="T471" t="s">
        <v>1719</v>
      </c>
    </row>
    <row r="472" spans="1:20" x14ac:dyDescent="0.25">
      <c r="A472" t="s">
        <v>1720</v>
      </c>
      <c r="B472" s="1">
        <v>44615</v>
      </c>
      <c r="C472" t="s">
        <v>1721</v>
      </c>
      <c r="D472" t="s">
        <v>953</v>
      </c>
      <c r="E472" t="s">
        <v>254</v>
      </c>
      <c r="F472" t="s">
        <v>255</v>
      </c>
      <c r="G472" t="s">
        <v>108</v>
      </c>
      <c r="H472" t="s">
        <v>39</v>
      </c>
      <c r="I472">
        <v>4</v>
      </c>
      <c r="J472">
        <v>237.92</v>
      </c>
      <c r="K472">
        <v>0.15</v>
      </c>
      <c r="L472">
        <v>64.709999999999994</v>
      </c>
      <c r="M472">
        <v>13.11</v>
      </c>
      <c r="N472">
        <v>886.75</v>
      </c>
      <c r="O472" t="s">
        <v>27</v>
      </c>
      <c r="P472" t="s">
        <v>28</v>
      </c>
      <c r="Q472" t="s">
        <v>51</v>
      </c>
      <c r="R472" t="s">
        <v>42</v>
      </c>
      <c r="S472" t="s">
        <v>43</v>
      </c>
      <c r="T472" t="s">
        <v>1590</v>
      </c>
    </row>
    <row r="473" spans="1:20" x14ac:dyDescent="0.25">
      <c r="A473" t="s">
        <v>1722</v>
      </c>
      <c r="B473" s="1">
        <v>44958</v>
      </c>
      <c r="C473" t="s">
        <v>1723</v>
      </c>
      <c r="D473" t="s">
        <v>113</v>
      </c>
      <c r="E473" t="s">
        <v>434</v>
      </c>
      <c r="F473" t="s">
        <v>435</v>
      </c>
      <c r="G473" t="s">
        <v>180</v>
      </c>
      <c r="H473" t="s">
        <v>79</v>
      </c>
      <c r="I473">
        <v>1</v>
      </c>
      <c r="J473">
        <v>197.91</v>
      </c>
      <c r="K473">
        <v>0.1</v>
      </c>
      <c r="L473">
        <v>32.06</v>
      </c>
      <c r="M473">
        <v>13.59</v>
      </c>
      <c r="N473">
        <v>223.77</v>
      </c>
      <c r="O473" t="s">
        <v>80</v>
      </c>
      <c r="P473" t="s">
        <v>28</v>
      </c>
      <c r="Q473" t="s">
        <v>228</v>
      </c>
      <c r="R473" t="s">
        <v>82</v>
      </c>
      <c r="S473" t="s">
        <v>91</v>
      </c>
      <c r="T473" t="s">
        <v>1724</v>
      </c>
    </row>
    <row r="474" spans="1:20" x14ac:dyDescent="0.25">
      <c r="A474" t="s">
        <v>1725</v>
      </c>
      <c r="B474" s="1">
        <v>45247</v>
      </c>
      <c r="C474" t="s">
        <v>1726</v>
      </c>
      <c r="D474" t="s">
        <v>1092</v>
      </c>
      <c r="E474" t="s">
        <v>337</v>
      </c>
      <c r="F474" t="s">
        <v>338</v>
      </c>
      <c r="G474" t="s">
        <v>38</v>
      </c>
      <c r="H474" t="s">
        <v>256</v>
      </c>
      <c r="I474">
        <v>5</v>
      </c>
      <c r="J474">
        <v>132.25</v>
      </c>
      <c r="K474">
        <v>0.1</v>
      </c>
      <c r="L474">
        <v>47.61</v>
      </c>
      <c r="M474">
        <v>10.62</v>
      </c>
      <c r="N474">
        <v>653.36</v>
      </c>
      <c r="O474" t="s">
        <v>40</v>
      </c>
      <c r="P474" t="s">
        <v>132</v>
      </c>
      <c r="Q474" t="s">
        <v>81</v>
      </c>
      <c r="R474" t="s">
        <v>82</v>
      </c>
      <c r="S474" t="s">
        <v>235</v>
      </c>
      <c r="T474" t="s">
        <v>1727</v>
      </c>
    </row>
    <row r="475" spans="1:20" x14ac:dyDescent="0.25">
      <c r="A475" t="s">
        <v>1728</v>
      </c>
      <c r="B475" s="1">
        <v>44076</v>
      </c>
      <c r="C475" t="s">
        <v>1729</v>
      </c>
      <c r="D475" t="s">
        <v>239</v>
      </c>
      <c r="E475" t="s">
        <v>96</v>
      </c>
      <c r="F475" t="s">
        <v>97</v>
      </c>
      <c r="G475" t="s">
        <v>108</v>
      </c>
      <c r="H475" t="s">
        <v>256</v>
      </c>
      <c r="I475">
        <v>5</v>
      </c>
      <c r="J475">
        <v>361.27</v>
      </c>
      <c r="K475">
        <v>0.1</v>
      </c>
      <c r="L475">
        <v>195.09</v>
      </c>
      <c r="M475">
        <v>7.04</v>
      </c>
      <c r="N475">
        <v>1827.84</v>
      </c>
      <c r="O475" t="s">
        <v>69</v>
      </c>
      <c r="P475" t="s">
        <v>28</v>
      </c>
      <c r="Q475" t="s">
        <v>145</v>
      </c>
      <c r="R475" t="s">
        <v>146</v>
      </c>
      <c r="S475" t="s">
        <v>43</v>
      </c>
      <c r="T475" t="s">
        <v>502</v>
      </c>
    </row>
    <row r="476" spans="1:20" x14ac:dyDescent="0.25">
      <c r="A476" t="s">
        <v>1730</v>
      </c>
      <c r="B476" s="1">
        <v>45030</v>
      </c>
      <c r="C476" t="s">
        <v>1731</v>
      </c>
      <c r="D476" t="s">
        <v>1732</v>
      </c>
      <c r="E476" t="s">
        <v>374</v>
      </c>
      <c r="F476" t="s">
        <v>375</v>
      </c>
      <c r="G476" t="s">
        <v>38</v>
      </c>
      <c r="H476" t="s">
        <v>256</v>
      </c>
      <c r="I476">
        <v>1</v>
      </c>
      <c r="J476">
        <v>225.88</v>
      </c>
      <c r="K476">
        <v>0</v>
      </c>
      <c r="L476">
        <v>18.07</v>
      </c>
      <c r="M476">
        <v>8.59</v>
      </c>
      <c r="N476">
        <v>252.54</v>
      </c>
      <c r="O476" t="s">
        <v>80</v>
      </c>
      <c r="P476" t="s">
        <v>28</v>
      </c>
      <c r="Q476" t="s">
        <v>100</v>
      </c>
      <c r="R476" t="s">
        <v>101</v>
      </c>
      <c r="S476" t="s">
        <v>31</v>
      </c>
      <c r="T476" t="s">
        <v>1733</v>
      </c>
    </row>
    <row r="477" spans="1:20" x14ac:dyDescent="0.25">
      <c r="A477" t="s">
        <v>1734</v>
      </c>
      <c r="B477" s="1">
        <v>44893</v>
      </c>
      <c r="C477" t="s">
        <v>1735</v>
      </c>
      <c r="D477" t="s">
        <v>1736</v>
      </c>
      <c r="E477" t="s">
        <v>675</v>
      </c>
      <c r="F477" t="s">
        <v>676</v>
      </c>
      <c r="G477" t="s">
        <v>50</v>
      </c>
      <c r="H477" t="s">
        <v>68</v>
      </c>
      <c r="I477">
        <v>2</v>
      </c>
      <c r="J477">
        <v>595.48</v>
      </c>
      <c r="K477">
        <v>0.2</v>
      </c>
      <c r="L477">
        <v>47.64</v>
      </c>
      <c r="M477">
        <v>5.69</v>
      </c>
      <c r="N477">
        <v>1006.1</v>
      </c>
      <c r="O477" t="s">
        <v>80</v>
      </c>
      <c r="P477" t="s">
        <v>28</v>
      </c>
      <c r="Q477" t="s">
        <v>100</v>
      </c>
      <c r="R477" t="s">
        <v>101</v>
      </c>
      <c r="S477" t="s">
        <v>43</v>
      </c>
      <c r="T477" t="s">
        <v>947</v>
      </c>
    </row>
    <row r="478" spans="1:20" x14ac:dyDescent="0.25">
      <c r="A478" t="s">
        <v>1737</v>
      </c>
      <c r="B478" s="1">
        <v>45331</v>
      </c>
      <c r="C478" t="s">
        <v>1738</v>
      </c>
      <c r="D478" t="s">
        <v>1739</v>
      </c>
      <c r="E478" t="s">
        <v>233</v>
      </c>
      <c r="F478" t="s">
        <v>234</v>
      </c>
      <c r="G478" t="s">
        <v>108</v>
      </c>
      <c r="H478" t="s">
        <v>354</v>
      </c>
      <c r="I478">
        <v>1</v>
      </c>
      <c r="J478">
        <v>443.67</v>
      </c>
      <c r="K478">
        <v>0.2</v>
      </c>
      <c r="L478">
        <v>17.75</v>
      </c>
      <c r="M478">
        <v>13.76</v>
      </c>
      <c r="N478">
        <v>386.45</v>
      </c>
      <c r="O478" t="s">
        <v>153</v>
      </c>
      <c r="P478" t="s">
        <v>132</v>
      </c>
      <c r="Q478" t="s">
        <v>41</v>
      </c>
      <c r="R478" t="s">
        <v>42</v>
      </c>
      <c r="S478" t="s">
        <v>235</v>
      </c>
      <c r="T478" t="s">
        <v>1740</v>
      </c>
    </row>
    <row r="479" spans="1:20" x14ac:dyDescent="0.25">
      <c r="A479" t="s">
        <v>1741</v>
      </c>
      <c r="B479" s="1">
        <v>45536</v>
      </c>
      <c r="C479" t="s">
        <v>1742</v>
      </c>
      <c r="D479" t="s">
        <v>680</v>
      </c>
      <c r="E479" t="s">
        <v>391</v>
      </c>
      <c r="F479" t="s">
        <v>392</v>
      </c>
      <c r="G479" t="s">
        <v>98</v>
      </c>
      <c r="H479" t="s">
        <v>68</v>
      </c>
      <c r="I479">
        <v>5</v>
      </c>
      <c r="J479">
        <v>71.95</v>
      </c>
      <c r="K479">
        <v>0.3</v>
      </c>
      <c r="L479">
        <v>20.149999999999999</v>
      </c>
      <c r="M479">
        <v>6.15</v>
      </c>
      <c r="N479">
        <v>278.12</v>
      </c>
      <c r="O479" t="s">
        <v>80</v>
      </c>
      <c r="P479" t="s">
        <v>28</v>
      </c>
      <c r="Q479" t="s">
        <v>89</v>
      </c>
      <c r="R479" t="s">
        <v>90</v>
      </c>
      <c r="S479" t="s">
        <v>43</v>
      </c>
      <c r="T479" t="s">
        <v>1743</v>
      </c>
    </row>
    <row r="480" spans="1:20" x14ac:dyDescent="0.25">
      <c r="A480" t="s">
        <v>1744</v>
      </c>
      <c r="B480" s="1">
        <v>44589</v>
      </c>
      <c r="C480" t="s">
        <v>1745</v>
      </c>
      <c r="D480" t="s">
        <v>570</v>
      </c>
      <c r="E480" t="s">
        <v>36</v>
      </c>
      <c r="F480" t="s">
        <v>37</v>
      </c>
      <c r="G480" t="s">
        <v>38</v>
      </c>
      <c r="H480" t="s">
        <v>256</v>
      </c>
      <c r="I480">
        <v>3</v>
      </c>
      <c r="J480">
        <v>132.25</v>
      </c>
      <c r="K480">
        <v>0</v>
      </c>
      <c r="L480">
        <v>0</v>
      </c>
      <c r="M480">
        <v>12.37</v>
      </c>
      <c r="N480">
        <v>409.12</v>
      </c>
      <c r="O480" t="s">
        <v>69</v>
      </c>
      <c r="P480" t="s">
        <v>28</v>
      </c>
      <c r="Q480" t="s">
        <v>71</v>
      </c>
      <c r="R480" t="s">
        <v>42</v>
      </c>
      <c r="S480" t="s">
        <v>43</v>
      </c>
      <c r="T480" t="s">
        <v>1746</v>
      </c>
    </row>
    <row r="481" spans="1:20" x14ac:dyDescent="0.25">
      <c r="A481" t="s">
        <v>1747</v>
      </c>
      <c r="B481" s="1">
        <v>44368</v>
      </c>
      <c r="C481" t="s">
        <v>1748</v>
      </c>
      <c r="D481" t="s">
        <v>757</v>
      </c>
      <c r="E481" t="s">
        <v>530</v>
      </c>
      <c r="F481" t="s">
        <v>531</v>
      </c>
      <c r="G481" t="s">
        <v>38</v>
      </c>
      <c r="H481" t="s">
        <v>123</v>
      </c>
      <c r="I481">
        <v>1</v>
      </c>
      <c r="J481">
        <v>196.79</v>
      </c>
      <c r="K481">
        <v>0</v>
      </c>
      <c r="L481">
        <v>9.84</v>
      </c>
      <c r="M481">
        <v>12.51</v>
      </c>
      <c r="N481">
        <v>219.14</v>
      </c>
      <c r="O481" t="s">
        <v>40</v>
      </c>
      <c r="P481" t="s">
        <v>28</v>
      </c>
      <c r="Q481" t="s">
        <v>166</v>
      </c>
      <c r="R481" t="s">
        <v>167</v>
      </c>
      <c r="S481" t="s">
        <v>43</v>
      </c>
      <c r="T481" t="s">
        <v>1668</v>
      </c>
    </row>
    <row r="482" spans="1:20" x14ac:dyDescent="0.25">
      <c r="A482" t="s">
        <v>1749</v>
      </c>
      <c r="B482" s="1">
        <v>44751</v>
      </c>
      <c r="C482" t="s">
        <v>1750</v>
      </c>
      <c r="D482" t="s">
        <v>369</v>
      </c>
      <c r="E482" t="s">
        <v>226</v>
      </c>
      <c r="F482" t="s">
        <v>227</v>
      </c>
      <c r="G482" t="s">
        <v>25</v>
      </c>
      <c r="H482" t="s">
        <v>26</v>
      </c>
      <c r="I482">
        <v>1</v>
      </c>
      <c r="J482">
        <v>521.70000000000005</v>
      </c>
      <c r="K482">
        <v>0.1</v>
      </c>
      <c r="L482">
        <v>0</v>
      </c>
      <c r="M482">
        <v>7.95</v>
      </c>
      <c r="N482">
        <v>477.48</v>
      </c>
      <c r="O482" t="s">
        <v>80</v>
      </c>
      <c r="P482" t="s">
        <v>28</v>
      </c>
      <c r="Q482" t="s">
        <v>228</v>
      </c>
      <c r="R482" t="s">
        <v>82</v>
      </c>
      <c r="S482" t="s">
        <v>31</v>
      </c>
      <c r="T482" t="s">
        <v>1751</v>
      </c>
    </row>
    <row r="483" spans="1:20" x14ac:dyDescent="0.25">
      <c r="A483" t="s">
        <v>1752</v>
      </c>
      <c r="B483" s="1">
        <v>44238</v>
      </c>
      <c r="C483" t="s">
        <v>1753</v>
      </c>
      <c r="D483" t="s">
        <v>1205</v>
      </c>
      <c r="E483" t="s">
        <v>302</v>
      </c>
      <c r="F483" t="s">
        <v>303</v>
      </c>
      <c r="G483" t="s">
        <v>98</v>
      </c>
      <c r="H483" t="s">
        <v>39</v>
      </c>
      <c r="I483">
        <v>1</v>
      </c>
      <c r="J483">
        <v>19.59</v>
      </c>
      <c r="K483">
        <v>0.1</v>
      </c>
      <c r="L483">
        <v>0.88</v>
      </c>
      <c r="M483">
        <v>1.9</v>
      </c>
      <c r="N483">
        <v>20.41</v>
      </c>
      <c r="O483" t="s">
        <v>69</v>
      </c>
      <c r="P483" t="s">
        <v>181</v>
      </c>
      <c r="Q483" t="s">
        <v>124</v>
      </c>
      <c r="R483" t="s">
        <v>125</v>
      </c>
      <c r="S483" t="s">
        <v>72</v>
      </c>
      <c r="T483" t="s">
        <v>1754</v>
      </c>
    </row>
    <row r="484" spans="1:20" x14ac:dyDescent="0.25">
      <c r="A484" t="s">
        <v>1755</v>
      </c>
      <c r="B484" s="1">
        <v>44355</v>
      </c>
      <c r="C484" t="s">
        <v>943</v>
      </c>
      <c r="D484" t="s">
        <v>47</v>
      </c>
      <c r="E484" t="s">
        <v>87</v>
      </c>
      <c r="F484" t="s">
        <v>88</v>
      </c>
      <c r="G484" t="s">
        <v>38</v>
      </c>
      <c r="H484" t="s">
        <v>58</v>
      </c>
      <c r="I484">
        <v>3</v>
      </c>
      <c r="J484">
        <v>570.89</v>
      </c>
      <c r="K484">
        <v>0.05</v>
      </c>
      <c r="L484">
        <v>81.349999999999994</v>
      </c>
      <c r="M484">
        <v>8.56</v>
      </c>
      <c r="N484">
        <v>1716.95</v>
      </c>
      <c r="O484" t="s">
        <v>153</v>
      </c>
      <c r="P484" t="s">
        <v>28</v>
      </c>
      <c r="Q484" t="s">
        <v>60</v>
      </c>
      <c r="R484" t="s">
        <v>61</v>
      </c>
      <c r="S484" t="s">
        <v>43</v>
      </c>
      <c r="T484" t="s">
        <v>1388</v>
      </c>
    </row>
    <row r="485" spans="1:20" x14ac:dyDescent="0.25">
      <c r="A485" t="s">
        <v>1756</v>
      </c>
      <c r="B485" s="1">
        <v>44658</v>
      </c>
      <c r="C485" t="s">
        <v>1757</v>
      </c>
      <c r="D485" t="s">
        <v>439</v>
      </c>
      <c r="E485" t="s">
        <v>386</v>
      </c>
      <c r="F485" t="s">
        <v>387</v>
      </c>
      <c r="G485" t="s">
        <v>108</v>
      </c>
      <c r="H485" t="s">
        <v>109</v>
      </c>
      <c r="I485">
        <v>2</v>
      </c>
      <c r="J485">
        <v>173.59</v>
      </c>
      <c r="K485">
        <v>0</v>
      </c>
      <c r="L485">
        <v>27.77</v>
      </c>
      <c r="M485">
        <v>5.12</v>
      </c>
      <c r="N485">
        <v>380.07</v>
      </c>
      <c r="O485" t="s">
        <v>69</v>
      </c>
      <c r="P485" t="s">
        <v>28</v>
      </c>
      <c r="Q485" t="s">
        <v>228</v>
      </c>
      <c r="R485" t="s">
        <v>82</v>
      </c>
      <c r="S485" t="s">
        <v>43</v>
      </c>
      <c r="T485" t="s">
        <v>1758</v>
      </c>
    </row>
    <row r="486" spans="1:20" x14ac:dyDescent="0.25">
      <c r="A486" t="s">
        <v>1759</v>
      </c>
      <c r="B486" s="1">
        <v>45360</v>
      </c>
      <c r="C486" t="s">
        <v>1760</v>
      </c>
      <c r="D486" t="s">
        <v>113</v>
      </c>
      <c r="E486" t="s">
        <v>337</v>
      </c>
      <c r="F486" t="s">
        <v>338</v>
      </c>
      <c r="G486" t="s">
        <v>25</v>
      </c>
      <c r="H486" t="s">
        <v>256</v>
      </c>
      <c r="I486">
        <v>2</v>
      </c>
      <c r="J486">
        <v>421.75</v>
      </c>
      <c r="K486">
        <v>0.05</v>
      </c>
      <c r="L486">
        <v>64.11</v>
      </c>
      <c r="M486">
        <v>12.2</v>
      </c>
      <c r="N486">
        <v>877.64</v>
      </c>
      <c r="O486" t="s">
        <v>153</v>
      </c>
      <c r="P486" t="s">
        <v>28</v>
      </c>
      <c r="Q486" t="s">
        <v>228</v>
      </c>
      <c r="R486" t="s">
        <v>82</v>
      </c>
      <c r="S486" t="s">
        <v>43</v>
      </c>
      <c r="T486" t="s">
        <v>1761</v>
      </c>
    </row>
    <row r="487" spans="1:20" x14ac:dyDescent="0.25">
      <c r="A487" t="s">
        <v>1762</v>
      </c>
      <c r="B487" s="1">
        <v>44733</v>
      </c>
      <c r="C487" t="s">
        <v>1763</v>
      </c>
      <c r="D487" t="s">
        <v>1002</v>
      </c>
      <c r="E487" t="s">
        <v>812</v>
      </c>
      <c r="F487" t="s">
        <v>813</v>
      </c>
      <c r="G487" t="s">
        <v>25</v>
      </c>
      <c r="H487" t="s">
        <v>109</v>
      </c>
      <c r="I487">
        <v>2</v>
      </c>
      <c r="J487">
        <v>167.15</v>
      </c>
      <c r="K487">
        <v>0</v>
      </c>
      <c r="L487">
        <v>26.74</v>
      </c>
      <c r="M487">
        <v>1.77</v>
      </c>
      <c r="N487">
        <v>362.81</v>
      </c>
      <c r="O487" t="s">
        <v>69</v>
      </c>
      <c r="P487" t="s">
        <v>28</v>
      </c>
      <c r="Q487" t="s">
        <v>71</v>
      </c>
      <c r="R487" t="s">
        <v>42</v>
      </c>
      <c r="S487" t="s">
        <v>235</v>
      </c>
      <c r="T487" t="s">
        <v>1764</v>
      </c>
    </row>
    <row r="488" spans="1:20" x14ac:dyDescent="0.25">
      <c r="A488" t="s">
        <v>1765</v>
      </c>
      <c r="B488" s="1">
        <v>43866</v>
      </c>
      <c r="C488" t="s">
        <v>1766</v>
      </c>
      <c r="D488" t="s">
        <v>249</v>
      </c>
      <c r="E488" t="s">
        <v>137</v>
      </c>
      <c r="F488" t="s">
        <v>138</v>
      </c>
      <c r="G488" t="s">
        <v>38</v>
      </c>
      <c r="H488" t="s">
        <v>263</v>
      </c>
      <c r="I488">
        <v>1</v>
      </c>
      <c r="J488">
        <v>88.21</v>
      </c>
      <c r="K488">
        <v>0.2</v>
      </c>
      <c r="L488">
        <v>3.53</v>
      </c>
      <c r="M488">
        <v>10.93</v>
      </c>
      <c r="N488">
        <v>85.03</v>
      </c>
      <c r="O488" t="s">
        <v>27</v>
      </c>
      <c r="P488" t="s">
        <v>28</v>
      </c>
      <c r="Q488" t="s">
        <v>139</v>
      </c>
      <c r="R488" t="s">
        <v>140</v>
      </c>
      <c r="S488" t="s">
        <v>43</v>
      </c>
      <c r="T488" t="s">
        <v>1767</v>
      </c>
    </row>
    <row r="489" spans="1:20" x14ac:dyDescent="0.25">
      <c r="A489" t="s">
        <v>1768</v>
      </c>
      <c r="B489" s="1">
        <v>44515</v>
      </c>
      <c r="C489" t="s">
        <v>1769</v>
      </c>
      <c r="D489" t="s">
        <v>1618</v>
      </c>
      <c r="E489" t="s">
        <v>261</v>
      </c>
      <c r="F489" t="s">
        <v>262</v>
      </c>
      <c r="G489" t="s">
        <v>108</v>
      </c>
      <c r="H489" t="s">
        <v>123</v>
      </c>
      <c r="I489">
        <v>4</v>
      </c>
      <c r="J489">
        <v>178.94</v>
      </c>
      <c r="K489">
        <v>0</v>
      </c>
      <c r="L489">
        <v>128.84</v>
      </c>
      <c r="M489">
        <v>10.83</v>
      </c>
      <c r="N489">
        <v>855.43</v>
      </c>
      <c r="O489" t="s">
        <v>69</v>
      </c>
      <c r="P489" t="s">
        <v>28</v>
      </c>
      <c r="Q489" t="s">
        <v>29</v>
      </c>
      <c r="R489" t="s">
        <v>30</v>
      </c>
      <c r="S489" t="s">
        <v>43</v>
      </c>
      <c r="T489" t="s">
        <v>1770</v>
      </c>
    </row>
    <row r="490" spans="1:20" x14ac:dyDescent="0.25">
      <c r="A490" t="s">
        <v>1771</v>
      </c>
      <c r="B490" s="1">
        <v>43850</v>
      </c>
      <c r="C490" t="s">
        <v>1772</v>
      </c>
      <c r="D490" t="s">
        <v>1257</v>
      </c>
      <c r="E490" t="s">
        <v>106</v>
      </c>
      <c r="F490" t="s">
        <v>107</v>
      </c>
      <c r="G490" t="s">
        <v>180</v>
      </c>
      <c r="H490" t="s">
        <v>354</v>
      </c>
      <c r="I490">
        <v>3</v>
      </c>
      <c r="J490">
        <v>12.33</v>
      </c>
      <c r="K490">
        <v>0</v>
      </c>
      <c r="L490">
        <v>0</v>
      </c>
      <c r="M490">
        <v>4.63</v>
      </c>
      <c r="N490">
        <v>41.62</v>
      </c>
      <c r="O490" t="s">
        <v>69</v>
      </c>
      <c r="P490" t="s">
        <v>28</v>
      </c>
      <c r="Q490" t="s">
        <v>89</v>
      </c>
      <c r="R490" t="s">
        <v>90</v>
      </c>
      <c r="S490" t="s">
        <v>43</v>
      </c>
      <c r="T490" t="s">
        <v>1773</v>
      </c>
    </row>
    <row r="491" spans="1:20" x14ac:dyDescent="0.25">
      <c r="A491" t="s">
        <v>1774</v>
      </c>
      <c r="B491" s="1">
        <v>44151</v>
      </c>
      <c r="C491" t="s">
        <v>1775</v>
      </c>
      <c r="D491" t="s">
        <v>439</v>
      </c>
      <c r="E491" t="s">
        <v>783</v>
      </c>
      <c r="F491" t="s">
        <v>784</v>
      </c>
      <c r="G491" t="s">
        <v>25</v>
      </c>
      <c r="H491" t="s">
        <v>263</v>
      </c>
      <c r="I491">
        <v>3</v>
      </c>
      <c r="J491">
        <v>381.52</v>
      </c>
      <c r="K491">
        <v>0</v>
      </c>
      <c r="L491">
        <v>57.23</v>
      </c>
      <c r="M491">
        <v>4.1900000000000004</v>
      </c>
      <c r="N491">
        <v>1205.98</v>
      </c>
      <c r="O491" t="s">
        <v>69</v>
      </c>
      <c r="P491" t="s">
        <v>70</v>
      </c>
      <c r="Q491" t="s">
        <v>221</v>
      </c>
      <c r="R491" t="s">
        <v>222</v>
      </c>
      <c r="S491" t="s">
        <v>43</v>
      </c>
      <c r="T491" t="s">
        <v>1318</v>
      </c>
    </row>
    <row r="492" spans="1:20" x14ac:dyDescent="0.25">
      <c r="A492" t="s">
        <v>1776</v>
      </c>
      <c r="B492" s="1">
        <v>45630</v>
      </c>
      <c r="C492" t="s">
        <v>1777</v>
      </c>
      <c r="D492" t="s">
        <v>1264</v>
      </c>
      <c r="E492" t="s">
        <v>233</v>
      </c>
      <c r="F492" t="s">
        <v>234</v>
      </c>
      <c r="G492" t="s">
        <v>50</v>
      </c>
      <c r="H492" t="s">
        <v>256</v>
      </c>
      <c r="I492">
        <v>5</v>
      </c>
      <c r="J492">
        <v>475.22</v>
      </c>
      <c r="K492">
        <v>0.1</v>
      </c>
      <c r="L492">
        <v>256.62</v>
      </c>
      <c r="M492">
        <v>11.58</v>
      </c>
      <c r="N492">
        <v>2406.69</v>
      </c>
      <c r="O492" t="s">
        <v>69</v>
      </c>
      <c r="P492" t="s">
        <v>132</v>
      </c>
      <c r="Q492" t="s">
        <v>166</v>
      </c>
      <c r="R492" t="s">
        <v>167</v>
      </c>
      <c r="S492" t="s">
        <v>91</v>
      </c>
      <c r="T492" t="s">
        <v>1778</v>
      </c>
    </row>
    <row r="493" spans="1:20" x14ac:dyDescent="0.25">
      <c r="A493" t="s">
        <v>1779</v>
      </c>
      <c r="B493" s="1">
        <v>44342</v>
      </c>
      <c r="C493" t="s">
        <v>1780</v>
      </c>
      <c r="D493" t="s">
        <v>648</v>
      </c>
      <c r="E493" t="s">
        <v>56</v>
      </c>
      <c r="F493" t="s">
        <v>57</v>
      </c>
      <c r="G493" t="s">
        <v>25</v>
      </c>
      <c r="H493" t="s">
        <v>354</v>
      </c>
      <c r="I493">
        <v>3</v>
      </c>
      <c r="J493">
        <v>5.3</v>
      </c>
      <c r="K493">
        <v>0.05</v>
      </c>
      <c r="L493">
        <v>0.76</v>
      </c>
      <c r="M493">
        <v>4.6100000000000003</v>
      </c>
      <c r="N493">
        <v>20.47</v>
      </c>
      <c r="O493" t="s">
        <v>27</v>
      </c>
      <c r="P493" t="s">
        <v>28</v>
      </c>
      <c r="Q493" t="s">
        <v>89</v>
      </c>
      <c r="R493" t="s">
        <v>90</v>
      </c>
      <c r="S493" t="s">
        <v>43</v>
      </c>
      <c r="T493" t="s">
        <v>1781</v>
      </c>
    </row>
    <row r="494" spans="1:20" x14ac:dyDescent="0.25">
      <c r="A494" t="s">
        <v>1782</v>
      </c>
      <c r="B494" s="1">
        <v>44230</v>
      </c>
      <c r="C494" t="s">
        <v>1783</v>
      </c>
      <c r="D494" t="s">
        <v>1085</v>
      </c>
      <c r="E494" t="s">
        <v>172</v>
      </c>
      <c r="F494" t="s">
        <v>173</v>
      </c>
      <c r="G494" t="s">
        <v>98</v>
      </c>
      <c r="H494" t="s">
        <v>354</v>
      </c>
      <c r="I494">
        <v>2</v>
      </c>
      <c r="J494">
        <v>348.26</v>
      </c>
      <c r="K494">
        <v>0.2</v>
      </c>
      <c r="L494">
        <v>66.87</v>
      </c>
      <c r="M494">
        <v>1.02</v>
      </c>
      <c r="N494">
        <v>625.11</v>
      </c>
      <c r="O494" t="s">
        <v>27</v>
      </c>
      <c r="P494" t="s">
        <v>28</v>
      </c>
      <c r="Q494" t="s">
        <v>29</v>
      </c>
      <c r="R494" t="s">
        <v>30</v>
      </c>
      <c r="S494" t="s">
        <v>43</v>
      </c>
      <c r="T494" t="s">
        <v>1784</v>
      </c>
    </row>
    <row r="495" spans="1:20" x14ac:dyDescent="0.25">
      <c r="A495" t="s">
        <v>1785</v>
      </c>
      <c r="B495" s="1">
        <v>44484</v>
      </c>
      <c r="C495" t="s">
        <v>1786</v>
      </c>
      <c r="D495" t="s">
        <v>570</v>
      </c>
      <c r="E495" t="s">
        <v>151</v>
      </c>
      <c r="F495" t="s">
        <v>152</v>
      </c>
      <c r="G495" t="s">
        <v>180</v>
      </c>
      <c r="H495" t="s">
        <v>263</v>
      </c>
      <c r="I495">
        <v>2</v>
      </c>
      <c r="J495">
        <v>247.81</v>
      </c>
      <c r="K495">
        <v>0.15</v>
      </c>
      <c r="L495">
        <v>21.06</v>
      </c>
      <c r="M495">
        <v>1.38</v>
      </c>
      <c r="N495">
        <v>443.72</v>
      </c>
      <c r="O495" t="s">
        <v>27</v>
      </c>
      <c r="P495" t="s">
        <v>28</v>
      </c>
      <c r="Q495" t="s">
        <v>145</v>
      </c>
      <c r="R495" t="s">
        <v>146</v>
      </c>
      <c r="S495" t="s">
        <v>43</v>
      </c>
      <c r="T495" t="s">
        <v>1787</v>
      </c>
    </row>
    <row r="496" spans="1:20" x14ac:dyDescent="0.25">
      <c r="A496" t="s">
        <v>1788</v>
      </c>
      <c r="B496" s="1">
        <v>44802</v>
      </c>
      <c r="C496" t="s">
        <v>1789</v>
      </c>
      <c r="D496" t="s">
        <v>1103</v>
      </c>
      <c r="E496" t="s">
        <v>130</v>
      </c>
      <c r="F496" t="s">
        <v>131</v>
      </c>
      <c r="G496" t="s">
        <v>38</v>
      </c>
      <c r="H496" t="s">
        <v>354</v>
      </c>
      <c r="I496">
        <v>2</v>
      </c>
      <c r="J496">
        <v>442.68</v>
      </c>
      <c r="K496">
        <v>0</v>
      </c>
      <c r="L496">
        <v>0</v>
      </c>
      <c r="M496">
        <v>8.41</v>
      </c>
      <c r="N496">
        <v>893.77</v>
      </c>
      <c r="O496" t="s">
        <v>69</v>
      </c>
      <c r="P496" t="s">
        <v>28</v>
      </c>
      <c r="Q496" t="s">
        <v>154</v>
      </c>
      <c r="R496" t="s">
        <v>155</v>
      </c>
      <c r="S496" t="s">
        <v>43</v>
      </c>
      <c r="T496" t="s">
        <v>1790</v>
      </c>
    </row>
    <row r="497" spans="1:20" x14ac:dyDescent="0.25">
      <c r="A497" t="s">
        <v>1791</v>
      </c>
      <c r="B497" s="1">
        <v>44301</v>
      </c>
      <c r="C497" t="s">
        <v>1792</v>
      </c>
      <c r="D497" t="s">
        <v>801</v>
      </c>
      <c r="E497" t="s">
        <v>434</v>
      </c>
      <c r="F497" t="s">
        <v>435</v>
      </c>
      <c r="G497" t="s">
        <v>38</v>
      </c>
      <c r="H497" t="s">
        <v>256</v>
      </c>
      <c r="I497">
        <v>4</v>
      </c>
      <c r="J497">
        <v>99.57</v>
      </c>
      <c r="K497">
        <v>0.1</v>
      </c>
      <c r="L497">
        <v>28.68</v>
      </c>
      <c r="M497">
        <v>0.28000000000000003</v>
      </c>
      <c r="N497">
        <v>387.41</v>
      </c>
      <c r="O497" t="s">
        <v>69</v>
      </c>
      <c r="P497" t="s">
        <v>28</v>
      </c>
      <c r="Q497" t="s">
        <v>116</v>
      </c>
      <c r="R497" t="s">
        <v>42</v>
      </c>
      <c r="S497" t="s">
        <v>31</v>
      </c>
      <c r="T497" t="s">
        <v>1793</v>
      </c>
    </row>
    <row r="498" spans="1:20" x14ac:dyDescent="0.25">
      <c r="A498" t="s">
        <v>1794</v>
      </c>
      <c r="B498" s="1">
        <v>44997</v>
      </c>
      <c r="C498" t="s">
        <v>1795</v>
      </c>
      <c r="D498" t="s">
        <v>1636</v>
      </c>
      <c r="E498" t="s">
        <v>469</v>
      </c>
      <c r="F498" t="s">
        <v>470</v>
      </c>
      <c r="G498" t="s">
        <v>25</v>
      </c>
      <c r="H498" t="s">
        <v>263</v>
      </c>
      <c r="I498">
        <v>4</v>
      </c>
      <c r="J498">
        <v>231.07</v>
      </c>
      <c r="K498">
        <v>0</v>
      </c>
      <c r="L498">
        <v>73.94</v>
      </c>
      <c r="M498">
        <v>4.72</v>
      </c>
      <c r="N498">
        <v>1002.94</v>
      </c>
      <c r="O498" t="s">
        <v>27</v>
      </c>
      <c r="P498" t="s">
        <v>28</v>
      </c>
      <c r="Q498" t="s">
        <v>100</v>
      </c>
      <c r="R498" t="s">
        <v>101</v>
      </c>
      <c r="S498" t="s">
        <v>43</v>
      </c>
      <c r="T498" t="s">
        <v>1796</v>
      </c>
    </row>
    <row r="499" spans="1:20" x14ac:dyDescent="0.25">
      <c r="A499" t="s">
        <v>1797</v>
      </c>
      <c r="B499" s="1">
        <v>44946</v>
      </c>
      <c r="C499" t="s">
        <v>1798</v>
      </c>
      <c r="D499" t="s">
        <v>1264</v>
      </c>
      <c r="E499" t="s">
        <v>36</v>
      </c>
      <c r="F499" t="s">
        <v>37</v>
      </c>
      <c r="G499" t="s">
        <v>25</v>
      </c>
      <c r="H499" t="s">
        <v>354</v>
      </c>
      <c r="I499">
        <v>3</v>
      </c>
      <c r="J499">
        <v>514.01</v>
      </c>
      <c r="K499">
        <v>0.05</v>
      </c>
      <c r="L499">
        <v>117.19</v>
      </c>
      <c r="M499">
        <v>5.0599999999999996</v>
      </c>
      <c r="N499">
        <v>1587.18</v>
      </c>
      <c r="O499" t="s">
        <v>153</v>
      </c>
      <c r="P499" t="s">
        <v>28</v>
      </c>
      <c r="Q499" t="s">
        <v>60</v>
      </c>
      <c r="R499" t="s">
        <v>61</v>
      </c>
      <c r="S499" t="s">
        <v>43</v>
      </c>
      <c r="T499" t="s">
        <v>1799</v>
      </c>
    </row>
    <row r="500" spans="1:20" x14ac:dyDescent="0.25">
      <c r="A500" t="s">
        <v>1800</v>
      </c>
      <c r="B500" s="1">
        <v>45208</v>
      </c>
      <c r="C500" t="s">
        <v>1801</v>
      </c>
      <c r="D500" t="s">
        <v>1802</v>
      </c>
      <c r="E500" t="s">
        <v>358</v>
      </c>
      <c r="F500" t="s">
        <v>359</v>
      </c>
      <c r="G500" t="s">
        <v>180</v>
      </c>
      <c r="H500" t="s">
        <v>39</v>
      </c>
      <c r="I500">
        <v>5</v>
      </c>
      <c r="J500">
        <v>181.03</v>
      </c>
      <c r="K500">
        <v>0.05</v>
      </c>
      <c r="L500">
        <v>68.790000000000006</v>
      </c>
      <c r="M500">
        <v>8.75</v>
      </c>
      <c r="N500">
        <v>937.43</v>
      </c>
      <c r="O500" t="s">
        <v>153</v>
      </c>
      <c r="P500" t="s">
        <v>28</v>
      </c>
      <c r="Q500" t="s">
        <v>124</v>
      </c>
      <c r="R500" t="s">
        <v>125</v>
      </c>
      <c r="S500" t="s">
        <v>43</v>
      </c>
      <c r="T500" t="s">
        <v>1803</v>
      </c>
    </row>
    <row r="501" spans="1:20" x14ac:dyDescent="0.25">
      <c r="A501" t="s">
        <v>1804</v>
      </c>
      <c r="B501" s="1">
        <v>44664</v>
      </c>
      <c r="C501" t="s">
        <v>1805</v>
      </c>
      <c r="D501" t="s">
        <v>144</v>
      </c>
      <c r="E501" t="s">
        <v>812</v>
      </c>
      <c r="F501" t="s">
        <v>813</v>
      </c>
      <c r="G501" t="s">
        <v>108</v>
      </c>
      <c r="H501" t="s">
        <v>39</v>
      </c>
      <c r="I501">
        <v>5</v>
      </c>
      <c r="J501">
        <v>214.2</v>
      </c>
      <c r="K501">
        <v>0.2</v>
      </c>
      <c r="L501">
        <v>154.22</v>
      </c>
      <c r="M501">
        <v>8.69</v>
      </c>
      <c r="N501">
        <v>1019.71</v>
      </c>
      <c r="O501" t="s">
        <v>69</v>
      </c>
      <c r="P501" t="s">
        <v>28</v>
      </c>
      <c r="Q501" t="s">
        <v>29</v>
      </c>
      <c r="R501" t="s">
        <v>30</v>
      </c>
      <c r="S501" t="s">
        <v>43</v>
      </c>
      <c r="T501" t="s">
        <v>1806</v>
      </c>
    </row>
    <row r="502" spans="1:20" x14ac:dyDescent="0.25">
      <c r="A502" t="s">
        <v>1807</v>
      </c>
      <c r="B502" s="1">
        <v>45654</v>
      </c>
      <c r="C502" t="s">
        <v>1808</v>
      </c>
      <c r="D502" t="s">
        <v>1614</v>
      </c>
      <c r="E502" t="s">
        <v>202</v>
      </c>
      <c r="F502" t="s">
        <v>203</v>
      </c>
      <c r="G502" t="s">
        <v>108</v>
      </c>
      <c r="H502" t="s">
        <v>123</v>
      </c>
      <c r="I502">
        <v>2</v>
      </c>
      <c r="J502">
        <v>512.67999999999995</v>
      </c>
      <c r="K502">
        <v>0</v>
      </c>
      <c r="L502">
        <v>123.04</v>
      </c>
      <c r="M502">
        <v>2.95</v>
      </c>
      <c r="N502">
        <v>1151.3499999999999</v>
      </c>
      <c r="O502" t="s">
        <v>27</v>
      </c>
      <c r="P502" t="s">
        <v>28</v>
      </c>
      <c r="Q502" t="s">
        <v>139</v>
      </c>
      <c r="R502" t="s">
        <v>140</v>
      </c>
      <c r="S502" t="s">
        <v>31</v>
      </c>
      <c r="T502" t="s">
        <v>1809</v>
      </c>
    </row>
    <row r="503" spans="1:20" x14ac:dyDescent="0.25">
      <c r="A503" t="s">
        <v>1810</v>
      </c>
      <c r="B503" s="1">
        <v>44557</v>
      </c>
      <c r="C503" t="s">
        <v>1811</v>
      </c>
      <c r="D503" t="s">
        <v>573</v>
      </c>
      <c r="E503" t="s">
        <v>215</v>
      </c>
      <c r="F503" t="s">
        <v>216</v>
      </c>
      <c r="G503" t="s">
        <v>180</v>
      </c>
      <c r="H503" t="s">
        <v>256</v>
      </c>
      <c r="I503">
        <v>5</v>
      </c>
      <c r="J503">
        <v>385.04</v>
      </c>
      <c r="K503">
        <v>0</v>
      </c>
      <c r="L503">
        <v>96.26</v>
      </c>
      <c r="M503">
        <v>1.42</v>
      </c>
      <c r="N503">
        <v>2022.88</v>
      </c>
      <c r="O503" t="s">
        <v>27</v>
      </c>
      <c r="P503" t="s">
        <v>132</v>
      </c>
      <c r="Q503" t="s">
        <v>139</v>
      </c>
      <c r="R503" t="s">
        <v>140</v>
      </c>
      <c r="S503" t="s">
        <v>43</v>
      </c>
      <c r="T503" t="s">
        <v>1812</v>
      </c>
    </row>
    <row r="504" spans="1:20" x14ac:dyDescent="0.25">
      <c r="A504" t="s">
        <v>1813</v>
      </c>
      <c r="B504" s="1">
        <v>44684</v>
      </c>
      <c r="C504" t="s">
        <v>1814</v>
      </c>
      <c r="D504" t="s">
        <v>674</v>
      </c>
      <c r="E504" t="s">
        <v>178</v>
      </c>
      <c r="F504" t="s">
        <v>179</v>
      </c>
      <c r="G504" t="s">
        <v>98</v>
      </c>
      <c r="H504" t="s">
        <v>68</v>
      </c>
      <c r="I504">
        <v>2</v>
      </c>
      <c r="J504">
        <v>342.87</v>
      </c>
      <c r="K504">
        <v>0.05</v>
      </c>
      <c r="L504">
        <v>52.12</v>
      </c>
      <c r="M504">
        <v>1.57</v>
      </c>
      <c r="N504">
        <v>705.14</v>
      </c>
      <c r="O504" t="s">
        <v>153</v>
      </c>
      <c r="P504" t="s">
        <v>28</v>
      </c>
      <c r="Q504" t="s">
        <v>210</v>
      </c>
      <c r="R504" t="s">
        <v>42</v>
      </c>
      <c r="S504" t="s">
        <v>43</v>
      </c>
      <c r="T504" t="s">
        <v>929</v>
      </c>
    </row>
    <row r="505" spans="1:20" x14ac:dyDescent="0.25">
      <c r="A505" t="s">
        <v>1815</v>
      </c>
      <c r="B505" s="1">
        <v>43881</v>
      </c>
      <c r="C505" t="s">
        <v>1816</v>
      </c>
      <c r="D505" t="s">
        <v>201</v>
      </c>
      <c r="E505" t="s">
        <v>96</v>
      </c>
      <c r="F505" t="s">
        <v>97</v>
      </c>
      <c r="G505" t="s">
        <v>108</v>
      </c>
      <c r="H505" t="s">
        <v>256</v>
      </c>
      <c r="I505">
        <v>2</v>
      </c>
      <c r="J505">
        <v>14.71</v>
      </c>
      <c r="K505">
        <v>0</v>
      </c>
      <c r="L505">
        <v>2.35</v>
      </c>
      <c r="M505">
        <v>4.47</v>
      </c>
      <c r="N505">
        <v>36.24</v>
      </c>
      <c r="O505" t="s">
        <v>80</v>
      </c>
      <c r="P505" t="s">
        <v>28</v>
      </c>
      <c r="Q505" t="s">
        <v>29</v>
      </c>
      <c r="R505" t="s">
        <v>30</v>
      </c>
      <c r="S505" t="s">
        <v>43</v>
      </c>
      <c r="T505" t="s">
        <v>1817</v>
      </c>
    </row>
    <row r="506" spans="1:20" x14ac:dyDescent="0.25">
      <c r="A506" t="s">
        <v>1818</v>
      </c>
      <c r="B506" s="1">
        <v>45519</v>
      </c>
      <c r="C506" t="s">
        <v>1819</v>
      </c>
      <c r="D506" t="s">
        <v>1408</v>
      </c>
      <c r="E506" t="s">
        <v>215</v>
      </c>
      <c r="F506" t="s">
        <v>216</v>
      </c>
      <c r="G506" t="s">
        <v>50</v>
      </c>
      <c r="H506" t="s">
        <v>123</v>
      </c>
      <c r="I506">
        <v>4</v>
      </c>
      <c r="J506">
        <v>95.35</v>
      </c>
      <c r="K506">
        <v>0</v>
      </c>
      <c r="L506">
        <v>19.07</v>
      </c>
      <c r="M506">
        <v>9.8000000000000007</v>
      </c>
      <c r="N506">
        <v>410.27</v>
      </c>
      <c r="O506" t="s">
        <v>27</v>
      </c>
      <c r="P506" t="s">
        <v>28</v>
      </c>
      <c r="Q506" t="s">
        <v>145</v>
      </c>
      <c r="R506" t="s">
        <v>146</v>
      </c>
      <c r="S506" t="s">
        <v>91</v>
      </c>
      <c r="T506" t="s">
        <v>1820</v>
      </c>
    </row>
    <row r="507" spans="1:20" x14ac:dyDescent="0.25">
      <c r="A507" t="s">
        <v>1821</v>
      </c>
      <c r="B507" s="1">
        <v>45552</v>
      </c>
      <c r="C507" t="s">
        <v>1822</v>
      </c>
      <c r="D507" t="s">
        <v>1802</v>
      </c>
      <c r="E507" t="s">
        <v>337</v>
      </c>
      <c r="F507" t="s">
        <v>338</v>
      </c>
      <c r="G507" t="s">
        <v>38</v>
      </c>
      <c r="H507" t="s">
        <v>79</v>
      </c>
      <c r="I507">
        <v>4</v>
      </c>
      <c r="J507">
        <v>128.54</v>
      </c>
      <c r="K507">
        <v>0</v>
      </c>
      <c r="L507">
        <v>25.71</v>
      </c>
      <c r="M507">
        <v>7.28</v>
      </c>
      <c r="N507">
        <v>547.15</v>
      </c>
      <c r="O507" t="s">
        <v>59</v>
      </c>
      <c r="P507" t="s">
        <v>28</v>
      </c>
      <c r="Q507" t="s">
        <v>51</v>
      </c>
      <c r="R507" t="s">
        <v>42</v>
      </c>
      <c r="S507" t="s">
        <v>43</v>
      </c>
      <c r="T507" t="s">
        <v>1767</v>
      </c>
    </row>
    <row r="508" spans="1:20" x14ac:dyDescent="0.25">
      <c r="A508" t="s">
        <v>1823</v>
      </c>
      <c r="B508" s="1">
        <v>44405</v>
      </c>
      <c r="C508" t="s">
        <v>1824</v>
      </c>
      <c r="D508" t="s">
        <v>1825</v>
      </c>
      <c r="E508" t="s">
        <v>172</v>
      </c>
      <c r="F508" t="s">
        <v>173</v>
      </c>
      <c r="G508" t="s">
        <v>98</v>
      </c>
      <c r="H508" t="s">
        <v>79</v>
      </c>
      <c r="I508">
        <v>1</v>
      </c>
      <c r="J508">
        <v>345.37</v>
      </c>
      <c r="K508">
        <v>0.05</v>
      </c>
      <c r="L508">
        <v>26.25</v>
      </c>
      <c r="M508">
        <v>7.68</v>
      </c>
      <c r="N508">
        <v>362.03</v>
      </c>
      <c r="O508" t="s">
        <v>27</v>
      </c>
      <c r="P508" t="s">
        <v>99</v>
      </c>
      <c r="Q508" t="s">
        <v>139</v>
      </c>
      <c r="R508" t="s">
        <v>140</v>
      </c>
      <c r="S508" t="s">
        <v>31</v>
      </c>
      <c r="T508" t="s">
        <v>1826</v>
      </c>
    </row>
    <row r="509" spans="1:20" x14ac:dyDescent="0.25">
      <c r="A509" t="s">
        <v>1827</v>
      </c>
      <c r="B509" s="1">
        <v>45044</v>
      </c>
      <c r="C509" t="s">
        <v>603</v>
      </c>
      <c r="D509" t="s">
        <v>260</v>
      </c>
      <c r="E509" t="s">
        <v>178</v>
      </c>
      <c r="F509" t="s">
        <v>179</v>
      </c>
      <c r="G509" t="s">
        <v>50</v>
      </c>
      <c r="H509" t="s">
        <v>123</v>
      </c>
      <c r="I509">
        <v>1</v>
      </c>
      <c r="J509">
        <v>478.42</v>
      </c>
      <c r="K509">
        <v>0</v>
      </c>
      <c r="L509">
        <v>57.41</v>
      </c>
      <c r="M509">
        <v>3.92</v>
      </c>
      <c r="N509">
        <v>539.75</v>
      </c>
      <c r="O509" t="s">
        <v>40</v>
      </c>
      <c r="P509" t="s">
        <v>28</v>
      </c>
      <c r="Q509" t="s">
        <v>51</v>
      </c>
      <c r="R509" t="s">
        <v>42</v>
      </c>
      <c r="S509" t="s">
        <v>43</v>
      </c>
      <c r="T509" t="s">
        <v>1828</v>
      </c>
    </row>
    <row r="510" spans="1:20" x14ac:dyDescent="0.25">
      <c r="A510" t="s">
        <v>1829</v>
      </c>
      <c r="B510" s="1">
        <v>44979</v>
      </c>
      <c r="C510" t="s">
        <v>1830</v>
      </c>
      <c r="D510" t="s">
        <v>95</v>
      </c>
      <c r="E510" t="s">
        <v>592</v>
      </c>
      <c r="F510" t="s">
        <v>593</v>
      </c>
      <c r="G510" t="s">
        <v>98</v>
      </c>
      <c r="H510" t="s">
        <v>354</v>
      </c>
      <c r="I510">
        <v>1</v>
      </c>
      <c r="J510">
        <v>127.81</v>
      </c>
      <c r="K510">
        <v>0</v>
      </c>
      <c r="L510">
        <v>10.220000000000001</v>
      </c>
      <c r="M510">
        <v>4.1100000000000003</v>
      </c>
      <c r="N510">
        <v>142.13999999999999</v>
      </c>
      <c r="O510" t="s">
        <v>40</v>
      </c>
      <c r="P510" t="s">
        <v>28</v>
      </c>
      <c r="Q510" t="s">
        <v>116</v>
      </c>
      <c r="R510" t="s">
        <v>42</v>
      </c>
      <c r="S510" t="s">
        <v>43</v>
      </c>
      <c r="T510" t="s">
        <v>1831</v>
      </c>
    </row>
    <row r="511" spans="1:20" x14ac:dyDescent="0.25">
      <c r="A511" t="s">
        <v>1832</v>
      </c>
      <c r="B511" s="1">
        <v>43980</v>
      </c>
      <c r="C511" t="s">
        <v>1833</v>
      </c>
      <c r="D511" t="s">
        <v>351</v>
      </c>
      <c r="E511" t="s">
        <v>164</v>
      </c>
      <c r="F511" t="s">
        <v>165</v>
      </c>
      <c r="G511" t="s">
        <v>38</v>
      </c>
      <c r="H511" t="s">
        <v>39</v>
      </c>
      <c r="I511">
        <v>3</v>
      </c>
      <c r="J511">
        <v>86.48</v>
      </c>
      <c r="K511">
        <v>0.05</v>
      </c>
      <c r="L511">
        <v>12.32</v>
      </c>
      <c r="M511">
        <v>3.55</v>
      </c>
      <c r="N511">
        <v>262.33999999999997</v>
      </c>
      <c r="O511" t="s">
        <v>153</v>
      </c>
      <c r="P511" t="s">
        <v>28</v>
      </c>
      <c r="Q511" t="s">
        <v>339</v>
      </c>
      <c r="R511" t="s">
        <v>82</v>
      </c>
      <c r="S511" t="s">
        <v>43</v>
      </c>
      <c r="T511" t="s">
        <v>1834</v>
      </c>
    </row>
    <row r="512" spans="1:20" x14ac:dyDescent="0.25">
      <c r="A512" t="s">
        <v>1835</v>
      </c>
      <c r="B512" s="1">
        <v>44144</v>
      </c>
      <c r="C512" t="s">
        <v>1836</v>
      </c>
      <c r="D512" t="s">
        <v>720</v>
      </c>
      <c r="E512" t="s">
        <v>196</v>
      </c>
      <c r="F512" t="s">
        <v>197</v>
      </c>
      <c r="G512" t="s">
        <v>98</v>
      </c>
      <c r="H512" t="s">
        <v>79</v>
      </c>
      <c r="I512">
        <v>5</v>
      </c>
      <c r="J512">
        <v>96.58</v>
      </c>
      <c r="K512">
        <v>0</v>
      </c>
      <c r="L512">
        <v>38.630000000000003</v>
      </c>
      <c r="M512">
        <v>6.68</v>
      </c>
      <c r="N512">
        <v>528.21</v>
      </c>
      <c r="O512" t="s">
        <v>27</v>
      </c>
      <c r="P512" t="s">
        <v>28</v>
      </c>
      <c r="Q512" t="s">
        <v>71</v>
      </c>
      <c r="R512" t="s">
        <v>42</v>
      </c>
      <c r="S512" t="s">
        <v>91</v>
      </c>
      <c r="T512" t="s">
        <v>1837</v>
      </c>
    </row>
    <row r="513" spans="1:20" x14ac:dyDescent="0.25">
      <c r="A513" t="s">
        <v>1838</v>
      </c>
      <c r="B513" s="1">
        <v>44400</v>
      </c>
      <c r="C513" t="s">
        <v>1839</v>
      </c>
      <c r="D513" t="s">
        <v>555</v>
      </c>
      <c r="E513" t="s">
        <v>164</v>
      </c>
      <c r="F513" t="s">
        <v>165</v>
      </c>
      <c r="G513" t="s">
        <v>108</v>
      </c>
      <c r="H513" t="s">
        <v>26</v>
      </c>
      <c r="I513">
        <v>1</v>
      </c>
      <c r="J513">
        <v>169.23</v>
      </c>
      <c r="K513">
        <v>0.05</v>
      </c>
      <c r="L513">
        <v>8.0399999999999991</v>
      </c>
      <c r="M513">
        <v>2.9</v>
      </c>
      <c r="N513">
        <v>171.71</v>
      </c>
      <c r="O513" t="s">
        <v>69</v>
      </c>
      <c r="P513" t="s">
        <v>132</v>
      </c>
      <c r="Q513" t="s">
        <v>81</v>
      </c>
      <c r="R513" t="s">
        <v>82</v>
      </c>
      <c r="S513" t="s">
        <v>43</v>
      </c>
      <c r="T513" t="s">
        <v>1003</v>
      </c>
    </row>
    <row r="514" spans="1:20" x14ac:dyDescent="0.25">
      <c r="A514" t="s">
        <v>1840</v>
      </c>
      <c r="B514" s="1">
        <v>45196</v>
      </c>
      <c r="C514" t="s">
        <v>1841</v>
      </c>
      <c r="D514" t="s">
        <v>328</v>
      </c>
      <c r="E514" t="s">
        <v>574</v>
      </c>
      <c r="F514" t="s">
        <v>575</v>
      </c>
      <c r="G514" t="s">
        <v>180</v>
      </c>
      <c r="H514" t="s">
        <v>68</v>
      </c>
      <c r="I514">
        <v>2</v>
      </c>
      <c r="J514">
        <v>145.09</v>
      </c>
      <c r="K514">
        <v>0.3</v>
      </c>
      <c r="L514">
        <v>16.25</v>
      </c>
      <c r="M514">
        <v>9.67</v>
      </c>
      <c r="N514">
        <v>229.05</v>
      </c>
      <c r="O514" t="s">
        <v>27</v>
      </c>
      <c r="P514" t="s">
        <v>28</v>
      </c>
      <c r="Q514" t="s">
        <v>41</v>
      </c>
      <c r="R514" t="s">
        <v>42</v>
      </c>
      <c r="S514" t="s">
        <v>43</v>
      </c>
      <c r="T514" t="s">
        <v>1842</v>
      </c>
    </row>
    <row r="515" spans="1:20" x14ac:dyDescent="0.25">
      <c r="A515" t="s">
        <v>1843</v>
      </c>
      <c r="B515" s="1">
        <v>44135</v>
      </c>
      <c r="C515" t="s">
        <v>1844</v>
      </c>
      <c r="D515" t="s">
        <v>753</v>
      </c>
      <c r="E515" t="s">
        <v>164</v>
      </c>
      <c r="F515" t="s">
        <v>165</v>
      </c>
      <c r="G515" t="s">
        <v>50</v>
      </c>
      <c r="H515" t="s">
        <v>354</v>
      </c>
      <c r="I515">
        <v>3</v>
      </c>
      <c r="J515">
        <v>313.08</v>
      </c>
      <c r="K515">
        <v>0</v>
      </c>
      <c r="L515">
        <v>46.96</v>
      </c>
      <c r="M515">
        <v>2.29</v>
      </c>
      <c r="N515">
        <v>988.49</v>
      </c>
      <c r="O515" t="s">
        <v>80</v>
      </c>
      <c r="P515" t="s">
        <v>132</v>
      </c>
      <c r="Q515" t="s">
        <v>81</v>
      </c>
      <c r="R515" t="s">
        <v>82</v>
      </c>
      <c r="S515" t="s">
        <v>43</v>
      </c>
      <c r="T515" t="s">
        <v>1845</v>
      </c>
    </row>
    <row r="516" spans="1:20" x14ac:dyDescent="0.25">
      <c r="A516" t="s">
        <v>1846</v>
      </c>
      <c r="B516" s="1">
        <v>45546</v>
      </c>
      <c r="C516" t="s">
        <v>1847</v>
      </c>
      <c r="D516" t="s">
        <v>465</v>
      </c>
      <c r="E516" t="s">
        <v>352</v>
      </c>
      <c r="F516" t="s">
        <v>353</v>
      </c>
      <c r="G516" t="s">
        <v>108</v>
      </c>
      <c r="H516" t="s">
        <v>26</v>
      </c>
      <c r="I516">
        <v>5</v>
      </c>
      <c r="J516">
        <v>210.72</v>
      </c>
      <c r="K516">
        <v>0.05</v>
      </c>
      <c r="L516">
        <v>180.17</v>
      </c>
      <c r="M516">
        <v>2.68</v>
      </c>
      <c r="N516">
        <v>1183.77</v>
      </c>
      <c r="O516" t="s">
        <v>40</v>
      </c>
      <c r="P516" t="s">
        <v>28</v>
      </c>
      <c r="Q516" t="s">
        <v>221</v>
      </c>
      <c r="R516" t="s">
        <v>222</v>
      </c>
      <c r="S516" t="s">
        <v>43</v>
      </c>
      <c r="T516" t="s">
        <v>1848</v>
      </c>
    </row>
    <row r="517" spans="1:20" x14ac:dyDescent="0.25">
      <c r="A517" t="s">
        <v>1849</v>
      </c>
      <c r="B517" s="1">
        <v>44512</v>
      </c>
      <c r="C517" t="s">
        <v>1850</v>
      </c>
      <c r="D517" t="s">
        <v>365</v>
      </c>
      <c r="E517" t="s">
        <v>358</v>
      </c>
      <c r="F517" t="s">
        <v>359</v>
      </c>
      <c r="G517" t="s">
        <v>180</v>
      </c>
      <c r="H517" t="s">
        <v>263</v>
      </c>
      <c r="I517">
        <v>1</v>
      </c>
      <c r="J517">
        <v>147.57</v>
      </c>
      <c r="K517">
        <v>0.1</v>
      </c>
      <c r="L517">
        <v>6.64</v>
      </c>
      <c r="M517">
        <v>1.35</v>
      </c>
      <c r="N517">
        <v>140.80000000000001</v>
      </c>
      <c r="O517" t="s">
        <v>27</v>
      </c>
      <c r="P517" t="s">
        <v>28</v>
      </c>
      <c r="Q517" t="s">
        <v>29</v>
      </c>
      <c r="R517" t="s">
        <v>30</v>
      </c>
      <c r="S517" t="s">
        <v>43</v>
      </c>
      <c r="T517" t="s">
        <v>1851</v>
      </c>
    </row>
    <row r="518" spans="1:20" x14ac:dyDescent="0.25">
      <c r="A518" t="s">
        <v>1852</v>
      </c>
      <c r="B518" s="1">
        <v>44668</v>
      </c>
      <c r="C518" t="s">
        <v>1853</v>
      </c>
      <c r="D518" t="s">
        <v>1854</v>
      </c>
      <c r="E518" t="s">
        <v>386</v>
      </c>
      <c r="F518" t="s">
        <v>387</v>
      </c>
      <c r="G518" t="s">
        <v>108</v>
      </c>
      <c r="H518" t="s">
        <v>354</v>
      </c>
      <c r="I518">
        <v>5</v>
      </c>
      <c r="J518">
        <v>77.319999999999993</v>
      </c>
      <c r="K518">
        <v>0.05</v>
      </c>
      <c r="L518">
        <v>18.36</v>
      </c>
      <c r="M518">
        <v>14.21</v>
      </c>
      <c r="N518">
        <v>399.84</v>
      </c>
      <c r="O518" t="s">
        <v>69</v>
      </c>
      <c r="P518" t="s">
        <v>28</v>
      </c>
      <c r="Q518" t="s">
        <v>221</v>
      </c>
      <c r="R518" t="s">
        <v>222</v>
      </c>
      <c r="S518" t="s">
        <v>31</v>
      </c>
      <c r="T518" t="s">
        <v>1855</v>
      </c>
    </row>
    <row r="519" spans="1:20" x14ac:dyDescent="0.25">
      <c r="A519" t="s">
        <v>1856</v>
      </c>
      <c r="B519" s="1">
        <v>45637</v>
      </c>
      <c r="C519" t="s">
        <v>1857</v>
      </c>
      <c r="D519" t="s">
        <v>1858</v>
      </c>
      <c r="E519" t="s">
        <v>137</v>
      </c>
      <c r="F519" t="s">
        <v>138</v>
      </c>
      <c r="G519" t="s">
        <v>38</v>
      </c>
      <c r="H519" t="s">
        <v>68</v>
      </c>
      <c r="I519">
        <v>1</v>
      </c>
      <c r="J519">
        <v>379.07</v>
      </c>
      <c r="K519">
        <v>0</v>
      </c>
      <c r="L519">
        <v>0</v>
      </c>
      <c r="M519">
        <v>10.43</v>
      </c>
      <c r="N519">
        <v>389.5</v>
      </c>
      <c r="O519" t="s">
        <v>27</v>
      </c>
      <c r="P519" t="s">
        <v>28</v>
      </c>
      <c r="Q519" t="s">
        <v>166</v>
      </c>
      <c r="R519" t="s">
        <v>167</v>
      </c>
      <c r="S519" t="s">
        <v>43</v>
      </c>
      <c r="T519" t="s">
        <v>1859</v>
      </c>
    </row>
    <row r="520" spans="1:20" x14ac:dyDescent="0.25">
      <c r="A520" t="s">
        <v>1860</v>
      </c>
      <c r="B520" s="1">
        <v>44908</v>
      </c>
      <c r="C520" t="s">
        <v>1861</v>
      </c>
      <c r="D520" t="s">
        <v>55</v>
      </c>
      <c r="E520" t="s">
        <v>352</v>
      </c>
      <c r="F520" t="s">
        <v>353</v>
      </c>
      <c r="G520" t="s">
        <v>25</v>
      </c>
      <c r="H520" t="s">
        <v>109</v>
      </c>
      <c r="I520">
        <v>2</v>
      </c>
      <c r="J520">
        <v>232.39</v>
      </c>
      <c r="K520">
        <v>0.1</v>
      </c>
      <c r="L520">
        <v>75.290000000000006</v>
      </c>
      <c r="M520">
        <v>11.76</v>
      </c>
      <c r="N520">
        <v>505.35</v>
      </c>
      <c r="O520" t="s">
        <v>27</v>
      </c>
      <c r="P520" t="s">
        <v>28</v>
      </c>
      <c r="Q520" t="s">
        <v>124</v>
      </c>
      <c r="R520" t="s">
        <v>125</v>
      </c>
      <c r="S520" t="s">
        <v>31</v>
      </c>
      <c r="T520" t="s">
        <v>1862</v>
      </c>
    </row>
    <row r="521" spans="1:20" x14ac:dyDescent="0.25">
      <c r="A521" t="s">
        <v>1863</v>
      </c>
      <c r="B521" s="1">
        <v>44833</v>
      </c>
      <c r="C521" t="s">
        <v>1864</v>
      </c>
      <c r="D521" t="s">
        <v>1739</v>
      </c>
      <c r="E521" t="s">
        <v>178</v>
      </c>
      <c r="F521" t="s">
        <v>179</v>
      </c>
      <c r="G521" t="s">
        <v>50</v>
      </c>
      <c r="H521" t="s">
        <v>68</v>
      </c>
      <c r="I521">
        <v>4</v>
      </c>
      <c r="J521">
        <v>452.96</v>
      </c>
      <c r="K521">
        <v>0.3</v>
      </c>
      <c r="L521">
        <v>63.41</v>
      </c>
      <c r="M521">
        <v>7.04</v>
      </c>
      <c r="N521">
        <v>1338.74</v>
      </c>
      <c r="O521" t="s">
        <v>27</v>
      </c>
      <c r="P521" t="s">
        <v>28</v>
      </c>
      <c r="Q521" t="s">
        <v>221</v>
      </c>
      <c r="R521" t="s">
        <v>222</v>
      </c>
      <c r="S521" t="s">
        <v>43</v>
      </c>
      <c r="T521" t="s">
        <v>1049</v>
      </c>
    </row>
    <row r="522" spans="1:20" x14ac:dyDescent="0.25">
      <c r="A522" t="s">
        <v>1865</v>
      </c>
      <c r="B522" s="1">
        <v>44274</v>
      </c>
      <c r="C522" t="s">
        <v>1866</v>
      </c>
      <c r="D522" t="s">
        <v>1372</v>
      </c>
      <c r="E522" t="s">
        <v>380</v>
      </c>
      <c r="F522" t="s">
        <v>381</v>
      </c>
      <c r="G522" t="s">
        <v>98</v>
      </c>
      <c r="H522" t="s">
        <v>256</v>
      </c>
      <c r="I522">
        <v>5</v>
      </c>
      <c r="J522">
        <v>550.04</v>
      </c>
      <c r="K522">
        <v>0.25</v>
      </c>
      <c r="L522">
        <v>0</v>
      </c>
      <c r="M522">
        <v>8.27</v>
      </c>
      <c r="N522">
        <v>2070.92</v>
      </c>
      <c r="O522" t="s">
        <v>40</v>
      </c>
      <c r="P522" t="s">
        <v>132</v>
      </c>
      <c r="Q522" t="s">
        <v>124</v>
      </c>
      <c r="R522" t="s">
        <v>125</v>
      </c>
      <c r="S522" t="s">
        <v>43</v>
      </c>
      <c r="T522" t="s">
        <v>1867</v>
      </c>
    </row>
    <row r="523" spans="1:20" x14ac:dyDescent="0.25">
      <c r="A523" t="s">
        <v>1868</v>
      </c>
      <c r="B523" s="1">
        <v>44443</v>
      </c>
      <c r="C523" t="s">
        <v>1869</v>
      </c>
      <c r="D523" t="s">
        <v>1636</v>
      </c>
      <c r="E523" t="s">
        <v>137</v>
      </c>
      <c r="F523" t="s">
        <v>138</v>
      </c>
      <c r="G523" t="s">
        <v>38</v>
      </c>
      <c r="H523" t="s">
        <v>109</v>
      </c>
      <c r="I523">
        <v>4</v>
      </c>
      <c r="J523">
        <v>222.81</v>
      </c>
      <c r="K523">
        <v>0.1</v>
      </c>
      <c r="L523">
        <v>64.17</v>
      </c>
      <c r="M523">
        <v>7.89</v>
      </c>
      <c r="N523">
        <v>874.18</v>
      </c>
      <c r="O523" t="s">
        <v>69</v>
      </c>
      <c r="P523" t="s">
        <v>28</v>
      </c>
      <c r="Q523" t="s">
        <v>89</v>
      </c>
      <c r="R523" t="s">
        <v>90</v>
      </c>
      <c r="S523" t="s">
        <v>72</v>
      </c>
      <c r="T523" t="s">
        <v>594</v>
      </c>
    </row>
    <row r="524" spans="1:20" x14ac:dyDescent="0.25">
      <c r="A524" t="s">
        <v>1870</v>
      </c>
      <c r="B524" s="1">
        <v>44823</v>
      </c>
      <c r="C524" t="s">
        <v>1871</v>
      </c>
      <c r="D524" t="s">
        <v>836</v>
      </c>
      <c r="E524" t="s">
        <v>196</v>
      </c>
      <c r="F524" t="s">
        <v>197</v>
      </c>
      <c r="G524" t="s">
        <v>180</v>
      </c>
      <c r="H524" t="s">
        <v>26</v>
      </c>
      <c r="I524">
        <v>4</v>
      </c>
      <c r="J524">
        <v>463.05</v>
      </c>
      <c r="K524">
        <v>0</v>
      </c>
      <c r="L524">
        <v>0</v>
      </c>
      <c r="M524">
        <v>14.83</v>
      </c>
      <c r="N524">
        <v>1867.03</v>
      </c>
      <c r="O524" t="s">
        <v>40</v>
      </c>
      <c r="P524" t="s">
        <v>132</v>
      </c>
      <c r="Q524" t="s">
        <v>145</v>
      </c>
      <c r="R524" t="s">
        <v>146</v>
      </c>
      <c r="S524" t="s">
        <v>31</v>
      </c>
      <c r="T524" t="s">
        <v>1872</v>
      </c>
    </row>
    <row r="525" spans="1:20" x14ac:dyDescent="0.25">
      <c r="A525" t="s">
        <v>1873</v>
      </c>
      <c r="B525" s="1">
        <v>44094</v>
      </c>
      <c r="C525" t="s">
        <v>1874</v>
      </c>
      <c r="D525" t="s">
        <v>1006</v>
      </c>
      <c r="E525" t="s">
        <v>36</v>
      </c>
      <c r="F525" t="s">
        <v>37</v>
      </c>
      <c r="G525" t="s">
        <v>50</v>
      </c>
      <c r="H525" t="s">
        <v>263</v>
      </c>
      <c r="I525">
        <v>2</v>
      </c>
      <c r="J525">
        <v>226.3</v>
      </c>
      <c r="K525">
        <v>0</v>
      </c>
      <c r="L525">
        <v>36.21</v>
      </c>
      <c r="M525">
        <v>14.7</v>
      </c>
      <c r="N525">
        <v>503.51</v>
      </c>
      <c r="O525" t="s">
        <v>40</v>
      </c>
      <c r="P525" t="s">
        <v>181</v>
      </c>
      <c r="Q525" t="s">
        <v>228</v>
      </c>
      <c r="R525" t="s">
        <v>82</v>
      </c>
      <c r="S525" t="s">
        <v>43</v>
      </c>
      <c r="T525" t="s">
        <v>1875</v>
      </c>
    </row>
    <row r="526" spans="1:20" x14ac:dyDescent="0.25">
      <c r="A526" t="s">
        <v>1876</v>
      </c>
      <c r="B526" s="1">
        <v>44907</v>
      </c>
      <c r="C526" t="s">
        <v>1877</v>
      </c>
      <c r="D526" t="s">
        <v>1878</v>
      </c>
      <c r="E526" t="s">
        <v>319</v>
      </c>
      <c r="F526" t="s">
        <v>320</v>
      </c>
      <c r="G526" t="s">
        <v>108</v>
      </c>
      <c r="H526" t="s">
        <v>123</v>
      </c>
      <c r="I526">
        <v>4</v>
      </c>
      <c r="J526">
        <v>562.49</v>
      </c>
      <c r="K526">
        <v>0.05</v>
      </c>
      <c r="L526">
        <v>106.87</v>
      </c>
      <c r="M526">
        <v>10.79</v>
      </c>
      <c r="N526">
        <v>2255.12</v>
      </c>
      <c r="O526" t="s">
        <v>27</v>
      </c>
      <c r="P526" t="s">
        <v>99</v>
      </c>
      <c r="Q526" t="s">
        <v>182</v>
      </c>
      <c r="R526" t="s">
        <v>183</v>
      </c>
      <c r="S526" t="s">
        <v>43</v>
      </c>
      <c r="T526" t="s">
        <v>1879</v>
      </c>
    </row>
    <row r="527" spans="1:20" x14ac:dyDescent="0.25">
      <c r="A527" t="s">
        <v>1880</v>
      </c>
      <c r="B527" s="1">
        <v>45426</v>
      </c>
      <c r="C527" t="s">
        <v>1881</v>
      </c>
      <c r="D527" t="s">
        <v>1802</v>
      </c>
      <c r="E527" t="s">
        <v>178</v>
      </c>
      <c r="F527" t="s">
        <v>179</v>
      </c>
      <c r="G527" t="s">
        <v>180</v>
      </c>
      <c r="H527" t="s">
        <v>263</v>
      </c>
      <c r="I527">
        <v>5</v>
      </c>
      <c r="J527">
        <v>176.63</v>
      </c>
      <c r="K527">
        <v>0.1</v>
      </c>
      <c r="L527">
        <v>95.38</v>
      </c>
      <c r="M527">
        <v>14.05</v>
      </c>
      <c r="N527">
        <v>904.26</v>
      </c>
      <c r="O527" t="s">
        <v>69</v>
      </c>
      <c r="P527" t="s">
        <v>28</v>
      </c>
      <c r="Q527" t="s">
        <v>188</v>
      </c>
      <c r="R527" t="s">
        <v>82</v>
      </c>
      <c r="S527" t="s">
        <v>91</v>
      </c>
      <c r="T527" t="s">
        <v>1882</v>
      </c>
    </row>
    <row r="528" spans="1:20" x14ac:dyDescent="0.25">
      <c r="A528" t="s">
        <v>1883</v>
      </c>
      <c r="B528" s="1">
        <v>44834</v>
      </c>
      <c r="C528" t="s">
        <v>1884</v>
      </c>
      <c r="D528" t="s">
        <v>1885</v>
      </c>
      <c r="E528" t="s">
        <v>530</v>
      </c>
      <c r="F528" t="s">
        <v>531</v>
      </c>
      <c r="G528" t="s">
        <v>108</v>
      </c>
      <c r="H528" t="s">
        <v>109</v>
      </c>
      <c r="I528">
        <v>3</v>
      </c>
      <c r="J528">
        <v>300.62</v>
      </c>
      <c r="K528">
        <v>0</v>
      </c>
      <c r="L528">
        <v>72.150000000000006</v>
      </c>
      <c r="M528">
        <v>5.26</v>
      </c>
      <c r="N528">
        <v>979.27</v>
      </c>
      <c r="O528" t="s">
        <v>69</v>
      </c>
      <c r="P528" t="s">
        <v>28</v>
      </c>
      <c r="Q528" t="s">
        <v>41</v>
      </c>
      <c r="R528" t="s">
        <v>42</v>
      </c>
      <c r="S528" t="s">
        <v>43</v>
      </c>
      <c r="T528" t="s">
        <v>1886</v>
      </c>
    </row>
    <row r="529" spans="1:20" x14ac:dyDescent="0.25">
      <c r="A529" t="s">
        <v>1887</v>
      </c>
      <c r="B529" s="1">
        <v>45474</v>
      </c>
      <c r="C529" t="s">
        <v>1888</v>
      </c>
      <c r="D529" t="s">
        <v>497</v>
      </c>
      <c r="E529" t="s">
        <v>151</v>
      </c>
      <c r="F529" t="s">
        <v>152</v>
      </c>
      <c r="G529" t="s">
        <v>50</v>
      </c>
      <c r="H529" t="s">
        <v>354</v>
      </c>
      <c r="I529">
        <v>5</v>
      </c>
      <c r="J529">
        <v>9.07</v>
      </c>
      <c r="K529">
        <v>0.1</v>
      </c>
      <c r="L529">
        <v>4.9000000000000004</v>
      </c>
      <c r="M529">
        <v>2.42</v>
      </c>
      <c r="N529">
        <v>48.14</v>
      </c>
      <c r="O529" t="s">
        <v>40</v>
      </c>
      <c r="P529" t="s">
        <v>132</v>
      </c>
      <c r="Q529" t="s">
        <v>41</v>
      </c>
      <c r="R529" t="s">
        <v>42</v>
      </c>
      <c r="S529" t="s">
        <v>43</v>
      </c>
      <c r="T529" t="s">
        <v>1889</v>
      </c>
    </row>
    <row r="530" spans="1:20" x14ac:dyDescent="0.25">
      <c r="A530" t="s">
        <v>1890</v>
      </c>
      <c r="B530" s="1">
        <v>43835</v>
      </c>
      <c r="C530" t="s">
        <v>1891</v>
      </c>
      <c r="D530" t="s">
        <v>1892</v>
      </c>
      <c r="E530" t="s">
        <v>783</v>
      </c>
      <c r="F530" t="s">
        <v>784</v>
      </c>
      <c r="G530" t="s">
        <v>98</v>
      </c>
      <c r="H530" t="s">
        <v>123</v>
      </c>
      <c r="I530">
        <v>1</v>
      </c>
      <c r="J530">
        <v>148.63999999999999</v>
      </c>
      <c r="K530">
        <v>0.25</v>
      </c>
      <c r="L530">
        <v>8.92</v>
      </c>
      <c r="M530">
        <v>6.7</v>
      </c>
      <c r="N530">
        <v>127.1</v>
      </c>
      <c r="O530" t="s">
        <v>69</v>
      </c>
      <c r="P530" t="s">
        <v>28</v>
      </c>
      <c r="Q530" t="s">
        <v>154</v>
      </c>
      <c r="R530" t="s">
        <v>155</v>
      </c>
      <c r="S530" t="s">
        <v>72</v>
      </c>
      <c r="T530" t="s">
        <v>1893</v>
      </c>
    </row>
    <row r="531" spans="1:20" x14ac:dyDescent="0.25">
      <c r="A531" t="s">
        <v>1894</v>
      </c>
      <c r="B531" s="1">
        <v>44957</v>
      </c>
      <c r="C531" t="s">
        <v>1895</v>
      </c>
      <c r="D531" t="s">
        <v>641</v>
      </c>
      <c r="E531" t="s">
        <v>945</v>
      </c>
      <c r="F531" t="s">
        <v>946</v>
      </c>
      <c r="G531" t="s">
        <v>98</v>
      </c>
      <c r="H531" t="s">
        <v>58</v>
      </c>
      <c r="I531">
        <v>1</v>
      </c>
      <c r="J531">
        <v>95.29</v>
      </c>
      <c r="K531">
        <v>0</v>
      </c>
      <c r="L531">
        <v>4.76</v>
      </c>
      <c r="M531">
        <v>10.99</v>
      </c>
      <c r="N531">
        <v>111.04</v>
      </c>
      <c r="O531" t="s">
        <v>69</v>
      </c>
      <c r="P531" t="s">
        <v>28</v>
      </c>
      <c r="Q531" t="s">
        <v>60</v>
      </c>
      <c r="R531" t="s">
        <v>61</v>
      </c>
      <c r="S531" t="s">
        <v>43</v>
      </c>
      <c r="T531" t="s">
        <v>1896</v>
      </c>
    </row>
    <row r="532" spans="1:20" x14ac:dyDescent="0.25">
      <c r="A532" t="s">
        <v>1897</v>
      </c>
      <c r="B532" s="1">
        <v>45050</v>
      </c>
      <c r="C532" t="s">
        <v>1898</v>
      </c>
      <c r="D532" t="s">
        <v>474</v>
      </c>
      <c r="E532" t="s">
        <v>530</v>
      </c>
      <c r="F532" t="s">
        <v>531</v>
      </c>
      <c r="G532" t="s">
        <v>50</v>
      </c>
      <c r="H532" t="s">
        <v>123</v>
      </c>
      <c r="I532">
        <v>1</v>
      </c>
      <c r="J532">
        <v>430.27</v>
      </c>
      <c r="K532">
        <v>0.2</v>
      </c>
      <c r="L532">
        <v>27.54</v>
      </c>
      <c r="M532">
        <v>3.66</v>
      </c>
      <c r="N532">
        <v>375.42</v>
      </c>
      <c r="O532" t="s">
        <v>80</v>
      </c>
      <c r="P532" t="s">
        <v>132</v>
      </c>
      <c r="Q532" t="s">
        <v>339</v>
      </c>
      <c r="R532" t="s">
        <v>82</v>
      </c>
      <c r="S532" t="s">
        <v>43</v>
      </c>
      <c r="T532" t="s">
        <v>1899</v>
      </c>
    </row>
    <row r="533" spans="1:20" x14ac:dyDescent="0.25">
      <c r="A533" t="s">
        <v>1900</v>
      </c>
      <c r="B533" s="1">
        <v>44604</v>
      </c>
      <c r="C533" t="s">
        <v>1901</v>
      </c>
      <c r="D533" t="s">
        <v>177</v>
      </c>
      <c r="E533" t="s">
        <v>469</v>
      </c>
      <c r="F533" t="s">
        <v>470</v>
      </c>
      <c r="G533" t="s">
        <v>25</v>
      </c>
      <c r="H533" t="s">
        <v>109</v>
      </c>
      <c r="I533">
        <v>5</v>
      </c>
      <c r="J533">
        <v>46.86</v>
      </c>
      <c r="K533">
        <v>0.05</v>
      </c>
      <c r="L533">
        <v>0</v>
      </c>
      <c r="M533">
        <v>13.63</v>
      </c>
      <c r="N533">
        <v>236.22</v>
      </c>
      <c r="O533" t="s">
        <v>27</v>
      </c>
      <c r="P533" t="s">
        <v>132</v>
      </c>
      <c r="Q533" t="s">
        <v>71</v>
      </c>
      <c r="R533" t="s">
        <v>42</v>
      </c>
      <c r="S533" t="s">
        <v>43</v>
      </c>
      <c r="T533" t="s">
        <v>1902</v>
      </c>
    </row>
    <row r="534" spans="1:20" x14ac:dyDescent="0.25">
      <c r="A534" t="s">
        <v>1903</v>
      </c>
      <c r="B534" s="1">
        <v>44707</v>
      </c>
      <c r="C534" t="s">
        <v>1904</v>
      </c>
      <c r="D534" t="s">
        <v>772</v>
      </c>
      <c r="E534" t="s">
        <v>456</v>
      </c>
      <c r="F534" t="s">
        <v>457</v>
      </c>
      <c r="G534" t="s">
        <v>98</v>
      </c>
      <c r="H534" t="s">
        <v>26</v>
      </c>
      <c r="I534">
        <v>5</v>
      </c>
      <c r="J534">
        <v>362.31</v>
      </c>
      <c r="K534">
        <v>0</v>
      </c>
      <c r="L534">
        <v>90.58</v>
      </c>
      <c r="M534">
        <v>3.51</v>
      </c>
      <c r="N534">
        <v>1905.64</v>
      </c>
      <c r="O534" t="s">
        <v>80</v>
      </c>
      <c r="P534" t="s">
        <v>70</v>
      </c>
      <c r="Q534" t="s">
        <v>124</v>
      </c>
      <c r="R534" t="s">
        <v>125</v>
      </c>
      <c r="S534" t="s">
        <v>43</v>
      </c>
      <c r="T534" t="s">
        <v>833</v>
      </c>
    </row>
    <row r="535" spans="1:20" x14ac:dyDescent="0.25">
      <c r="A535" t="s">
        <v>1905</v>
      </c>
      <c r="B535" s="1">
        <v>44822</v>
      </c>
      <c r="C535" t="s">
        <v>1906</v>
      </c>
      <c r="D535" t="s">
        <v>332</v>
      </c>
      <c r="E535" t="s">
        <v>137</v>
      </c>
      <c r="F535" t="s">
        <v>138</v>
      </c>
      <c r="G535" t="s">
        <v>98</v>
      </c>
      <c r="H535" t="s">
        <v>58</v>
      </c>
      <c r="I535">
        <v>4</v>
      </c>
      <c r="J535">
        <v>117.96</v>
      </c>
      <c r="K535">
        <v>0.05</v>
      </c>
      <c r="L535">
        <v>22.41</v>
      </c>
      <c r="M535">
        <v>12.41</v>
      </c>
      <c r="N535">
        <v>483.07</v>
      </c>
      <c r="O535" t="s">
        <v>27</v>
      </c>
      <c r="P535" t="s">
        <v>99</v>
      </c>
      <c r="Q535" t="s">
        <v>124</v>
      </c>
      <c r="R535" t="s">
        <v>125</v>
      </c>
      <c r="S535" t="s">
        <v>43</v>
      </c>
      <c r="T535" t="s">
        <v>1907</v>
      </c>
    </row>
    <row r="536" spans="1:20" x14ac:dyDescent="0.25">
      <c r="A536" t="s">
        <v>1908</v>
      </c>
      <c r="B536" s="1">
        <v>44714</v>
      </c>
      <c r="C536" t="s">
        <v>1909</v>
      </c>
      <c r="D536" t="s">
        <v>1509</v>
      </c>
      <c r="E536" t="s">
        <v>202</v>
      </c>
      <c r="F536" t="s">
        <v>203</v>
      </c>
      <c r="G536" t="s">
        <v>38</v>
      </c>
      <c r="H536" t="s">
        <v>123</v>
      </c>
      <c r="I536">
        <v>4</v>
      </c>
      <c r="J536">
        <v>469.66</v>
      </c>
      <c r="K536">
        <v>0</v>
      </c>
      <c r="L536">
        <v>0</v>
      </c>
      <c r="M536">
        <v>7.48</v>
      </c>
      <c r="N536">
        <v>1886.12</v>
      </c>
      <c r="O536" t="s">
        <v>59</v>
      </c>
      <c r="P536" t="s">
        <v>28</v>
      </c>
      <c r="Q536" t="s">
        <v>100</v>
      </c>
      <c r="R536" t="s">
        <v>101</v>
      </c>
      <c r="S536" t="s">
        <v>31</v>
      </c>
      <c r="T536" t="s">
        <v>1910</v>
      </c>
    </row>
    <row r="537" spans="1:20" x14ac:dyDescent="0.25">
      <c r="A537" t="s">
        <v>1911</v>
      </c>
      <c r="B537" s="1">
        <v>45204</v>
      </c>
      <c r="C537" t="s">
        <v>1912</v>
      </c>
      <c r="D537" t="s">
        <v>555</v>
      </c>
      <c r="E537" t="s">
        <v>96</v>
      </c>
      <c r="F537" t="s">
        <v>97</v>
      </c>
      <c r="G537" t="s">
        <v>25</v>
      </c>
      <c r="H537" t="s">
        <v>26</v>
      </c>
      <c r="I537">
        <v>5</v>
      </c>
      <c r="J537">
        <v>397.96</v>
      </c>
      <c r="K537">
        <v>0</v>
      </c>
      <c r="L537">
        <v>159.18</v>
      </c>
      <c r="M537">
        <v>6.39</v>
      </c>
      <c r="N537">
        <v>2155.37</v>
      </c>
      <c r="O537" t="s">
        <v>69</v>
      </c>
      <c r="P537" t="s">
        <v>28</v>
      </c>
      <c r="Q537" t="s">
        <v>139</v>
      </c>
      <c r="R537" t="s">
        <v>140</v>
      </c>
      <c r="S537" t="s">
        <v>43</v>
      </c>
      <c r="T537" t="s">
        <v>1913</v>
      </c>
    </row>
    <row r="538" spans="1:20" x14ac:dyDescent="0.25">
      <c r="A538" t="s">
        <v>1914</v>
      </c>
      <c r="B538" s="1">
        <v>43877</v>
      </c>
      <c r="C538" t="s">
        <v>1915</v>
      </c>
      <c r="D538" t="s">
        <v>881</v>
      </c>
      <c r="E538" t="s">
        <v>319</v>
      </c>
      <c r="F538" t="s">
        <v>320</v>
      </c>
      <c r="G538" t="s">
        <v>38</v>
      </c>
      <c r="H538" t="s">
        <v>123</v>
      </c>
      <c r="I538">
        <v>3</v>
      </c>
      <c r="J538">
        <v>476.51</v>
      </c>
      <c r="K538">
        <v>0</v>
      </c>
      <c r="L538">
        <v>114.36</v>
      </c>
      <c r="M538">
        <v>13.08</v>
      </c>
      <c r="N538">
        <v>1556.97</v>
      </c>
      <c r="O538" t="s">
        <v>69</v>
      </c>
      <c r="P538" t="s">
        <v>28</v>
      </c>
      <c r="Q538" t="s">
        <v>339</v>
      </c>
      <c r="R538" t="s">
        <v>82</v>
      </c>
      <c r="S538" t="s">
        <v>43</v>
      </c>
      <c r="T538" t="s">
        <v>1916</v>
      </c>
    </row>
    <row r="539" spans="1:20" x14ac:dyDescent="0.25">
      <c r="A539" t="s">
        <v>1917</v>
      </c>
      <c r="B539" s="1">
        <v>44697</v>
      </c>
      <c r="C539" t="s">
        <v>1918</v>
      </c>
      <c r="D539" t="s">
        <v>1919</v>
      </c>
      <c r="E539" t="s">
        <v>208</v>
      </c>
      <c r="F539" t="s">
        <v>209</v>
      </c>
      <c r="G539" t="s">
        <v>38</v>
      </c>
      <c r="H539" t="s">
        <v>26</v>
      </c>
      <c r="I539">
        <v>2</v>
      </c>
      <c r="J539">
        <v>67.33</v>
      </c>
      <c r="K539">
        <v>0.05</v>
      </c>
      <c r="L539">
        <v>6.4</v>
      </c>
      <c r="M539">
        <v>3.61</v>
      </c>
      <c r="N539">
        <v>137.94</v>
      </c>
      <c r="O539" t="s">
        <v>69</v>
      </c>
      <c r="P539" t="s">
        <v>28</v>
      </c>
      <c r="Q539" t="s">
        <v>124</v>
      </c>
      <c r="R539" t="s">
        <v>125</v>
      </c>
      <c r="S539" t="s">
        <v>43</v>
      </c>
      <c r="T539" t="s">
        <v>1920</v>
      </c>
    </row>
    <row r="540" spans="1:20" x14ac:dyDescent="0.25">
      <c r="A540" t="s">
        <v>1921</v>
      </c>
      <c r="B540" s="1">
        <v>44653</v>
      </c>
      <c r="C540" t="s">
        <v>1922</v>
      </c>
      <c r="D540" t="s">
        <v>620</v>
      </c>
      <c r="E540" t="s">
        <v>56</v>
      </c>
      <c r="F540" t="s">
        <v>57</v>
      </c>
      <c r="G540" t="s">
        <v>98</v>
      </c>
      <c r="H540" t="s">
        <v>123</v>
      </c>
      <c r="I540">
        <v>4</v>
      </c>
      <c r="J540">
        <v>446.49</v>
      </c>
      <c r="K540">
        <v>0</v>
      </c>
      <c r="L540">
        <v>142.88</v>
      </c>
      <c r="M540">
        <v>9.2200000000000006</v>
      </c>
      <c r="N540">
        <v>1938.06</v>
      </c>
      <c r="O540" t="s">
        <v>80</v>
      </c>
      <c r="P540" t="s">
        <v>28</v>
      </c>
      <c r="Q540" t="s">
        <v>81</v>
      </c>
      <c r="R540" t="s">
        <v>82</v>
      </c>
      <c r="S540" t="s">
        <v>72</v>
      </c>
      <c r="T540" t="s">
        <v>1923</v>
      </c>
    </row>
    <row r="541" spans="1:20" x14ac:dyDescent="0.25">
      <c r="A541" t="s">
        <v>1924</v>
      </c>
      <c r="B541" s="1">
        <v>44766</v>
      </c>
      <c r="C541" t="s">
        <v>1925</v>
      </c>
      <c r="D541" t="s">
        <v>343</v>
      </c>
      <c r="E541" t="s">
        <v>130</v>
      </c>
      <c r="F541" t="s">
        <v>131</v>
      </c>
      <c r="G541" t="s">
        <v>38</v>
      </c>
      <c r="H541" t="s">
        <v>123</v>
      </c>
      <c r="I541">
        <v>4</v>
      </c>
      <c r="J541">
        <v>238.18</v>
      </c>
      <c r="K541">
        <v>0.05</v>
      </c>
      <c r="L541">
        <v>0</v>
      </c>
      <c r="M541">
        <v>0.62</v>
      </c>
      <c r="N541">
        <v>905.7</v>
      </c>
      <c r="O541" t="s">
        <v>69</v>
      </c>
      <c r="P541" t="s">
        <v>28</v>
      </c>
      <c r="Q541" t="s">
        <v>89</v>
      </c>
      <c r="R541" t="s">
        <v>90</v>
      </c>
      <c r="S541" t="s">
        <v>72</v>
      </c>
      <c r="T541" t="s">
        <v>938</v>
      </c>
    </row>
    <row r="542" spans="1:20" x14ac:dyDescent="0.25">
      <c r="A542" t="s">
        <v>1926</v>
      </c>
      <c r="B542" s="1">
        <v>44486</v>
      </c>
      <c r="C542" t="s">
        <v>1927</v>
      </c>
      <c r="D542" t="s">
        <v>385</v>
      </c>
      <c r="E542" t="s">
        <v>48</v>
      </c>
      <c r="F542" t="s">
        <v>49</v>
      </c>
      <c r="G542" t="s">
        <v>180</v>
      </c>
      <c r="H542" t="s">
        <v>26</v>
      </c>
      <c r="I542">
        <v>5</v>
      </c>
      <c r="J542">
        <v>351.03</v>
      </c>
      <c r="K542">
        <v>0.3</v>
      </c>
      <c r="L542">
        <v>98.29</v>
      </c>
      <c r="M542">
        <v>6.7</v>
      </c>
      <c r="N542">
        <v>1333.59</v>
      </c>
      <c r="O542" t="s">
        <v>27</v>
      </c>
      <c r="P542" t="s">
        <v>28</v>
      </c>
      <c r="Q542" t="s">
        <v>29</v>
      </c>
      <c r="R542" t="s">
        <v>30</v>
      </c>
      <c r="S542" t="s">
        <v>43</v>
      </c>
      <c r="T542" t="s">
        <v>1928</v>
      </c>
    </row>
    <row r="543" spans="1:20" x14ac:dyDescent="0.25">
      <c r="A543" t="s">
        <v>1929</v>
      </c>
      <c r="B543" s="1">
        <v>44099</v>
      </c>
      <c r="C543" t="s">
        <v>1930</v>
      </c>
      <c r="D543" t="s">
        <v>904</v>
      </c>
      <c r="E543" t="s">
        <v>66</v>
      </c>
      <c r="F543" t="s">
        <v>67</v>
      </c>
      <c r="G543" t="s">
        <v>98</v>
      </c>
      <c r="H543" t="s">
        <v>256</v>
      </c>
      <c r="I543">
        <v>3</v>
      </c>
      <c r="J543">
        <v>40.4</v>
      </c>
      <c r="K543">
        <v>0.1</v>
      </c>
      <c r="L543">
        <v>8.73</v>
      </c>
      <c r="M543">
        <v>2.81</v>
      </c>
      <c r="N543">
        <v>120.62</v>
      </c>
      <c r="O543" t="s">
        <v>40</v>
      </c>
      <c r="P543" t="s">
        <v>28</v>
      </c>
      <c r="Q543" t="s">
        <v>182</v>
      </c>
      <c r="R543" t="s">
        <v>183</v>
      </c>
      <c r="S543" t="s">
        <v>43</v>
      </c>
      <c r="T543" t="s">
        <v>1931</v>
      </c>
    </row>
    <row r="544" spans="1:20" x14ac:dyDescent="0.25">
      <c r="A544" t="s">
        <v>1932</v>
      </c>
      <c r="B544" s="1">
        <v>44200</v>
      </c>
      <c r="C544" t="s">
        <v>1933</v>
      </c>
      <c r="D544" t="s">
        <v>712</v>
      </c>
      <c r="E544" t="s">
        <v>254</v>
      </c>
      <c r="F544" t="s">
        <v>255</v>
      </c>
      <c r="G544" t="s">
        <v>98</v>
      </c>
      <c r="H544" t="s">
        <v>263</v>
      </c>
      <c r="I544">
        <v>4</v>
      </c>
      <c r="J544">
        <v>346.01</v>
      </c>
      <c r="K544">
        <v>0.2</v>
      </c>
      <c r="L544">
        <v>55.36</v>
      </c>
      <c r="M544">
        <v>2.74</v>
      </c>
      <c r="N544">
        <v>1165.33</v>
      </c>
      <c r="O544" t="s">
        <v>80</v>
      </c>
      <c r="P544" t="s">
        <v>28</v>
      </c>
      <c r="Q544" t="s">
        <v>81</v>
      </c>
      <c r="R544" t="s">
        <v>82</v>
      </c>
      <c r="S544" t="s">
        <v>72</v>
      </c>
      <c r="T544" t="s">
        <v>1934</v>
      </c>
    </row>
    <row r="545" spans="1:20" x14ac:dyDescent="0.25">
      <c r="A545" t="s">
        <v>1935</v>
      </c>
      <c r="B545" s="1">
        <v>44466</v>
      </c>
      <c r="C545" t="s">
        <v>1936</v>
      </c>
      <c r="D545" t="s">
        <v>1402</v>
      </c>
      <c r="E545" t="s">
        <v>945</v>
      </c>
      <c r="F545" t="s">
        <v>946</v>
      </c>
      <c r="G545" t="s">
        <v>38</v>
      </c>
      <c r="H545" t="s">
        <v>109</v>
      </c>
      <c r="I545">
        <v>1</v>
      </c>
      <c r="J545">
        <v>404.79</v>
      </c>
      <c r="K545">
        <v>0</v>
      </c>
      <c r="L545">
        <v>20.239999999999998</v>
      </c>
      <c r="M545">
        <v>12.05</v>
      </c>
      <c r="N545">
        <v>437.08</v>
      </c>
      <c r="O545" t="s">
        <v>69</v>
      </c>
      <c r="P545" t="s">
        <v>28</v>
      </c>
      <c r="Q545" t="s">
        <v>139</v>
      </c>
      <c r="R545" t="s">
        <v>140</v>
      </c>
      <c r="S545" t="s">
        <v>43</v>
      </c>
      <c r="T545" t="s">
        <v>1937</v>
      </c>
    </row>
    <row r="546" spans="1:20" x14ac:dyDescent="0.25">
      <c r="A546" t="s">
        <v>1938</v>
      </c>
      <c r="B546" s="1">
        <v>44960</v>
      </c>
      <c r="C546" t="s">
        <v>1939</v>
      </c>
      <c r="D546" t="s">
        <v>443</v>
      </c>
      <c r="E546" t="s">
        <v>106</v>
      </c>
      <c r="F546" t="s">
        <v>107</v>
      </c>
      <c r="G546" t="s">
        <v>50</v>
      </c>
      <c r="H546" t="s">
        <v>68</v>
      </c>
      <c r="I546">
        <v>1</v>
      </c>
      <c r="J546">
        <v>597.54</v>
      </c>
      <c r="K546">
        <v>0.25</v>
      </c>
      <c r="L546">
        <v>35.85</v>
      </c>
      <c r="M546">
        <v>9.35</v>
      </c>
      <c r="N546">
        <v>493.36</v>
      </c>
      <c r="O546" t="s">
        <v>27</v>
      </c>
      <c r="P546" t="s">
        <v>28</v>
      </c>
      <c r="Q546" t="s">
        <v>51</v>
      </c>
      <c r="R546" t="s">
        <v>42</v>
      </c>
      <c r="S546" t="s">
        <v>43</v>
      </c>
      <c r="T546" t="s">
        <v>1940</v>
      </c>
    </row>
    <row r="547" spans="1:20" x14ac:dyDescent="0.25">
      <c r="A547" t="s">
        <v>1941</v>
      </c>
      <c r="B547" s="1">
        <v>45524</v>
      </c>
      <c r="C547" t="s">
        <v>1942</v>
      </c>
      <c r="D547" t="s">
        <v>1943</v>
      </c>
      <c r="E547" t="s">
        <v>319</v>
      </c>
      <c r="F547" t="s">
        <v>320</v>
      </c>
      <c r="G547" t="s">
        <v>38</v>
      </c>
      <c r="H547" t="s">
        <v>263</v>
      </c>
      <c r="I547">
        <v>4</v>
      </c>
      <c r="J547">
        <v>538.96</v>
      </c>
      <c r="K547">
        <v>0</v>
      </c>
      <c r="L547">
        <v>0</v>
      </c>
      <c r="M547">
        <v>2.7</v>
      </c>
      <c r="N547">
        <v>2158.54</v>
      </c>
      <c r="O547" t="s">
        <v>80</v>
      </c>
      <c r="P547" t="s">
        <v>28</v>
      </c>
      <c r="Q547" t="s">
        <v>89</v>
      </c>
      <c r="R547" t="s">
        <v>90</v>
      </c>
      <c r="S547" t="s">
        <v>31</v>
      </c>
      <c r="T547" t="s">
        <v>1236</v>
      </c>
    </row>
    <row r="548" spans="1:20" x14ac:dyDescent="0.25">
      <c r="A548" t="s">
        <v>1944</v>
      </c>
      <c r="B548" s="1">
        <v>45513</v>
      </c>
      <c r="C548" t="s">
        <v>1945</v>
      </c>
      <c r="D548" t="s">
        <v>163</v>
      </c>
      <c r="E548" t="s">
        <v>286</v>
      </c>
      <c r="F548" t="s">
        <v>287</v>
      </c>
      <c r="G548" t="s">
        <v>25</v>
      </c>
      <c r="H548" t="s">
        <v>123</v>
      </c>
      <c r="I548">
        <v>5</v>
      </c>
      <c r="J548">
        <v>291.5</v>
      </c>
      <c r="K548">
        <v>0.05</v>
      </c>
      <c r="L548">
        <v>166.16</v>
      </c>
      <c r="M548">
        <v>5.25</v>
      </c>
      <c r="N548">
        <v>1556.04</v>
      </c>
      <c r="O548" t="s">
        <v>69</v>
      </c>
      <c r="P548" t="s">
        <v>28</v>
      </c>
      <c r="Q548" t="s">
        <v>124</v>
      </c>
      <c r="R548" t="s">
        <v>125</v>
      </c>
      <c r="S548" t="s">
        <v>43</v>
      </c>
      <c r="T548" t="s">
        <v>1662</v>
      </c>
    </row>
    <row r="549" spans="1:20" x14ac:dyDescent="0.25">
      <c r="A549" t="s">
        <v>1946</v>
      </c>
      <c r="B549" s="1">
        <v>44487</v>
      </c>
      <c r="C549" t="s">
        <v>1947</v>
      </c>
      <c r="D549" t="s">
        <v>666</v>
      </c>
      <c r="E549" t="s">
        <v>391</v>
      </c>
      <c r="F549" t="s">
        <v>392</v>
      </c>
      <c r="G549" t="s">
        <v>98</v>
      </c>
      <c r="H549" t="s">
        <v>58</v>
      </c>
      <c r="I549">
        <v>5</v>
      </c>
      <c r="J549">
        <v>166.38</v>
      </c>
      <c r="K549">
        <v>0</v>
      </c>
      <c r="L549">
        <v>41.6</v>
      </c>
      <c r="M549">
        <v>6.6</v>
      </c>
      <c r="N549">
        <v>880.1</v>
      </c>
      <c r="O549" t="s">
        <v>59</v>
      </c>
      <c r="P549" t="s">
        <v>28</v>
      </c>
      <c r="Q549" t="s">
        <v>139</v>
      </c>
      <c r="R549" t="s">
        <v>140</v>
      </c>
      <c r="S549" t="s">
        <v>31</v>
      </c>
      <c r="T549" t="s">
        <v>1948</v>
      </c>
    </row>
    <row r="550" spans="1:20" x14ac:dyDescent="0.25">
      <c r="A550" t="s">
        <v>1949</v>
      </c>
      <c r="B550" s="1">
        <v>43950</v>
      </c>
      <c r="C550" t="s">
        <v>1950</v>
      </c>
      <c r="D550" t="s">
        <v>666</v>
      </c>
      <c r="E550" t="s">
        <v>391</v>
      </c>
      <c r="F550" t="s">
        <v>392</v>
      </c>
      <c r="G550" t="s">
        <v>98</v>
      </c>
      <c r="H550" t="s">
        <v>109</v>
      </c>
      <c r="I550">
        <v>5</v>
      </c>
      <c r="J550">
        <v>91.91</v>
      </c>
      <c r="K550">
        <v>0.25</v>
      </c>
      <c r="L550">
        <v>41.36</v>
      </c>
      <c r="M550">
        <v>0.28999999999999998</v>
      </c>
      <c r="N550">
        <v>386.31</v>
      </c>
      <c r="O550" t="s">
        <v>69</v>
      </c>
      <c r="P550" t="s">
        <v>28</v>
      </c>
      <c r="Q550" t="s">
        <v>51</v>
      </c>
      <c r="R550" t="s">
        <v>42</v>
      </c>
      <c r="S550" t="s">
        <v>43</v>
      </c>
      <c r="T550" t="s">
        <v>1951</v>
      </c>
    </row>
    <row r="551" spans="1:20" x14ac:dyDescent="0.25">
      <c r="A551" t="s">
        <v>1952</v>
      </c>
      <c r="B551" s="1">
        <v>44661</v>
      </c>
      <c r="C551" t="s">
        <v>1953</v>
      </c>
      <c r="D551" t="s">
        <v>764</v>
      </c>
      <c r="E551" t="s">
        <v>592</v>
      </c>
      <c r="F551" t="s">
        <v>593</v>
      </c>
      <c r="G551" t="s">
        <v>25</v>
      </c>
      <c r="H551" t="s">
        <v>256</v>
      </c>
      <c r="I551">
        <v>3</v>
      </c>
      <c r="J551">
        <v>344.01</v>
      </c>
      <c r="K551">
        <v>0.05</v>
      </c>
      <c r="L551">
        <v>78.430000000000007</v>
      </c>
      <c r="M551">
        <v>13.55</v>
      </c>
      <c r="N551">
        <v>1072.4100000000001</v>
      </c>
      <c r="O551" t="s">
        <v>40</v>
      </c>
      <c r="P551" t="s">
        <v>28</v>
      </c>
      <c r="Q551" t="s">
        <v>228</v>
      </c>
      <c r="R551" t="s">
        <v>82</v>
      </c>
      <c r="S551" t="s">
        <v>43</v>
      </c>
      <c r="T551" t="s">
        <v>1954</v>
      </c>
    </row>
    <row r="552" spans="1:20" x14ac:dyDescent="0.25">
      <c r="A552" t="s">
        <v>1955</v>
      </c>
      <c r="B552" s="1">
        <v>45641</v>
      </c>
      <c r="C552" t="s">
        <v>1956</v>
      </c>
      <c r="D552" t="s">
        <v>439</v>
      </c>
      <c r="E552" t="s">
        <v>434</v>
      </c>
      <c r="F552" t="s">
        <v>435</v>
      </c>
      <c r="G552" t="s">
        <v>25</v>
      </c>
      <c r="H552" t="s">
        <v>256</v>
      </c>
      <c r="I552">
        <v>1</v>
      </c>
      <c r="J552">
        <v>278.83999999999997</v>
      </c>
      <c r="K552">
        <v>0.05</v>
      </c>
      <c r="L552">
        <v>13.24</v>
      </c>
      <c r="M552">
        <v>3.53</v>
      </c>
      <c r="N552">
        <v>281.67</v>
      </c>
      <c r="O552" t="s">
        <v>27</v>
      </c>
      <c r="P552" t="s">
        <v>28</v>
      </c>
      <c r="Q552" t="s">
        <v>29</v>
      </c>
      <c r="R552" t="s">
        <v>30</v>
      </c>
      <c r="S552" t="s">
        <v>43</v>
      </c>
      <c r="T552" t="s">
        <v>1957</v>
      </c>
    </row>
    <row r="553" spans="1:20" x14ac:dyDescent="0.25">
      <c r="A553" t="s">
        <v>1958</v>
      </c>
      <c r="B553" s="1">
        <v>45458</v>
      </c>
      <c r="C553" t="s">
        <v>1959</v>
      </c>
      <c r="D553" t="s">
        <v>712</v>
      </c>
      <c r="E553" t="s">
        <v>178</v>
      </c>
      <c r="F553" t="s">
        <v>179</v>
      </c>
      <c r="G553" t="s">
        <v>25</v>
      </c>
      <c r="H553" t="s">
        <v>68</v>
      </c>
      <c r="I553">
        <v>2</v>
      </c>
      <c r="J553">
        <v>331.31</v>
      </c>
      <c r="K553">
        <v>0.15</v>
      </c>
      <c r="L553">
        <v>45.06</v>
      </c>
      <c r="M553">
        <v>13.05</v>
      </c>
      <c r="N553">
        <v>621.34</v>
      </c>
      <c r="O553" t="s">
        <v>27</v>
      </c>
      <c r="P553" t="s">
        <v>132</v>
      </c>
      <c r="Q553" t="s">
        <v>182</v>
      </c>
      <c r="R553" t="s">
        <v>183</v>
      </c>
      <c r="S553" t="s">
        <v>43</v>
      </c>
      <c r="T553" t="s">
        <v>1960</v>
      </c>
    </row>
    <row r="554" spans="1:20" x14ac:dyDescent="0.25">
      <c r="A554" t="s">
        <v>1961</v>
      </c>
      <c r="B554" s="1">
        <v>44912</v>
      </c>
      <c r="C554" t="s">
        <v>1962</v>
      </c>
      <c r="D554" t="s">
        <v>260</v>
      </c>
      <c r="E554" t="s">
        <v>226</v>
      </c>
      <c r="F554" t="s">
        <v>227</v>
      </c>
      <c r="G554" t="s">
        <v>98</v>
      </c>
      <c r="H554" t="s">
        <v>354</v>
      </c>
      <c r="I554">
        <v>4</v>
      </c>
      <c r="J554">
        <v>290.45</v>
      </c>
      <c r="K554">
        <v>0</v>
      </c>
      <c r="L554">
        <v>139.41999999999999</v>
      </c>
      <c r="M554">
        <v>13.2</v>
      </c>
      <c r="N554">
        <v>1314.42</v>
      </c>
      <c r="O554" t="s">
        <v>153</v>
      </c>
      <c r="P554" t="s">
        <v>99</v>
      </c>
      <c r="Q554" t="s">
        <v>89</v>
      </c>
      <c r="R554" t="s">
        <v>90</v>
      </c>
      <c r="S554" t="s">
        <v>91</v>
      </c>
      <c r="T554" t="s">
        <v>1544</v>
      </c>
    </row>
    <row r="555" spans="1:20" x14ac:dyDescent="0.25">
      <c r="A555" t="s">
        <v>1963</v>
      </c>
      <c r="B555" s="1">
        <v>45200</v>
      </c>
      <c r="C555" t="s">
        <v>1964</v>
      </c>
      <c r="D555" t="s">
        <v>1034</v>
      </c>
      <c r="E555" t="s">
        <v>202</v>
      </c>
      <c r="F555" t="s">
        <v>203</v>
      </c>
      <c r="G555" t="s">
        <v>98</v>
      </c>
      <c r="H555" t="s">
        <v>109</v>
      </c>
      <c r="I555">
        <v>3</v>
      </c>
      <c r="J555">
        <v>542.15</v>
      </c>
      <c r="K555">
        <v>0.15</v>
      </c>
      <c r="L555">
        <v>0</v>
      </c>
      <c r="M555">
        <v>8.0299999999999994</v>
      </c>
      <c r="N555">
        <v>1390.51</v>
      </c>
      <c r="O555" t="s">
        <v>40</v>
      </c>
      <c r="P555" t="s">
        <v>28</v>
      </c>
      <c r="Q555" t="s">
        <v>182</v>
      </c>
      <c r="R555" t="s">
        <v>183</v>
      </c>
      <c r="S555" t="s">
        <v>31</v>
      </c>
      <c r="T555" t="s">
        <v>1258</v>
      </c>
    </row>
    <row r="556" spans="1:20" x14ac:dyDescent="0.25">
      <c r="A556" t="s">
        <v>1965</v>
      </c>
      <c r="B556" s="1">
        <v>44571</v>
      </c>
      <c r="C556" t="s">
        <v>1966</v>
      </c>
      <c r="D556" t="s">
        <v>843</v>
      </c>
      <c r="E556" t="s">
        <v>121</v>
      </c>
      <c r="F556" t="s">
        <v>122</v>
      </c>
      <c r="G556" t="s">
        <v>180</v>
      </c>
      <c r="H556" t="s">
        <v>26</v>
      </c>
      <c r="I556">
        <v>3</v>
      </c>
      <c r="J556">
        <v>446.2</v>
      </c>
      <c r="K556">
        <v>0</v>
      </c>
      <c r="L556">
        <v>0</v>
      </c>
      <c r="M556">
        <v>13.33</v>
      </c>
      <c r="N556">
        <v>1351.93</v>
      </c>
      <c r="O556" t="s">
        <v>69</v>
      </c>
      <c r="P556" t="s">
        <v>28</v>
      </c>
      <c r="Q556" t="s">
        <v>221</v>
      </c>
      <c r="R556" t="s">
        <v>222</v>
      </c>
      <c r="S556" t="s">
        <v>43</v>
      </c>
      <c r="T556" t="s">
        <v>1967</v>
      </c>
    </row>
    <row r="557" spans="1:20" x14ac:dyDescent="0.25">
      <c r="A557" t="s">
        <v>1968</v>
      </c>
      <c r="B557" s="1">
        <v>45328</v>
      </c>
      <c r="C557" t="s">
        <v>1969</v>
      </c>
      <c r="D557" t="s">
        <v>666</v>
      </c>
      <c r="E557" t="s">
        <v>280</v>
      </c>
      <c r="F557" t="s">
        <v>281</v>
      </c>
      <c r="G557" t="s">
        <v>98</v>
      </c>
      <c r="H557" t="s">
        <v>256</v>
      </c>
      <c r="I557">
        <v>5</v>
      </c>
      <c r="J557">
        <v>129.53</v>
      </c>
      <c r="K557">
        <v>0.2</v>
      </c>
      <c r="L557">
        <v>25.91</v>
      </c>
      <c r="M557">
        <v>8.1199999999999992</v>
      </c>
      <c r="N557">
        <v>552.15</v>
      </c>
      <c r="O557" t="s">
        <v>40</v>
      </c>
      <c r="P557" t="s">
        <v>70</v>
      </c>
      <c r="Q557" t="s">
        <v>124</v>
      </c>
      <c r="R557" t="s">
        <v>125</v>
      </c>
      <c r="S557" t="s">
        <v>43</v>
      </c>
      <c r="T557" t="s">
        <v>1970</v>
      </c>
    </row>
    <row r="558" spans="1:20" x14ac:dyDescent="0.25">
      <c r="A558" t="s">
        <v>1971</v>
      </c>
      <c r="B558" s="1">
        <v>43947</v>
      </c>
      <c r="C558" t="s">
        <v>1972</v>
      </c>
      <c r="D558" t="s">
        <v>652</v>
      </c>
      <c r="E558" t="s">
        <v>337</v>
      </c>
      <c r="F558" t="s">
        <v>338</v>
      </c>
      <c r="G558" t="s">
        <v>180</v>
      </c>
      <c r="H558" t="s">
        <v>68</v>
      </c>
      <c r="I558">
        <v>4</v>
      </c>
      <c r="J558">
        <v>379.2</v>
      </c>
      <c r="K558">
        <v>0</v>
      </c>
      <c r="L558">
        <v>75.84</v>
      </c>
      <c r="M558">
        <v>11.32</v>
      </c>
      <c r="N558">
        <v>1603.96</v>
      </c>
      <c r="O558" t="s">
        <v>40</v>
      </c>
      <c r="P558" t="s">
        <v>28</v>
      </c>
      <c r="Q558" t="s">
        <v>60</v>
      </c>
      <c r="R558" t="s">
        <v>61</v>
      </c>
      <c r="S558" t="s">
        <v>43</v>
      </c>
      <c r="T558" t="s">
        <v>1973</v>
      </c>
    </row>
    <row r="559" spans="1:20" x14ac:dyDescent="0.25">
      <c r="A559" t="s">
        <v>1974</v>
      </c>
      <c r="B559" s="1">
        <v>44621</v>
      </c>
      <c r="C559" t="s">
        <v>1975</v>
      </c>
      <c r="D559" t="s">
        <v>369</v>
      </c>
      <c r="E559" t="s">
        <v>574</v>
      </c>
      <c r="F559" t="s">
        <v>575</v>
      </c>
      <c r="G559" t="s">
        <v>98</v>
      </c>
      <c r="H559" t="s">
        <v>26</v>
      </c>
      <c r="I559">
        <v>3</v>
      </c>
      <c r="J559">
        <v>287.91000000000003</v>
      </c>
      <c r="K559">
        <v>0.2</v>
      </c>
      <c r="L559">
        <v>55.28</v>
      </c>
      <c r="M559">
        <v>6.11</v>
      </c>
      <c r="N559">
        <v>752.37</v>
      </c>
      <c r="O559" t="s">
        <v>27</v>
      </c>
      <c r="P559" t="s">
        <v>132</v>
      </c>
      <c r="Q559" t="s">
        <v>188</v>
      </c>
      <c r="R559" t="s">
        <v>82</v>
      </c>
      <c r="S559" t="s">
        <v>235</v>
      </c>
      <c r="T559" t="s">
        <v>968</v>
      </c>
    </row>
    <row r="560" spans="1:20" x14ac:dyDescent="0.25">
      <c r="A560" t="s">
        <v>1976</v>
      </c>
      <c r="B560" s="1">
        <v>44981</v>
      </c>
      <c r="C560" t="s">
        <v>1977</v>
      </c>
      <c r="D560" t="s">
        <v>720</v>
      </c>
      <c r="E560" t="s">
        <v>106</v>
      </c>
      <c r="F560" t="s">
        <v>107</v>
      </c>
      <c r="G560" t="s">
        <v>50</v>
      </c>
      <c r="H560" t="s">
        <v>26</v>
      </c>
      <c r="I560">
        <v>1</v>
      </c>
      <c r="J560">
        <v>486.08</v>
      </c>
      <c r="K560">
        <v>0.05</v>
      </c>
      <c r="L560">
        <v>36.94</v>
      </c>
      <c r="M560">
        <v>3.69</v>
      </c>
      <c r="N560">
        <v>502.41</v>
      </c>
      <c r="O560" t="s">
        <v>40</v>
      </c>
      <c r="P560" t="s">
        <v>70</v>
      </c>
      <c r="Q560" t="s">
        <v>89</v>
      </c>
      <c r="R560" t="s">
        <v>90</v>
      </c>
      <c r="S560" t="s">
        <v>43</v>
      </c>
      <c r="T560" t="s">
        <v>1978</v>
      </c>
    </row>
    <row r="561" spans="1:20" x14ac:dyDescent="0.25">
      <c r="A561" t="s">
        <v>1979</v>
      </c>
      <c r="B561" s="1">
        <v>45247</v>
      </c>
      <c r="C561" t="s">
        <v>1980</v>
      </c>
      <c r="D561" t="s">
        <v>1854</v>
      </c>
      <c r="E561" t="s">
        <v>130</v>
      </c>
      <c r="F561" t="s">
        <v>131</v>
      </c>
      <c r="G561" t="s">
        <v>98</v>
      </c>
      <c r="H561" t="s">
        <v>79</v>
      </c>
      <c r="I561">
        <v>2</v>
      </c>
      <c r="J561">
        <v>488</v>
      </c>
      <c r="K561">
        <v>0</v>
      </c>
      <c r="L561">
        <v>117.12</v>
      </c>
      <c r="M561">
        <v>10.06</v>
      </c>
      <c r="N561">
        <v>1103.18</v>
      </c>
      <c r="O561" t="s">
        <v>69</v>
      </c>
      <c r="P561" t="s">
        <v>28</v>
      </c>
      <c r="Q561" t="s">
        <v>221</v>
      </c>
      <c r="R561" t="s">
        <v>222</v>
      </c>
      <c r="S561" t="s">
        <v>72</v>
      </c>
      <c r="T561" t="s">
        <v>1981</v>
      </c>
    </row>
    <row r="562" spans="1:20" x14ac:dyDescent="0.25">
      <c r="A562" t="s">
        <v>1982</v>
      </c>
      <c r="B562" s="1">
        <v>44843</v>
      </c>
      <c r="C562" t="s">
        <v>1983</v>
      </c>
      <c r="D562" t="s">
        <v>1034</v>
      </c>
      <c r="E562" t="s">
        <v>945</v>
      </c>
      <c r="F562" t="s">
        <v>946</v>
      </c>
      <c r="G562" t="s">
        <v>50</v>
      </c>
      <c r="H562" t="s">
        <v>39</v>
      </c>
      <c r="I562">
        <v>4</v>
      </c>
      <c r="J562">
        <v>134.34</v>
      </c>
      <c r="K562">
        <v>0.15</v>
      </c>
      <c r="L562">
        <v>36.54</v>
      </c>
      <c r="M562">
        <v>14.11</v>
      </c>
      <c r="N562">
        <v>507.41</v>
      </c>
      <c r="O562" t="s">
        <v>27</v>
      </c>
      <c r="P562" t="s">
        <v>28</v>
      </c>
      <c r="Q562" t="s">
        <v>339</v>
      </c>
      <c r="R562" t="s">
        <v>82</v>
      </c>
      <c r="S562" t="s">
        <v>43</v>
      </c>
      <c r="T562" t="s">
        <v>1984</v>
      </c>
    </row>
    <row r="563" spans="1:20" x14ac:dyDescent="0.25">
      <c r="A563" t="s">
        <v>1985</v>
      </c>
      <c r="B563" s="1">
        <v>45495</v>
      </c>
      <c r="C563" t="s">
        <v>1986</v>
      </c>
      <c r="D563" t="s">
        <v>1509</v>
      </c>
      <c r="E563" t="s">
        <v>137</v>
      </c>
      <c r="F563" t="s">
        <v>138</v>
      </c>
      <c r="G563" t="s">
        <v>180</v>
      </c>
      <c r="H563" t="s">
        <v>263</v>
      </c>
      <c r="I563">
        <v>3</v>
      </c>
      <c r="J563">
        <v>301.47000000000003</v>
      </c>
      <c r="K563">
        <v>0</v>
      </c>
      <c r="L563">
        <v>162.79</v>
      </c>
      <c r="M563">
        <v>1.01</v>
      </c>
      <c r="N563">
        <v>1068.21</v>
      </c>
      <c r="O563" t="s">
        <v>69</v>
      </c>
      <c r="P563" t="s">
        <v>28</v>
      </c>
      <c r="Q563" t="s">
        <v>81</v>
      </c>
      <c r="R563" t="s">
        <v>82</v>
      </c>
      <c r="S563" t="s">
        <v>31</v>
      </c>
      <c r="T563" t="s">
        <v>1987</v>
      </c>
    </row>
    <row r="564" spans="1:20" x14ac:dyDescent="0.25">
      <c r="A564" t="s">
        <v>1988</v>
      </c>
      <c r="B564" s="1">
        <v>44912</v>
      </c>
      <c r="C564" t="s">
        <v>1989</v>
      </c>
      <c r="D564" t="s">
        <v>253</v>
      </c>
      <c r="E564" t="s">
        <v>114</v>
      </c>
      <c r="F564" t="s">
        <v>115</v>
      </c>
      <c r="G564" t="s">
        <v>50</v>
      </c>
      <c r="H564" t="s">
        <v>79</v>
      </c>
      <c r="I564">
        <v>3</v>
      </c>
      <c r="J564">
        <v>326.22000000000003</v>
      </c>
      <c r="K564">
        <v>0.3</v>
      </c>
      <c r="L564">
        <v>0</v>
      </c>
      <c r="M564">
        <v>12.96</v>
      </c>
      <c r="N564">
        <v>698.02</v>
      </c>
      <c r="O564" t="s">
        <v>80</v>
      </c>
      <c r="P564" t="s">
        <v>132</v>
      </c>
      <c r="Q564" t="s">
        <v>139</v>
      </c>
      <c r="R564" t="s">
        <v>140</v>
      </c>
      <c r="S564" t="s">
        <v>43</v>
      </c>
      <c r="T564" t="s">
        <v>737</v>
      </c>
    </row>
    <row r="565" spans="1:20" x14ac:dyDescent="0.25">
      <c r="A565" t="s">
        <v>1990</v>
      </c>
      <c r="B565" s="1">
        <v>44464</v>
      </c>
      <c r="C565" t="s">
        <v>1991</v>
      </c>
      <c r="D565" t="s">
        <v>1205</v>
      </c>
      <c r="E565" t="s">
        <v>380</v>
      </c>
      <c r="F565" t="s">
        <v>381</v>
      </c>
      <c r="G565" t="s">
        <v>98</v>
      </c>
      <c r="H565" t="s">
        <v>39</v>
      </c>
      <c r="I565">
        <v>1</v>
      </c>
      <c r="J565">
        <v>209.89</v>
      </c>
      <c r="K565">
        <v>0.25</v>
      </c>
      <c r="L565">
        <v>28.34</v>
      </c>
      <c r="M565">
        <v>5.39</v>
      </c>
      <c r="N565">
        <v>191.15</v>
      </c>
      <c r="O565" t="s">
        <v>80</v>
      </c>
      <c r="P565" t="s">
        <v>28</v>
      </c>
      <c r="Q565" t="s">
        <v>81</v>
      </c>
      <c r="R565" t="s">
        <v>82</v>
      </c>
      <c r="S565" t="s">
        <v>43</v>
      </c>
      <c r="T565" t="s">
        <v>1992</v>
      </c>
    </row>
    <row r="566" spans="1:20" x14ac:dyDescent="0.25">
      <c r="A566" t="s">
        <v>1993</v>
      </c>
      <c r="B566" s="1">
        <v>44343</v>
      </c>
      <c r="C566" t="s">
        <v>1994</v>
      </c>
      <c r="D566" t="s">
        <v>1892</v>
      </c>
      <c r="E566" t="s">
        <v>36</v>
      </c>
      <c r="F566" t="s">
        <v>37</v>
      </c>
      <c r="G566" t="s">
        <v>25</v>
      </c>
      <c r="H566" t="s">
        <v>263</v>
      </c>
      <c r="I566">
        <v>4</v>
      </c>
      <c r="J566">
        <v>8.39</v>
      </c>
      <c r="K566">
        <v>0</v>
      </c>
      <c r="L566">
        <v>2.68</v>
      </c>
      <c r="M566">
        <v>4.5999999999999996</v>
      </c>
      <c r="N566">
        <v>40.840000000000003</v>
      </c>
      <c r="O566" t="s">
        <v>80</v>
      </c>
      <c r="P566" t="s">
        <v>28</v>
      </c>
      <c r="Q566" t="s">
        <v>124</v>
      </c>
      <c r="R566" t="s">
        <v>125</v>
      </c>
      <c r="S566" t="s">
        <v>31</v>
      </c>
      <c r="T566" t="s">
        <v>1995</v>
      </c>
    </row>
    <row r="567" spans="1:20" x14ac:dyDescent="0.25">
      <c r="A567" t="s">
        <v>1996</v>
      </c>
      <c r="B567" s="1">
        <v>45605</v>
      </c>
      <c r="C567" t="s">
        <v>1997</v>
      </c>
      <c r="D567" t="s">
        <v>836</v>
      </c>
      <c r="E567" t="s">
        <v>208</v>
      </c>
      <c r="F567" t="s">
        <v>209</v>
      </c>
      <c r="G567" t="s">
        <v>25</v>
      </c>
      <c r="H567" t="s">
        <v>26</v>
      </c>
      <c r="I567">
        <v>3</v>
      </c>
      <c r="J567">
        <v>596.75</v>
      </c>
      <c r="K567">
        <v>0.05</v>
      </c>
      <c r="L567">
        <v>0</v>
      </c>
      <c r="M567">
        <v>11.38</v>
      </c>
      <c r="N567">
        <v>1712.12</v>
      </c>
      <c r="O567" t="s">
        <v>27</v>
      </c>
      <c r="P567" t="s">
        <v>28</v>
      </c>
      <c r="Q567" t="s">
        <v>116</v>
      </c>
      <c r="R567" t="s">
        <v>42</v>
      </c>
      <c r="S567" t="s">
        <v>31</v>
      </c>
      <c r="T567" t="s">
        <v>1998</v>
      </c>
    </row>
    <row r="568" spans="1:20" x14ac:dyDescent="0.25">
      <c r="A568" t="s">
        <v>1999</v>
      </c>
      <c r="B568" s="1">
        <v>44632</v>
      </c>
      <c r="C568" t="s">
        <v>2000</v>
      </c>
      <c r="D568" t="s">
        <v>542</v>
      </c>
      <c r="E568" t="s">
        <v>151</v>
      </c>
      <c r="F568" t="s">
        <v>152</v>
      </c>
      <c r="G568" t="s">
        <v>108</v>
      </c>
      <c r="H568" t="s">
        <v>256</v>
      </c>
      <c r="I568">
        <v>2</v>
      </c>
      <c r="J568">
        <v>165.15</v>
      </c>
      <c r="K568">
        <v>0</v>
      </c>
      <c r="L568">
        <v>16.52</v>
      </c>
      <c r="M568">
        <v>10.49</v>
      </c>
      <c r="N568">
        <v>357.31</v>
      </c>
      <c r="O568" t="s">
        <v>69</v>
      </c>
      <c r="P568" t="s">
        <v>28</v>
      </c>
      <c r="Q568" t="s">
        <v>89</v>
      </c>
      <c r="R568" t="s">
        <v>90</v>
      </c>
      <c r="S568" t="s">
        <v>43</v>
      </c>
      <c r="T568" t="s">
        <v>1596</v>
      </c>
    </row>
    <row r="569" spans="1:20" x14ac:dyDescent="0.25">
      <c r="A569" t="s">
        <v>2001</v>
      </c>
      <c r="B569" s="1">
        <v>44950</v>
      </c>
      <c r="C569" t="s">
        <v>2002</v>
      </c>
      <c r="D569" t="s">
        <v>271</v>
      </c>
      <c r="E569" t="s">
        <v>114</v>
      </c>
      <c r="F569" t="s">
        <v>115</v>
      </c>
      <c r="G569" t="s">
        <v>180</v>
      </c>
      <c r="H569" t="s">
        <v>79</v>
      </c>
      <c r="I569">
        <v>2</v>
      </c>
      <c r="J569">
        <v>427.79</v>
      </c>
      <c r="K569">
        <v>0</v>
      </c>
      <c r="L569">
        <v>154</v>
      </c>
      <c r="M569">
        <v>0.21</v>
      </c>
      <c r="N569">
        <v>1009.79</v>
      </c>
      <c r="O569" t="s">
        <v>40</v>
      </c>
      <c r="P569" t="s">
        <v>28</v>
      </c>
      <c r="Q569" t="s">
        <v>71</v>
      </c>
      <c r="R569" t="s">
        <v>42</v>
      </c>
      <c r="S569" t="s">
        <v>43</v>
      </c>
      <c r="T569" t="s">
        <v>2003</v>
      </c>
    </row>
    <row r="570" spans="1:20" x14ac:dyDescent="0.25">
      <c r="A570" t="s">
        <v>2004</v>
      </c>
      <c r="B570" s="1">
        <v>45492</v>
      </c>
      <c r="C570" t="s">
        <v>1045</v>
      </c>
      <c r="D570" t="s">
        <v>318</v>
      </c>
      <c r="E570" t="s">
        <v>469</v>
      </c>
      <c r="F570" t="s">
        <v>470</v>
      </c>
      <c r="G570" t="s">
        <v>108</v>
      </c>
      <c r="H570" t="s">
        <v>79</v>
      </c>
      <c r="I570">
        <v>2</v>
      </c>
      <c r="J570">
        <v>532.98</v>
      </c>
      <c r="K570">
        <v>0.3</v>
      </c>
      <c r="L570">
        <v>59.69</v>
      </c>
      <c r="M570">
        <v>3.77</v>
      </c>
      <c r="N570">
        <v>809.63</v>
      </c>
      <c r="O570" t="s">
        <v>27</v>
      </c>
      <c r="P570" t="s">
        <v>28</v>
      </c>
      <c r="Q570" t="s">
        <v>166</v>
      </c>
      <c r="R570" t="s">
        <v>167</v>
      </c>
      <c r="S570" t="s">
        <v>43</v>
      </c>
      <c r="T570" t="s">
        <v>2005</v>
      </c>
    </row>
    <row r="571" spans="1:20" x14ac:dyDescent="0.25">
      <c r="A571" t="s">
        <v>2006</v>
      </c>
      <c r="B571" s="1">
        <v>44972</v>
      </c>
      <c r="C571" t="s">
        <v>2007</v>
      </c>
      <c r="D571" t="s">
        <v>336</v>
      </c>
      <c r="E571" t="s">
        <v>106</v>
      </c>
      <c r="F571" t="s">
        <v>107</v>
      </c>
      <c r="G571" t="s">
        <v>38</v>
      </c>
      <c r="H571" t="s">
        <v>58</v>
      </c>
      <c r="I571">
        <v>4</v>
      </c>
      <c r="J571">
        <v>158.41999999999999</v>
      </c>
      <c r="K571">
        <v>0.05</v>
      </c>
      <c r="L571">
        <v>48.16</v>
      </c>
      <c r="M571">
        <v>12.19</v>
      </c>
      <c r="N571">
        <v>662.35</v>
      </c>
      <c r="O571" t="s">
        <v>59</v>
      </c>
      <c r="P571" t="s">
        <v>28</v>
      </c>
      <c r="Q571" t="s">
        <v>228</v>
      </c>
      <c r="R571" t="s">
        <v>82</v>
      </c>
      <c r="S571" t="s">
        <v>43</v>
      </c>
      <c r="T571" t="s">
        <v>2008</v>
      </c>
    </row>
    <row r="572" spans="1:20" x14ac:dyDescent="0.25">
      <c r="A572" t="s">
        <v>2009</v>
      </c>
      <c r="B572" s="1">
        <v>44390</v>
      </c>
      <c r="C572" t="s">
        <v>2010</v>
      </c>
      <c r="D572" t="s">
        <v>22</v>
      </c>
      <c r="E572" t="s">
        <v>592</v>
      </c>
      <c r="F572" t="s">
        <v>593</v>
      </c>
      <c r="G572" t="s">
        <v>38</v>
      </c>
      <c r="H572" t="s">
        <v>58</v>
      </c>
      <c r="I572">
        <v>2</v>
      </c>
      <c r="J572">
        <v>501.89</v>
      </c>
      <c r="K572">
        <v>0</v>
      </c>
      <c r="L572">
        <v>120.45</v>
      </c>
      <c r="M572">
        <v>5.94</v>
      </c>
      <c r="N572">
        <v>1130.17</v>
      </c>
      <c r="O572" t="s">
        <v>40</v>
      </c>
      <c r="P572" t="s">
        <v>132</v>
      </c>
      <c r="Q572" t="s">
        <v>41</v>
      </c>
      <c r="R572" t="s">
        <v>42</v>
      </c>
      <c r="S572" t="s">
        <v>43</v>
      </c>
      <c r="T572" t="s">
        <v>2011</v>
      </c>
    </row>
    <row r="573" spans="1:20" x14ac:dyDescent="0.25">
      <c r="A573" t="s">
        <v>2012</v>
      </c>
      <c r="B573" s="1">
        <v>45455</v>
      </c>
      <c r="C573" t="s">
        <v>2013</v>
      </c>
      <c r="D573" t="s">
        <v>757</v>
      </c>
      <c r="E573" t="s">
        <v>352</v>
      </c>
      <c r="F573" t="s">
        <v>353</v>
      </c>
      <c r="G573" t="s">
        <v>180</v>
      </c>
      <c r="H573" t="s">
        <v>79</v>
      </c>
      <c r="I573">
        <v>5</v>
      </c>
      <c r="J573">
        <v>45.87</v>
      </c>
      <c r="K573">
        <v>0</v>
      </c>
      <c r="L573">
        <v>27.52</v>
      </c>
      <c r="M573">
        <v>13.66</v>
      </c>
      <c r="N573">
        <v>270.52999999999997</v>
      </c>
      <c r="O573" t="s">
        <v>27</v>
      </c>
      <c r="P573" t="s">
        <v>70</v>
      </c>
      <c r="Q573" t="s">
        <v>139</v>
      </c>
      <c r="R573" t="s">
        <v>140</v>
      </c>
      <c r="S573" t="s">
        <v>43</v>
      </c>
      <c r="T573" t="s">
        <v>1837</v>
      </c>
    </row>
    <row r="574" spans="1:20" x14ac:dyDescent="0.25">
      <c r="A574" t="s">
        <v>2014</v>
      </c>
      <c r="B574" s="1">
        <v>44318</v>
      </c>
      <c r="C574" t="s">
        <v>2015</v>
      </c>
      <c r="D574" t="s">
        <v>1892</v>
      </c>
      <c r="E574" t="s">
        <v>121</v>
      </c>
      <c r="F574" t="s">
        <v>122</v>
      </c>
      <c r="G574" t="s">
        <v>180</v>
      </c>
      <c r="H574" t="s">
        <v>79</v>
      </c>
      <c r="I574">
        <v>2</v>
      </c>
      <c r="J574">
        <v>393.45</v>
      </c>
      <c r="K574">
        <v>0</v>
      </c>
      <c r="L574">
        <v>62.95</v>
      </c>
      <c r="M574">
        <v>0.82</v>
      </c>
      <c r="N574">
        <v>850.67</v>
      </c>
      <c r="O574" t="s">
        <v>40</v>
      </c>
      <c r="P574" t="s">
        <v>28</v>
      </c>
      <c r="Q574" t="s">
        <v>339</v>
      </c>
      <c r="R574" t="s">
        <v>82</v>
      </c>
      <c r="S574" t="s">
        <v>31</v>
      </c>
      <c r="T574" t="s">
        <v>2016</v>
      </c>
    </row>
    <row r="575" spans="1:20" x14ac:dyDescent="0.25">
      <c r="A575" t="s">
        <v>2017</v>
      </c>
      <c r="B575" s="1">
        <v>45091</v>
      </c>
      <c r="C575" t="s">
        <v>2018</v>
      </c>
      <c r="D575" t="s">
        <v>1314</v>
      </c>
      <c r="E575" t="s">
        <v>434</v>
      </c>
      <c r="F575" t="s">
        <v>435</v>
      </c>
      <c r="G575" t="s">
        <v>108</v>
      </c>
      <c r="H575" t="s">
        <v>39</v>
      </c>
      <c r="I575">
        <v>4</v>
      </c>
      <c r="J575">
        <v>194.44</v>
      </c>
      <c r="K575">
        <v>0.05</v>
      </c>
      <c r="L575">
        <v>59.11</v>
      </c>
      <c r="M575">
        <v>5.87</v>
      </c>
      <c r="N575">
        <v>803.85</v>
      </c>
      <c r="O575" t="s">
        <v>69</v>
      </c>
      <c r="P575" t="s">
        <v>28</v>
      </c>
      <c r="Q575" t="s">
        <v>124</v>
      </c>
      <c r="R575" t="s">
        <v>125</v>
      </c>
      <c r="S575" t="s">
        <v>43</v>
      </c>
      <c r="T575" t="s">
        <v>2019</v>
      </c>
    </row>
    <row r="576" spans="1:20" x14ac:dyDescent="0.25">
      <c r="A576" t="s">
        <v>2020</v>
      </c>
      <c r="B576" s="1">
        <v>44727</v>
      </c>
      <c r="C576" t="s">
        <v>2021</v>
      </c>
      <c r="D576" t="s">
        <v>944</v>
      </c>
      <c r="E576" t="s">
        <v>400</v>
      </c>
      <c r="F576" t="s">
        <v>401</v>
      </c>
      <c r="G576" t="s">
        <v>180</v>
      </c>
      <c r="H576" t="s">
        <v>79</v>
      </c>
      <c r="I576">
        <v>1</v>
      </c>
      <c r="J576">
        <v>301.99</v>
      </c>
      <c r="K576">
        <v>0.15</v>
      </c>
      <c r="L576">
        <v>12.83</v>
      </c>
      <c r="M576">
        <v>3.11</v>
      </c>
      <c r="N576">
        <v>272.63</v>
      </c>
      <c r="O576" t="s">
        <v>153</v>
      </c>
      <c r="P576" t="s">
        <v>28</v>
      </c>
      <c r="Q576" t="s">
        <v>166</v>
      </c>
      <c r="R576" t="s">
        <v>167</v>
      </c>
      <c r="S576" t="s">
        <v>43</v>
      </c>
      <c r="T576" t="s">
        <v>489</v>
      </c>
    </row>
    <row r="577" spans="1:20" x14ac:dyDescent="0.25">
      <c r="A577" t="s">
        <v>2022</v>
      </c>
      <c r="B577" s="1">
        <v>45126</v>
      </c>
      <c r="C577" t="s">
        <v>2023</v>
      </c>
      <c r="D577" t="s">
        <v>311</v>
      </c>
      <c r="E577" t="s">
        <v>380</v>
      </c>
      <c r="F577" t="s">
        <v>381</v>
      </c>
      <c r="G577" t="s">
        <v>108</v>
      </c>
      <c r="H577" t="s">
        <v>256</v>
      </c>
      <c r="I577">
        <v>5</v>
      </c>
      <c r="J577">
        <v>584.19000000000005</v>
      </c>
      <c r="K577">
        <v>0.1</v>
      </c>
      <c r="L577">
        <v>131.44</v>
      </c>
      <c r="M577">
        <v>5.65</v>
      </c>
      <c r="N577">
        <v>2765.95</v>
      </c>
      <c r="O577" t="s">
        <v>69</v>
      </c>
      <c r="P577" t="s">
        <v>28</v>
      </c>
      <c r="Q577" t="s">
        <v>210</v>
      </c>
      <c r="R577" t="s">
        <v>42</v>
      </c>
      <c r="S577" t="s">
        <v>43</v>
      </c>
      <c r="T577" t="s">
        <v>2024</v>
      </c>
    </row>
    <row r="578" spans="1:20" x14ac:dyDescent="0.25">
      <c r="A578" t="s">
        <v>2025</v>
      </c>
      <c r="B578" s="1">
        <v>45043</v>
      </c>
      <c r="C578" t="s">
        <v>2026</v>
      </c>
      <c r="D578" t="s">
        <v>1593</v>
      </c>
      <c r="E578" t="s">
        <v>319</v>
      </c>
      <c r="F578" t="s">
        <v>320</v>
      </c>
      <c r="G578" t="s">
        <v>50</v>
      </c>
      <c r="H578" t="s">
        <v>39</v>
      </c>
      <c r="I578">
        <v>3</v>
      </c>
      <c r="J578">
        <v>326.83999999999997</v>
      </c>
      <c r="K578">
        <v>0.05</v>
      </c>
      <c r="L578">
        <v>46.57</v>
      </c>
      <c r="M578">
        <v>8.4700000000000006</v>
      </c>
      <c r="N578">
        <v>986.53</v>
      </c>
      <c r="O578" t="s">
        <v>27</v>
      </c>
      <c r="P578" t="s">
        <v>28</v>
      </c>
      <c r="Q578" t="s">
        <v>116</v>
      </c>
      <c r="R578" t="s">
        <v>42</v>
      </c>
      <c r="S578" t="s">
        <v>43</v>
      </c>
      <c r="T578" t="s">
        <v>2027</v>
      </c>
    </row>
    <row r="579" spans="1:20" x14ac:dyDescent="0.25">
      <c r="A579" t="s">
        <v>2028</v>
      </c>
      <c r="B579" s="1">
        <v>44534</v>
      </c>
      <c r="C579" t="s">
        <v>2029</v>
      </c>
      <c r="D579" t="s">
        <v>365</v>
      </c>
      <c r="E579" t="s">
        <v>202</v>
      </c>
      <c r="F579" t="s">
        <v>203</v>
      </c>
      <c r="G579" t="s">
        <v>25</v>
      </c>
      <c r="H579" t="s">
        <v>79</v>
      </c>
      <c r="I579">
        <v>2</v>
      </c>
      <c r="J579">
        <v>417.98</v>
      </c>
      <c r="K579">
        <v>0.05</v>
      </c>
      <c r="L579">
        <v>95.3</v>
      </c>
      <c r="M579">
        <v>8.52</v>
      </c>
      <c r="N579">
        <v>897.98</v>
      </c>
      <c r="O579" t="s">
        <v>27</v>
      </c>
      <c r="P579" t="s">
        <v>28</v>
      </c>
      <c r="Q579" t="s">
        <v>182</v>
      </c>
      <c r="R579" t="s">
        <v>183</v>
      </c>
      <c r="S579" t="s">
        <v>31</v>
      </c>
      <c r="T579" t="s">
        <v>2030</v>
      </c>
    </row>
    <row r="580" spans="1:20" x14ac:dyDescent="0.25">
      <c r="A580" t="s">
        <v>2031</v>
      </c>
      <c r="B580" s="1">
        <v>45301</v>
      </c>
      <c r="C580" t="s">
        <v>2032</v>
      </c>
      <c r="D580" t="s">
        <v>894</v>
      </c>
      <c r="E580" t="s">
        <v>302</v>
      </c>
      <c r="F580" t="s">
        <v>303</v>
      </c>
      <c r="G580" t="s">
        <v>98</v>
      </c>
      <c r="H580" t="s">
        <v>79</v>
      </c>
      <c r="I580">
        <v>1</v>
      </c>
      <c r="J580">
        <v>517.9</v>
      </c>
      <c r="K580">
        <v>0.05</v>
      </c>
      <c r="L580">
        <v>59.04</v>
      </c>
      <c r="M580">
        <v>10.5</v>
      </c>
      <c r="N580">
        <v>561.54</v>
      </c>
      <c r="O580" t="s">
        <v>69</v>
      </c>
      <c r="P580" t="s">
        <v>28</v>
      </c>
      <c r="Q580" t="s">
        <v>188</v>
      </c>
      <c r="R580" t="s">
        <v>82</v>
      </c>
      <c r="S580" t="s">
        <v>43</v>
      </c>
      <c r="T580" t="s">
        <v>1754</v>
      </c>
    </row>
    <row r="581" spans="1:20" x14ac:dyDescent="0.25">
      <c r="A581" t="s">
        <v>2033</v>
      </c>
      <c r="B581" s="1">
        <v>44411</v>
      </c>
      <c r="C581" t="s">
        <v>2034</v>
      </c>
      <c r="D581" t="s">
        <v>779</v>
      </c>
      <c r="E581" t="s">
        <v>945</v>
      </c>
      <c r="F581" t="s">
        <v>946</v>
      </c>
      <c r="G581" t="s">
        <v>108</v>
      </c>
      <c r="H581" t="s">
        <v>354</v>
      </c>
      <c r="I581">
        <v>5</v>
      </c>
      <c r="J581">
        <v>29.2</v>
      </c>
      <c r="K581">
        <v>0.05</v>
      </c>
      <c r="L581">
        <v>0</v>
      </c>
      <c r="M581">
        <v>11.99</v>
      </c>
      <c r="N581">
        <v>150.69</v>
      </c>
      <c r="O581" t="s">
        <v>59</v>
      </c>
      <c r="P581" t="s">
        <v>132</v>
      </c>
      <c r="Q581" t="s">
        <v>339</v>
      </c>
      <c r="R581" t="s">
        <v>82</v>
      </c>
      <c r="S581" t="s">
        <v>235</v>
      </c>
      <c r="T581" t="s">
        <v>2035</v>
      </c>
    </row>
    <row r="582" spans="1:20" x14ac:dyDescent="0.25">
      <c r="A582" t="s">
        <v>2036</v>
      </c>
      <c r="B582" s="1">
        <v>44620</v>
      </c>
      <c r="C582" t="s">
        <v>2037</v>
      </c>
      <c r="D582" t="s">
        <v>501</v>
      </c>
      <c r="E582" t="s">
        <v>96</v>
      </c>
      <c r="F582" t="s">
        <v>97</v>
      </c>
      <c r="G582" t="s">
        <v>180</v>
      </c>
      <c r="H582" t="s">
        <v>109</v>
      </c>
      <c r="I582">
        <v>3</v>
      </c>
      <c r="J582">
        <v>119.58</v>
      </c>
      <c r="K582">
        <v>0.05</v>
      </c>
      <c r="L582">
        <v>17.04</v>
      </c>
      <c r="M582">
        <v>6.34</v>
      </c>
      <c r="N582">
        <v>364.18</v>
      </c>
      <c r="O582" t="s">
        <v>69</v>
      </c>
      <c r="P582" t="s">
        <v>28</v>
      </c>
      <c r="Q582" t="s">
        <v>188</v>
      </c>
      <c r="R582" t="s">
        <v>82</v>
      </c>
      <c r="S582" t="s">
        <v>31</v>
      </c>
      <c r="T582" t="s">
        <v>2038</v>
      </c>
    </row>
    <row r="583" spans="1:20" x14ac:dyDescent="0.25">
      <c r="A583" t="s">
        <v>2039</v>
      </c>
      <c r="B583" s="1">
        <v>44691</v>
      </c>
      <c r="C583" t="s">
        <v>2040</v>
      </c>
      <c r="D583" t="s">
        <v>836</v>
      </c>
      <c r="E583" t="s">
        <v>352</v>
      </c>
      <c r="F583" t="s">
        <v>353</v>
      </c>
      <c r="G583" t="s">
        <v>50</v>
      </c>
      <c r="H583" t="s">
        <v>263</v>
      </c>
      <c r="I583">
        <v>3</v>
      </c>
      <c r="J583">
        <v>499.02</v>
      </c>
      <c r="K583">
        <v>0</v>
      </c>
      <c r="L583">
        <v>0</v>
      </c>
      <c r="M583">
        <v>12.59</v>
      </c>
      <c r="N583">
        <v>1509.65</v>
      </c>
      <c r="O583" t="s">
        <v>27</v>
      </c>
      <c r="P583" t="s">
        <v>28</v>
      </c>
      <c r="Q583" t="s">
        <v>182</v>
      </c>
      <c r="R583" t="s">
        <v>183</v>
      </c>
      <c r="S583" t="s">
        <v>43</v>
      </c>
      <c r="T583" t="s">
        <v>2041</v>
      </c>
    </row>
    <row r="584" spans="1:20" x14ac:dyDescent="0.25">
      <c r="A584" t="s">
        <v>2042</v>
      </c>
      <c r="B584" s="1">
        <v>44077</v>
      </c>
      <c r="C584" t="s">
        <v>2043</v>
      </c>
      <c r="D584" t="s">
        <v>171</v>
      </c>
      <c r="E584" t="s">
        <v>233</v>
      </c>
      <c r="F584" t="s">
        <v>234</v>
      </c>
      <c r="G584" t="s">
        <v>50</v>
      </c>
      <c r="H584" t="s">
        <v>109</v>
      </c>
      <c r="I584">
        <v>2</v>
      </c>
      <c r="J584">
        <v>77.94</v>
      </c>
      <c r="K584">
        <v>0.05</v>
      </c>
      <c r="L584">
        <v>17.77</v>
      </c>
      <c r="M584">
        <v>9.49</v>
      </c>
      <c r="N584">
        <v>175.35</v>
      </c>
      <c r="O584" t="s">
        <v>27</v>
      </c>
      <c r="P584" t="s">
        <v>28</v>
      </c>
      <c r="Q584" t="s">
        <v>188</v>
      </c>
      <c r="R584" t="s">
        <v>82</v>
      </c>
      <c r="S584" t="s">
        <v>31</v>
      </c>
      <c r="T584" t="s">
        <v>2044</v>
      </c>
    </row>
    <row r="585" spans="1:20" x14ac:dyDescent="0.25">
      <c r="A585" t="s">
        <v>2045</v>
      </c>
      <c r="B585" s="1">
        <v>44930</v>
      </c>
      <c r="C585" t="s">
        <v>2046</v>
      </c>
      <c r="D585" t="s">
        <v>1618</v>
      </c>
      <c r="E585" t="s">
        <v>130</v>
      </c>
      <c r="F585" t="s">
        <v>131</v>
      </c>
      <c r="G585" t="s">
        <v>108</v>
      </c>
      <c r="H585" t="s">
        <v>68</v>
      </c>
      <c r="I585">
        <v>3</v>
      </c>
      <c r="J585">
        <v>172.75</v>
      </c>
      <c r="K585">
        <v>0</v>
      </c>
      <c r="L585">
        <v>25.91</v>
      </c>
      <c r="M585">
        <v>0.56999999999999995</v>
      </c>
      <c r="N585">
        <v>544.73</v>
      </c>
      <c r="O585" t="s">
        <v>69</v>
      </c>
      <c r="P585" t="s">
        <v>28</v>
      </c>
      <c r="Q585" t="s">
        <v>228</v>
      </c>
      <c r="R585" t="s">
        <v>82</v>
      </c>
      <c r="S585" t="s">
        <v>91</v>
      </c>
      <c r="T585" t="s">
        <v>2047</v>
      </c>
    </row>
    <row r="586" spans="1:20" x14ac:dyDescent="0.25">
      <c r="A586" t="s">
        <v>2048</v>
      </c>
      <c r="B586" s="1">
        <v>43984</v>
      </c>
      <c r="C586" t="s">
        <v>2049</v>
      </c>
      <c r="D586" t="s">
        <v>163</v>
      </c>
      <c r="E586" t="s">
        <v>106</v>
      </c>
      <c r="F586" t="s">
        <v>107</v>
      </c>
      <c r="G586" t="s">
        <v>50</v>
      </c>
      <c r="H586" t="s">
        <v>354</v>
      </c>
      <c r="I586">
        <v>2</v>
      </c>
      <c r="J586">
        <v>447.53</v>
      </c>
      <c r="K586">
        <v>0</v>
      </c>
      <c r="L586">
        <v>44.75</v>
      </c>
      <c r="M586">
        <v>0.73</v>
      </c>
      <c r="N586">
        <v>940.54</v>
      </c>
      <c r="O586" t="s">
        <v>153</v>
      </c>
      <c r="P586" t="s">
        <v>28</v>
      </c>
      <c r="Q586" t="s">
        <v>124</v>
      </c>
      <c r="R586" t="s">
        <v>125</v>
      </c>
      <c r="S586" t="s">
        <v>72</v>
      </c>
      <c r="T586" t="s">
        <v>2050</v>
      </c>
    </row>
    <row r="587" spans="1:20" x14ac:dyDescent="0.25">
      <c r="A587" t="s">
        <v>2051</v>
      </c>
      <c r="B587" s="1">
        <v>45510</v>
      </c>
      <c r="C587" t="s">
        <v>2052</v>
      </c>
      <c r="D587" t="s">
        <v>953</v>
      </c>
      <c r="E587" t="s">
        <v>783</v>
      </c>
      <c r="F587" t="s">
        <v>784</v>
      </c>
      <c r="G587" t="s">
        <v>25</v>
      </c>
      <c r="H587" t="s">
        <v>256</v>
      </c>
      <c r="I587">
        <v>2</v>
      </c>
      <c r="J587">
        <v>181.28</v>
      </c>
      <c r="K587">
        <v>0</v>
      </c>
      <c r="L587">
        <v>18.13</v>
      </c>
      <c r="M587">
        <v>13.41</v>
      </c>
      <c r="N587">
        <v>394.1</v>
      </c>
      <c r="O587" t="s">
        <v>153</v>
      </c>
      <c r="P587" t="s">
        <v>181</v>
      </c>
      <c r="Q587" t="s">
        <v>154</v>
      </c>
      <c r="R587" t="s">
        <v>155</v>
      </c>
      <c r="S587" t="s">
        <v>43</v>
      </c>
      <c r="T587" t="s">
        <v>2053</v>
      </c>
    </row>
    <row r="588" spans="1:20" x14ac:dyDescent="0.25">
      <c r="A588" t="s">
        <v>2054</v>
      </c>
      <c r="B588" s="1">
        <v>45289</v>
      </c>
      <c r="C588" t="s">
        <v>2055</v>
      </c>
      <c r="D588" t="s">
        <v>2056</v>
      </c>
      <c r="E588" t="s">
        <v>469</v>
      </c>
      <c r="F588" t="s">
        <v>470</v>
      </c>
      <c r="G588" t="s">
        <v>108</v>
      </c>
      <c r="H588" t="s">
        <v>256</v>
      </c>
      <c r="I588">
        <v>5</v>
      </c>
      <c r="J588">
        <v>365.39</v>
      </c>
      <c r="K588">
        <v>0.2</v>
      </c>
      <c r="L588">
        <v>73.08</v>
      </c>
      <c r="M588">
        <v>13.35</v>
      </c>
      <c r="N588">
        <v>1547.99</v>
      </c>
      <c r="O588" t="s">
        <v>27</v>
      </c>
      <c r="P588" t="s">
        <v>28</v>
      </c>
      <c r="Q588" t="s">
        <v>51</v>
      </c>
      <c r="R588" t="s">
        <v>42</v>
      </c>
      <c r="S588" t="s">
        <v>43</v>
      </c>
      <c r="T588" t="s">
        <v>2057</v>
      </c>
    </row>
    <row r="589" spans="1:20" x14ac:dyDescent="0.25">
      <c r="A589" t="s">
        <v>2058</v>
      </c>
      <c r="B589" s="1">
        <v>44827</v>
      </c>
      <c r="C589" t="s">
        <v>2059</v>
      </c>
      <c r="D589" t="s">
        <v>660</v>
      </c>
      <c r="E589" t="s">
        <v>400</v>
      </c>
      <c r="F589" t="s">
        <v>401</v>
      </c>
      <c r="G589" t="s">
        <v>98</v>
      </c>
      <c r="H589" t="s">
        <v>39</v>
      </c>
      <c r="I589">
        <v>1</v>
      </c>
      <c r="J589">
        <v>85.9</v>
      </c>
      <c r="K589">
        <v>0</v>
      </c>
      <c r="L589">
        <v>4.3</v>
      </c>
      <c r="M589">
        <v>7.59</v>
      </c>
      <c r="N589">
        <v>97.79</v>
      </c>
      <c r="O589" t="s">
        <v>40</v>
      </c>
      <c r="P589" t="s">
        <v>28</v>
      </c>
      <c r="Q589" t="s">
        <v>41</v>
      </c>
      <c r="R589" t="s">
        <v>42</v>
      </c>
      <c r="S589" t="s">
        <v>43</v>
      </c>
      <c r="T589" t="s">
        <v>965</v>
      </c>
    </row>
    <row r="590" spans="1:20" x14ac:dyDescent="0.25">
      <c r="A590" t="s">
        <v>2060</v>
      </c>
      <c r="B590" s="1">
        <v>44940</v>
      </c>
      <c r="C590" t="s">
        <v>2061</v>
      </c>
      <c r="D590" t="s">
        <v>405</v>
      </c>
      <c r="E590" t="s">
        <v>456</v>
      </c>
      <c r="F590" t="s">
        <v>457</v>
      </c>
      <c r="G590" t="s">
        <v>98</v>
      </c>
      <c r="H590" t="s">
        <v>256</v>
      </c>
      <c r="I590">
        <v>5</v>
      </c>
      <c r="J590">
        <v>350.26</v>
      </c>
      <c r="K590">
        <v>0</v>
      </c>
      <c r="L590">
        <v>210.16</v>
      </c>
      <c r="M590">
        <v>4.42</v>
      </c>
      <c r="N590">
        <v>1965.88</v>
      </c>
      <c r="O590" t="s">
        <v>69</v>
      </c>
      <c r="P590" t="s">
        <v>28</v>
      </c>
      <c r="Q590" t="s">
        <v>41</v>
      </c>
      <c r="R590" t="s">
        <v>42</v>
      </c>
      <c r="S590" t="s">
        <v>43</v>
      </c>
      <c r="T590" t="s">
        <v>2062</v>
      </c>
    </row>
    <row r="591" spans="1:20" x14ac:dyDescent="0.25">
      <c r="A591" t="s">
        <v>2063</v>
      </c>
      <c r="B591" s="1">
        <v>44527</v>
      </c>
      <c r="C591" t="s">
        <v>2064</v>
      </c>
      <c r="D591" t="s">
        <v>1858</v>
      </c>
      <c r="E591" t="s">
        <v>87</v>
      </c>
      <c r="F591" t="s">
        <v>88</v>
      </c>
      <c r="G591" t="s">
        <v>98</v>
      </c>
      <c r="H591" t="s">
        <v>39</v>
      </c>
      <c r="I591">
        <v>5</v>
      </c>
      <c r="J591">
        <v>63.52</v>
      </c>
      <c r="K591">
        <v>0.15</v>
      </c>
      <c r="L591">
        <v>48.59</v>
      </c>
      <c r="M591">
        <v>12.87</v>
      </c>
      <c r="N591">
        <v>331.42</v>
      </c>
      <c r="O591" t="s">
        <v>69</v>
      </c>
      <c r="P591" t="s">
        <v>28</v>
      </c>
      <c r="Q591" t="s">
        <v>100</v>
      </c>
      <c r="R591" t="s">
        <v>101</v>
      </c>
      <c r="S591" t="s">
        <v>43</v>
      </c>
      <c r="T591" t="s">
        <v>2065</v>
      </c>
    </row>
    <row r="592" spans="1:20" x14ac:dyDescent="0.25">
      <c r="A592" t="s">
        <v>2066</v>
      </c>
      <c r="B592" s="1">
        <v>45139</v>
      </c>
      <c r="C592" t="s">
        <v>2067</v>
      </c>
      <c r="D592" t="s">
        <v>791</v>
      </c>
      <c r="E592" t="s">
        <v>215</v>
      </c>
      <c r="F592" t="s">
        <v>216</v>
      </c>
      <c r="G592" t="s">
        <v>38</v>
      </c>
      <c r="H592" t="s">
        <v>58</v>
      </c>
      <c r="I592">
        <v>4</v>
      </c>
      <c r="J592">
        <v>56.27</v>
      </c>
      <c r="K592">
        <v>0.15</v>
      </c>
      <c r="L592">
        <v>34.44</v>
      </c>
      <c r="M592">
        <v>6.88</v>
      </c>
      <c r="N592">
        <v>232.64</v>
      </c>
      <c r="O592" t="s">
        <v>153</v>
      </c>
      <c r="P592" t="s">
        <v>28</v>
      </c>
      <c r="Q592" t="s">
        <v>100</v>
      </c>
      <c r="R592" t="s">
        <v>101</v>
      </c>
      <c r="S592" t="s">
        <v>31</v>
      </c>
      <c r="T592" t="s">
        <v>981</v>
      </c>
    </row>
    <row r="593" spans="1:20" x14ac:dyDescent="0.25">
      <c r="A593" t="s">
        <v>2068</v>
      </c>
      <c r="B593" s="1">
        <v>45074</v>
      </c>
      <c r="C593" t="s">
        <v>2069</v>
      </c>
      <c r="D593" t="s">
        <v>351</v>
      </c>
      <c r="E593" t="s">
        <v>215</v>
      </c>
      <c r="F593" t="s">
        <v>216</v>
      </c>
      <c r="G593" t="s">
        <v>25</v>
      </c>
      <c r="H593" t="s">
        <v>79</v>
      </c>
      <c r="I593">
        <v>4</v>
      </c>
      <c r="J593">
        <v>316.54000000000002</v>
      </c>
      <c r="K593">
        <v>0.25</v>
      </c>
      <c r="L593">
        <v>47.48</v>
      </c>
      <c r="M593">
        <v>10.84</v>
      </c>
      <c r="N593">
        <v>1007.94</v>
      </c>
      <c r="O593" t="s">
        <v>69</v>
      </c>
      <c r="P593" t="s">
        <v>28</v>
      </c>
      <c r="Q593" t="s">
        <v>145</v>
      </c>
      <c r="R593" t="s">
        <v>146</v>
      </c>
      <c r="S593" t="s">
        <v>31</v>
      </c>
      <c r="T593" t="s">
        <v>2070</v>
      </c>
    </row>
    <row r="594" spans="1:20" x14ac:dyDescent="0.25">
      <c r="A594" t="s">
        <v>2071</v>
      </c>
      <c r="B594" s="1">
        <v>44923</v>
      </c>
      <c r="C594" t="s">
        <v>2072</v>
      </c>
      <c r="D594" t="s">
        <v>2056</v>
      </c>
      <c r="E594" t="s">
        <v>434</v>
      </c>
      <c r="F594" t="s">
        <v>435</v>
      </c>
      <c r="G594" t="s">
        <v>38</v>
      </c>
      <c r="H594" t="s">
        <v>68</v>
      </c>
      <c r="I594">
        <v>2</v>
      </c>
      <c r="J594">
        <v>101.06</v>
      </c>
      <c r="K594">
        <v>0.15</v>
      </c>
      <c r="L594">
        <v>0</v>
      </c>
      <c r="M594">
        <v>4.45</v>
      </c>
      <c r="N594">
        <v>176.25</v>
      </c>
      <c r="O594" t="s">
        <v>27</v>
      </c>
      <c r="P594" t="s">
        <v>132</v>
      </c>
      <c r="Q594" t="s">
        <v>71</v>
      </c>
      <c r="R594" t="s">
        <v>42</v>
      </c>
      <c r="S594" t="s">
        <v>31</v>
      </c>
      <c r="T594" t="s">
        <v>582</v>
      </c>
    </row>
    <row r="595" spans="1:20" x14ac:dyDescent="0.25">
      <c r="A595" t="s">
        <v>2073</v>
      </c>
      <c r="B595" s="1">
        <v>44901</v>
      </c>
      <c r="C595" t="s">
        <v>2074</v>
      </c>
      <c r="D595" t="s">
        <v>1085</v>
      </c>
      <c r="E595" t="s">
        <v>352</v>
      </c>
      <c r="F595" t="s">
        <v>353</v>
      </c>
      <c r="G595" t="s">
        <v>108</v>
      </c>
      <c r="H595" t="s">
        <v>109</v>
      </c>
      <c r="I595">
        <v>1</v>
      </c>
      <c r="J595">
        <v>409.03</v>
      </c>
      <c r="K595">
        <v>0.2</v>
      </c>
      <c r="L595">
        <v>39.270000000000003</v>
      </c>
      <c r="M595">
        <v>2.71</v>
      </c>
      <c r="N595">
        <v>369.2</v>
      </c>
      <c r="O595" t="s">
        <v>59</v>
      </c>
      <c r="P595" t="s">
        <v>28</v>
      </c>
      <c r="Q595" t="s">
        <v>100</v>
      </c>
      <c r="R595" t="s">
        <v>101</v>
      </c>
      <c r="S595" t="s">
        <v>43</v>
      </c>
      <c r="T595" t="s">
        <v>508</v>
      </c>
    </row>
    <row r="596" spans="1:20" x14ac:dyDescent="0.25">
      <c r="A596" t="s">
        <v>2075</v>
      </c>
      <c r="B596" s="1">
        <v>44839</v>
      </c>
      <c r="C596" t="s">
        <v>2076</v>
      </c>
      <c r="D596" t="s">
        <v>1205</v>
      </c>
      <c r="E596" t="s">
        <v>208</v>
      </c>
      <c r="F596" t="s">
        <v>209</v>
      </c>
      <c r="G596" t="s">
        <v>38</v>
      </c>
      <c r="H596" t="s">
        <v>26</v>
      </c>
      <c r="I596">
        <v>3</v>
      </c>
      <c r="J596">
        <v>490.58</v>
      </c>
      <c r="K596">
        <v>0.1</v>
      </c>
      <c r="L596">
        <v>238.42</v>
      </c>
      <c r="M596">
        <v>11.4</v>
      </c>
      <c r="N596">
        <v>1574.39</v>
      </c>
      <c r="O596" t="s">
        <v>69</v>
      </c>
      <c r="P596" t="s">
        <v>28</v>
      </c>
      <c r="Q596" t="s">
        <v>124</v>
      </c>
      <c r="R596" t="s">
        <v>125</v>
      </c>
      <c r="S596" t="s">
        <v>43</v>
      </c>
      <c r="T596" t="s">
        <v>2077</v>
      </c>
    </row>
    <row r="597" spans="1:20" x14ac:dyDescent="0.25">
      <c r="A597" t="s">
        <v>2078</v>
      </c>
      <c r="B597" s="1">
        <v>43924</v>
      </c>
      <c r="C597" t="s">
        <v>2079</v>
      </c>
      <c r="D597" t="s">
        <v>1465</v>
      </c>
      <c r="E597" t="s">
        <v>87</v>
      </c>
      <c r="F597" t="s">
        <v>88</v>
      </c>
      <c r="G597" t="s">
        <v>38</v>
      </c>
      <c r="H597" t="s">
        <v>79</v>
      </c>
      <c r="I597">
        <v>1</v>
      </c>
      <c r="J597">
        <v>36.89</v>
      </c>
      <c r="K597">
        <v>0</v>
      </c>
      <c r="L597">
        <v>2.95</v>
      </c>
      <c r="M597">
        <v>6.18</v>
      </c>
      <c r="N597">
        <v>46.02</v>
      </c>
      <c r="O597" t="s">
        <v>69</v>
      </c>
      <c r="P597" t="s">
        <v>28</v>
      </c>
      <c r="Q597" t="s">
        <v>100</v>
      </c>
      <c r="R597" t="s">
        <v>101</v>
      </c>
      <c r="S597" t="s">
        <v>43</v>
      </c>
      <c r="T597" t="s">
        <v>2080</v>
      </c>
    </row>
    <row r="598" spans="1:20" x14ac:dyDescent="0.25">
      <c r="A598" t="s">
        <v>2081</v>
      </c>
      <c r="B598" s="1">
        <v>45604</v>
      </c>
      <c r="C598" t="s">
        <v>2082</v>
      </c>
      <c r="D598" t="s">
        <v>443</v>
      </c>
      <c r="E598" t="s">
        <v>469</v>
      </c>
      <c r="F598" t="s">
        <v>470</v>
      </c>
      <c r="G598" t="s">
        <v>50</v>
      </c>
      <c r="H598" t="s">
        <v>68</v>
      </c>
      <c r="I598">
        <v>3</v>
      </c>
      <c r="J598">
        <v>143.79</v>
      </c>
      <c r="K598">
        <v>0</v>
      </c>
      <c r="L598">
        <v>34.51</v>
      </c>
      <c r="M598">
        <v>7.39</v>
      </c>
      <c r="N598">
        <v>473.27</v>
      </c>
      <c r="O598" t="s">
        <v>69</v>
      </c>
      <c r="P598" t="s">
        <v>181</v>
      </c>
      <c r="Q598" t="s">
        <v>188</v>
      </c>
      <c r="R598" t="s">
        <v>82</v>
      </c>
      <c r="S598" t="s">
        <v>43</v>
      </c>
      <c r="T598" t="s">
        <v>2083</v>
      </c>
    </row>
    <row r="599" spans="1:20" x14ac:dyDescent="0.25">
      <c r="A599" t="s">
        <v>2084</v>
      </c>
      <c r="B599" s="1">
        <v>44788</v>
      </c>
      <c r="C599" t="s">
        <v>2085</v>
      </c>
      <c r="D599" t="s">
        <v>485</v>
      </c>
      <c r="E599" t="s">
        <v>302</v>
      </c>
      <c r="F599" t="s">
        <v>303</v>
      </c>
      <c r="G599" t="s">
        <v>108</v>
      </c>
      <c r="H599" t="s">
        <v>26</v>
      </c>
      <c r="I599">
        <v>2</v>
      </c>
      <c r="J599">
        <v>592.01</v>
      </c>
      <c r="K599">
        <v>0.05</v>
      </c>
      <c r="L599">
        <v>89.99</v>
      </c>
      <c r="M599">
        <v>1.49</v>
      </c>
      <c r="N599">
        <v>1216.3</v>
      </c>
      <c r="O599" t="s">
        <v>80</v>
      </c>
      <c r="P599" t="s">
        <v>132</v>
      </c>
      <c r="Q599" t="s">
        <v>339</v>
      </c>
      <c r="R599" t="s">
        <v>82</v>
      </c>
      <c r="S599" t="s">
        <v>31</v>
      </c>
      <c r="T599" t="s">
        <v>608</v>
      </c>
    </row>
    <row r="600" spans="1:20" x14ac:dyDescent="0.25">
      <c r="A600" t="s">
        <v>2086</v>
      </c>
      <c r="B600" s="1">
        <v>44842</v>
      </c>
      <c r="C600" t="s">
        <v>2087</v>
      </c>
      <c r="D600" t="s">
        <v>418</v>
      </c>
      <c r="E600" t="s">
        <v>226</v>
      </c>
      <c r="F600" t="s">
        <v>227</v>
      </c>
      <c r="G600" t="s">
        <v>38</v>
      </c>
      <c r="H600" t="s">
        <v>26</v>
      </c>
      <c r="I600">
        <v>1</v>
      </c>
      <c r="J600">
        <v>229.03</v>
      </c>
      <c r="K600">
        <v>0.1</v>
      </c>
      <c r="L600">
        <v>16.489999999999998</v>
      </c>
      <c r="M600">
        <v>0.21</v>
      </c>
      <c r="N600">
        <v>222.83</v>
      </c>
      <c r="O600" t="s">
        <v>80</v>
      </c>
      <c r="P600" t="s">
        <v>28</v>
      </c>
      <c r="Q600" t="s">
        <v>124</v>
      </c>
      <c r="R600" t="s">
        <v>125</v>
      </c>
      <c r="S600" t="s">
        <v>43</v>
      </c>
      <c r="T600" t="s">
        <v>2088</v>
      </c>
    </row>
    <row r="601" spans="1:20" x14ac:dyDescent="0.25">
      <c r="A601" t="s">
        <v>2089</v>
      </c>
      <c r="B601" s="1">
        <v>44283</v>
      </c>
      <c r="C601" t="s">
        <v>2090</v>
      </c>
      <c r="D601" t="s">
        <v>1321</v>
      </c>
      <c r="E601" t="s">
        <v>202</v>
      </c>
      <c r="F601" t="s">
        <v>203</v>
      </c>
      <c r="G601" t="s">
        <v>180</v>
      </c>
      <c r="H601" t="s">
        <v>109</v>
      </c>
      <c r="I601">
        <v>5</v>
      </c>
      <c r="J601">
        <v>304.18</v>
      </c>
      <c r="K601">
        <v>0</v>
      </c>
      <c r="L601">
        <v>76.040000000000006</v>
      </c>
      <c r="M601">
        <v>3.7</v>
      </c>
      <c r="N601">
        <v>1600.64</v>
      </c>
      <c r="O601" t="s">
        <v>80</v>
      </c>
      <c r="P601" t="s">
        <v>28</v>
      </c>
      <c r="Q601" t="s">
        <v>29</v>
      </c>
      <c r="R601" t="s">
        <v>30</v>
      </c>
      <c r="S601" t="s">
        <v>31</v>
      </c>
      <c r="T601" t="s">
        <v>2091</v>
      </c>
    </row>
    <row r="602" spans="1:20" x14ac:dyDescent="0.25">
      <c r="A602" t="s">
        <v>2092</v>
      </c>
      <c r="B602" s="1">
        <v>45058</v>
      </c>
      <c r="C602" t="s">
        <v>2093</v>
      </c>
      <c r="D602" t="s">
        <v>694</v>
      </c>
      <c r="E602" t="s">
        <v>215</v>
      </c>
      <c r="F602" t="s">
        <v>216</v>
      </c>
      <c r="G602" t="s">
        <v>38</v>
      </c>
      <c r="H602" t="s">
        <v>26</v>
      </c>
      <c r="I602">
        <v>4</v>
      </c>
      <c r="J602">
        <v>467.6</v>
      </c>
      <c r="K602">
        <v>0.25</v>
      </c>
      <c r="L602">
        <v>70.14</v>
      </c>
      <c r="M602">
        <v>0.76</v>
      </c>
      <c r="N602">
        <v>1473.7</v>
      </c>
      <c r="O602" t="s">
        <v>69</v>
      </c>
      <c r="P602" t="s">
        <v>181</v>
      </c>
      <c r="Q602" t="s">
        <v>339</v>
      </c>
      <c r="R602" t="s">
        <v>82</v>
      </c>
      <c r="S602" t="s">
        <v>43</v>
      </c>
      <c r="T602" t="s">
        <v>2094</v>
      </c>
    </row>
    <row r="603" spans="1:20" x14ac:dyDescent="0.25">
      <c r="A603" t="s">
        <v>2095</v>
      </c>
      <c r="B603" s="1">
        <v>44742</v>
      </c>
      <c r="C603" t="s">
        <v>2096</v>
      </c>
      <c r="D603" t="s">
        <v>757</v>
      </c>
      <c r="E603" t="s">
        <v>812</v>
      </c>
      <c r="F603" t="s">
        <v>813</v>
      </c>
      <c r="G603" t="s">
        <v>38</v>
      </c>
      <c r="H603" t="s">
        <v>26</v>
      </c>
      <c r="I603">
        <v>3</v>
      </c>
      <c r="J603">
        <v>473.83</v>
      </c>
      <c r="K603">
        <v>0.25</v>
      </c>
      <c r="L603">
        <v>85.29</v>
      </c>
      <c r="M603">
        <v>3.84</v>
      </c>
      <c r="N603">
        <v>1155.25</v>
      </c>
      <c r="O603" t="s">
        <v>27</v>
      </c>
      <c r="P603" t="s">
        <v>28</v>
      </c>
      <c r="Q603" t="s">
        <v>116</v>
      </c>
      <c r="R603" t="s">
        <v>42</v>
      </c>
      <c r="S603" t="s">
        <v>235</v>
      </c>
      <c r="T603" t="s">
        <v>2097</v>
      </c>
    </row>
    <row r="604" spans="1:20" x14ac:dyDescent="0.25">
      <c r="A604" t="s">
        <v>2098</v>
      </c>
      <c r="B604" s="1">
        <v>44048</v>
      </c>
      <c r="C604" t="s">
        <v>2099</v>
      </c>
      <c r="D604" t="s">
        <v>772</v>
      </c>
      <c r="E604" t="s">
        <v>178</v>
      </c>
      <c r="F604" t="s">
        <v>179</v>
      </c>
      <c r="G604" t="s">
        <v>25</v>
      </c>
      <c r="H604" t="s">
        <v>79</v>
      </c>
      <c r="I604">
        <v>2</v>
      </c>
      <c r="J604">
        <v>147.61000000000001</v>
      </c>
      <c r="K604">
        <v>0.1</v>
      </c>
      <c r="L604">
        <v>21.26</v>
      </c>
      <c r="M604">
        <v>10.4</v>
      </c>
      <c r="N604">
        <v>297.36</v>
      </c>
      <c r="O604" t="s">
        <v>27</v>
      </c>
      <c r="P604" t="s">
        <v>99</v>
      </c>
      <c r="Q604" t="s">
        <v>166</v>
      </c>
      <c r="R604" t="s">
        <v>167</v>
      </c>
      <c r="S604" t="s">
        <v>43</v>
      </c>
      <c r="T604" t="s">
        <v>1837</v>
      </c>
    </row>
    <row r="605" spans="1:20" x14ac:dyDescent="0.25">
      <c r="A605" t="s">
        <v>2100</v>
      </c>
      <c r="B605" s="1">
        <v>44304</v>
      </c>
      <c r="C605" t="s">
        <v>2101</v>
      </c>
      <c r="D605" t="s">
        <v>343</v>
      </c>
      <c r="E605" t="s">
        <v>121</v>
      </c>
      <c r="F605" t="s">
        <v>122</v>
      </c>
      <c r="G605" t="s">
        <v>98</v>
      </c>
      <c r="H605" t="s">
        <v>354</v>
      </c>
      <c r="I605">
        <v>2</v>
      </c>
      <c r="J605">
        <v>568.55999999999995</v>
      </c>
      <c r="K605">
        <v>0</v>
      </c>
      <c r="L605">
        <v>136.44999999999999</v>
      </c>
      <c r="M605">
        <v>4.9000000000000004</v>
      </c>
      <c r="N605">
        <v>1278.47</v>
      </c>
      <c r="O605" t="s">
        <v>59</v>
      </c>
      <c r="P605" t="s">
        <v>28</v>
      </c>
      <c r="Q605" t="s">
        <v>29</v>
      </c>
      <c r="R605" t="s">
        <v>30</v>
      </c>
      <c r="S605" t="s">
        <v>43</v>
      </c>
      <c r="T605" t="s">
        <v>1360</v>
      </c>
    </row>
    <row r="606" spans="1:20" x14ac:dyDescent="0.25">
      <c r="A606" t="s">
        <v>2102</v>
      </c>
      <c r="B606" s="1">
        <v>44262</v>
      </c>
      <c r="C606" t="s">
        <v>2103</v>
      </c>
      <c r="D606" t="s">
        <v>1372</v>
      </c>
      <c r="E606" t="s">
        <v>374</v>
      </c>
      <c r="F606" t="s">
        <v>375</v>
      </c>
      <c r="G606" t="s">
        <v>50</v>
      </c>
      <c r="H606" t="s">
        <v>68</v>
      </c>
      <c r="I606">
        <v>5</v>
      </c>
      <c r="J606">
        <v>357.16</v>
      </c>
      <c r="K606">
        <v>0.15</v>
      </c>
      <c r="L606">
        <v>75.900000000000006</v>
      </c>
      <c r="M606">
        <v>3.35</v>
      </c>
      <c r="N606">
        <v>1597.18</v>
      </c>
      <c r="O606" t="s">
        <v>80</v>
      </c>
      <c r="P606" t="s">
        <v>28</v>
      </c>
      <c r="Q606" t="s">
        <v>29</v>
      </c>
      <c r="R606" t="s">
        <v>30</v>
      </c>
      <c r="S606" t="s">
        <v>235</v>
      </c>
      <c r="T606" t="s">
        <v>2104</v>
      </c>
    </row>
    <row r="607" spans="1:20" x14ac:dyDescent="0.25">
      <c r="A607" t="s">
        <v>2105</v>
      </c>
      <c r="B607" s="1">
        <v>44171</v>
      </c>
      <c r="C607" t="s">
        <v>2106</v>
      </c>
      <c r="D607" t="s">
        <v>260</v>
      </c>
      <c r="E607" t="s">
        <v>434</v>
      </c>
      <c r="F607" t="s">
        <v>435</v>
      </c>
      <c r="G607" t="s">
        <v>180</v>
      </c>
      <c r="H607" t="s">
        <v>354</v>
      </c>
      <c r="I607">
        <v>2</v>
      </c>
      <c r="J607">
        <v>433.81</v>
      </c>
      <c r="K607">
        <v>0</v>
      </c>
      <c r="L607">
        <v>69.41</v>
      </c>
      <c r="M607">
        <v>1.25</v>
      </c>
      <c r="N607">
        <v>938.28</v>
      </c>
      <c r="O607" t="s">
        <v>27</v>
      </c>
      <c r="P607" t="s">
        <v>99</v>
      </c>
      <c r="Q607" t="s">
        <v>145</v>
      </c>
      <c r="R607" t="s">
        <v>146</v>
      </c>
      <c r="S607" t="s">
        <v>43</v>
      </c>
      <c r="T607" t="s">
        <v>1272</v>
      </c>
    </row>
    <row r="608" spans="1:20" x14ac:dyDescent="0.25">
      <c r="A608" t="s">
        <v>2107</v>
      </c>
      <c r="B608" s="1">
        <v>44381</v>
      </c>
      <c r="C608" t="s">
        <v>2108</v>
      </c>
      <c r="D608" t="s">
        <v>1825</v>
      </c>
      <c r="E608" t="s">
        <v>592</v>
      </c>
      <c r="F608" t="s">
        <v>593</v>
      </c>
      <c r="G608" t="s">
        <v>38</v>
      </c>
      <c r="H608" t="s">
        <v>354</v>
      </c>
      <c r="I608">
        <v>1</v>
      </c>
      <c r="J608">
        <v>225.61</v>
      </c>
      <c r="K608">
        <v>0</v>
      </c>
      <c r="L608">
        <v>40.61</v>
      </c>
      <c r="M608">
        <v>4</v>
      </c>
      <c r="N608">
        <v>270.22000000000003</v>
      </c>
      <c r="O608" t="s">
        <v>59</v>
      </c>
      <c r="P608" t="s">
        <v>28</v>
      </c>
      <c r="Q608" t="s">
        <v>29</v>
      </c>
      <c r="R608" t="s">
        <v>30</v>
      </c>
      <c r="S608" t="s">
        <v>235</v>
      </c>
      <c r="T608" t="s">
        <v>1452</v>
      </c>
    </row>
    <row r="609" spans="1:20" x14ac:dyDescent="0.25">
      <c r="A609" t="s">
        <v>2109</v>
      </c>
      <c r="B609" s="1">
        <v>45466</v>
      </c>
      <c r="C609" t="s">
        <v>2110</v>
      </c>
      <c r="D609" t="s">
        <v>2111</v>
      </c>
      <c r="E609" t="s">
        <v>23</v>
      </c>
      <c r="F609" t="s">
        <v>24</v>
      </c>
      <c r="G609" t="s">
        <v>50</v>
      </c>
      <c r="H609" t="s">
        <v>68</v>
      </c>
      <c r="I609">
        <v>4</v>
      </c>
      <c r="J609">
        <v>229.15</v>
      </c>
      <c r="K609">
        <v>0.1</v>
      </c>
      <c r="L609">
        <v>98.99</v>
      </c>
      <c r="M609">
        <v>1.3</v>
      </c>
      <c r="N609">
        <v>925.23</v>
      </c>
      <c r="O609" t="s">
        <v>80</v>
      </c>
      <c r="P609" t="s">
        <v>28</v>
      </c>
      <c r="Q609" t="s">
        <v>100</v>
      </c>
      <c r="R609" t="s">
        <v>101</v>
      </c>
      <c r="S609" t="s">
        <v>31</v>
      </c>
      <c r="T609" t="s">
        <v>2112</v>
      </c>
    </row>
    <row r="610" spans="1:20" x14ac:dyDescent="0.25">
      <c r="A610" t="s">
        <v>2113</v>
      </c>
      <c r="B610" s="1">
        <v>45143</v>
      </c>
      <c r="C610" t="s">
        <v>2114</v>
      </c>
      <c r="D610" t="s">
        <v>1002</v>
      </c>
      <c r="E610" t="s">
        <v>208</v>
      </c>
      <c r="F610" t="s">
        <v>209</v>
      </c>
      <c r="G610" t="s">
        <v>98</v>
      </c>
      <c r="H610" t="s">
        <v>109</v>
      </c>
      <c r="I610">
        <v>1</v>
      </c>
      <c r="J610">
        <v>51.51</v>
      </c>
      <c r="K610">
        <v>0</v>
      </c>
      <c r="L610">
        <v>4.12</v>
      </c>
      <c r="M610">
        <v>5.43</v>
      </c>
      <c r="N610">
        <v>61.06</v>
      </c>
      <c r="O610" t="s">
        <v>59</v>
      </c>
      <c r="P610" t="s">
        <v>132</v>
      </c>
      <c r="Q610" t="s">
        <v>71</v>
      </c>
      <c r="R610" t="s">
        <v>42</v>
      </c>
      <c r="S610" t="s">
        <v>91</v>
      </c>
      <c r="T610" t="s">
        <v>2115</v>
      </c>
    </row>
    <row r="611" spans="1:20" x14ac:dyDescent="0.25">
      <c r="A611" t="s">
        <v>2116</v>
      </c>
      <c r="B611" s="1">
        <v>45108</v>
      </c>
      <c r="C611" t="s">
        <v>2117</v>
      </c>
      <c r="D611" t="s">
        <v>1943</v>
      </c>
      <c r="E611" t="s">
        <v>226</v>
      </c>
      <c r="F611" t="s">
        <v>227</v>
      </c>
      <c r="G611" t="s">
        <v>38</v>
      </c>
      <c r="H611" t="s">
        <v>58</v>
      </c>
      <c r="I611">
        <v>1</v>
      </c>
      <c r="J611">
        <v>570.53</v>
      </c>
      <c r="K611">
        <v>0</v>
      </c>
      <c r="L611">
        <v>68.459999999999994</v>
      </c>
      <c r="M611">
        <v>3.1</v>
      </c>
      <c r="N611">
        <v>642.09</v>
      </c>
      <c r="O611" t="s">
        <v>27</v>
      </c>
      <c r="P611" t="s">
        <v>28</v>
      </c>
      <c r="Q611" t="s">
        <v>166</v>
      </c>
      <c r="R611" t="s">
        <v>167</v>
      </c>
      <c r="S611" t="s">
        <v>43</v>
      </c>
      <c r="T611" t="s">
        <v>2118</v>
      </c>
    </row>
    <row r="612" spans="1:20" x14ac:dyDescent="0.25">
      <c r="A612" t="s">
        <v>2119</v>
      </c>
      <c r="B612" s="1">
        <v>45588</v>
      </c>
      <c r="C612" t="s">
        <v>2120</v>
      </c>
      <c r="D612" t="s">
        <v>843</v>
      </c>
      <c r="E612" t="s">
        <v>48</v>
      </c>
      <c r="F612" t="s">
        <v>49</v>
      </c>
      <c r="G612" t="s">
        <v>180</v>
      </c>
      <c r="H612" t="s">
        <v>68</v>
      </c>
      <c r="I612">
        <v>5</v>
      </c>
      <c r="J612">
        <v>407.46</v>
      </c>
      <c r="K612">
        <v>0.2</v>
      </c>
      <c r="L612">
        <v>0</v>
      </c>
      <c r="M612">
        <v>4.6500000000000004</v>
      </c>
      <c r="N612">
        <v>1634.49</v>
      </c>
      <c r="O612" t="s">
        <v>69</v>
      </c>
      <c r="P612" t="s">
        <v>28</v>
      </c>
      <c r="Q612" t="s">
        <v>51</v>
      </c>
      <c r="R612" t="s">
        <v>42</v>
      </c>
      <c r="S612" t="s">
        <v>43</v>
      </c>
      <c r="T612" t="s">
        <v>250</v>
      </c>
    </row>
    <row r="613" spans="1:20" x14ac:dyDescent="0.25">
      <c r="A613" t="s">
        <v>2121</v>
      </c>
      <c r="B613" s="1">
        <v>44187</v>
      </c>
      <c r="C613" t="s">
        <v>2122</v>
      </c>
      <c r="D613" t="s">
        <v>555</v>
      </c>
      <c r="E613" t="s">
        <v>380</v>
      </c>
      <c r="F613" t="s">
        <v>381</v>
      </c>
      <c r="G613" t="s">
        <v>50</v>
      </c>
      <c r="H613" t="s">
        <v>109</v>
      </c>
      <c r="I613">
        <v>5</v>
      </c>
      <c r="J613">
        <v>367.29</v>
      </c>
      <c r="K613">
        <v>0.1</v>
      </c>
      <c r="L613">
        <v>132.22</v>
      </c>
      <c r="M613">
        <v>2.54</v>
      </c>
      <c r="N613">
        <v>1787.56</v>
      </c>
      <c r="O613" t="s">
        <v>69</v>
      </c>
      <c r="P613" t="s">
        <v>28</v>
      </c>
      <c r="Q613" t="s">
        <v>188</v>
      </c>
      <c r="R613" t="s">
        <v>82</v>
      </c>
      <c r="S613" t="s">
        <v>43</v>
      </c>
      <c r="T613" t="s">
        <v>2123</v>
      </c>
    </row>
    <row r="614" spans="1:20" x14ac:dyDescent="0.25">
      <c r="A614" t="s">
        <v>2124</v>
      </c>
      <c r="B614" s="1">
        <v>43853</v>
      </c>
      <c r="C614" t="s">
        <v>2125</v>
      </c>
      <c r="D614" t="s">
        <v>2126</v>
      </c>
      <c r="E614" t="s">
        <v>319</v>
      </c>
      <c r="F614" t="s">
        <v>320</v>
      </c>
      <c r="G614" t="s">
        <v>50</v>
      </c>
      <c r="H614" t="s">
        <v>256</v>
      </c>
      <c r="I614">
        <v>3</v>
      </c>
      <c r="J614">
        <v>287.18</v>
      </c>
      <c r="K614">
        <v>0</v>
      </c>
      <c r="L614">
        <v>103.38</v>
      </c>
      <c r="M614">
        <v>7.76</v>
      </c>
      <c r="N614">
        <v>972.68</v>
      </c>
      <c r="O614" t="s">
        <v>69</v>
      </c>
      <c r="P614" t="s">
        <v>99</v>
      </c>
      <c r="Q614" t="s">
        <v>145</v>
      </c>
      <c r="R614" t="s">
        <v>146</v>
      </c>
      <c r="S614" t="s">
        <v>43</v>
      </c>
      <c r="T614" t="s">
        <v>2127</v>
      </c>
    </row>
    <row r="615" spans="1:20" x14ac:dyDescent="0.25">
      <c r="A615" t="s">
        <v>2128</v>
      </c>
      <c r="B615" s="1">
        <v>45616</v>
      </c>
      <c r="C615" t="s">
        <v>2129</v>
      </c>
      <c r="D615" t="s">
        <v>1056</v>
      </c>
      <c r="E615" t="s">
        <v>386</v>
      </c>
      <c r="F615" t="s">
        <v>387</v>
      </c>
      <c r="G615" t="s">
        <v>50</v>
      </c>
      <c r="H615" t="s">
        <v>123</v>
      </c>
      <c r="I615">
        <v>2</v>
      </c>
      <c r="J615">
        <v>190.23</v>
      </c>
      <c r="K615">
        <v>0</v>
      </c>
      <c r="L615">
        <v>30.44</v>
      </c>
      <c r="M615">
        <v>9.0500000000000007</v>
      </c>
      <c r="N615">
        <v>419.95</v>
      </c>
      <c r="O615" t="s">
        <v>59</v>
      </c>
      <c r="P615" t="s">
        <v>28</v>
      </c>
      <c r="Q615" t="s">
        <v>339</v>
      </c>
      <c r="R615" t="s">
        <v>82</v>
      </c>
      <c r="S615" t="s">
        <v>43</v>
      </c>
      <c r="T615" t="s">
        <v>2130</v>
      </c>
    </row>
    <row r="616" spans="1:20" x14ac:dyDescent="0.25">
      <c r="A616" t="s">
        <v>2131</v>
      </c>
      <c r="B616" s="1">
        <v>44352</v>
      </c>
      <c r="C616" t="s">
        <v>2132</v>
      </c>
      <c r="D616" t="s">
        <v>2056</v>
      </c>
      <c r="E616" t="s">
        <v>352</v>
      </c>
      <c r="F616" t="s">
        <v>353</v>
      </c>
      <c r="G616" t="s">
        <v>180</v>
      </c>
      <c r="H616" t="s">
        <v>26</v>
      </c>
      <c r="I616">
        <v>3</v>
      </c>
      <c r="J616">
        <v>20.239999999999998</v>
      </c>
      <c r="K616">
        <v>0.2</v>
      </c>
      <c r="L616">
        <v>2.4300000000000002</v>
      </c>
      <c r="M616">
        <v>14.6</v>
      </c>
      <c r="N616">
        <v>65.61</v>
      </c>
      <c r="O616" t="s">
        <v>27</v>
      </c>
      <c r="P616" t="s">
        <v>132</v>
      </c>
      <c r="Q616" t="s">
        <v>228</v>
      </c>
      <c r="R616" t="s">
        <v>82</v>
      </c>
      <c r="S616" t="s">
        <v>43</v>
      </c>
      <c r="T616" t="s">
        <v>2133</v>
      </c>
    </row>
    <row r="617" spans="1:20" x14ac:dyDescent="0.25">
      <c r="A617" t="s">
        <v>2134</v>
      </c>
      <c r="B617" s="1">
        <v>45612</v>
      </c>
      <c r="C617" t="s">
        <v>2135</v>
      </c>
      <c r="D617" t="s">
        <v>894</v>
      </c>
      <c r="E617" t="s">
        <v>592</v>
      </c>
      <c r="F617" t="s">
        <v>593</v>
      </c>
      <c r="G617" t="s">
        <v>98</v>
      </c>
      <c r="H617" t="s">
        <v>263</v>
      </c>
      <c r="I617">
        <v>5</v>
      </c>
      <c r="J617">
        <v>319.61</v>
      </c>
      <c r="K617">
        <v>0</v>
      </c>
      <c r="L617">
        <v>127.84</v>
      </c>
      <c r="M617">
        <v>3.69</v>
      </c>
      <c r="N617">
        <v>1729.58</v>
      </c>
      <c r="O617" t="s">
        <v>80</v>
      </c>
      <c r="P617" t="s">
        <v>132</v>
      </c>
      <c r="Q617" t="s">
        <v>145</v>
      </c>
      <c r="R617" t="s">
        <v>146</v>
      </c>
      <c r="S617" t="s">
        <v>31</v>
      </c>
      <c r="T617" t="s">
        <v>2136</v>
      </c>
    </row>
    <row r="618" spans="1:20" x14ac:dyDescent="0.25">
      <c r="A618" t="s">
        <v>2137</v>
      </c>
      <c r="B618" s="1">
        <v>44954</v>
      </c>
      <c r="C618" t="s">
        <v>2138</v>
      </c>
      <c r="D618" t="s">
        <v>885</v>
      </c>
      <c r="E618" t="s">
        <v>96</v>
      </c>
      <c r="F618" t="s">
        <v>97</v>
      </c>
      <c r="G618" t="s">
        <v>25</v>
      </c>
      <c r="H618" t="s">
        <v>79</v>
      </c>
      <c r="I618">
        <v>3</v>
      </c>
      <c r="J618">
        <v>563.21</v>
      </c>
      <c r="K618">
        <v>0.05</v>
      </c>
      <c r="L618">
        <v>192.62</v>
      </c>
      <c r="M618">
        <v>14.53</v>
      </c>
      <c r="N618">
        <v>1812.3</v>
      </c>
      <c r="O618" t="s">
        <v>27</v>
      </c>
      <c r="P618" t="s">
        <v>70</v>
      </c>
      <c r="Q618" t="s">
        <v>100</v>
      </c>
      <c r="R618" t="s">
        <v>101</v>
      </c>
      <c r="S618" t="s">
        <v>43</v>
      </c>
      <c r="T618" t="s">
        <v>1733</v>
      </c>
    </row>
    <row r="619" spans="1:20" x14ac:dyDescent="0.25">
      <c r="A619" t="s">
        <v>2139</v>
      </c>
      <c r="B619" s="1">
        <v>44632</v>
      </c>
      <c r="C619" t="s">
        <v>2140</v>
      </c>
      <c r="D619" t="s">
        <v>253</v>
      </c>
      <c r="E619" t="s">
        <v>492</v>
      </c>
      <c r="F619" t="s">
        <v>493</v>
      </c>
      <c r="G619" t="s">
        <v>108</v>
      </c>
      <c r="H619" t="s">
        <v>58</v>
      </c>
      <c r="I619">
        <v>4</v>
      </c>
      <c r="J619">
        <v>339.22</v>
      </c>
      <c r="K619">
        <v>0</v>
      </c>
      <c r="L619">
        <v>0</v>
      </c>
      <c r="M619">
        <v>8.32</v>
      </c>
      <c r="N619">
        <v>1365.2</v>
      </c>
      <c r="O619" t="s">
        <v>153</v>
      </c>
      <c r="P619" t="s">
        <v>28</v>
      </c>
      <c r="Q619" t="s">
        <v>228</v>
      </c>
      <c r="R619" t="s">
        <v>82</v>
      </c>
      <c r="S619" t="s">
        <v>235</v>
      </c>
      <c r="T619" t="s">
        <v>2141</v>
      </c>
    </row>
    <row r="620" spans="1:20" x14ac:dyDescent="0.25">
      <c r="A620" t="s">
        <v>2142</v>
      </c>
      <c r="B620" s="1">
        <v>45034</v>
      </c>
      <c r="C620" t="s">
        <v>2143</v>
      </c>
      <c r="D620" t="s">
        <v>232</v>
      </c>
      <c r="E620" t="s">
        <v>286</v>
      </c>
      <c r="F620" t="s">
        <v>287</v>
      </c>
      <c r="G620" t="s">
        <v>50</v>
      </c>
      <c r="H620" t="s">
        <v>68</v>
      </c>
      <c r="I620">
        <v>1</v>
      </c>
      <c r="J620">
        <v>333.22</v>
      </c>
      <c r="K620">
        <v>0</v>
      </c>
      <c r="L620">
        <v>16.66</v>
      </c>
      <c r="M620">
        <v>6.52</v>
      </c>
      <c r="N620">
        <v>356.4</v>
      </c>
      <c r="O620" t="s">
        <v>40</v>
      </c>
      <c r="P620" t="s">
        <v>132</v>
      </c>
      <c r="Q620" t="s">
        <v>116</v>
      </c>
      <c r="R620" t="s">
        <v>42</v>
      </c>
      <c r="S620" t="s">
        <v>43</v>
      </c>
      <c r="T620" t="s">
        <v>2144</v>
      </c>
    </row>
    <row r="621" spans="1:20" x14ac:dyDescent="0.25">
      <c r="A621" t="s">
        <v>2145</v>
      </c>
      <c r="B621" s="1">
        <v>45077</v>
      </c>
      <c r="C621" t="s">
        <v>2146</v>
      </c>
      <c r="D621" t="s">
        <v>1618</v>
      </c>
      <c r="E621" t="s">
        <v>66</v>
      </c>
      <c r="F621" t="s">
        <v>67</v>
      </c>
      <c r="G621" t="s">
        <v>50</v>
      </c>
      <c r="H621" t="s">
        <v>68</v>
      </c>
      <c r="I621">
        <v>5</v>
      </c>
      <c r="J621">
        <v>409.28</v>
      </c>
      <c r="K621">
        <v>0.05</v>
      </c>
      <c r="L621">
        <v>97.2</v>
      </c>
      <c r="M621">
        <v>0.68</v>
      </c>
      <c r="N621">
        <v>2041.96</v>
      </c>
      <c r="O621" t="s">
        <v>69</v>
      </c>
      <c r="P621" t="s">
        <v>28</v>
      </c>
      <c r="Q621" t="s">
        <v>339</v>
      </c>
      <c r="R621" t="s">
        <v>82</v>
      </c>
      <c r="S621" t="s">
        <v>31</v>
      </c>
      <c r="T621" t="s">
        <v>1308</v>
      </c>
    </row>
    <row r="622" spans="1:20" x14ac:dyDescent="0.25">
      <c r="A622" t="s">
        <v>2147</v>
      </c>
      <c r="B622" s="1">
        <v>44592</v>
      </c>
      <c r="C622" t="s">
        <v>2148</v>
      </c>
      <c r="D622" t="s">
        <v>318</v>
      </c>
      <c r="E622" t="s">
        <v>358</v>
      </c>
      <c r="F622" t="s">
        <v>359</v>
      </c>
      <c r="G622" t="s">
        <v>25</v>
      </c>
      <c r="H622" t="s">
        <v>123</v>
      </c>
      <c r="I622">
        <v>2</v>
      </c>
      <c r="J622">
        <v>548.88</v>
      </c>
      <c r="K622">
        <v>0</v>
      </c>
      <c r="L622">
        <v>54.89</v>
      </c>
      <c r="M622">
        <v>2.15</v>
      </c>
      <c r="N622">
        <v>1154.8</v>
      </c>
      <c r="O622" t="s">
        <v>40</v>
      </c>
      <c r="P622" t="s">
        <v>28</v>
      </c>
      <c r="Q622" t="s">
        <v>339</v>
      </c>
      <c r="R622" t="s">
        <v>82</v>
      </c>
      <c r="S622" t="s">
        <v>43</v>
      </c>
      <c r="T622" t="s">
        <v>2149</v>
      </c>
    </row>
    <row r="623" spans="1:20" x14ac:dyDescent="0.25">
      <c r="A623" t="s">
        <v>2150</v>
      </c>
      <c r="B623" s="1">
        <v>45513</v>
      </c>
      <c r="C623" t="s">
        <v>2151</v>
      </c>
      <c r="D623" t="s">
        <v>1081</v>
      </c>
      <c r="E623" t="s">
        <v>137</v>
      </c>
      <c r="F623" t="s">
        <v>138</v>
      </c>
      <c r="G623" t="s">
        <v>25</v>
      </c>
      <c r="H623" t="s">
        <v>123</v>
      </c>
      <c r="I623">
        <v>5</v>
      </c>
      <c r="J623">
        <v>16.8</v>
      </c>
      <c r="K623">
        <v>0</v>
      </c>
      <c r="L623">
        <v>4.2</v>
      </c>
      <c r="M623">
        <v>2.83</v>
      </c>
      <c r="N623">
        <v>91.03</v>
      </c>
      <c r="O623" t="s">
        <v>40</v>
      </c>
      <c r="P623" t="s">
        <v>28</v>
      </c>
      <c r="Q623" t="s">
        <v>89</v>
      </c>
      <c r="R623" t="s">
        <v>90</v>
      </c>
      <c r="S623" t="s">
        <v>43</v>
      </c>
      <c r="T623" t="s">
        <v>2152</v>
      </c>
    </row>
    <row r="624" spans="1:20" x14ac:dyDescent="0.25">
      <c r="A624" t="s">
        <v>2153</v>
      </c>
      <c r="B624" s="1">
        <v>44272</v>
      </c>
      <c r="C624" t="s">
        <v>2154</v>
      </c>
      <c r="D624" t="s">
        <v>324</v>
      </c>
      <c r="E624" t="s">
        <v>130</v>
      </c>
      <c r="F624" t="s">
        <v>131</v>
      </c>
      <c r="G624" t="s">
        <v>180</v>
      </c>
      <c r="H624" t="s">
        <v>58</v>
      </c>
      <c r="I624">
        <v>5</v>
      </c>
      <c r="J624">
        <v>508.77</v>
      </c>
      <c r="K624">
        <v>0</v>
      </c>
      <c r="L624">
        <v>127.19</v>
      </c>
      <c r="M624">
        <v>11.33</v>
      </c>
      <c r="N624">
        <v>2682.37</v>
      </c>
      <c r="O624" t="s">
        <v>69</v>
      </c>
      <c r="P624" t="s">
        <v>28</v>
      </c>
      <c r="Q624" t="s">
        <v>221</v>
      </c>
      <c r="R624" t="s">
        <v>222</v>
      </c>
      <c r="S624" t="s">
        <v>43</v>
      </c>
      <c r="T624" t="s">
        <v>2155</v>
      </c>
    </row>
    <row r="625" spans="1:20" x14ac:dyDescent="0.25">
      <c r="A625" t="s">
        <v>2156</v>
      </c>
      <c r="B625" s="1">
        <v>45462</v>
      </c>
      <c r="C625" t="s">
        <v>2157</v>
      </c>
      <c r="D625" t="s">
        <v>1241</v>
      </c>
      <c r="E625" t="s">
        <v>137</v>
      </c>
      <c r="F625" t="s">
        <v>138</v>
      </c>
      <c r="G625" t="s">
        <v>180</v>
      </c>
      <c r="H625" t="s">
        <v>354</v>
      </c>
      <c r="I625">
        <v>1</v>
      </c>
      <c r="J625">
        <v>102.17</v>
      </c>
      <c r="K625">
        <v>0.05</v>
      </c>
      <c r="L625">
        <v>7.76</v>
      </c>
      <c r="M625">
        <v>11.53</v>
      </c>
      <c r="N625">
        <v>116.35</v>
      </c>
      <c r="O625" t="s">
        <v>80</v>
      </c>
      <c r="P625" t="s">
        <v>28</v>
      </c>
      <c r="Q625" t="s">
        <v>51</v>
      </c>
      <c r="R625" t="s">
        <v>42</v>
      </c>
      <c r="S625" t="s">
        <v>43</v>
      </c>
      <c r="T625" t="s">
        <v>2158</v>
      </c>
    </row>
    <row r="626" spans="1:20" x14ac:dyDescent="0.25">
      <c r="A626" t="s">
        <v>2159</v>
      </c>
      <c r="B626" s="1">
        <v>44599</v>
      </c>
      <c r="C626" t="s">
        <v>2160</v>
      </c>
      <c r="D626" t="s">
        <v>232</v>
      </c>
      <c r="E626" t="s">
        <v>66</v>
      </c>
      <c r="F626" t="s">
        <v>67</v>
      </c>
      <c r="G626" t="s">
        <v>108</v>
      </c>
      <c r="H626" t="s">
        <v>123</v>
      </c>
      <c r="I626">
        <v>2</v>
      </c>
      <c r="J626">
        <v>291.54000000000002</v>
      </c>
      <c r="K626">
        <v>0</v>
      </c>
      <c r="L626">
        <v>0</v>
      </c>
      <c r="M626">
        <v>2.78</v>
      </c>
      <c r="N626">
        <v>585.86</v>
      </c>
      <c r="O626" t="s">
        <v>69</v>
      </c>
      <c r="P626" t="s">
        <v>99</v>
      </c>
      <c r="Q626" t="s">
        <v>166</v>
      </c>
      <c r="R626" t="s">
        <v>167</v>
      </c>
      <c r="S626" t="s">
        <v>43</v>
      </c>
      <c r="T626" t="s">
        <v>1773</v>
      </c>
    </row>
    <row r="627" spans="1:20" x14ac:dyDescent="0.25">
      <c r="A627" t="s">
        <v>2161</v>
      </c>
      <c r="B627" s="1">
        <v>44846</v>
      </c>
      <c r="C627" t="s">
        <v>2162</v>
      </c>
      <c r="D627" t="s">
        <v>285</v>
      </c>
      <c r="E627" t="s">
        <v>114</v>
      </c>
      <c r="F627" t="s">
        <v>115</v>
      </c>
      <c r="G627" t="s">
        <v>25</v>
      </c>
      <c r="H627" t="s">
        <v>123</v>
      </c>
      <c r="I627">
        <v>3</v>
      </c>
      <c r="J627">
        <v>86.49</v>
      </c>
      <c r="K627">
        <v>0.15</v>
      </c>
      <c r="L627">
        <v>11.03</v>
      </c>
      <c r="M627">
        <v>13.31</v>
      </c>
      <c r="N627">
        <v>244.89</v>
      </c>
      <c r="O627" t="s">
        <v>69</v>
      </c>
      <c r="P627" t="s">
        <v>132</v>
      </c>
      <c r="Q627" t="s">
        <v>139</v>
      </c>
      <c r="R627" t="s">
        <v>140</v>
      </c>
      <c r="S627" t="s">
        <v>43</v>
      </c>
      <c r="T627" t="s">
        <v>2163</v>
      </c>
    </row>
    <row r="628" spans="1:20" x14ac:dyDescent="0.25">
      <c r="A628" t="s">
        <v>2164</v>
      </c>
      <c r="B628" s="1">
        <v>45179</v>
      </c>
      <c r="C628" t="s">
        <v>2165</v>
      </c>
      <c r="D628" t="s">
        <v>986</v>
      </c>
      <c r="E628" t="s">
        <v>337</v>
      </c>
      <c r="F628" t="s">
        <v>338</v>
      </c>
      <c r="G628" t="s">
        <v>180</v>
      </c>
      <c r="H628" t="s">
        <v>26</v>
      </c>
      <c r="I628">
        <v>2</v>
      </c>
      <c r="J628">
        <v>106.56</v>
      </c>
      <c r="K628">
        <v>0</v>
      </c>
      <c r="L628">
        <v>0</v>
      </c>
      <c r="M628">
        <v>5.84</v>
      </c>
      <c r="N628">
        <v>218.96</v>
      </c>
      <c r="O628" t="s">
        <v>153</v>
      </c>
      <c r="P628" t="s">
        <v>28</v>
      </c>
      <c r="Q628" t="s">
        <v>182</v>
      </c>
      <c r="R628" t="s">
        <v>183</v>
      </c>
      <c r="S628" t="s">
        <v>43</v>
      </c>
      <c r="T628" t="s">
        <v>2044</v>
      </c>
    </row>
    <row r="629" spans="1:20" x14ac:dyDescent="0.25">
      <c r="A629" t="s">
        <v>2166</v>
      </c>
      <c r="B629" s="1">
        <v>44346</v>
      </c>
      <c r="C629" t="s">
        <v>2167</v>
      </c>
      <c r="D629" t="s">
        <v>2168</v>
      </c>
      <c r="E629" t="s">
        <v>254</v>
      </c>
      <c r="F629" t="s">
        <v>255</v>
      </c>
      <c r="G629" t="s">
        <v>180</v>
      </c>
      <c r="H629" t="s">
        <v>39</v>
      </c>
      <c r="I629">
        <v>3</v>
      </c>
      <c r="J629">
        <v>513.54999999999995</v>
      </c>
      <c r="K629">
        <v>0.1</v>
      </c>
      <c r="L629">
        <v>166.39</v>
      </c>
      <c r="M629">
        <v>1.44</v>
      </c>
      <c r="N629">
        <v>1554.42</v>
      </c>
      <c r="O629" t="s">
        <v>153</v>
      </c>
      <c r="P629" t="s">
        <v>28</v>
      </c>
      <c r="Q629" t="s">
        <v>29</v>
      </c>
      <c r="R629" t="s">
        <v>30</v>
      </c>
      <c r="S629" t="s">
        <v>31</v>
      </c>
      <c r="T629" t="s">
        <v>2169</v>
      </c>
    </row>
    <row r="630" spans="1:20" x14ac:dyDescent="0.25">
      <c r="A630" t="s">
        <v>2170</v>
      </c>
      <c r="B630" s="1">
        <v>44870</v>
      </c>
      <c r="C630" t="s">
        <v>2171</v>
      </c>
      <c r="D630" t="s">
        <v>1241</v>
      </c>
      <c r="E630" t="s">
        <v>530</v>
      </c>
      <c r="F630" t="s">
        <v>531</v>
      </c>
      <c r="G630" t="s">
        <v>50</v>
      </c>
      <c r="H630" t="s">
        <v>354</v>
      </c>
      <c r="I630">
        <v>3</v>
      </c>
      <c r="J630">
        <v>592.04</v>
      </c>
      <c r="K630">
        <v>0.25</v>
      </c>
      <c r="L630">
        <v>106.57</v>
      </c>
      <c r="M630">
        <v>9.9700000000000006</v>
      </c>
      <c r="N630">
        <v>1448.63</v>
      </c>
      <c r="O630" t="s">
        <v>69</v>
      </c>
      <c r="P630" t="s">
        <v>28</v>
      </c>
      <c r="Q630" t="s">
        <v>71</v>
      </c>
      <c r="R630" t="s">
        <v>42</v>
      </c>
      <c r="S630" t="s">
        <v>43</v>
      </c>
      <c r="T630" t="s">
        <v>1478</v>
      </c>
    </row>
    <row r="631" spans="1:20" x14ac:dyDescent="0.25">
      <c r="A631" t="s">
        <v>2172</v>
      </c>
      <c r="B631" s="1">
        <v>44622</v>
      </c>
      <c r="C631" t="s">
        <v>2173</v>
      </c>
      <c r="D631" t="s">
        <v>425</v>
      </c>
      <c r="E631" t="s">
        <v>530</v>
      </c>
      <c r="F631" t="s">
        <v>531</v>
      </c>
      <c r="G631" t="s">
        <v>180</v>
      </c>
      <c r="H631" t="s">
        <v>58</v>
      </c>
      <c r="I631">
        <v>5</v>
      </c>
      <c r="J631">
        <v>80.2</v>
      </c>
      <c r="K631">
        <v>0.05</v>
      </c>
      <c r="L631">
        <v>0</v>
      </c>
      <c r="M631">
        <v>7.31</v>
      </c>
      <c r="N631">
        <v>388.26</v>
      </c>
      <c r="O631" t="s">
        <v>153</v>
      </c>
      <c r="P631" t="s">
        <v>28</v>
      </c>
      <c r="Q631" t="s">
        <v>124</v>
      </c>
      <c r="R631" t="s">
        <v>125</v>
      </c>
      <c r="S631" t="s">
        <v>43</v>
      </c>
      <c r="T631" t="s">
        <v>2174</v>
      </c>
    </row>
    <row r="632" spans="1:20" x14ac:dyDescent="0.25">
      <c r="A632" t="s">
        <v>2175</v>
      </c>
      <c r="B632" s="1">
        <v>44166</v>
      </c>
      <c r="C632" t="s">
        <v>2176</v>
      </c>
      <c r="D632" t="s">
        <v>379</v>
      </c>
      <c r="E632" t="s">
        <v>280</v>
      </c>
      <c r="F632" t="s">
        <v>281</v>
      </c>
      <c r="G632" t="s">
        <v>38</v>
      </c>
      <c r="H632" t="s">
        <v>123</v>
      </c>
      <c r="I632">
        <v>5</v>
      </c>
      <c r="J632">
        <v>229.54</v>
      </c>
      <c r="K632">
        <v>0</v>
      </c>
      <c r="L632">
        <v>91.82</v>
      </c>
      <c r="M632">
        <v>6.9</v>
      </c>
      <c r="N632">
        <v>1246.42</v>
      </c>
      <c r="O632" t="s">
        <v>69</v>
      </c>
      <c r="P632" t="s">
        <v>28</v>
      </c>
      <c r="Q632" t="s">
        <v>228</v>
      </c>
      <c r="R632" t="s">
        <v>82</v>
      </c>
      <c r="S632" t="s">
        <v>72</v>
      </c>
      <c r="T632" t="s">
        <v>2177</v>
      </c>
    </row>
    <row r="633" spans="1:20" x14ac:dyDescent="0.25">
      <c r="A633" t="s">
        <v>2178</v>
      </c>
      <c r="B633" s="1">
        <v>45613</v>
      </c>
      <c r="C633" t="s">
        <v>2179</v>
      </c>
      <c r="D633" t="s">
        <v>347</v>
      </c>
      <c r="E633" t="s">
        <v>244</v>
      </c>
      <c r="F633" t="s">
        <v>245</v>
      </c>
      <c r="G633" t="s">
        <v>98</v>
      </c>
      <c r="H633" t="s">
        <v>68</v>
      </c>
      <c r="I633">
        <v>5</v>
      </c>
      <c r="J633">
        <v>101.63</v>
      </c>
      <c r="K633">
        <v>0.05</v>
      </c>
      <c r="L633">
        <v>38.619999999999997</v>
      </c>
      <c r="M633">
        <v>1.65</v>
      </c>
      <c r="N633">
        <v>523.01</v>
      </c>
      <c r="O633" t="s">
        <v>40</v>
      </c>
      <c r="P633" t="s">
        <v>28</v>
      </c>
      <c r="Q633" t="s">
        <v>60</v>
      </c>
      <c r="R633" t="s">
        <v>61</v>
      </c>
      <c r="S633" t="s">
        <v>43</v>
      </c>
      <c r="T633" t="s">
        <v>2180</v>
      </c>
    </row>
    <row r="634" spans="1:20" x14ac:dyDescent="0.25">
      <c r="A634" t="s">
        <v>2181</v>
      </c>
      <c r="B634" s="1">
        <v>44088</v>
      </c>
      <c r="C634" t="s">
        <v>2182</v>
      </c>
      <c r="D634" t="s">
        <v>712</v>
      </c>
      <c r="E634" t="s">
        <v>196</v>
      </c>
      <c r="F634" t="s">
        <v>197</v>
      </c>
      <c r="G634" t="s">
        <v>98</v>
      </c>
      <c r="H634" t="s">
        <v>123</v>
      </c>
      <c r="I634">
        <v>1</v>
      </c>
      <c r="J634">
        <v>92.3</v>
      </c>
      <c r="K634">
        <v>0</v>
      </c>
      <c r="L634">
        <v>11.08</v>
      </c>
      <c r="M634">
        <v>10.61</v>
      </c>
      <c r="N634">
        <v>113.99</v>
      </c>
      <c r="O634" t="s">
        <v>27</v>
      </c>
      <c r="P634" t="s">
        <v>99</v>
      </c>
      <c r="Q634" t="s">
        <v>145</v>
      </c>
      <c r="R634" t="s">
        <v>146</v>
      </c>
      <c r="S634" t="s">
        <v>43</v>
      </c>
      <c r="T634" t="s">
        <v>1578</v>
      </c>
    </row>
    <row r="635" spans="1:20" x14ac:dyDescent="0.25">
      <c r="A635" t="s">
        <v>2183</v>
      </c>
      <c r="B635" s="1">
        <v>44327</v>
      </c>
      <c r="C635" t="s">
        <v>2184</v>
      </c>
      <c r="D635" t="s">
        <v>2185</v>
      </c>
      <c r="E635" t="s">
        <v>280</v>
      </c>
      <c r="F635" t="s">
        <v>281</v>
      </c>
      <c r="G635" t="s">
        <v>108</v>
      </c>
      <c r="H635" t="s">
        <v>123</v>
      </c>
      <c r="I635">
        <v>5</v>
      </c>
      <c r="J635">
        <v>214.56</v>
      </c>
      <c r="K635">
        <v>0</v>
      </c>
      <c r="L635">
        <v>128.74</v>
      </c>
      <c r="M635">
        <v>4.45</v>
      </c>
      <c r="N635">
        <v>1205.99</v>
      </c>
      <c r="O635" t="s">
        <v>80</v>
      </c>
      <c r="P635" t="s">
        <v>28</v>
      </c>
      <c r="Q635" t="s">
        <v>182</v>
      </c>
      <c r="R635" t="s">
        <v>183</v>
      </c>
      <c r="S635" t="s">
        <v>31</v>
      </c>
      <c r="T635" t="s">
        <v>2186</v>
      </c>
    </row>
    <row r="636" spans="1:20" x14ac:dyDescent="0.25">
      <c r="A636" t="s">
        <v>2187</v>
      </c>
      <c r="B636" s="1">
        <v>44726</v>
      </c>
      <c r="C636" t="s">
        <v>2188</v>
      </c>
      <c r="D636" t="s">
        <v>1211</v>
      </c>
      <c r="E636" t="s">
        <v>121</v>
      </c>
      <c r="F636" t="s">
        <v>122</v>
      </c>
      <c r="G636" t="s">
        <v>50</v>
      </c>
      <c r="H636" t="s">
        <v>109</v>
      </c>
      <c r="I636">
        <v>3</v>
      </c>
      <c r="J636">
        <v>211.25</v>
      </c>
      <c r="K636">
        <v>0.2</v>
      </c>
      <c r="L636">
        <v>60.84</v>
      </c>
      <c r="M636">
        <v>6.1</v>
      </c>
      <c r="N636">
        <v>573.94000000000005</v>
      </c>
      <c r="O636" t="s">
        <v>69</v>
      </c>
      <c r="P636" t="s">
        <v>28</v>
      </c>
      <c r="Q636" t="s">
        <v>154</v>
      </c>
      <c r="R636" t="s">
        <v>155</v>
      </c>
      <c r="S636" t="s">
        <v>43</v>
      </c>
      <c r="T636" t="s">
        <v>614</v>
      </c>
    </row>
    <row r="637" spans="1:20" x14ac:dyDescent="0.25">
      <c r="A637" t="s">
        <v>2189</v>
      </c>
      <c r="B637" s="1">
        <v>43990</v>
      </c>
      <c r="C637" t="s">
        <v>2190</v>
      </c>
      <c r="D637" t="s">
        <v>542</v>
      </c>
      <c r="E637" t="s">
        <v>434</v>
      </c>
      <c r="F637" t="s">
        <v>435</v>
      </c>
      <c r="G637" t="s">
        <v>98</v>
      </c>
      <c r="H637" t="s">
        <v>68</v>
      </c>
      <c r="I637">
        <v>5</v>
      </c>
      <c r="J637">
        <v>209.51</v>
      </c>
      <c r="K637">
        <v>0.05</v>
      </c>
      <c r="L637">
        <v>49.76</v>
      </c>
      <c r="M637">
        <v>11.36</v>
      </c>
      <c r="N637">
        <v>1056.29</v>
      </c>
      <c r="O637" t="s">
        <v>27</v>
      </c>
      <c r="P637" t="s">
        <v>28</v>
      </c>
      <c r="Q637" t="s">
        <v>221</v>
      </c>
      <c r="R637" t="s">
        <v>222</v>
      </c>
      <c r="S637" t="s">
        <v>43</v>
      </c>
      <c r="T637" t="s">
        <v>2191</v>
      </c>
    </row>
    <row r="638" spans="1:20" x14ac:dyDescent="0.25">
      <c r="A638" t="s">
        <v>2192</v>
      </c>
      <c r="B638" s="1">
        <v>45329</v>
      </c>
      <c r="C638" t="s">
        <v>2193</v>
      </c>
      <c r="D638" t="s">
        <v>301</v>
      </c>
      <c r="E638" t="s">
        <v>66</v>
      </c>
      <c r="F638" t="s">
        <v>67</v>
      </c>
      <c r="G638" t="s">
        <v>98</v>
      </c>
      <c r="H638" t="s">
        <v>39</v>
      </c>
      <c r="I638">
        <v>2</v>
      </c>
      <c r="J638">
        <v>421.94</v>
      </c>
      <c r="K638">
        <v>0</v>
      </c>
      <c r="L638">
        <v>101.27</v>
      </c>
      <c r="M638">
        <v>1.04</v>
      </c>
      <c r="N638">
        <v>946.19</v>
      </c>
      <c r="O638" t="s">
        <v>80</v>
      </c>
      <c r="P638" t="s">
        <v>181</v>
      </c>
      <c r="Q638" t="s">
        <v>339</v>
      </c>
      <c r="R638" t="s">
        <v>82</v>
      </c>
      <c r="S638" t="s">
        <v>31</v>
      </c>
      <c r="T638" t="s">
        <v>2194</v>
      </c>
    </row>
    <row r="639" spans="1:20" x14ac:dyDescent="0.25">
      <c r="A639" t="s">
        <v>2195</v>
      </c>
      <c r="B639" s="1">
        <v>44682</v>
      </c>
      <c r="C639" t="s">
        <v>2196</v>
      </c>
      <c r="D639" t="s">
        <v>501</v>
      </c>
      <c r="E639" t="s">
        <v>386</v>
      </c>
      <c r="F639" t="s">
        <v>387</v>
      </c>
      <c r="G639" t="s">
        <v>98</v>
      </c>
      <c r="H639" t="s">
        <v>109</v>
      </c>
      <c r="I639">
        <v>4</v>
      </c>
      <c r="J639">
        <v>18.329999999999998</v>
      </c>
      <c r="K639">
        <v>0</v>
      </c>
      <c r="L639">
        <v>0</v>
      </c>
      <c r="M639">
        <v>3.84</v>
      </c>
      <c r="N639">
        <v>77.16</v>
      </c>
      <c r="O639" t="s">
        <v>69</v>
      </c>
      <c r="P639" t="s">
        <v>28</v>
      </c>
      <c r="Q639" t="s">
        <v>29</v>
      </c>
      <c r="R639" t="s">
        <v>30</v>
      </c>
      <c r="S639" t="s">
        <v>43</v>
      </c>
      <c r="T639" t="s">
        <v>2197</v>
      </c>
    </row>
    <row r="640" spans="1:20" x14ac:dyDescent="0.25">
      <c r="A640" t="s">
        <v>2198</v>
      </c>
      <c r="B640" s="1">
        <v>45518</v>
      </c>
      <c r="C640" t="s">
        <v>2199</v>
      </c>
      <c r="D640" t="s">
        <v>656</v>
      </c>
      <c r="E640" t="s">
        <v>391</v>
      </c>
      <c r="F640" t="s">
        <v>392</v>
      </c>
      <c r="G640" t="s">
        <v>38</v>
      </c>
      <c r="H640" t="s">
        <v>26</v>
      </c>
      <c r="I640">
        <v>2</v>
      </c>
      <c r="J640">
        <v>123</v>
      </c>
      <c r="K640">
        <v>0.2</v>
      </c>
      <c r="L640">
        <v>9.84</v>
      </c>
      <c r="M640">
        <v>14.33</v>
      </c>
      <c r="N640">
        <v>220.97</v>
      </c>
      <c r="O640" t="s">
        <v>40</v>
      </c>
      <c r="P640" t="s">
        <v>28</v>
      </c>
      <c r="Q640" t="s">
        <v>139</v>
      </c>
      <c r="R640" t="s">
        <v>140</v>
      </c>
      <c r="S640" t="s">
        <v>43</v>
      </c>
      <c r="T640" t="s">
        <v>1143</v>
      </c>
    </row>
    <row r="641" spans="1:20" x14ac:dyDescent="0.25">
      <c r="A641" t="s">
        <v>2200</v>
      </c>
      <c r="B641" s="1">
        <v>44520</v>
      </c>
      <c r="C641" t="s">
        <v>2201</v>
      </c>
      <c r="D641" t="s">
        <v>670</v>
      </c>
      <c r="E641" t="s">
        <v>521</v>
      </c>
      <c r="F641" t="s">
        <v>522</v>
      </c>
      <c r="G641" t="s">
        <v>50</v>
      </c>
      <c r="H641" t="s">
        <v>79</v>
      </c>
      <c r="I641">
        <v>1</v>
      </c>
      <c r="J641">
        <v>449.57</v>
      </c>
      <c r="K641">
        <v>0.2</v>
      </c>
      <c r="L641">
        <v>43.16</v>
      </c>
      <c r="M641">
        <v>3.18</v>
      </c>
      <c r="N641">
        <v>406</v>
      </c>
      <c r="O641" t="s">
        <v>27</v>
      </c>
      <c r="P641" t="s">
        <v>28</v>
      </c>
      <c r="Q641" t="s">
        <v>81</v>
      </c>
      <c r="R641" t="s">
        <v>82</v>
      </c>
      <c r="S641" t="s">
        <v>43</v>
      </c>
      <c r="T641" t="s">
        <v>2202</v>
      </c>
    </row>
    <row r="642" spans="1:20" x14ac:dyDescent="0.25">
      <c r="A642" t="s">
        <v>2203</v>
      </c>
      <c r="B642" s="1">
        <v>45529</v>
      </c>
      <c r="C642" t="s">
        <v>2204</v>
      </c>
      <c r="D642" t="s">
        <v>772</v>
      </c>
      <c r="E642" t="s">
        <v>469</v>
      </c>
      <c r="F642" t="s">
        <v>470</v>
      </c>
      <c r="G642" t="s">
        <v>25</v>
      </c>
      <c r="H642" t="s">
        <v>68</v>
      </c>
      <c r="I642">
        <v>1</v>
      </c>
      <c r="J642">
        <v>422.22</v>
      </c>
      <c r="K642">
        <v>0.1</v>
      </c>
      <c r="L642">
        <v>45.6</v>
      </c>
      <c r="M642">
        <v>9.3800000000000008</v>
      </c>
      <c r="N642">
        <v>434.98</v>
      </c>
      <c r="O642" t="s">
        <v>40</v>
      </c>
      <c r="P642" t="s">
        <v>28</v>
      </c>
      <c r="Q642" t="s">
        <v>221</v>
      </c>
      <c r="R642" t="s">
        <v>222</v>
      </c>
      <c r="S642" t="s">
        <v>43</v>
      </c>
      <c r="T642" t="s">
        <v>2205</v>
      </c>
    </row>
    <row r="643" spans="1:20" x14ac:dyDescent="0.25">
      <c r="A643" t="s">
        <v>2206</v>
      </c>
      <c r="B643" s="1">
        <v>44210</v>
      </c>
      <c r="C643" t="s">
        <v>2207</v>
      </c>
      <c r="D643" t="s">
        <v>648</v>
      </c>
      <c r="E643" t="s">
        <v>164</v>
      </c>
      <c r="F643" t="s">
        <v>165</v>
      </c>
      <c r="G643" t="s">
        <v>25</v>
      </c>
      <c r="H643" t="s">
        <v>39</v>
      </c>
      <c r="I643">
        <v>5</v>
      </c>
      <c r="J643">
        <v>243.42</v>
      </c>
      <c r="K643">
        <v>0.1</v>
      </c>
      <c r="L643">
        <v>131.44999999999999</v>
      </c>
      <c r="M643">
        <v>3.54</v>
      </c>
      <c r="N643">
        <v>1230.3800000000001</v>
      </c>
      <c r="O643" t="s">
        <v>153</v>
      </c>
      <c r="P643" t="s">
        <v>28</v>
      </c>
      <c r="Q643" t="s">
        <v>71</v>
      </c>
      <c r="R643" t="s">
        <v>42</v>
      </c>
      <c r="S643" t="s">
        <v>43</v>
      </c>
      <c r="T643" t="s">
        <v>2208</v>
      </c>
    </row>
    <row r="644" spans="1:20" x14ac:dyDescent="0.25">
      <c r="A644" t="s">
        <v>2209</v>
      </c>
      <c r="B644" s="1">
        <v>45399</v>
      </c>
      <c r="C644" t="s">
        <v>2210</v>
      </c>
      <c r="D644" t="s">
        <v>894</v>
      </c>
      <c r="E644" t="s">
        <v>244</v>
      </c>
      <c r="F644" t="s">
        <v>245</v>
      </c>
      <c r="G644" t="s">
        <v>25</v>
      </c>
      <c r="H644" t="s">
        <v>109</v>
      </c>
      <c r="I644">
        <v>1</v>
      </c>
      <c r="J644">
        <v>445.19</v>
      </c>
      <c r="K644">
        <v>0.15</v>
      </c>
      <c r="L644">
        <v>45.41</v>
      </c>
      <c r="M644">
        <v>13.76</v>
      </c>
      <c r="N644">
        <v>437.58</v>
      </c>
      <c r="O644" t="s">
        <v>69</v>
      </c>
      <c r="P644" t="s">
        <v>28</v>
      </c>
      <c r="Q644" t="s">
        <v>221</v>
      </c>
      <c r="R644" t="s">
        <v>222</v>
      </c>
      <c r="S644" t="s">
        <v>91</v>
      </c>
      <c r="T644" t="s">
        <v>1630</v>
      </c>
    </row>
    <row r="645" spans="1:20" x14ac:dyDescent="0.25">
      <c r="A645" t="s">
        <v>2211</v>
      </c>
      <c r="B645" s="1">
        <v>44787</v>
      </c>
      <c r="C645" t="s">
        <v>2212</v>
      </c>
      <c r="D645" t="s">
        <v>481</v>
      </c>
      <c r="E645" t="s">
        <v>434</v>
      </c>
      <c r="F645" t="s">
        <v>435</v>
      </c>
      <c r="G645" t="s">
        <v>180</v>
      </c>
      <c r="H645" t="s">
        <v>79</v>
      </c>
      <c r="I645">
        <v>3</v>
      </c>
      <c r="J645">
        <v>223.77</v>
      </c>
      <c r="K645">
        <v>0</v>
      </c>
      <c r="L645">
        <v>53.7</v>
      </c>
      <c r="M645">
        <v>11.24</v>
      </c>
      <c r="N645">
        <v>736.25</v>
      </c>
      <c r="O645" t="s">
        <v>69</v>
      </c>
      <c r="P645" t="s">
        <v>132</v>
      </c>
      <c r="Q645" t="s">
        <v>339</v>
      </c>
      <c r="R645" t="s">
        <v>82</v>
      </c>
      <c r="S645" t="s">
        <v>43</v>
      </c>
      <c r="T645" t="s">
        <v>2213</v>
      </c>
    </row>
    <row r="646" spans="1:20" x14ac:dyDescent="0.25">
      <c r="A646" t="s">
        <v>2214</v>
      </c>
      <c r="B646" s="1">
        <v>44521</v>
      </c>
      <c r="C646" t="s">
        <v>2215</v>
      </c>
      <c r="D646" t="s">
        <v>201</v>
      </c>
      <c r="E646" t="s">
        <v>215</v>
      </c>
      <c r="F646" t="s">
        <v>216</v>
      </c>
      <c r="G646" t="s">
        <v>50</v>
      </c>
      <c r="H646" t="s">
        <v>263</v>
      </c>
      <c r="I646">
        <v>3</v>
      </c>
      <c r="J646">
        <v>268.82</v>
      </c>
      <c r="K646">
        <v>0.05</v>
      </c>
      <c r="L646">
        <v>91.94</v>
      </c>
      <c r="M646">
        <v>2.19</v>
      </c>
      <c r="N646">
        <v>860.27</v>
      </c>
      <c r="O646" t="s">
        <v>80</v>
      </c>
      <c r="P646" t="s">
        <v>28</v>
      </c>
      <c r="Q646" t="s">
        <v>188</v>
      </c>
      <c r="R646" t="s">
        <v>82</v>
      </c>
      <c r="S646" t="s">
        <v>43</v>
      </c>
      <c r="T646" t="s">
        <v>2216</v>
      </c>
    </row>
    <row r="647" spans="1:20" x14ac:dyDescent="0.25">
      <c r="A647" t="s">
        <v>2217</v>
      </c>
      <c r="B647" s="1">
        <v>45281</v>
      </c>
      <c r="C647" t="s">
        <v>2218</v>
      </c>
      <c r="D647" t="s">
        <v>542</v>
      </c>
      <c r="E647" t="s">
        <v>380</v>
      </c>
      <c r="F647" t="s">
        <v>381</v>
      </c>
      <c r="G647" t="s">
        <v>180</v>
      </c>
      <c r="H647" t="s">
        <v>256</v>
      </c>
      <c r="I647">
        <v>2</v>
      </c>
      <c r="J647">
        <v>479.12</v>
      </c>
      <c r="K647">
        <v>0.1</v>
      </c>
      <c r="L647">
        <v>0</v>
      </c>
      <c r="M647">
        <v>3.92</v>
      </c>
      <c r="N647">
        <v>866.34</v>
      </c>
      <c r="O647" t="s">
        <v>40</v>
      </c>
      <c r="P647" t="s">
        <v>28</v>
      </c>
      <c r="Q647" t="s">
        <v>29</v>
      </c>
      <c r="R647" t="s">
        <v>30</v>
      </c>
      <c r="S647" t="s">
        <v>31</v>
      </c>
      <c r="T647" t="s">
        <v>2219</v>
      </c>
    </row>
    <row r="648" spans="1:20" x14ac:dyDescent="0.25">
      <c r="A648" t="s">
        <v>2220</v>
      </c>
      <c r="B648" s="1">
        <v>45467</v>
      </c>
      <c r="C648" t="s">
        <v>2221</v>
      </c>
      <c r="D648" t="s">
        <v>1120</v>
      </c>
      <c r="E648" t="s">
        <v>945</v>
      </c>
      <c r="F648" t="s">
        <v>946</v>
      </c>
      <c r="G648" t="s">
        <v>98</v>
      </c>
      <c r="H648" t="s">
        <v>39</v>
      </c>
      <c r="I648">
        <v>3</v>
      </c>
      <c r="J648">
        <v>115.37</v>
      </c>
      <c r="K648">
        <v>0.1</v>
      </c>
      <c r="L648">
        <v>15.57</v>
      </c>
      <c r="M648">
        <v>4.0999999999999996</v>
      </c>
      <c r="N648">
        <v>331.17</v>
      </c>
      <c r="O648" t="s">
        <v>80</v>
      </c>
      <c r="P648" t="s">
        <v>28</v>
      </c>
      <c r="Q648" t="s">
        <v>29</v>
      </c>
      <c r="R648" t="s">
        <v>30</v>
      </c>
      <c r="S648" t="s">
        <v>43</v>
      </c>
      <c r="T648" t="s">
        <v>2065</v>
      </c>
    </row>
    <row r="649" spans="1:20" x14ac:dyDescent="0.25">
      <c r="A649" t="s">
        <v>2222</v>
      </c>
      <c r="B649" s="1">
        <v>45122</v>
      </c>
      <c r="C649" t="s">
        <v>2223</v>
      </c>
      <c r="D649" t="s">
        <v>757</v>
      </c>
      <c r="E649" t="s">
        <v>945</v>
      </c>
      <c r="F649" t="s">
        <v>946</v>
      </c>
      <c r="G649" t="s">
        <v>108</v>
      </c>
      <c r="H649" t="s">
        <v>79</v>
      </c>
      <c r="I649">
        <v>4</v>
      </c>
      <c r="J649">
        <v>370.92</v>
      </c>
      <c r="K649">
        <v>0.2</v>
      </c>
      <c r="L649">
        <v>59.35</v>
      </c>
      <c r="M649">
        <v>4.67</v>
      </c>
      <c r="N649">
        <v>1250.96</v>
      </c>
      <c r="O649" t="s">
        <v>153</v>
      </c>
      <c r="P649" t="s">
        <v>132</v>
      </c>
      <c r="Q649" t="s">
        <v>339</v>
      </c>
      <c r="R649" t="s">
        <v>82</v>
      </c>
      <c r="S649" t="s">
        <v>31</v>
      </c>
      <c r="T649" t="s">
        <v>2224</v>
      </c>
    </row>
    <row r="650" spans="1:20" x14ac:dyDescent="0.25">
      <c r="A650" t="s">
        <v>2225</v>
      </c>
      <c r="B650" s="1">
        <v>45431</v>
      </c>
      <c r="C650" t="s">
        <v>2226</v>
      </c>
      <c r="D650" t="s">
        <v>1081</v>
      </c>
      <c r="E650" t="s">
        <v>226</v>
      </c>
      <c r="F650" t="s">
        <v>227</v>
      </c>
      <c r="G650" t="s">
        <v>38</v>
      </c>
      <c r="H650" t="s">
        <v>256</v>
      </c>
      <c r="I650">
        <v>1</v>
      </c>
      <c r="J650">
        <v>410.06</v>
      </c>
      <c r="K650">
        <v>0.15</v>
      </c>
      <c r="L650">
        <v>62.74</v>
      </c>
      <c r="M650">
        <v>9.1</v>
      </c>
      <c r="N650">
        <v>420.39</v>
      </c>
      <c r="O650" t="s">
        <v>27</v>
      </c>
      <c r="P650" t="s">
        <v>132</v>
      </c>
      <c r="Q650" t="s">
        <v>71</v>
      </c>
      <c r="R650" t="s">
        <v>42</v>
      </c>
      <c r="S650" t="s">
        <v>91</v>
      </c>
      <c r="T650" t="s">
        <v>2227</v>
      </c>
    </row>
    <row r="651" spans="1:20" x14ac:dyDescent="0.25">
      <c r="A651" t="s">
        <v>2228</v>
      </c>
      <c r="B651" s="1">
        <v>45271</v>
      </c>
      <c r="C651" t="s">
        <v>2229</v>
      </c>
      <c r="D651" t="s">
        <v>328</v>
      </c>
      <c r="E651" t="s">
        <v>114</v>
      </c>
      <c r="F651" t="s">
        <v>115</v>
      </c>
      <c r="G651" t="s">
        <v>180</v>
      </c>
      <c r="H651" t="s">
        <v>354</v>
      </c>
      <c r="I651">
        <v>1</v>
      </c>
      <c r="J651">
        <v>141.41</v>
      </c>
      <c r="K651">
        <v>0.2</v>
      </c>
      <c r="L651">
        <v>5.66</v>
      </c>
      <c r="M651">
        <v>4.46</v>
      </c>
      <c r="N651">
        <v>123.25</v>
      </c>
      <c r="O651" t="s">
        <v>27</v>
      </c>
      <c r="P651" t="s">
        <v>28</v>
      </c>
      <c r="Q651" t="s">
        <v>145</v>
      </c>
      <c r="R651" t="s">
        <v>146</v>
      </c>
      <c r="S651" t="s">
        <v>235</v>
      </c>
      <c r="T651" t="s">
        <v>147</v>
      </c>
    </row>
    <row r="652" spans="1:20" x14ac:dyDescent="0.25">
      <c r="A652" t="s">
        <v>2230</v>
      </c>
      <c r="B652" s="1">
        <v>45022</v>
      </c>
      <c r="C652" t="s">
        <v>2231</v>
      </c>
      <c r="D652" t="s">
        <v>1002</v>
      </c>
      <c r="E652" t="s">
        <v>280</v>
      </c>
      <c r="F652" t="s">
        <v>281</v>
      </c>
      <c r="G652" t="s">
        <v>98</v>
      </c>
      <c r="H652" t="s">
        <v>26</v>
      </c>
      <c r="I652">
        <v>4</v>
      </c>
      <c r="J652">
        <v>58.27</v>
      </c>
      <c r="K652">
        <v>0</v>
      </c>
      <c r="L652">
        <v>27.97</v>
      </c>
      <c r="M652">
        <v>11.21</v>
      </c>
      <c r="N652">
        <v>272.26</v>
      </c>
      <c r="O652" t="s">
        <v>80</v>
      </c>
      <c r="P652" t="s">
        <v>132</v>
      </c>
      <c r="Q652" t="s">
        <v>116</v>
      </c>
      <c r="R652" t="s">
        <v>42</v>
      </c>
      <c r="S652" t="s">
        <v>43</v>
      </c>
      <c r="T652" t="s">
        <v>1242</v>
      </c>
    </row>
    <row r="653" spans="1:20" x14ac:dyDescent="0.25">
      <c r="A653" t="s">
        <v>2232</v>
      </c>
      <c r="B653" s="1">
        <v>44897</v>
      </c>
      <c r="C653" t="s">
        <v>2233</v>
      </c>
      <c r="D653" t="s">
        <v>648</v>
      </c>
      <c r="E653" t="s">
        <v>592</v>
      </c>
      <c r="F653" t="s">
        <v>593</v>
      </c>
      <c r="G653" t="s">
        <v>38</v>
      </c>
      <c r="H653" t="s">
        <v>123</v>
      </c>
      <c r="I653">
        <v>2</v>
      </c>
      <c r="J653">
        <v>131.55000000000001</v>
      </c>
      <c r="K653">
        <v>0.15</v>
      </c>
      <c r="L653">
        <v>26.84</v>
      </c>
      <c r="M653">
        <v>0.38</v>
      </c>
      <c r="N653">
        <v>250.86</v>
      </c>
      <c r="O653" t="s">
        <v>27</v>
      </c>
      <c r="P653" t="s">
        <v>132</v>
      </c>
      <c r="Q653" t="s">
        <v>154</v>
      </c>
      <c r="R653" t="s">
        <v>155</v>
      </c>
      <c r="S653" t="s">
        <v>31</v>
      </c>
      <c r="T653" t="s">
        <v>1910</v>
      </c>
    </row>
    <row r="654" spans="1:20" x14ac:dyDescent="0.25">
      <c r="A654" t="s">
        <v>2234</v>
      </c>
      <c r="B654" s="1">
        <v>45410</v>
      </c>
      <c r="C654" t="s">
        <v>2235</v>
      </c>
      <c r="D654" t="s">
        <v>2236</v>
      </c>
      <c r="E654" t="s">
        <v>48</v>
      </c>
      <c r="F654" t="s">
        <v>49</v>
      </c>
      <c r="G654" t="s">
        <v>25</v>
      </c>
      <c r="H654" t="s">
        <v>39</v>
      </c>
      <c r="I654">
        <v>3</v>
      </c>
      <c r="J654">
        <v>362.92</v>
      </c>
      <c r="K654">
        <v>0.05</v>
      </c>
      <c r="L654">
        <v>82.75</v>
      </c>
      <c r="M654">
        <v>11.7</v>
      </c>
      <c r="N654">
        <v>1128.77</v>
      </c>
      <c r="O654" t="s">
        <v>59</v>
      </c>
      <c r="P654" t="s">
        <v>28</v>
      </c>
      <c r="Q654" t="s">
        <v>188</v>
      </c>
      <c r="R654" t="s">
        <v>82</v>
      </c>
      <c r="S654" t="s">
        <v>31</v>
      </c>
      <c r="T654" t="s">
        <v>2237</v>
      </c>
    </row>
    <row r="655" spans="1:20" x14ac:dyDescent="0.25">
      <c r="A655" t="s">
        <v>2238</v>
      </c>
      <c r="B655" s="1">
        <v>44115</v>
      </c>
      <c r="C655" t="s">
        <v>2239</v>
      </c>
      <c r="D655" t="s">
        <v>1006</v>
      </c>
      <c r="E655" t="s">
        <v>434</v>
      </c>
      <c r="F655" t="s">
        <v>435</v>
      </c>
      <c r="G655" t="s">
        <v>98</v>
      </c>
      <c r="H655" t="s">
        <v>123</v>
      </c>
      <c r="I655">
        <v>3</v>
      </c>
      <c r="J655">
        <v>453.13</v>
      </c>
      <c r="K655">
        <v>0.05</v>
      </c>
      <c r="L655">
        <v>64.569999999999993</v>
      </c>
      <c r="M655">
        <v>1.98</v>
      </c>
      <c r="N655">
        <v>1357.97</v>
      </c>
      <c r="O655" t="s">
        <v>153</v>
      </c>
      <c r="P655" t="s">
        <v>28</v>
      </c>
      <c r="Q655" t="s">
        <v>210</v>
      </c>
      <c r="R655" t="s">
        <v>42</v>
      </c>
      <c r="S655" t="s">
        <v>43</v>
      </c>
      <c r="T655" t="s">
        <v>2240</v>
      </c>
    </row>
    <row r="656" spans="1:20" x14ac:dyDescent="0.25">
      <c r="A656" t="s">
        <v>2241</v>
      </c>
      <c r="B656" s="1">
        <v>44227</v>
      </c>
      <c r="C656" t="s">
        <v>2242</v>
      </c>
      <c r="D656" t="s">
        <v>1636</v>
      </c>
      <c r="E656" t="s">
        <v>530</v>
      </c>
      <c r="F656" t="s">
        <v>531</v>
      </c>
      <c r="G656" t="s">
        <v>50</v>
      </c>
      <c r="H656" t="s">
        <v>354</v>
      </c>
      <c r="I656">
        <v>1</v>
      </c>
      <c r="J656">
        <v>104.92</v>
      </c>
      <c r="K656">
        <v>0.15</v>
      </c>
      <c r="L656">
        <v>7.13</v>
      </c>
      <c r="M656">
        <v>12.53</v>
      </c>
      <c r="N656">
        <v>108.84</v>
      </c>
      <c r="O656" t="s">
        <v>69</v>
      </c>
      <c r="P656" t="s">
        <v>28</v>
      </c>
      <c r="Q656" t="s">
        <v>221</v>
      </c>
      <c r="R656" t="s">
        <v>222</v>
      </c>
      <c r="S656" t="s">
        <v>43</v>
      </c>
      <c r="T656" t="s">
        <v>2243</v>
      </c>
    </row>
    <row r="657" spans="1:20" x14ac:dyDescent="0.25">
      <c r="A657" t="s">
        <v>2244</v>
      </c>
      <c r="B657" s="1">
        <v>43842</v>
      </c>
      <c r="C657" t="s">
        <v>2245</v>
      </c>
      <c r="D657" t="s">
        <v>811</v>
      </c>
      <c r="E657" t="s">
        <v>280</v>
      </c>
      <c r="F657" t="s">
        <v>281</v>
      </c>
      <c r="G657" t="s">
        <v>25</v>
      </c>
      <c r="H657" t="s">
        <v>354</v>
      </c>
      <c r="I657">
        <v>2</v>
      </c>
      <c r="J657">
        <v>109.98</v>
      </c>
      <c r="K657">
        <v>0</v>
      </c>
      <c r="L657">
        <v>17.600000000000001</v>
      </c>
      <c r="M657">
        <v>3.26</v>
      </c>
      <c r="N657">
        <v>240.82</v>
      </c>
      <c r="O657" t="s">
        <v>69</v>
      </c>
      <c r="P657" t="s">
        <v>28</v>
      </c>
      <c r="Q657" t="s">
        <v>41</v>
      </c>
      <c r="R657" t="s">
        <v>42</v>
      </c>
      <c r="S657" t="s">
        <v>43</v>
      </c>
      <c r="T657" t="s">
        <v>2246</v>
      </c>
    </row>
    <row r="658" spans="1:20" x14ac:dyDescent="0.25">
      <c r="A658" t="s">
        <v>2247</v>
      </c>
      <c r="B658" s="1">
        <v>45461</v>
      </c>
      <c r="C658" t="s">
        <v>2248</v>
      </c>
      <c r="D658" t="s">
        <v>768</v>
      </c>
      <c r="E658" t="s">
        <v>380</v>
      </c>
      <c r="F658" t="s">
        <v>381</v>
      </c>
      <c r="G658" t="s">
        <v>38</v>
      </c>
      <c r="H658" t="s">
        <v>263</v>
      </c>
      <c r="I658">
        <v>5</v>
      </c>
      <c r="J658">
        <v>57.21</v>
      </c>
      <c r="K658">
        <v>0.2</v>
      </c>
      <c r="L658">
        <v>11.44</v>
      </c>
      <c r="M658">
        <v>12.77</v>
      </c>
      <c r="N658">
        <v>253.05</v>
      </c>
      <c r="O658" t="s">
        <v>40</v>
      </c>
      <c r="P658" t="s">
        <v>132</v>
      </c>
      <c r="Q658" t="s">
        <v>210</v>
      </c>
      <c r="R658" t="s">
        <v>42</v>
      </c>
      <c r="S658" t="s">
        <v>31</v>
      </c>
      <c r="T658" t="s">
        <v>2249</v>
      </c>
    </row>
    <row r="659" spans="1:20" x14ac:dyDescent="0.25">
      <c r="A659" t="s">
        <v>2250</v>
      </c>
      <c r="B659" s="1">
        <v>45156</v>
      </c>
      <c r="C659" t="s">
        <v>2251</v>
      </c>
      <c r="D659" t="s">
        <v>1465</v>
      </c>
      <c r="E659" t="s">
        <v>96</v>
      </c>
      <c r="F659" t="s">
        <v>97</v>
      </c>
      <c r="G659" t="s">
        <v>108</v>
      </c>
      <c r="H659" t="s">
        <v>39</v>
      </c>
      <c r="I659">
        <v>5</v>
      </c>
      <c r="J659">
        <v>484.82</v>
      </c>
      <c r="K659">
        <v>0.1</v>
      </c>
      <c r="L659">
        <v>109.08</v>
      </c>
      <c r="M659">
        <v>9.1199999999999992</v>
      </c>
      <c r="N659">
        <v>2299.89</v>
      </c>
      <c r="O659" t="s">
        <v>69</v>
      </c>
      <c r="P659" t="s">
        <v>28</v>
      </c>
      <c r="Q659" t="s">
        <v>71</v>
      </c>
      <c r="R659" t="s">
        <v>42</v>
      </c>
      <c r="S659" t="s">
        <v>43</v>
      </c>
      <c r="T659" t="s">
        <v>2252</v>
      </c>
    </row>
    <row r="660" spans="1:20" x14ac:dyDescent="0.25">
      <c r="A660" t="s">
        <v>2253</v>
      </c>
      <c r="B660" s="1">
        <v>45107</v>
      </c>
      <c r="C660" t="s">
        <v>2254</v>
      </c>
      <c r="D660" t="s">
        <v>396</v>
      </c>
      <c r="E660" t="s">
        <v>675</v>
      </c>
      <c r="F660" t="s">
        <v>676</v>
      </c>
      <c r="G660" t="s">
        <v>50</v>
      </c>
      <c r="H660" t="s">
        <v>123</v>
      </c>
      <c r="I660">
        <v>3</v>
      </c>
      <c r="J660">
        <v>70.34</v>
      </c>
      <c r="K660">
        <v>0.1</v>
      </c>
      <c r="L660">
        <v>22.79</v>
      </c>
      <c r="M660">
        <v>10.51</v>
      </c>
      <c r="N660">
        <v>223.22</v>
      </c>
      <c r="O660" t="s">
        <v>59</v>
      </c>
      <c r="P660" t="s">
        <v>28</v>
      </c>
      <c r="Q660" t="s">
        <v>89</v>
      </c>
      <c r="R660" t="s">
        <v>90</v>
      </c>
      <c r="S660" t="s">
        <v>43</v>
      </c>
      <c r="T660" t="s">
        <v>2255</v>
      </c>
    </row>
    <row r="661" spans="1:20" x14ac:dyDescent="0.25">
      <c r="A661" t="s">
        <v>2256</v>
      </c>
      <c r="B661" s="1">
        <v>44329</v>
      </c>
      <c r="C661" t="s">
        <v>2257</v>
      </c>
      <c r="D661" t="s">
        <v>779</v>
      </c>
      <c r="E661" t="s">
        <v>380</v>
      </c>
      <c r="F661" t="s">
        <v>381</v>
      </c>
      <c r="G661" t="s">
        <v>25</v>
      </c>
      <c r="H661" t="s">
        <v>58</v>
      </c>
      <c r="I661">
        <v>1</v>
      </c>
      <c r="J661">
        <v>496</v>
      </c>
      <c r="K661">
        <v>0</v>
      </c>
      <c r="L661">
        <v>24.8</v>
      </c>
      <c r="M661">
        <v>5.95</v>
      </c>
      <c r="N661">
        <v>526.75</v>
      </c>
      <c r="O661" t="s">
        <v>69</v>
      </c>
      <c r="P661" t="s">
        <v>132</v>
      </c>
      <c r="Q661" t="s">
        <v>89</v>
      </c>
      <c r="R661" t="s">
        <v>90</v>
      </c>
      <c r="S661" t="s">
        <v>91</v>
      </c>
      <c r="T661" t="s">
        <v>412</v>
      </c>
    </row>
    <row r="662" spans="1:20" x14ac:dyDescent="0.25">
      <c r="A662" t="s">
        <v>2258</v>
      </c>
      <c r="B662" s="1">
        <v>44584</v>
      </c>
      <c r="C662" t="s">
        <v>2259</v>
      </c>
      <c r="D662" t="s">
        <v>201</v>
      </c>
      <c r="E662" t="s">
        <v>945</v>
      </c>
      <c r="F662" t="s">
        <v>946</v>
      </c>
      <c r="G662" t="s">
        <v>50</v>
      </c>
      <c r="H662" t="s">
        <v>79</v>
      </c>
      <c r="I662">
        <v>3</v>
      </c>
      <c r="J662">
        <v>533.42999999999995</v>
      </c>
      <c r="K662">
        <v>0.1</v>
      </c>
      <c r="L662">
        <v>72.010000000000005</v>
      </c>
      <c r="M662">
        <v>0.86</v>
      </c>
      <c r="N662">
        <v>1513.13</v>
      </c>
      <c r="O662" t="s">
        <v>80</v>
      </c>
      <c r="P662" t="s">
        <v>28</v>
      </c>
      <c r="Q662" t="s">
        <v>145</v>
      </c>
      <c r="R662" t="s">
        <v>146</v>
      </c>
      <c r="S662" t="s">
        <v>31</v>
      </c>
      <c r="T662" t="s">
        <v>2260</v>
      </c>
    </row>
    <row r="663" spans="1:20" x14ac:dyDescent="0.25">
      <c r="A663" t="s">
        <v>2261</v>
      </c>
      <c r="B663" s="1">
        <v>43865</v>
      </c>
      <c r="C663" t="s">
        <v>2262</v>
      </c>
      <c r="D663" t="s">
        <v>1402</v>
      </c>
      <c r="E663" t="s">
        <v>130</v>
      </c>
      <c r="F663" t="s">
        <v>131</v>
      </c>
      <c r="G663" t="s">
        <v>25</v>
      </c>
      <c r="H663" t="s">
        <v>58</v>
      </c>
      <c r="I663">
        <v>3</v>
      </c>
      <c r="J663">
        <v>298.35000000000002</v>
      </c>
      <c r="K663">
        <v>0</v>
      </c>
      <c r="L663">
        <v>161.11000000000001</v>
      </c>
      <c r="M663">
        <v>14.15</v>
      </c>
      <c r="N663">
        <v>1070.31</v>
      </c>
      <c r="O663" t="s">
        <v>80</v>
      </c>
      <c r="P663" t="s">
        <v>132</v>
      </c>
      <c r="Q663" t="s">
        <v>41</v>
      </c>
      <c r="R663" t="s">
        <v>42</v>
      </c>
      <c r="S663" t="s">
        <v>72</v>
      </c>
      <c r="T663" t="s">
        <v>2263</v>
      </c>
    </row>
    <row r="664" spans="1:20" x14ac:dyDescent="0.25">
      <c r="A664" t="s">
        <v>2264</v>
      </c>
      <c r="B664" s="1">
        <v>44557</v>
      </c>
      <c r="C664" t="s">
        <v>2265</v>
      </c>
      <c r="D664" t="s">
        <v>772</v>
      </c>
      <c r="E664" t="s">
        <v>36</v>
      </c>
      <c r="F664" t="s">
        <v>37</v>
      </c>
      <c r="G664" t="s">
        <v>98</v>
      </c>
      <c r="H664" t="s">
        <v>79</v>
      </c>
      <c r="I664">
        <v>2</v>
      </c>
      <c r="J664">
        <v>101.97</v>
      </c>
      <c r="K664">
        <v>0</v>
      </c>
      <c r="L664">
        <v>10.199999999999999</v>
      </c>
      <c r="M664">
        <v>10.29</v>
      </c>
      <c r="N664">
        <v>224.43</v>
      </c>
      <c r="O664" t="s">
        <v>80</v>
      </c>
      <c r="P664" t="s">
        <v>28</v>
      </c>
      <c r="Q664" t="s">
        <v>182</v>
      </c>
      <c r="R664" t="s">
        <v>183</v>
      </c>
      <c r="S664" t="s">
        <v>43</v>
      </c>
      <c r="T664" t="s">
        <v>2266</v>
      </c>
    </row>
    <row r="665" spans="1:20" x14ac:dyDescent="0.25">
      <c r="A665" t="s">
        <v>2267</v>
      </c>
      <c r="B665" s="1">
        <v>44679</v>
      </c>
      <c r="C665" t="s">
        <v>2218</v>
      </c>
      <c r="D665" t="s">
        <v>285</v>
      </c>
      <c r="E665" t="s">
        <v>945</v>
      </c>
      <c r="F665" t="s">
        <v>946</v>
      </c>
      <c r="G665" t="s">
        <v>25</v>
      </c>
      <c r="H665" t="s">
        <v>68</v>
      </c>
      <c r="I665">
        <v>4</v>
      </c>
      <c r="J665">
        <v>579.05999999999995</v>
      </c>
      <c r="K665">
        <v>0.2</v>
      </c>
      <c r="L665">
        <v>333.54</v>
      </c>
      <c r="M665">
        <v>11.53</v>
      </c>
      <c r="N665">
        <v>2198.06</v>
      </c>
      <c r="O665" t="s">
        <v>40</v>
      </c>
      <c r="P665" t="s">
        <v>28</v>
      </c>
      <c r="Q665" t="s">
        <v>166</v>
      </c>
      <c r="R665" t="s">
        <v>167</v>
      </c>
      <c r="S665" t="s">
        <v>43</v>
      </c>
      <c r="T665" t="s">
        <v>2268</v>
      </c>
    </row>
    <row r="666" spans="1:20" x14ac:dyDescent="0.25">
      <c r="A666" t="s">
        <v>2269</v>
      </c>
      <c r="B666" s="1">
        <v>43920</v>
      </c>
      <c r="C666" t="s">
        <v>2270</v>
      </c>
      <c r="D666" t="s">
        <v>597</v>
      </c>
      <c r="E666" t="s">
        <v>36</v>
      </c>
      <c r="F666" t="s">
        <v>37</v>
      </c>
      <c r="G666" t="s">
        <v>50</v>
      </c>
      <c r="H666" t="s">
        <v>263</v>
      </c>
      <c r="I666">
        <v>3</v>
      </c>
      <c r="J666">
        <v>569.16</v>
      </c>
      <c r="K666">
        <v>0</v>
      </c>
      <c r="L666">
        <v>307.35000000000002</v>
      </c>
      <c r="M666">
        <v>6.44</v>
      </c>
      <c r="N666">
        <v>2021.27</v>
      </c>
      <c r="O666" t="s">
        <v>40</v>
      </c>
      <c r="P666" t="s">
        <v>28</v>
      </c>
      <c r="Q666" t="s">
        <v>124</v>
      </c>
      <c r="R666" t="s">
        <v>125</v>
      </c>
      <c r="S666" t="s">
        <v>43</v>
      </c>
      <c r="T666" t="s">
        <v>661</v>
      </c>
    </row>
    <row r="667" spans="1:20" x14ac:dyDescent="0.25">
      <c r="A667" t="s">
        <v>2271</v>
      </c>
      <c r="B667" s="1">
        <v>44606</v>
      </c>
      <c r="C667" t="s">
        <v>2272</v>
      </c>
      <c r="D667" t="s">
        <v>720</v>
      </c>
      <c r="E667" t="s">
        <v>352</v>
      </c>
      <c r="F667" t="s">
        <v>353</v>
      </c>
      <c r="G667" t="s">
        <v>38</v>
      </c>
      <c r="H667" t="s">
        <v>39</v>
      </c>
      <c r="I667">
        <v>2</v>
      </c>
      <c r="J667">
        <v>136.85</v>
      </c>
      <c r="K667">
        <v>0.05</v>
      </c>
      <c r="L667">
        <v>46.8</v>
      </c>
      <c r="M667">
        <v>6.46</v>
      </c>
      <c r="N667">
        <v>313.27</v>
      </c>
      <c r="O667" t="s">
        <v>69</v>
      </c>
      <c r="P667" t="s">
        <v>132</v>
      </c>
      <c r="Q667" t="s">
        <v>221</v>
      </c>
      <c r="R667" t="s">
        <v>222</v>
      </c>
      <c r="S667" t="s">
        <v>43</v>
      </c>
      <c r="T667" t="s">
        <v>2273</v>
      </c>
    </row>
    <row r="668" spans="1:20" x14ac:dyDescent="0.25">
      <c r="A668" t="s">
        <v>2274</v>
      </c>
      <c r="B668" s="1">
        <v>44435</v>
      </c>
      <c r="C668" t="s">
        <v>2275</v>
      </c>
      <c r="D668" t="s">
        <v>1137</v>
      </c>
      <c r="E668" t="s">
        <v>391</v>
      </c>
      <c r="F668" t="s">
        <v>392</v>
      </c>
      <c r="G668" t="s">
        <v>108</v>
      </c>
      <c r="H668" t="s">
        <v>58</v>
      </c>
      <c r="I668">
        <v>1</v>
      </c>
      <c r="J668">
        <v>174.15</v>
      </c>
      <c r="K668">
        <v>0.1</v>
      </c>
      <c r="L668">
        <v>28.21</v>
      </c>
      <c r="M668">
        <v>8.6199999999999992</v>
      </c>
      <c r="N668">
        <v>193.57</v>
      </c>
      <c r="O668" t="s">
        <v>40</v>
      </c>
      <c r="P668" t="s">
        <v>28</v>
      </c>
      <c r="Q668" t="s">
        <v>210</v>
      </c>
      <c r="R668" t="s">
        <v>42</v>
      </c>
      <c r="S668" t="s">
        <v>31</v>
      </c>
      <c r="T668" t="s">
        <v>2276</v>
      </c>
    </row>
    <row r="669" spans="1:20" x14ac:dyDescent="0.25">
      <c r="A669" t="s">
        <v>2277</v>
      </c>
      <c r="B669" s="1">
        <v>44800</v>
      </c>
      <c r="C669" t="s">
        <v>2278</v>
      </c>
      <c r="D669" t="s">
        <v>1333</v>
      </c>
      <c r="E669" t="s">
        <v>23</v>
      </c>
      <c r="F669" t="s">
        <v>24</v>
      </c>
      <c r="G669" t="s">
        <v>25</v>
      </c>
      <c r="H669" t="s">
        <v>26</v>
      </c>
      <c r="I669">
        <v>5</v>
      </c>
      <c r="J669">
        <v>62.49</v>
      </c>
      <c r="K669">
        <v>0</v>
      </c>
      <c r="L669">
        <v>25</v>
      </c>
      <c r="M669">
        <v>8.91</v>
      </c>
      <c r="N669">
        <v>346.36</v>
      </c>
      <c r="O669" t="s">
        <v>27</v>
      </c>
      <c r="P669" t="s">
        <v>28</v>
      </c>
      <c r="Q669" t="s">
        <v>89</v>
      </c>
      <c r="R669" t="s">
        <v>90</v>
      </c>
      <c r="S669" t="s">
        <v>235</v>
      </c>
      <c r="T669" t="s">
        <v>2279</v>
      </c>
    </row>
    <row r="670" spans="1:20" x14ac:dyDescent="0.25">
      <c r="A670" t="s">
        <v>2280</v>
      </c>
      <c r="B670" s="1">
        <v>45456</v>
      </c>
      <c r="C670" t="s">
        <v>2281</v>
      </c>
      <c r="D670" t="s">
        <v>187</v>
      </c>
      <c r="E670" t="s">
        <v>244</v>
      </c>
      <c r="F670" t="s">
        <v>245</v>
      </c>
      <c r="G670" t="s">
        <v>50</v>
      </c>
      <c r="H670" t="s">
        <v>79</v>
      </c>
      <c r="I670">
        <v>3</v>
      </c>
      <c r="J670">
        <v>478.63</v>
      </c>
      <c r="K670">
        <v>0.2</v>
      </c>
      <c r="L670">
        <v>57.44</v>
      </c>
      <c r="M670">
        <v>9.5299999999999994</v>
      </c>
      <c r="N670">
        <v>1215.68</v>
      </c>
      <c r="O670" t="s">
        <v>27</v>
      </c>
      <c r="P670" t="s">
        <v>132</v>
      </c>
      <c r="Q670" t="s">
        <v>116</v>
      </c>
      <c r="R670" t="s">
        <v>42</v>
      </c>
      <c r="S670" t="s">
        <v>43</v>
      </c>
      <c r="T670" t="s">
        <v>229</v>
      </c>
    </row>
    <row r="671" spans="1:20" x14ac:dyDescent="0.25">
      <c r="A671" t="s">
        <v>2282</v>
      </c>
      <c r="B671" s="1">
        <v>44852</v>
      </c>
      <c r="C671" t="s">
        <v>2283</v>
      </c>
      <c r="D671" t="s">
        <v>974</v>
      </c>
      <c r="E671" t="s">
        <v>178</v>
      </c>
      <c r="F671" t="s">
        <v>179</v>
      </c>
      <c r="G671" t="s">
        <v>180</v>
      </c>
      <c r="H671" t="s">
        <v>123</v>
      </c>
      <c r="I671">
        <v>4</v>
      </c>
      <c r="J671">
        <v>404.87</v>
      </c>
      <c r="K671">
        <v>0</v>
      </c>
      <c r="L671">
        <v>80.97</v>
      </c>
      <c r="M671">
        <v>2.58</v>
      </c>
      <c r="N671">
        <v>1703.03</v>
      </c>
      <c r="O671" t="s">
        <v>69</v>
      </c>
      <c r="P671" t="s">
        <v>132</v>
      </c>
      <c r="Q671" t="s">
        <v>188</v>
      </c>
      <c r="R671" t="s">
        <v>82</v>
      </c>
      <c r="S671" t="s">
        <v>91</v>
      </c>
      <c r="T671" t="s">
        <v>1124</v>
      </c>
    </row>
    <row r="672" spans="1:20" x14ac:dyDescent="0.25">
      <c r="A672" t="s">
        <v>2284</v>
      </c>
      <c r="B672" s="1">
        <v>44248</v>
      </c>
      <c r="C672" t="s">
        <v>2285</v>
      </c>
      <c r="D672" t="s">
        <v>1418</v>
      </c>
      <c r="E672" t="s">
        <v>196</v>
      </c>
      <c r="F672" t="s">
        <v>197</v>
      </c>
      <c r="G672" t="s">
        <v>180</v>
      </c>
      <c r="H672" t="s">
        <v>256</v>
      </c>
      <c r="I672">
        <v>3</v>
      </c>
      <c r="J672">
        <v>5.5</v>
      </c>
      <c r="K672">
        <v>0.05</v>
      </c>
      <c r="L672">
        <v>1.25</v>
      </c>
      <c r="M672">
        <v>0.92</v>
      </c>
      <c r="N672">
        <v>17.84</v>
      </c>
      <c r="O672" t="s">
        <v>153</v>
      </c>
      <c r="P672" t="s">
        <v>28</v>
      </c>
      <c r="Q672" t="s">
        <v>51</v>
      </c>
      <c r="R672" t="s">
        <v>42</v>
      </c>
      <c r="S672" t="s">
        <v>43</v>
      </c>
      <c r="T672" t="s">
        <v>2286</v>
      </c>
    </row>
    <row r="673" spans="1:20" x14ac:dyDescent="0.25">
      <c r="A673" t="s">
        <v>2287</v>
      </c>
      <c r="B673" s="1">
        <v>43945</v>
      </c>
      <c r="C673" t="s">
        <v>2288</v>
      </c>
      <c r="D673" t="s">
        <v>1257</v>
      </c>
      <c r="E673" t="s">
        <v>286</v>
      </c>
      <c r="F673" t="s">
        <v>287</v>
      </c>
      <c r="G673" t="s">
        <v>180</v>
      </c>
      <c r="H673" t="s">
        <v>123</v>
      </c>
      <c r="I673">
        <v>3</v>
      </c>
      <c r="J673">
        <v>22.11</v>
      </c>
      <c r="K673">
        <v>0.1</v>
      </c>
      <c r="L673">
        <v>10.75</v>
      </c>
      <c r="M673">
        <v>2.8</v>
      </c>
      <c r="N673">
        <v>73.25</v>
      </c>
      <c r="O673" t="s">
        <v>27</v>
      </c>
      <c r="P673" t="s">
        <v>28</v>
      </c>
      <c r="Q673" t="s">
        <v>51</v>
      </c>
      <c r="R673" t="s">
        <v>42</v>
      </c>
      <c r="S673" t="s">
        <v>43</v>
      </c>
      <c r="T673" t="s">
        <v>1656</v>
      </c>
    </row>
    <row r="674" spans="1:20" x14ac:dyDescent="0.25">
      <c r="A674" t="s">
        <v>2289</v>
      </c>
      <c r="B674" s="1">
        <v>44447</v>
      </c>
      <c r="C674" t="s">
        <v>2290</v>
      </c>
      <c r="D674" t="s">
        <v>2236</v>
      </c>
      <c r="E674" t="s">
        <v>530</v>
      </c>
      <c r="F674" t="s">
        <v>531</v>
      </c>
      <c r="G674" t="s">
        <v>180</v>
      </c>
      <c r="H674" t="s">
        <v>123</v>
      </c>
      <c r="I674">
        <v>2</v>
      </c>
      <c r="J674">
        <v>72.88</v>
      </c>
      <c r="K674">
        <v>0</v>
      </c>
      <c r="L674">
        <v>7.29</v>
      </c>
      <c r="M674">
        <v>2.83</v>
      </c>
      <c r="N674">
        <v>155.88</v>
      </c>
      <c r="O674" t="s">
        <v>59</v>
      </c>
      <c r="P674" t="s">
        <v>28</v>
      </c>
      <c r="Q674" t="s">
        <v>124</v>
      </c>
      <c r="R674" t="s">
        <v>125</v>
      </c>
      <c r="S674" t="s">
        <v>72</v>
      </c>
      <c r="T674" t="s">
        <v>2291</v>
      </c>
    </row>
    <row r="675" spans="1:20" x14ac:dyDescent="0.25">
      <c r="A675" t="s">
        <v>2292</v>
      </c>
      <c r="B675" s="1">
        <v>45050</v>
      </c>
      <c r="C675" t="s">
        <v>2293</v>
      </c>
      <c r="D675" t="s">
        <v>2236</v>
      </c>
      <c r="E675" t="s">
        <v>302</v>
      </c>
      <c r="F675" t="s">
        <v>303</v>
      </c>
      <c r="G675" t="s">
        <v>50</v>
      </c>
      <c r="H675" t="s">
        <v>109</v>
      </c>
      <c r="I675">
        <v>1</v>
      </c>
      <c r="J675">
        <v>555.47</v>
      </c>
      <c r="K675">
        <v>0</v>
      </c>
      <c r="L675">
        <v>44.44</v>
      </c>
      <c r="M675">
        <v>9.32</v>
      </c>
      <c r="N675">
        <v>609.23</v>
      </c>
      <c r="O675" t="s">
        <v>69</v>
      </c>
      <c r="P675" t="s">
        <v>132</v>
      </c>
      <c r="Q675" t="s">
        <v>116</v>
      </c>
      <c r="R675" t="s">
        <v>42</v>
      </c>
      <c r="S675" t="s">
        <v>91</v>
      </c>
      <c r="T675" t="s">
        <v>2294</v>
      </c>
    </row>
    <row r="676" spans="1:20" x14ac:dyDescent="0.25">
      <c r="A676" t="s">
        <v>2295</v>
      </c>
      <c r="B676" s="1">
        <v>44656</v>
      </c>
      <c r="C676" t="s">
        <v>2296</v>
      </c>
      <c r="D676" t="s">
        <v>1002</v>
      </c>
      <c r="E676" t="s">
        <v>400</v>
      </c>
      <c r="F676" t="s">
        <v>401</v>
      </c>
      <c r="G676" t="s">
        <v>25</v>
      </c>
      <c r="H676" t="s">
        <v>263</v>
      </c>
      <c r="I676">
        <v>1</v>
      </c>
      <c r="J676">
        <v>54.04</v>
      </c>
      <c r="K676">
        <v>0</v>
      </c>
      <c r="L676">
        <v>9.73</v>
      </c>
      <c r="M676">
        <v>14.54</v>
      </c>
      <c r="N676">
        <v>78.31</v>
      </c>
      <c r="O676" t="s">
        <v>27</v>
      </c>
      <c r="P676" t="s">
        <v>99</v>
      </c>
      <c r="Q676" t="s">
        <v>116</v>
      </c>
      <c r="R676" t="s">
        <v>42</v>
      </c>
      <c r="S676" t="s">
        <v>43</v>
      </c>
      <c r="T676" t="s">
        <v>721</v>
      </c>
    </row>
    <row r="677" spans="1:20" x14ac:dyDescent="0.25">
      <c r="A677" t="s">
        <v>2297</v>
      </c>
      <c r="B677" s="1">
        <v>45355</v>
      </c>
      <c r="C677" t="s">
        <v>2298</v>
      </c>
      <c r="D677" t="s">
        <v>1314</v>
      </c>
      <c r="E677" t="s">
        <v>380</v>
      </c>
      <c r="F677" t="s">
        <v>381</v>
      </c>
      <c r="G677" t="s">
        <v>38</v>
      </c>
      <c r="H677" t="s">
        <v>109</v>
      </c>
      <c r="I677">
        <v>4</v>
      </c>
      <c r="J677">
        <v>176.73</v>
      </c>
      <c r="K677">
        <v>0.05</v>
      </c>
      <c r="L677">
        <v>33.58</v>
      </c>
      <c r="M677">
        <v>3.45</v>
      </c>
      <c r="N677">
        <v>708.6</v>
      </c>
      <c r="O677" t="s">
        <v>69</v>
      </c>
      <c r="P677" t="s">
        <v>28</v>
      </c>
      <c r="Q677" t="s">
        <v>139</v>
      </c>
      <c r="R677" t="s">
        <v>140</v>
      </c>
      <c r="S677" t="s">
        <v>43</v>
      </c>
      <c r="T677" t="s">
        <v>2299</v>
      </c>
    </row>
    <row r="678" spans="1:20" x14ac:dyDescent="0.25">
      <c r="A678" t="s">
        <v>2300</v>
      </c>
      <c r="B678" s="1">
        <v>45480</v>
      </c>
      <c r="C678" t="s">
        <v>2301</v>
      </c>
      <c r="D678" t="s">
        <v>637</v>
      </c>
      <c r="E678" t="s">
        <v>358</v>
      </c>
      <c r="F678" t="s">
        <v>359</v>
      </c>
      <c r="G678" t="s">
        <v>108</v>
      </c>
      <c r="H678" t="s">
        <v>79</v>
      </c>
      <c r="I678">
        <v>4</v>
      </c>
      <c r="J678">
        <v>500.88</v>
      </c>
      <c r="K678">
        <v>0.15</v>
      </c>
      <c r="L678">
        <v>85.15</v>
      </c>
      <c r="M678">
        <v>2.61</v>
      </c>
      <c r="N678">
        <v>1790.75</v>
      </c>
      <c r="O678" t="s">
        <v>27</v>
      </c>
      <c r="P678" t="s">
        <v>99</v>
      </c>
      <c r="Q678" t="s">
        <v>124</v>
      </c>
      <c r="R678" t="s">
        <v>125</v>
      </c>
      <c r="S678" t="s">
        <v>31</v>
      </c>
      <c r="T678" t="s">
        <v>436</v>
      </c>
    </row>
    <row r="679" spans="1:20" x14ac:dyDescent="0.25">
      <c r="A679" t="s">
        <v>2302</v>
      </c>
      <c r="B679" s="1">
        <v>45347</v>
      </c>
      <c r="C679" t="s">
        <v>2303</v>
      </c>
      <c r="D679" t="s">
        <v>538</v>
      </c>
      <c r="E679" t="s">
        <v>215</v>
      </c>
      <c r="F679" t="s">
        <v>216</v>
      </c>
      <c r="G679" t="s">
        <v>25</v>
      </c>
      <c r="H679" t="s">
        <v>58</v>
      </c>
      <c r="I679">
        <v>4</v>
      </c>
      <c r="J679">
        <v>179.29</v>
      </c>
      <c r="K679">
        <v>0.1</v>
      </c>
      <c r="L679">
        <v>32.270000000000003</v>
      </c>
      <c r="M679">
        <v>0.96</v>
      </c>
      <c r="N679">
        <v>678.67</v>
      </c>
      <c r="O679" t="s">
        <v>80</v>
      </c>
      <c r="P679" t="s">
        <v>28</v>
      </c>
      <c r="Q679" t="s">
        <v>51</v>
      </c>
      <c r="R679" t="s">
        <v>42</v>
      </c>
      <c r="S679" t="s">
        <v>43</v>
      </c>
      <c r="T679" t="s">
        <v>2304</v>
      </c>
    </row>
    <row r="680" spans="1:20" x14ac:dyDescent="0.25">
      <c r="A680" t="s">
        <v>2305</v>
      </c>
      <c r="B680" s="1">
        <v>44929</v>
      </c>
      <c r="C680" t="s">
        <v>2306</v>
      </c>
      <c r="D680" t="s">
        <v>1465</v>
      </c>
      <c r="E680" t="s">
        <v>208</v>
      </c>
      <c r="F680" t="s">
        <v>209</v>
      </c>
      <c r="G680" t="s">
        <v>38</v>
      </c>
      <c r="H680" t="s">
        <v>256</v>
      </c>
      <c r="I680">
        <v>4</v>
      </c>
      <c r="J680">
        <v>56.37</v>
      </c>
      <c r="K680">
        <v>0.1</v>
      </c>
      <c r="L680">
        <v>10.15</v>
      </c>
      <c r="M680">
        <v>6.88</v>
      </c>
      <c r="N680">
        <v>219.96</v>
      </c>
      <c r="O680" t="s">
        <v>69</v>
      </c>
      <c r="P680" t="s">
        <v>132</v>
      </c>
      <c r="Q680" t="s">
        <v>60</v>
      </c>
      <c r="R680" t="s">
        <v>61</v>
      </c>
      <c r="S680" t="s">
        <v>43</v>
      </c>
      <c r="T680" t="s">
        <v>2307</v>
      </c>
    </row>
    <row r="681" spans="1:20" x14ac:dyDescent="0.25">
      <c r="A681" t="s">
        <v>2308</v>
      </c>
      <c r="B681" s="1">
        <v>44243</v>
      </c>
      <c r="C681" t="s">
        <v>2309</v>
      </c>
      <c r="D681" t="s">
        <v>207</v>
      </c>
      <c r="E681" t="s">
        <v>812</v>
      </c>
      <c r="F681" t="s">
        <v>813</v>
      </c>
      <c r="G681" t="s">
        <v>38</v>
      </c>
      <c r="H681" t="s">
        <v>123</v>
      </c>
      <c r="I681">
        <v>5</v>
      </c>
      <c r="J681">
        <v>373.9</v>
      </c>
      <c r="K681">
        <v>0.15</v>
      </c>
      <c r="L681">
        <v>79.45</v>
      </c>
      <c r="M681">
        <v>7.32</v>
      </c>
      <c r="N681">
        <v>1675.84</v>
      </c>
      <c r="O681" t="s">
        <v>153</v>
      </c>
      <c r="P681" t="s">
        <v>28</v>
      </c>
      <c r="Q681" t="s">
        <v>154</v>
      </c>
      <c r="R681" t="s">
        <v>155</v>
      </c>
      <c r="S681" t="s">
        <v>235</v>
      </c>
      <c r="T681" t="s">
        <v>2310</v>
      </c>
    </row>
    <row r="682" spans="1:20" x14ac:dyDescent="0.25">
      <c r="A682" t="s">
        <v>2311</v>
      </c>
      <c r="B682" s="1">
        <v>45230</v>
      </c>
      <c r="C682" t="s">
        <v>2312</v>
      </c>
      <c r="D682" t="s">
        <v>591</v>
      </c>
      <c r="E682" t="s">
        <v>261</v>
      </c>
      <c r="F682" t="s">
        <v>262</v>
      </c>
      <c r="G682" t="s">
        <v>180</v>
      </c>
      <c r="H682" t="s">
        <v>68</v>
      </c>
      <c r="I682">
        <v>4</v>
      </c>
      <c r="J682">
        <v>339.26</v>
      </c>
      <c r="K682">
        <v>0.2</v>
      </c>
      <c r="L682">
        <v>86.85</v>
      </c>
      <c r="M682">
        <v>11.98</v>
      </c>
      <c r="N682">
        <v>1184.46</v>
      </c>
      <c r="O682" t="s">
        <v>27</v>
      </c>
      <c r="P682" t="s">
        <v>28</v>
      </c>
      <c r="Q682" t="s">
        <v>188</v>
      </c>
      <c r="R682" t="s">
        <v>82</v>
      </c>
      <c r="S682" t="s">
        <v>43</v>
      </c>
      <c r="T682" t="s">
        <v>2313</v>
      </c>
    </row>
    <row r="683" spans="1:20" x14ac:dyDescent="0.25">
      <c r="A683" t="s">
        <v>2314</v>
      </c>
      <c r="B683" s="1">
        <v>45274</v>
      </c>
      <c r="C683" t="s">
        <v>2315</v>
      </c>
      <c r="D683" t="s">
        <v>881</v>
      </c>
      <c r="E683" t="s">
        <v>164</v>
      </c>
      <c r="F683" t="s">
        <v>165</v>
      </c>
      <c r="G683" t="s">
        <v>108</v>
      </c>
      <c r="H683" t="s">
        <v>263</v>
      </c>
      <c r="I683">
        <v>2</v>
      </c>
      <c r="J683">
        <v>415.43</v>
      </c>
      <c r="K683">
        <v>0.15</v>
      </c>
      <c r="L683">
        <v>84.75</v>
      </c>
      <c r="M683">
        <v>7.29</v>
      </c>
      <c r="N683">
        <v>798.27</v>
      </c>
      <c r="O683" t="s">
        <v>80</v>
      </c>
      <c r="P683" t="s">
        <v>181</v>
      </c>
      <c r="Q683" t="s">
        <v>139</v>
      </c>
      <c r="R683" t="s">
        <v>140</v>
      </c>
      <c r="S683" t="s">
        <v>31</v>
      </c>
      <c r="T683" t="s">
        <v>308</v>
      </c>
    </row>
    <row r="684" spans="1:20" x14ac:dyDescent="0.25">
      <c r="A684" t="s">
        <v>2316</v>
      </c>
      <c r="B684" s="1">
        <v>44559</v>
      </c>
      <c r="C684" t="s">
        <v>2317</v>
      </c>
      <c r="D684" t="s">
        <v>1496</v>
      </c>
      <c r="E684" t="s">
        <v>36</v>
      </c>
      <c r="F684" t="s">
        <v>37</v>
      </c>
      <c r="G684" t="s">
        <v>108</v>
      </c>
      <c r="H684" t="s">
        <v>256</v>
      </c>
      <c r="I684">
        <v>1</v>
      </c>
      <c r="J684">
        <v>299.44</v>
      </c>
      <c r="K684">
        <v>0.2</v>
      </c>
      <c r="L684">
        <v>0</v>
      </c>
      <c r="M684">
        <v>12.55</v>
      </c>
      <c r="N684">
        <v>252.1</v>
      </c>
      <c r="O684" t="s">
        <v>80</v>
      </c>
      <c r="P684" t="s">
        <v>28</v>
      </c>
      <c r="Q684" t="s">
        <v>166</v>
      </c>
      <c r="R684" t="s">
        <v>167</v>
      </c>
      <c r="S684" t="s">
        <v>31</v>
      </c>
      <c r="T684" t="s">
        <v>1121</v>
      </c>
    </row>
    <row r="685" spans="1:20" x14ac:dyDescent="0.25">
      <c r="A685" t="s">
        <v>2318</v>
      </c>
      <c r="B685" s="1">
        <v>45131</v>
      </c>
      <c r="C685" t="s">
        <v>2319</v>
      </c>
      <c r="D685" t="s">
        <v>2056</v>
      </c>
      <c r="E685" t="s">
        <v>87</v>
      </c>
      <c r="F685" t="s">
        <v>88</v>
      </c>
      <c r="G685" t="s">
        <v>180</v>
      </c>
      <c r="H685" t="s">
        <v>79</v>
      </c>
      <c r="I685">
        <v>1</v>
      </c>
      <c r="J685">
        <v>597.04999999999995</v>
      </c>
      <c r="K685">
        <v>0.05</v>
      </c>
      <c r="L685">
        <v>45.38</v>
      </c>
      <c r="M685">
        <v>1.88</v>
      </c>
      <c r="N685">
        <v>614.46</v>
      </c>
      <c r="O685" t="s">
        <v>69</v>
      </c>
      <c r="P685" t="s">
        <v>28</v>
      </c>
      <c r="Q685" t="s">
        <v>210</v>
      </c>
      <c r="R685" t="s">
        <v>42</v>
      </c>
      <c r="S685" t="s">
        <v>43</v>
      </c>
      <c r="T685" t="s">
        <v>2320</v>
      </c>
    </row>
    <row r="686" spans="1:20" x14ac:dyDescent="0.25">
      <c r="A686" t="s">
        <v>2321</v>
      </c>
      <c r="B686" s="1">
        <v>44851</v>
      </c>
      <c r="C686" t="s">
        <v>2322</v>
      </c>
      <c r="D686" t="s">
        <v>538</v>
      </c>
      <c r="E686" t="s">
        <v>319</v>
      </c>
      <c r="F686" t="s">
        <v>320</v>
      </c>
      <c r="G686" t="s">
        <v>98</v>
      </c>
      <c r="H686" t="s">
        <v>79</v>
      </c>
      <c r="I686">
        <v>2</v>
      </c>
      <c r="J686">
        <v>153.62</v>
      </c>
      <c r="K686">
        <v>0</v>
      </c>
      <c r="L686">
        <v>24.58</v>
      </c>
      <c r="M686">
        <v>10.82</v>
      </c>
      <c r="N686">
        <v>342.64</v>
      </c>
      <c r="O686" t="s">
        <v>69</v>
      </c>
      <c r="P686" t="s">
        <v>132</v>
      </c>
      <c r="Q686" t="s">
        <v>89</v>
      </c>
      <c r="R686" t="s">
        <v>90</v>
      </c>
      <c r="S686" t="s">
        <v>31</v>
      </c>
      <c r="T686" t="s">
        <v>2323</v>
      </c>
    </row>
    <row r="687" spans="1:20" x14ac:dyDescent="0.25">
      <c r="A687" t="s">
        <v>2324</v>
      </c>
      <c r="B687" s="1">
        <v>44591</v>
      </c>
      <c r="C687" t="s">
        <v>2325</v>
      </c>
      <c r="D687" t="s">
        <v>1077</v>
      </c>
      <c r="E687" t="s">
        <v>96</v>
      </c>
      <c r="F687" t="s">
        <v>97</v>
      </c>
      <c r="G687" t="s">
        <v>108</v>
      </c>
      <c r="H687" t="s">
        <v>123</v>
      </c>
      <c r="I687">
        <v>1</v>
      </c>
      <c r="J687">
        <v>250.92</v>
      </c>
      <c r="K687">
        <v>0.05</v>
      </c>
      <c r="L687">
        <v>42.91</v>
      </c>
      <c r="M687">
        <v>0.25</v>
      </c>
      <c r="N687">
        <v>281.52999999999997</v>
      </c>
      <c r="O687" t="s">
        <v>59</v>
      </c>
      <c r="P687" t="s">
        <v>28</v>
      </c>
      <c r="Q687" t="s">
        <v>100</v>
      </c>
      <c r="R687" t="s">
        <v>101</v>
      </c>
      <c r="S687" t="s">
        <v>43</v>
      </c>
      <c r="T687" t="s">
        <v>2326</v>
      </c>
    </row>
    <row r="688" spans="1:20" x14ac:dyDescent="0.25">
      <c r="A688" t="s">
        <v>2327</v>
      </c>
      <c r="B688" s="1">
        <v>44506</v>
      </c>
      <c r="C688" t="s">
        <v>2328</v>
      </c>
      <c r="D688" t="s">
        <v>566</v>
      </c>
      <c r="E688" t="s">
        <v>492</v>
      </c>
      <c r="F688" t="s">
        <v>493</v>
      </c>
      <c r="G688" t="s">
        <v>180</v>
      </c>
      <c r="H688" t="s">
        <v>39</v>
      </c>
      <c r="I688">
        <v>1</v>
      </c>
      <c r="J688">
        <v>189.19</v>
      </c>
      <c r="K688">
        <v>0.3</v>
      </c>
      <c r="L688">
        <v>6.62</v>
      </c>
      <c r="M688">
        <v>14.37</v>
      </c>
      <c r="N688">
        <v>153.41999999999999</v>
      </c>
      <c r="O688" t="s">
        <v>69</v>
      </c>
      <c r="P688" t="s">
        <v>28</v>
      </c>
      <c r="Q688" t="s">
        <v>210</v>
      </c>
      <c r="R688" t="s">
        <v>42</v>
      </c>
      <c r="S688" t="s">
        <v>43</v>
      </c>
      <c r="T688" t="s">
        <v>2329</v>
      </c>
    </row>
    <row r="689" spans="1:20" x14ac:dyDescent="0.25">
      <c r="A689" t="s">
        <v>2330</v>
      </c>
      <c r="B689" s="1">
        <v>45248</v>
      </c>
      <c r="C689" t="s">
        <v>2331</v>
      </c>
      <c r="D689" t="s">
        <v>187</v>
      </c>
      <c r="E689" t="s">
        <v>215</v>
      </c>
      <c r="F689" t="s">
        <v>216</v>
      </c>
      <c r="G689" t="s">
        <v>38</v>
      </c>
      <c r="H689" t="s">
        <v>256</v>
      </c>
      <c r="I689">
        <v>5</v>
      </c>
      <c r="J689">
        <v>493.13</v>
      </c>
      <c r="K689">
        <v>0</v>
      </c>
      <c r="L689">
        <v>123.28</v>
      </c>
      <c r="M689">
        <v>4.4400000000000004</v>
      </c>
      <c r="N689">
        <v>2593.37</v>
      </c>
      <c r="O689" t="s">
        <v>40</v>
      </c>
      <c r="P689" t="s">
        <v>132</v>
      </c>
      <c r="Q689" t="s">
        <v>71</v>
      </c>
      <c r="R689" t="s">
        <v>42</v>
      </c>
      <c r="S689" t="s">
        <v>43</v>
      </c>
      <c r="T689" t="s">
        <v>2070</v>
      </c>
    </row>
    <row r="690" spans="1:20" x14ac:dyDescent="0.25">
      <c r="A690" t="s">
        <v>2332</v>
      </c>
      <c r="B690" s="1">
        <v>44287</v>
      </c>
      <c r="C690" t="s">
        <v>2333</v>
      </c>
      <c r="D690" t="s">
        <v>1465</v>
      </c>
      <c r="E690" t="s">
        <v>233</v>
      </c>
      <c r="F690" t="s">
        <v>234</v>
      </c>
      <c r="G690" t="s">
        <v>50</v>
      </c>
      <c r="H690" t="s">
        <v>354</v>
      </c>
      <c r="I690">
        <v>5</v>
      </c>
      <c r="J690">
        <v>209.19</v>
      </c>
      <c r="K690">
        <v>0.15</v>
      </c>
      <c r="L690">
        <v>0</v>
      </c>
      <c r="M690">
        <v>10.6</v>
      </c>
      <c r="N690">
        <v>899.66</v>
      </c>
      <c r="O690" t="s">
        <v>69</v>
      </c>
      <c r="P690" t="s">
        <v>28</v>
      </c>
      <c r="Q690" t="s">
        <v>124</v>
      </c>
      <c r="R690" t="s">
        <v>125</v>
      </c>
      <c r="S690" t="s">
        <v>31</v>
      </c>
      <c r="T690" t="s">
        <v>2334</v>
      </c>
    </row>
    <row r="691" spans="1:20" x14ac:dyDescent="0.25">
      <c r="A691" t="s">
        <v>2335</v>
      </c>
      <c r="B691" s="1">
        <v>44750</v>
      </c>
      <c r="C691" t="s">
        <v>2336</v>
      </c>
      <c r="D691" t="s">
        <v>960</v>
      </c>
      <c r="E691" t="s">
        <v>337</v>
      </c>
      <c r="F691" t="s">
        <v>338</v>
      </c>
      <c r="G691" t="s">
        <v>38</v>
      </c>
      <c r="H691" t="s">
        <v>58</v>
      </c>
      <c r="I691">
        <v>4</v>
      </c>
      <c r="J691">
        <v>41.65</v>
      </c>
      <c r="K691">
        <v>0.2</v>
      </c>
      <c r="L691">
        <v>6.66</v>
      </c>
      <c r="M691">
        <v>2.87</v>
      </c>
      <c r="N691">
        <v>142.81</v>
      </c>
      <c r="O691" t="s">
        <v>80</v>
      </c>
      <c r="P691" t="s">
        <v>28</v>
      </c>
      <c r="Q691" t="s">
        <v>124</v>
      </c>
      <c r="R691" t="s">
        <v>125</v>
      </c>
      <c r="S691" t="s">
        <v>43</v>
      </c>
      <c r="T691" t="s">
        <v>2337</v>
      </c>
    </row>
    <row r="692" spans="1:20" x14ac:dyDescent="0.25">
      <c r="A692" t="s">
        <v>2338</v>
      </c>
      <c r="B692" s="1">
        <v>44022</v>
      </c>
      <c r="C692" t="s">
        <v>2339</v>
      </c>
      <c r="D692" t="s">
        <v>986</v>
      </c>
      <c r="E692" t="s">
        <v>434</v>
      </c>
      <c r="F692" t="s">
        <v>435</v>
      </c>
      <c r="G692" t="s">
        <v>50</v>
      </c>
      <c r="H692" t="s">
        <v>39</v>
      </c>
      <c r="I692">
        <v>4</v>
      </c>
      <c r="J692">
        <v>26.16</v>
      </c>
      <c r="K692">
        <v>0.15</v>
      </c>
      <c r="L692">
        <v>4.45</v>
      </c>
      <c r="M692">
        <v>2.91</v>
      </c>
      <c r="N692">
        <v>96.3</v>
      </c>
      <c r="O692" t="s">
        <v>80</v>
      </c>
      <c r="P692" t="s">
        <v>132</v>
      </c>
      <c r="Q692" t="s">
        <v>41</v>
      </c>
      <c r="R692" t="s">
        <v>42</v>
      </c>
      <c r="S692" t="s">
        <v>43</v>
      </c>
      <c r="T692" t="s">
        <v>677</v>
      </c>
    </row>
    <row r="693" spans="1:20" x14ac:dyDescent="0.25">
      <c r="A693" t="s">
        <v>2340</v>
      </c>
      <c r="B693" s="1">
        <v>44569</v>
      </c>
      <c r="C693" t="s">
        <v>2341</v>
      </c>
      <c r="D693" t="s">
        <v>670</v>
      </c>
      <c r="E693" t="s">
        <v>172</v>
      </c>
      <c r="F693" t="s">
        <v>173</v>
      </c>
      <c r="G693" t="s">
        <v>98</v>
      </c>
      <c r="H693" t="s">
        <v>256</v>
      </c>
      <c r="I693">
        <v>3</v>
      </c>
      <c r="J693">
        <v>454.5</v>
      </c>
      <c r="K693">
        <v>0.1</v>
      </c>
      <c r="L693">
        <v>147.26</v>
      </c>
      <c r="M693">
        <v>13.56</v>
      </c>
      <c r="N693">
        <v>1387.97</v>
      </c>
      <c r="O693" t="s">
        <v>27</v>
      </c>
      <c r="P693" t="s">
        <v>28</v>
      </c>
      <c r="Q693" t="s">
        <v>228</v>
      </c>
      <c r="R693" t="s">
        <v>82</v>
      </c>
      <c r="S693" t="s">
        <v>43</v>
      </c>
      <c r="T693" t="s">
        <v>2342</v>
      </c>
    </row>
    <row r="694" spans="1:20" x14ac:dyDescent="0.25">
      <c r="A694" t="s">
        <v>2343</v>
      </c>
      <c r="B694" s="1">
        <v>45543</v>
      </c>
      <c r="C694" t="s">
        <v>2344</v>
      </c>
      <c r="D694" t="s">
        <v>768</v>
      </c>
      <c r="E694" t="s">
        <v>96</v>
      </c>
      <c r="F694" t="s">
        <v>97</v>
      </c>
      <c r="G694" t="s">
        <v>50</v>
      </c>
      <c r="H694" t="s">
        <v>256</v>
      </c>
      <c r="I694">
        <v>5</v>
      </c>
      <c r="J694">
        <v>482.5</v>
      </c>
      <c r="K694">
        <v>0</v>
      </c>
      <c r="L694">
        <v>0</v>
      </c>
      <c r="M694">
        <v>5.78</v>
      </c>
      <c r="N694">
        <v>2418.2800000000002</v>
      </c>
      <c r="O694" t="s">
        <v>69</v>
      </c>
      <c r="P694" t="s">
        <v>28</v>
      </c>
      <c r="Q694" t="s">
        <v>71</v>
      </c>
      <c r="R694" t="s">
        <v>42</v>
      </c>
      <c r="S694" t="s">
        <v>43</v>
      </c>
      <c r="T694" t="s">
        <v>1459</v>
      </c>
    </row>
    <row r="695" spans="1:20" x14ac:dyDescent="0.25">
      <c r="A695" t="s">
        <v>2345</v>
      </c>
      <c r="B695" s="1">
        <v>44953</v>
      </c>
      <c r="C695" t="s">
        <v>1997</v>
      </c>
      <c r="D695" t="s">
        <v>637</v>
      </c>
      <c r="E695" t="s">
        <v>164</v>
      </c>
      <c r="F695" t="s">
        <v>165</v>
      </c>
      <c r="G695" t="s">
        <v>98</v>
      </c>
      <c r="H695" t="s">
        <v>263</v>
      </c>
      <c r="I695">
        <v>2</v>
      </c>
      <c r="J695">
        <v>227.77</v>
      </c>
      <c r="K695">
        <v>0</v>
      </c>
      <c r="L695">
        <v>22.78</v>
      </c>
      <c r="M695">
        <v>11.15</v>
      </c>
      <c r="N695">
        <v>489.47</v>
      </c>
      <c r="O695" t="s">
        <v>27</v>
      </c>
      <c r="P695" t="s">
        <v>99</v>
      </c>
      <c r="Q695" t="s">
        <v>89</v>
      </c>
      <c r="R695" t="s">
        <v>90</v>
      </c>
      <c r="S695" t="s">
        <v>43</v>
      </c>
      <c r="T695" t="s">
        <v>2346</v>
      </c>
    </row>
    <row r="696" spans="1:20" x14ac:dyDescent="0.25">
      <c r="A696" t="s">
        <v>2347</v>
      </c>
      <c r="B696" s="1">
        <v>45402</v>
      </c>
      <c r="C696" t="s">
        <v>2348</v>
      </c>
      <c r="D696" t="s">
        <v>1496</v>
      </c>
      <c r="E696" t="s">
        <v>178</v>
      </c>
      <c r="F696" t="s">
        <v>179</v>
      </c>
      <c r="G696" t="s">
        <v>25</v>
      </c>
      <c r="H696" t="s">
        <v>123</v>
      </c>
      <c r="I696">
        <v>2</v>
      </c>
      <c r="J696">
        <v>238.74</v>
      </c>
      <c r="K696">
        <v>0.3</v>
      </c>
      <c r="L696">
        <v>16.71</v>
      </c>
      <c r="M696">
        <v>2.2400000000000002</v>
      </c>
      <c r="N696">
        <v>353.19</v>
      </c>
      <c r="O696" t="s">
        <v>153</v>
      </c>
      <c r="P696" t="s">
        <v>28</v>
      </c>
      <c r="Q696" t="s">
        <v>124</v>
      </c>
      <c r="R696" t="s">
        <v>125</v>
      </c>
      <c r="S696" t="s">
        <v>43</v>
      </c>
      <c r="T696" t="s">
        <v>2349</v>
      </c>
    </row>
    <row r="697" spans="1:20" x14ac:dyDescent="0.25">
      <c r="A697" t="s">
        <v>2350</v>
      </c>
      <c r="B697" s="1">
        <v>44808</v>
      </c>
      <c r="C697" t="s">
        <v>2351</v>
      </c>
      <c r="D697" t="s">
        <v>2185</v>
      </c>
      <c r="E697" t="s">
        <v>114</v>
      </c>
      <c r="F697" t="s">
        <v>115</v>
      </c>
      <c r="G697" t="s">
        <v>50</v>
      </c>
      <c r="H697" t="s">
        <v>263</v>
      </c>
      <c r="I697">
        <v>3</v>
      </c>
      <c r="J697">
        <v>107.51</v>
      </c>
      <c r="K697">
        <v>0.05</v>
      </c>
      <c r="L697">
        <v>0</v>
      </c>
      <c r="M697">
        <v>13.53</v>
      </c>
      <c r="N697">
        <v>319.93</v>
      </c>
      <c r="O697" t="s">
        <v>69</v>
      </c>
      <c r="P697" t="s">
        <v>132</v>
      </c>
      <c r="Q697" t="s">
        <v>210</v>
      </c>
      <c r="R697" t="s">
        <v>42</v>
      </c>
      <c r="S697" t="s">
        <v>43</v>
      </c>
      <c r="T697" t="s">
        <v>1872</v>
      </c>
    </row>
    <row r="698" spans="1:20" x14ac:dyDescent="0.25">
      <c r="A698" t="s">
        <v>2352</v>
      </c>
      <c r="B698" s="1">
        <v>44839</v>
      </c>
      <c r="C698" t="s">
        <v>2353</v>
      </c>
      <c r="D698" t="s">
        <v>823</v>
      </c>
      <c r="E698" t="s">
        <v>244</v>
      </c>
      <c r="F698" t="s">
        <v>245</v>
      </c>
      <c r="G698" t="s">
        <v>108</v>
      </c>
      <c r="H698" t="s">
        <v>256</v>
      </c>
      <c r="I698">
        <v>5</v>
      </c>
      <c r="J698">
        <v>226.07</v>
      </c>
      <c r="K698">
        <v>0</v>
      </c>
      <c r="L698">
        <v>90.43</v>
      </c>
      <c r="M698">
        <v>5.75</v>
      </c>
      <c r="N698">
        <v>1226.53</v>
      </c>
      <c r="O698" t="s">
        <v>40</v>
      </c>
      <c r="P698" t="s">
        <v>28</v>
      </c>
      <c r="Q698" t="s">
        <v>89</v>
      </c>
      <c r="R698" t="s">
        <v>90</v>
      </c>
      <c r="S698" t="s">
        <v>43</v>
      </c>
      <c r="T698" t="s">
        <v>2354</v>
      </c>
    </row>
    <row r="699" spans="1:20" x14ac:dyDescent="0.25">
      <c r="A699" t="s">
        <v>2355</v>
      </c>
      <c r="B699" s="1">
        <v>43926</v>
      </c>
      <c r="C699" t="s">
        <v>2356</v>
      </c>
      <c r="D699" t="s">
        <v>1170</v>
      </c>
      <c r="E699" t="s">
        <v>456</v>
      </c>
      <c r="F699" t="s">
        <v>457</v>
      </c>
      <c r="G699" t="s">
        <v>108</v>
      </c>
      <c r="H699" t="s">
        <v>263</v>
      </c>
      <c r="I699">
        <v>5</v>
      </c>
      <c r="J699">
        <v>168.27</v>
      </c>
      <c r="K699">
        <v>0.1</v>
      </c>
      <c r="L699">
        <v>0</v>
      </c>
      <c r="M699">
        <v>8.52</v>
      </c>
      <c r="N699">
        <v>765.74</v>
      </c>
      <c r="O699" t="s">
        <v>69</v>
      </c>
      <c r="P699" t="s">
        <v>132</v>
      </c>
      <c r="Q699" t="s">
        <v>51</v>
      </c>
      <c r="R699" t="s">
        <v>42</v>
      </c>
      <c r="S699" t="s">
        <v>43</v>
      </c>
      <c r="T699" t="s">
        <v>2357</v>
      </c>
    </row>
    <row r="700" spans="1:20" x14ac:dyDescent="0.25">
      <c r="A700" t="s">
        <v>2358</v>
      </c>
      <c r="B700" s="1">
        <v>45518</v>
      </c>
      <c r="C700" t="s">
        <v>2359</v>
      </c>
      <c r="D700" t="s">
        <v>2185</v>
      </c>
      <c r="E700" t="s">
        <v>812</v>
      </c>
      <c r="F700" t="s">
        <v>813</v>
      </c>
      <c r="G700" t="s">
        <v>25</v>
      </c>
      <c r="H700" t="s">
        <v>263</v>
      </c>
      <c r="I700">
        <v>2</v>
      </c>
      <c r="J700">
        <v>491.81</v>
      </c>
      <c r="K700">
        <v>0</v>
      </c>
      <c r="L700">
        <v>118.03</v>
      </c>
      <c r="M700">
        <v>12.07</v>
      </c>
      <c r="N700">
        <v>1113.72</v>
      </c>
      <c r="O700" t="s">
        <v>69</v>
      </c>
      <c r="P700" t="s">
        <v>28</v>
      </c>
      <c r="Q700" t="s">
        <v>124</v>
      </c>
      <c r="R700" t="s">
        <v>125</v>
      </c>
      <c r="S700" t="s">
        <v>72</v>
      </c>
      <c r="T700" t="s">
        <v>2360</v>
      </c>
    </row>
    <row r="701" spans="1:20" x14ac:dyDescent="0.25">
      <c r="A701" t="s">
        <v>2361</v>
      </c>
      <c r="B701" s="1">
        <v>44493</v>
      </c>
      <c r="C701" t="s">
        <v>2362</v>
      </c>
      <c r="D701" t="s">
        <v>1241</v>
      </c>
      <c r="E701" t="s">
        <v>48</v>
      </c>
      <c r="F701" t="s">
        <v>49</v>
      </c>
      <c r="G701" t="s">
        <v>108</v>
      </c>
      <c r="H701" t="s">
        <v>26</v>
      </c>
      <c r="I701">
        <v>5</v>
      </c>
      <c r="J701">
        <v>231.15</v>
      </c>
      <c r="K701">
        <v>0</v>
      </c>
      <c r="L701">
        <v>92.46</v>
      </c>
      <c r="M701">
        <v>4.8499999999999996</v>
      </c>
      <c r="N701">
        <v>1253.06</v>
      </c>
      <c r="O701" t="s">
        <v>27</v>
      </c>
      <c r="P701" t="s">
        <v>28</v>
      </c>
      <c r="Q701" t="s">
        <v>81</v>
      </c>
      <c r="R701" t="s">
        <v>82</v>
      </c>
      <c r="S701" t="s">
        <v>43</v>
      </c>
      <c r="T701" t="s">
        <v>2363</v>
      </c>
    </row>
    <row r="702" spans="1:20" x14ac:dyDescent="0.25">
      <c r="A702" t="s">
        <v>2364</v>
      </c>
      <c r="B702" s="1">
        <v>45044</v>
      </c>
      <c r="C702" t="s">
        <v>2365</v>
      </c>
      <c r="D702" t="s">
        <v>1878</v>
      </c>
      <c r="E702" t="s">
        <v>380</v>
      </c>
      <c r="F702" t="s">
        <v>381</v>
      </c>
      <c r="G702" t="s">
        <v>98</v>
      </c>
      <c r="H702" t="s">
        <v>26</v>
      </c>
      <c r="I702">
        <v>4</v>
      </c>
      <c r="J702">
        <v>506.79</v>
      </c>
      <c r="K702">
        <v>0.05</v>
      </c>
      <c r="L702">
        <v>231.1</v>
      </c>
      <c r="M702">
        <v>5.61</v>
      </c>
      <c r="N702">
        <v>2162.5100000000002</v>
      </c>
      <c r="O702" t="s">
        <v>27</v>
      </c>
      <c r="P702" t="s">
        <v>132</v>
      </c>
      <c r="Q702" t="s">
        <v>221</v>
      </c>
      <c r="R702" t="s">
        <v>222</v>
      </c>
      <c r="S702" t="s">
        <v>43</v>
      </c>
      <c r="T702" t="s">
        <v>2366</v>
      </c>
    </row>
    <row r="703" spans="1:20" x14ac:dyDescent="0.25">
      <c r="A703" t="s">
        <v>2367</v>
      </c>
      <c r="B703" s="1">
        <v>45590</v>
      </c>
      <c r="C703" t="s">
        <v>2368</v>
      </c>
      <c r="D703" t="s">
        <v>1107</v>
      </c>
      <c r="E703" t="s">
        <v>530</v>
      </c>
      <c r="F703" t="s">
        <v>531</v>
      </c>
      <c r="G703" t="s">
        <v>98</v>
      </c>
      <c r="H703" t="s">
        <v>79</v>
      </c>
      <c r="I703">
        <v>5</v>
      </c>
      <c r="J703">
        <v>104.66</v>
      </c>
      <c r="K703">
        <v>0</v>
      </c>
      <c r="L703">
        <v>62.8</v>
      </c>
      <c r="M703">
        <v>4.0999999999999996</v>
      </c>
      <c r="N703">
        <v>590.20000000000005</v>
      </c>
      <c r="O703" t="s">
        <v>153</v>
      </c>
      <c r="P703" t="s">
        <v>132</v>
      </c>
      <c r="Q703" t="s">
        <v>89</v>
      </c>
      <c r="R703" t="s">
        <v>90</v>
      </c>
      <c r="S703" t="s">
        <v>43</v>
      </c>
      <c r="T703" t="s">
        <v>2369</v>
      </c>
    </row>
    <row r="704" spans="1:20" x14ac:dyDescent="0.25">
      <c r="A704" t="s">
        <v>2370</v>
      </c>
      <c r="B704" s="1">
        <v>43867</v>
      </c>
      <c r="C704" t="s">
        <v>2371</v>
      </c>
      <c r="D704" t="s">
        <v>214</v>
      </c>
      <c r="E704" t="s">
        <v>121</v>
      </c>
      <c r="F704" t="s">
        <v>122</v>
      </c>
      <c r="G704" t="s">
        <v>108</v>
      </c>
      <c r="H704" t="s">
        <v>68</v>
      </c>
      <c r="I704">
        <v>5</v>
      </c>
      <c r="J704">
        <v>264.33999999999997</v>
      </c>
      <c r="K704">
        <v>0</v>
      </c>
      <c r="L704">
        <v>0</v>
      </c>
      <c r="M704">
        <v>10.32</v>
      </c>
      <c r="N704">
        <v>1332.02</v>
      </c>
      <c r="O704" t="s">
        <v>153</v>
      </c>
      <c r="P704" t="s">
        <v>28</v>
      </c>
      <c r="Q704" t="s">
        <v>228</v>
      </c>
      <c r="R704" t="s">
        <v>82</v>
      </c>
      <c r="S704" t="s">
        <v>235</v>
      </c>
      <c r="T704" t="s">
        <v>2372</v>
      </c>
    </row>
    <row r="705" spans="1:20" x14ac:dyDescent="0.25">
      <c r="A705" t="s">
        <v>2373</v>
      </c>
      <c r="B705" s="1">
        <v>45634</v>
      </c>
      <c r="C705" t="s">
        <v>2374</v>
      </c>
      <c r="D705" t="s">
        <v>652</v>
      </c>
      <c r="E705" t="s">
        <v>380</v>
      </c>
      <c r="F705" t="s">
        <v>381</v>
      </c>
      <c r="G705" t="s">
        <v>50</v>
      </c>
      <c r="H705" t="s">
        <v>79</v>
      </c>
      <c r="I705">
        <v>2</v>
      </c>
      <c r="J705">
        <v>71.290000000000006</v>
      </c>
      <c r="K705">
        <v>0.05</v>
      </c>
      <c r="L705">
        <v>10.84</v>
      </c>
      <c r="M705">
        <v>13.13</v>
      </c>
      <c r="N705">
        <v>159.41999999999999</v>
      </c>
      <c r="O705" t="s">
        <v>40</v>
      </c>
      <c r="P705" t="s">
        <v>28</v>
      </c>
      <c r="Q705" t="s">
        <v>41</v>
      </c>
      <c r="R705" t="s">
        <v>42</v>
      </c>
      <c r="S705" t="s">
        <v>43</v>
      </c>
      <c r="T705" t="s">
        <v>2375</v>
      </c>
    </row>
    <row r="706" spans="1:20" x14ac:dyDescent="0.25">
      <c r="A706" t="s">
        <v>2376</v>
      </c>
      <c r="B706" s="1">
        <v>45223</v>
      </c>
      <c r="C706" t="s">
        <v>2377</v>
      </c>
      <c r="D706" t="s">
        <v>597</v>
      </c>
      <c r="E706" t="s">
        <v>151</v>
      </c>
      <c r="F706" t="s">
        <v>152</v>
      </c>
      <c r="G706" t="s">
        <v>98</v>
      </c>
      <c r="H706" t="s">
        <v>256</v>
      </c>
      <c r="I706">
        <v>5</v>
      </c>
      <c r="J706">
        <v>597.16</v>
      </c>
      <c r="K706">
        <v>0.2</v>
      </c>
      <c r="L706">
        <v>0</v>
      </c>
      <c r="M706">
        <v>13.59</v>
      </c>
      <c r="N706">
        <v>2402.23</v>
      </c>
      <c r="O706" t="s">
        <v>69</v>
      </c>
      <c r="P706" t="s">
        <v>28</v>
      </c>
      <c r="Q706" t="s">
        <v>81</v>
      </c>
      <c r="R706" t="s">
        <v>82</v>
      </c>
      <c r="S706" t="s">
        <v>43</v>
      </c>
      <c r="T706" t="s">
        <v>1692</v>
      </c>
    </row>
    <row r="707" spans="1:20" x14ac:dyDescent="0.25">
      <c r="A707" t="s">
        <v>2378</v>
      </c>
      <c r="B707" s="1">
        <v>45549</v>
      </c>
      <c r="C707" t="s">
        <v>2379</v>
      </c>
      <c r="D707" t="s">
        <v>849</v>
      </c>
      <c r="E707" t="s">
        <v>261</v>
      </c>
      <c r="F707" t="s">
        <v>262</v>
      </c>
      <c r="G707" t="s">
        <v>50</v>
      </c>
      <c r="H707" t="s">
        <v>123</v>
      </c>
      <c r="I707">
        <v>1</v>
      </c>
      <c r="J707">
        <v>362.88</v>
      </c>
      <c r="K707">
        <v>0.05</v>
      </c>
      <c r="L707">
        <v>41.37</v>
      </c>
      <c r="M707">
        <v>7.83</v>
      </c>
      <c r="N707">
        <v>393.94</v>
      </c>
      <c r="O707" t="s">
        <v>69</v>
      </c>
      <c r="P707" t="s">
        <v>28</v>
      </c>
      <c r="Q707" t="s">
        <v>210</v>
      </c>
      <c r="R707" t="s">
        <v>42</v>
      </c>
      <c r="S707" t="s">
        <v>43</v>
      </c>
      <c r="T707" t="s">
        <v>2380</v>
      </c>
    </row>
    <row r="708" spans="1:20" x14ac:dyDescent="0.25">
      <c r="A708" t="s">
        <v>2381</v>
      </c>
      <c r="B708" s="1">
        <v>45379</v>
      </c>
      <c r="C708" t="s">
        <v>2382</v>
      </c>
      <c r="D708" t="s">
        <v>791</v>
      </c>
      <c r="E708" t="s">
        <v>87</v>
      </c>
      <c r="F708" t="s">
        <v>88</v>
      </c>
      <c r="G708" t="s">
        <v>25</v>
      </c>
      <c r="H708" t="s">
        <v>263</v>
      </c>
      <c r="I708">
        <v>5</v>
      </c>
      <c r="J708">
        <v>220.11</v>
      </c>
      <c r="K708">
        <v>0.05</v>
      </c>
      <c r="L708">
        <v>83.64</v>
      </c>
      <c r="M708">
        <v>6.93</v>
      </c>
      <c r="N708">
        <v>1136.0899999999999</v>
      </c>
      <c r="O708" t="s">
        <v>40</v>
      </c>
      <c r="P708" t="s">
        <v>28</v>
      </c>
      <c r="Q708" t="s">
        <v>51</v>
      </c>
      <c r="R708" t="s">
        <v>42</v>
      </c>
      <c r="S708" t="s">
        <v>43</v>
      </c>
      <c r="T708" t="s">
        <v>1754</v>
      </c>
    </row>
    <row r="709" spans="1:20" x14ac:dyDescent="0.25">
      <c r="A709" t="s">
        <v>2383</v>
      </c>
      <c r="B709" s="1">
        <v>44109</v>
      </c>
      <c r="C709" t="s">
        <v>2384</v>
      </c>
      <c r="D709" t="s">
        <v>1006</v>
      </c>
      <c r="E709" t="s">
        <v>96</v>
      </c>
      <c r="F709" t="s">
        <v>97</v>
      </c>
      <c r="G709" t="s">
        <v>50</v>
      </c>
      <c r="H709" t="s">
        <v>109</v>
      </c>
      <c r="I709">
        <v>2</v>
      </c>
      <c r="J709">
        <v>298.51</v>
      </c>
      <c r="K709">
        <v>0.3</v>
      </c>
      <c r="L709">
        <v>20.9</v>
      </c>
      <c r="M709">
        <v>6.99</v>
      </c>
      <c r="N709">
        <v>445.8</v>
      </c>
      <c r="O709" t="s">
        <v>69</v>
      </c>
      <c r="P709" t="s">
        <v>28</v>
      </c>
      <c r="Q709" t="s">
        <v>210</v>
      </c>
      <c r="R709" t="s">
        <v>42</v>
      </c>
      <c r="S709" t="s">
        <v>43</v>
      </c>
      <c r="T709" t="s">
        <v>2385</v>
      </c>
    </row>
    <row r="710" spans="1:20" x14ac:dyDescent="0.25">
      <c r="A710" t="s">
        <v>2386</v>
      </c>
      <c r="B710" s="1">
        <v>44047</v>
      </c>
      <c r="C710" t="s">
        <v>2387</v>
      </c>
      <c r="D710" t="s">
        <v>716</v>
      </c>
      <c r="E710" t="s">
        <v>374</v>
      </c>
      <c r="F710" t="s">
        <v>375</v>
      </c>
      <c r="G710" t="s">
        <v>98</v>
      </c>
      <c r="H710" t="s">
        <v>263</v>
      </c>
      <c r="I710">
        <v>1</v>
      </c>
      <c r="J710">
        <v>19.55</v>
      </c>
      <c r="K710">
        <v>0.05</v>
      </c>
      <c r="L710">
        <v>2.23</v>
      </c>
      <c r="M710">
        <v>3.7</v>
      </c>
      <c r="N710">
        <v>24.5</v>
      </c>
      <c r="O710" t="s">
        <v>153</v>
      </c>
      <c r="P710" t="s">
        <v>28</v>
      </c>
      <c r="Q710" t="s">
        <v>228</v>
      </c>
      <c r="R710" t="s">
        <v>82</v>
      </c>
      <c r="S710" t="s">
        <v>31</v>
      </c>
      <c r="T710" t="s">
        <v>2388</v>
      </c>
    </row>
    <row r="711" spans="1:20" x14ac:dyDescent="0.25">
      <c r="A711" t="s">
        <v>2389</v>
      </c>
      <c r="B711" s="1">
        <v>44697</v>
      </c>
      <c r="C711" t="s">
        <v>75</v>
      </c>
      <c r="D711" t="s">
        <v>656</v>
      </c>
      <c r="E711" t="s">
        <v>114</v>
      </c>
      <c r="F711" t="s">
        <v>115</v>
      </c>
      <c r="G711" t="s">
        <v>38</v>
      </c>
      <c r="H711" t="s">
        <v>256</v>
      </c>
      <c r="I711">
        <v>4</v>
      </c>
      <c r="J711">
        <v>62.63</v>
      </c>
      <c r="K711">
        <v>0.05</v>
      </c>
      <c r="L711">
        <v>19.04</v>
      </c>
      <c r="M711">
        <v>11.02</v>
      </c>
      <c r="N711">
        <v>268.05</v>
      </c>
      <c r="O711" t="s">
        <v>80</v>
      </c>
      <c r="P711" t="s">
        <v>28</v>
      </c>
      <c r="Q711" t="s">
        <v>145</v>
      </c>
      <c r="R711" t="s">
        <v>146</v>
      </c>
      <c r="S711" t="s">
        <v>235</v>
      </c>
      <c r="T711" t="s">
        <v>2390</v>
      </c>
    </row>
    <row r="712" spans="1:20" x14ac:dyDescent="0.25">
      <c r="A712" t="s">
        <v>2391</v>
      </c>
      <c r="B712" s="1">
        <v>44703</v>
      </c>
      <c r="C712" t="s">
        <v>2392</v>
      </c>
      <c r="D712" t="s">
        <v>964</v>
      </c>
      <c r="E712" t="s">
        <v>391</v>
      </c>
      <c r="F712" t="s">
        <v>392</v>
      </c>
      <c r="G712" t="s">
        <v>50</v>
      </c>
      <c r="H712" t="s">
        <v>354</v>
      </c>
      <c r="I712">
        <v>1</v>
      </c>
      <c r="J712">
        <v>470.49</v>
      </c>
      <c r="K712">
        <v>0.15</v>
      </c>
      <c r="L712">
        <v>20</v>
      </c>
      <c r="M712">
        <v>4.9000000000000004</v>
      </c>
      <c r="N712">
        <v>424.82</v>
      </c>
      <c r="O712" t="s">
        <v>153</v>
      </c>
      <c r="P712" t="s">
        <v>28</v>
      </c>
      <c r="Q712" t="s">
        <v>145</v>
      </c>
      <c r="R712" t="s">
        <v>146</v>
      </c>
      <c r="S712" t="s">
        <v>43</v>
      </c>
      <c r="T712" t="s">
        <v>2393</v>
      </c>
    </row>
    <row r="713" spans="1:20" x14ac:dyDescent="0.25">
      <c r="A713" t="s">
        <v>2394</v>
      </c>
      <c r="B713" s="1">
        <v>45652</v>
      </c>
      <c r="C713" t="s">
        <v>2395</v>
      </c>
      <c r="D713" t="s">
        <v>373</v>
      </c>
      <c r="E713" t="s">
        <v>244</v>
      </c>
      <c r="F713" t="s">
        <v>245</v>
      </c>
      <c r="G713" t="s">
        <v>50</v>
      </c>
      <c r="H713" t="s">
        <v>39</v>
      </c>
      <c r="I713">
        <v>5</v>
      </c>
      <c r="J713">
        <v>245.4</v>
      </c>
      <c r="K713">
        <v>0.05</v>
      </c>
      <c r="L713">
        <v>58.28</v>
      </c>
      <c r="M713">
        <v>11.42</v>
      </c>
      <c r="N713">
        <v>1235.3499999999999</v>
      </c>
      <c r="O713" t="s">
        <v>40</v>
      </c>
      <c r="P713" t="s">
        <v>99</v>
      </c>
      <c r="Q713" t="s">
        <v>339</v>
      </c>
      <c r="R713" t="s">
        <v>82</v>
      </c>
      <c r="S713" t="s">
        <v>43</v>
      </c>
      <c r="T713" t="s">
        <v>2396</v>
      </c>
    </row>
    <row r="714" spans="1:20" x14ac:dyDescent="0.25">
      <c r="A714" t="s">
        <v>2397</v>
      </c>
      <c r="B714" s="1">
        <v>45127</v>
      </c>
      <c r="C714" t="s">
        <v>2398</v>
      </c>
      <c r="D714" t="s">
        <v>624</v>
      </c>
      <c r="E714" t="s">
        <v>380</v>
      </c>
      <c r="F714" t="s">
        <v>381</v>
      </c>
      <c r="G714" t="s">
        <v>180</v>
      </c>
      <c r="H714" t="s">
        <v>256</v>
      </c>
      <c r="I714">
        <v>5</v>
      </c>
      <c r="J714">
        <v>148.75</v>
      </c>
      <c r="K714">
        <v>0</v>
      </c>
      <c r="L714">
        <v>59.5</v>
      </c>
      <c r="M714">
        <v>1.38</v>
      </c>
      <c r="N714">
        <v>804.63</v>
      </c>
      <c r="O714" t="s">
        <v>69</v>
      </c>
      <c r="P714" t="s">
        <v>28</v>
      </c>
      <c r="Q714" t="s">
        <v>41</v>
      </c>
      <c r="R714" t="s">
        <v>42</v>
      </c>
      <c r="S714" t="s">
        <v>91</v>
      </c>
      <c r="T714" t="s">
        <v>1345</v>
      </c>
    </row>
    <row r="715" spans="1:20" x14ac:dyDescent="0.25">
      <c r="A715" t="s">
        <v>2399</v>
      </c>
      <c r="B715" s="1">
        <v>43892</v>
      </c>
      <c r="C715" t="s">
        <v>2400</v>
      </c>
      <c r="D715" t="s">
        <v>597</v>
      </c>
      <c r="E715" t="s">
        <v>302</v>
      </c>
      <c r="F715" t="s">
        <v>303</v>
      </c>
      <c r="G715" t="s">
        <v>25</v>
      </c>
      <c r="H715" t="s">
        <v>58</v>
      </c>
      <c r="I715">
        <v>3</v>
      </c>
      <c r="J715">
        <v>35.159999999999997</v>
      </c>
      <c r="K715">
        <v>0.05</v>
      </c>
      <c r="L715">
        <v>5.01</v>
      </c>
      <c r="M715">
        <v>5.41</v>
      </c>
      <c r="N715">
        <v>110.63</v>
      </c>
      <c r="O715" t="s">
        <v>40</v>
      </c>
      <c r="P715" t="s">
        <v>28</v>
      </c>
      <c r="Q715" t="s">
        <v>89</v>
      </c>
      <c r="R715" t="s">
        <v>90</v>
      </c>
      <c r="S715" t="s">
        <v>43</v>
      </c>
      <c r="T715" t="s">
        <v>126</v>
      </c>
    </row>
    <row r="716" spans="1:20" x14ac:dyDescent="0.25">
      <c r="A716" t="s">
        <v>2401</v>
      </c>
      <c r="B716" s="1">
        <v>44426</v>
      </c>
      <c r="C716" t="s">
        <v>2402</v>
      </c>
      <c r="D716" t="s">
        <v>1736</v>
      </c>
      <c r="E716" t="s">
        <v>261</v>
      </c>
      <c r="F716" t="s">
        <v>262</v>
      </c>
      <c r="G716" t="s">
        <v>50</v>
      </c>
      <c r="H716" t="s">
        <v>79</v>
      </c>
      <c r="I716">
        <v>4</v>
      </c>
      <c r="J716">
        <v>467.71</v>
      </c>
      <c r="K716">
        <v>0.15</v>
      </c>
      <c r="L716">
        <v>190.83</v>
      </c>
      <c r="M716">
        <v>10.5</v>
      </c>
      <c r="N716">
        <v>1791.54</v>
      </c>
      <c r="O716" t="s">
        <v>27</v>
      </c>
      <c r="P716" t="s">
        <v>28</v>
      </c>
      <c r="Q716" t="s">
        <v>116</v>
      </c>
      <c r="R716" t="s">
        <v>42</v>
      </c>
      <c r="S716" t="s">
        <v>43</v>
      </c>
      <c r="T716" t="s">
        <v>2403</v>
      </c>
    </row>
    <row r="717" spans="1:20" x14ac:dyDescent="0.25">
      <c r="A717" t="s">
        <v>2404</v>
      </c>
      <c r="B717" s="1">
        <v>44559</v>
      </c>
      <c r="C717" t="s">
        <v>2405</v>
      </c>
      <c r="D717" t="s">
        <v>843</v>
      </c>
      <c r="E717" t="s">
        <v>130</v>
      </c>
      <c r="F717" t="s">
        <v>131</v>
      </c>
      <c r="G717" t="s">
        <v>25</v>
      </c>
      <c r="H717" t="s">
        <v>123</v>
      </c>
      <c r="I717">
        <v>2</v>
      </c>
      <c r="J717">
        <v>221.87</v>
      </c>
      <c r="K717">
        <v>0</v>
      </c>
      <c r="L717">
        <v>22.19</v>
      </c>
      <c r="M717">
        <v>1.1100000000000001</v>
      </c>
      <c r="N717">
        <v>467.04</v>
      </c>
      <c r="O717" t="s">
        <v>69</v>
      </c>
      <c r="P717" t="s">
        <v>28</v>
      </c>
      <c r="Q717" t="s">
        <v>154</v>
      </c>
      <c r="R717" t="s">
        <v>155</v>
      </c>
      <c r="S717" t="s">
        <v>43</v>
      </c>
      <c r="T717" t="s">
        <v>677</v>
      </c>
    </row>
    <row r="718" spans="1:20" x14ac:dyDescent="0.25">
      <c r="A718" t="s">
        <v>2406</v>
      </c>
      <c r="B718" s="1">
        <v>45196</v>
      </c>
      <c r="C718" t="s">
        <v>2407</v>
      </c>
      <c r="D718" t="s">
        <v>120</v>
      </c>
      <c r="E718" t="s">
        <v>574</v>
      </c>
      <c r="F718" t="s">
        <v>575</v>
      </c>
      <c r="G718" t="s">
        <v>108</v>
      </c>
      <c r="H718" t="s">
        <v>123</v>
      </c>
      <c r="I718">
        <v>2</v>
      </c>
      <c r="J718">
        <v>487.44</v>
      </c>
      <c r="K718">
        <v>0</v>
      </c>
      <c r="L718">
        <v>77.989999999999995</v>
      </c>
      <c r="M718">
        <v>5.31</v>
      </c>
      <c r="N718">
        <v>1058.18</v>
      </c>
      <c r="O718" t="s">
        <v>153</v>
      </c>
      <c r="P718" t="s">
        <v>181</v>
      </c>
      <c r="Q718" t="s">
        <v>81</v>
      </c>
      <c r="R718" t="s">
        <v>82</v>
      </c>
      <c r="S718" t="s">
        <v>43</v>
      </c>
      <c r="T718" t="s">
        <v>2408</v>
      </c>
    </row>
    <row r="719" spans="1:20" x14ac:dyDescent="0.25">
      <c r="A719" t="s">
        <v>2409</v>
      </c>
      <c r="B719" s="1">
        <v>44227</v>
      </c>
      <c r="C719" t="s">
        <v>2410</v>
      </c>
      <c r="D719" t="s">
        <v>187</v>
      </c>
      <c r="E719" t="s">
        <v>244</v>
      </c>
      <c r="F719" t="s">
        <v>245</v>
      </c>
      <c r="G719" t="s">
        <v>50</v>
      </c>
      <c r="H719" t="s">
        <v>58</v>
      </c>
      <c r="I719">
        <v>2</v>
      </c>
      <c r="J719">
        <v>56.82</v>
      </c>
      <c r="K719">
        <v>0</v>
      </c>
      <c r="L719">
        <v>13.64</v>
      </c>
      <c r="M719">
        <v>10.54</v>
      </c>
      <c r="N719">
        <v>137.82</v>
      </c>
      <c r="O719" t="s">
        <v>40</v>
      </c>
      <c r="P719" t="s">
        <v>28</v>
      </c>
      <c r="Q719" t="s">
        <v>60</v>
      </c>
      <c r="R719" t="s">
        <v>61</v>
      </c>
      <c r="S719" t="s">
        <v>31</v>
      </c>
      <c r="T719" t="s">
        <v>2411</v>
      </c>
    </row>
    <row r="720" spans="1:20" x14ac:dyDescent="0.25">
      <c r="A720" t="s">
        <v>2412</v>
      </c>
      <c r="B720" s="1">
        <v>44529</v>
      </c>
      <c r="C720" t="s">
        <v>2413</v>
      </c>
      <c r="D720" t="s">
        <v>1002</v>
      </c>
      <c r="E720" t="s">
        <v>178</v>
      </c>
      <c r="F720" t="s">
        <v>179</v>
      </c>
      <c r="G720" t="s">
        <v>98</v>
      </c>
      <c r="H720" t="s">
        <v>39</v>
      </c>
      <c r="I720">
        <v>3</v>
      </c>
      <c r="J720">
        <v>195.03</v>
      </c>
      <c r="K720">
        <v>0.1</v>
      </c>
      <c r="L720">
        <v>94.78</v>
      </c>
      <c r="M720">
        <v>13.87</v>
      </c>
      <c r="N720">
        <v>635.23</v>
      </c>
      <c r="O720" t="s">
        <v>69</v>
      </c>
      <c r="P720" t="s">
        <v>28</v>
      </c>
      <c r="Q720" t="s">
        <v>100</v>
      </c>
      <c r="R720" t="s">
        <v>101</v>
      </c>
      <c r="S720" t="s">
        <v>43</v>
      </c>
      <c r="T720" t="s">
        <v>2411</v>
      </c>
    </row>
    <row r="721" spans="1:20" x14ac:dyDescent="0.25">
      <c r="A721" t="s">
        <v>2414</v>
      </c>
      <c r="B721" s="1">
        <v>44873</v>
      </c>
      <c r="C721" t="s">
        <v>2415</v>
      </c>
      <c r="D721" t="s">
        <v>220</v>
      </c>
      <c r="E721" t="s">
        <v>77</v>
      </c>
      <c r="F721" t="s">
        <v>78</v>
      </c>
      <c r="G721" t="s">
        <v>180</v>
      </c>
      <c r="H721" t="s">
        <v>123</v>
      </c>
      <c r="I721">
        <v>2</v>
      </c>
      <c r="J721">
        <v>391.78</v>
      </c>
      <c r="K721">
        <v>0.1</v>
      </c>
      <c r="L721">
        <v>84.62</v>
      </c>
      <c r="M721">
        <v>14.35</v>
      </c>
      <c r="N721">
        <v>804.17</v>
      </c>
      <c r="O721" t="s">
        <v>69</v>
      </c>
      <c r="P721" t="s">
        <v>99</v>
      </c>
      <c r="Q721" t="s">
        <v>210</v>
      </c>
      <c r="R721" t="s">
        <v>42</v>
      </c>
      <c r="S721" t="s">
        <v>31</v>
      </c>
      <c r="T721" t="s">
        <v>2416</v>
      </c>
    </row>
    <row r="722" spans="1:20" x14ac:dyDescent="0.25">
      <c r="A722" t="s">
        <v>2417</v>
      </c>
      <c r="B722" s="1">
        <v>44007</v>
      </c>
      <c r="C722" t="s">
        <v>2418</v>
      </c>
      <c r="D722" t="s">
        <v>497</v>
      </c>
      <c r="E722" t="s">
        <v>172</v>
      </c>
      <c r="F722" t="s">
        <v>173</v>
      </c>
      <c r="G722" t="s">
        <v>25</v>
      </c>
      <c r="H722" t="s">
        <v>354</v>
      </c>
      <c r="I722">
        <v>1</v>
      </c>
      <c r="J722">
        <v>167.4</v>
      </c>
      <c r="K722">
        <v>0</v>
      </c>
      <c r="L722">
        <v>30.13</v>
      </c>
      <c r="M722">
        <v>7.61</v>
      </c>
      <c r="N722">
        <v>205.14</v>
      </c>
      <c r="O722" t="s">
        <v>69</v>
      </c>
      <c r="P722" t="s">
        <v>28</v>
      </c>
      <c r="Q722" t="s">
        <v>29</v>
      </c>
      <c r="R722" t="s">
        <v>30</v>
      </c>
      <c r="S722" t="s">
        <v>91</v>
      </c>
      <c r="T722" t="s">
        <v>2419</v>
      </c>
    </row>
    <row r="723" spans="1:20" x14ac:dyDescent="0.25">
      <c r="A723" t="s">
        <v>2420</v>
      </c>
      <c r="B723" s="1">
        <v>45466</v>
      </c>
      <c r="C723" t="s">
        <v>2421</v>
      </c>
      <c r="D723" t="s">
        <v>1509</v>
      </c>
      <c r="E723" t="s">
        <v>302</v>
      </c>
      <c r="F723" t="s">
        <v>303</v>
      </c>
      <c r="G723" t="s">
        <v>25</v>
      </c>
      <c r="H723" t="s">
        <v>26</v>
      </c>
      <c r="I723">
        <v>4</v>
      </c>
      <c r="J723">
        <v>260.35000000000002</v>
      </c>
      <c r="K723">
        <v>0.2</v>
      </c>
      <c r="L723">
        <v>99.97</v>
      </c>
      <c r="M723">
        <v>2</v>
      </c>
      <c r="N723">
        <v>935.09</v>
      </c>
      <c r="O723" t="s">
        <v>69</v>
      </c>
      <c r="P723" t="s">
        <v>132</v>
      </c>
      <c r="Q723" t="s">
        <v>166</v>
      </c>
      <c r="R723" t="s">
        <v>167</v>
      </c>
      <c r="S723" t="s">
        <v>43</v>
      </c>
      <c r="T723" t="s">
        <v>2422</v>
      </c>
    </row>
    <row r="724" spans="1:20" x14ac:dyDescent="0.25">
      <c r="A724" t="s">
        <v>2423</v>
      </c>
      <c r="B724" s="1">
        <v>44226</v>
      </c>
      <c r="C724" t="s">
        <v>2424</v>
      </c>
      <c r="D724" t="s">
        <v>720</v>
      </c>
      <c r="E724" t="s">
        <v>391</v>
      </c>
      <c r="F724" t="s">
        <v>392</v>
      </c>
      <c r="G724" t="s">
        <v>38</v>
      </c>
      <c r="H724" t="s">
        <v>26</v>
      </c>
      <c r="I724">
        <v>5</v>
      </c>
      <c r="J724">
        <v>419.07</v>
      </c>
      <c r="K724">
        <v>0.25</v>
      </c>
      <c r="L724">
        <v>78.58</v>
      </c>
      <c r="M724">
        <v>9.7200000000000006</v>
      </c>
      <c r="N724">
        <v>1659.81</v>
      </c>
      <c r="O724" t="s">
        <v>27</v>
      </c>
      <c r="P724" t="s">
        <v>28</v>
      </c>
      <c r="Q724" t="s">
        <v>188</v>
      </c>
      <c r="R724" t="s">
        <v>82</v>
      </c>
      <c r="S724" t="s">
        <v>43</v>
      </c>
      <c r="T724" t="s">
        <v>2425</v>
      </c>
    </row>
    <row r="725" spans="1:20" x14ac:dyDescent="0.25">
      <c r="A725" t="s">
        <v>2426</v>
      </c>
      <c r="B725" s="1">
        <v>44275</v>
      </c>
      <c r="C725" t="s">
        <v>2427</v>
      </c>
      <c r="D725" t="s">
        <v>731</v>
      </c>
      <c r="E725" t="s">
        <v>469</v>
      </c>
      <c r="F725" t="s">
        <v>470</v>
      </c>
      <c r="G725" t="s">
        <v>180</v>
      </c>
      <c r="H725" t="s">
        <v>26</v>
      </c>
      <c r="I725">
        <v>2</v>
      </c>
      <c r="J725">
        <v>299.49</v>
      </c>
      <c r="K725">
        <v>0</v>
      </c>
      <c r="L725">
        <v>29.95</v>
      </c>
      <c r="M725">
        <v>0.04</v>
      </c>
      <c r="N725">
        <v>628.97</v>
      </c>
      <c r="O725" t="s">
        <v>69</v>
      </c>
      <c r="P725" t="s">
        <v>28</v>
      </c>
      <c r="Q725" t="s">
        <v>228</v>
      </c>
      <c r="R725" t="s">
        <v>82</v>
      </c>
      <c r="S725" t="s">
        <v>31</v>
      </c>
      <c r="T725" t="s">
        <v>2428</v>
      </c>
    </row>
    <row r="726" spans="1:20" x14ac:dyDescent="0.25">
      <c r="A726" t="s">
        <v>2429</v>
      </c>
      <c r="B726" s="1">
        <v>45087</v>
      </c>
      <c r="C726" t="s">
        <v>2430</v>
      </c>
      <c r="D726" t="s">
        <v>1292</v>
      </c>
      <c r="E726" t="s">
        <v>280</v>
      </c>
      <c r="F726" t="s">
        <v>281</v>
      </c>
      <c r="G726" t="s">
        <v>38</v>
      </c>
      <c r="H726" t="s">
        <v>68</v>
      </c>
      <c r="I726">
        <v>4</v>
      </c>
      <c r="J726">
        <v>446.33</v>
      </c>
      <c r="K726">
        <v>0</v>
      </c>
      <c r="L726">
        <v>142.83000000000001</v>
      </c>
      <c r="M726">
        <v>13.92</v>
      </c>
      <c r="N726">
        <v>1942.07</v>
      </c>
      <c r="O726" t="s">
        <v>80</v>
      </c>
      <c r="P726" t="s">
        <v>181</v>
      </c>
      <c r="Q726" t="s">
        <v>100</v>
      </c>
      <c r="R726" t="s">
        <v>101</v>
      </c>
      <c r="S726" t="s">
        <v>43</v>
      </c>
      <c r="T726" t="s">
        <v>2431</v>
      </c>
    </row>
    <row r="727" spans="1:20" x14ac:dyDescent="0.25">
      <c r="A727" t="s">
        <v>2432</v>
      </c>
      <c r="B727" s="1">
        <v>43906</v>
      </c>
      <c r="C727" t="s">
        <v>2433</v>
      </c>
      <c r="D727" t="s">
        <v>474</v>
      </c>
      <c r="E727" t="s">
        <v>96</v>
      </c>
      <c r="F727" t="s">
        <v>97</v>
      </c>
      <c r="G727" t="s">
        <v>98</v>
      </c>
      <c r="H727" t="s">
        <v>26</v>
      </c>
      <c r="I727">
        <v>5</v>
      </c>
      <c r="J727">
        <v>38.119999999999997</v>
      </c>
      <c r="K727">
        <v>0.05</v>
      </c>
      <c r="L727">
        <v>14.49</v>
      </c>
      <c r="M727">
        <v>13.53</v>
      </c>
      <c r="N727">
        <v>209.09</v>
      </c>
      <c r="O727" t="s">
        <v>69</v>
      </c>
      <c r="P727" t="s">
        <v>132</v>
      </c>
      <c r="Q727" t="s">
        <v>166</v>
      </c>
      <c r="R727" t="s">
        <v>167</v>
      </c>
      <c r="S727" t="s">
        <v>31</v>
      </c>
      <c r="T727" t="s">
        <v>2434</v>
      </c>
    </row>
    <row r="728" spans="1:20" x14ac:dyDescent="0.25">
      <c r="A728" t="s">
        <v>2435</v>
      </c>
      <c r="B728" s="1">
        <v>44095</v>
      </c>
      <c r="C728" t="s">
        <v>2436</v>
      </c>
      <c r="D728" t="s">
        <v>811</v>
      </c>
      <c r="E728" t="s">
        <v>337</v>
      </c>
      <c r="F728" t="s">
        <v>338</v>
      </c>
      <c r="G728" t="s">
        <v>50</v>
      </c>
      <c r="H728" t="s">
        <v>79</v>
      </c>
      <c r="I728">
        <v>5</v>
      </c>
      <c r="J728">
        <v>552.04</v>
      </c>
      <c r="K728">
        <v>0.05</v>
      </c>
      <c r="L728">
        <v>314.66000000000003</v>
      </c>
      <c r="M728">
        <v>0.69</v>
      </c>
      <c r="N728">
        <v>2937.54</v>
      </c>
      <c r="O728" t="s">
        <v>27</v>
      </c>
      <c r="P728" t="s">
        <v>70</v>
      </c>
      <c r="Q728" t="s">
        <v>182</v>
      </c>
      <c r="R728" t="s">
        <v>183</v>
      </c>
      <c r="S728" t="s">
        <v>43</v>
      </c>
      <c r="T728" t="s">
        <v>2437</v>
      </c>
    </row>
    <row r="729" spans="1:20" x14ac:dyDescent="0.25">
      <c r="A729" t="s">
        <v>2438</v>
      </c>
      <c r="B729" s="1">
        <v>44285</v>
      </c>
      <c r="C729" t="s">
        <v>2439</v>
      </c>
      <c r="D729" t="s">
        <v>2440</v>
      </c>
      <c r="E729" t="s">
        <v>77</v>
      </c>
      <c r="F729" t="s">
        <v>78</v>
      </c>
      <c r="G729" t="s">
        <v>180</v>
      </c>
      <c r="H729" t="s">
        <v>39</v>
      </c>
      <c r="I729">
        <v>1</v>
      </c>
      <c r="J729">
        <v>598.22</v>
      </c>
      <c r="K729">
        <v>0.2</v>
      </c>
      <c r="L729">
        <v>23.93</v>
      </c>
      <c r="M729">
        <v>9.98</v>
      </c>
      <c r="N729">
        <v>512.49</v>
      </c>
      <c r="O729" t="s">
        <v>69</v>
      </c>
      <c r="P729" t="s">
        <v>99</v>
      </c>
      <c r="Q729" t="s">
        <v>100</v>
      </c>
      <c r="R729" t="s">
        <v>101</v>
      </c>
      <c r="S729" t="s">
        <v>43</v>
      </c>
      <c r="T729" t="s">
        <v>2441</v>
      </c>
    </row>
    <row r="730" spans="1:20" x14ac:dyDescent="0.25">
      <c r="A730" t="s">
        <v>2442</v>
      </c>
      <c r="B730" s="1">
        <v>45650</v>
      </c>
      <c r="C730" t="s">
        <v>2443</v>
      </c>
      <c r="D730" t="s">
        <v>22</v>
      </c>
      <c r="E730" t="s">
        <v>521</v>
      </c>
      <c r="F730" t="s">
        <v>522</v>
      </c>
      <c r="G730" t="s">
        <v>98</v>
      </c>
      <c r="H730" t="s">
        <v>109</v>
      </c>
      <c r="I730">
        <v>1</v>
      </c>
      <c r="J730">
        <v>564.47</v>
      </c>
      <c r="K730">
        <v>0</v>
      </c>
      <c r="L730">
        <v>67.739999999999995</v>
      </c>
      <c r="M730">
        <v>12.64</v>
      </c>
      <c r="N730">
        <v>644.85</v>
      </c>
      <c r="O730" t="s">
        <v>27</v>
      </c>
      <c r="P730" t="s">
        <v>132</v>
      </c>
      <c r="Q730" t="s">
        <v>154</v>
      </c>
      <c r="R730" t="s">
        <v>155</v>
      </c>
      <c r="S730" t="s">
        <v>31</v>
      </c>
      <c r="T730" t="s">
        <v>1995</v>
      </c>
    </row>
    <row r="731" spans="1:20" x14ac:dyDescent="0.25">
      <c r="A731" t="s">
        <v>2444</v>
      </c>
      <c r="B731" s="1">
        <v>44548</v>
      </c>
      <c r="C731" t="s">
        <v>2445</v>
      </c>
      <c r="D731" t="s">
        <v>328</v>
      </c>
      <c r="E731" t="s">
        <v>380</v>
      </c>
      <c r="F731" t="s">
        <v>381</v>
      </c>
      <c r="G731" t="s">
        <v>180</v>
      </c>
      <c r="H731" t="s">
        <v>39</v>
      </c>
      <c r="I731">
        <v>5</v>
      </c>
      <c r="J731">
        <v>144.61000000000001</v>
      </c>
      <c r="K731">
        <v>0</v>
      </c>
      <c r="L731">
        <v>130.15</v>
      </c>
      <c r="M731">
        <v>5.13</v>
      </c>
      <c r="N731">
        <v>858.33</v>
      </c>
      <c r="O731" t="s">
        <v>40</v>
      </c>
      <c r="P731" t="s">
        <v>181</v>
      </c>
      <c r="Q731" t="s">
        <v>124</v>
      </c>
      <c r="R731" t="s">
        <v>125</v>
      </c>
      <c r="S731" t="s">
        <v>235</v>
      </c>
      <c r="T731" t="s">
        <v>2446</v>
      </c>
    </row>
    <row r="732" spans="1:20" x14ac:dyDescent="0.25">
      <c r="A732" t="s">
        <v>2447</v>
      </c>
      <c r="B732" s="1">
        <v>44565</v>
      </c>
      <c r="C732" t="s">
        <v>2448</v>
      </c>
      <c r="D732" t="s">
        <v>904</v>
      </c>
      <c r="E732" t="s">
        <v>48</v>
      </c>
      <c r="F732" t="s">
        <v>49</v>
      </c>
      <c r="G732" t="s">
        <v>50</v>
      </c>
      <c r="H732" t="s">
        <v>354</v>
      </c>
      <c r="I732">
        <v>2</v>
      </c>
      <c r="J732">
        <v>567.80999999999995</v>
      </c>
      <c r="K732">
        <v>0</v>
      </c>
      <c r="L732">
        <v>0</v>
      </c>
      <c r="M732">
        <v>2.09</v>
      </c>
      <c r="N732">
        <v>1137.71</v>
      </c>
      <c r="O732" t="s">
        <v>69</v>
      </c>
      <c r="P732" t="s">
        <v>28</v>
      </c>
      <c r="Q732" t="s">
        <v>29</v>
      </c>
      <c r="R732" t="s">
        <v>30</v>
      </c>
      <c r="S732" t="s">
        <v>43</v>
      </c>
      <c r="T732" t="s">
        <v>2449</v>
      </c>
    </row>
    <row r="733" spans="1:20" x14ac:dyDescent="0.25">
      <c r="A733" t="s">
        <v>2450</v>
      </c>
      <c r="B733" s="1">
        <v>45238</v>
      </c>
      <c r="C733" t="s">
        <v>2451</v>
      </c>
      <c r="D733" t="s">
        <v>953</v>
      </c>
      <c r="E733" t="s">
        <v>521</v>
      </c>
      <c r="F733" t="s">
        <v>522</v>
      </c>
      <c r="G733" t="s">
        <v>25</v>
      </c>
      <c r="H733" t="s">
        <v>26</v>
      </c>
      <c r="I733">
        <v>3</v>
      </c>
      <c r="J733">
        <v>129.66999999999999</v>
      </c>
      <c r="K733">
        <v>0</v>
      </c>
      <c r="L733">
        <v>31.12</v>
      </c>
      <c r="M733">
        <v>6.2</v>
      </c>
      <c r="N733">
        <v>426.33</v>
      </c>
      <c r="O733" t="s">
        <v>69</v>
      </c>
      <c r="P733" t="s">
        <v>132</v>
      </c>
      <c r="Q733" t="s">
        <v>29</v>
      </c>
      <c r="R733" t="s">
        <v>30</v>
      </c>
      <c r="S733" t="s">
        <v>43</v>
      </c>
      <c r="T733" t="s">
        <v>2452</v>
      </c>
    </row>
    <row r="734" spans="1:20" x14ac:dyDescent="0.25">
      <c r="A734" t="s">
        <v>2453</v>
      </c>
      <c r="B734" s="1">
        <v>45418</v>
      </c>
      <c r="C734" t="s">
        <v>2454</v>
      </c>
      <c r="D734" t="s">
        <v>343</v>
      </c>
      <c r="E734" t="s">
        <v>178</v>
      </c>
      <c r="F734" t="s">
        <v>179</v>
      </c>
      <c r="G734" t="s">
        <v>180</v>
      </c>
      <c r="H734" t="s">
        <v>79</v>
      </c>
      <c r="I734">
        <v>3</v>
      </c>
      <c r="J734">
        <v>304.31</v>
      </c>
      <c r="K734">
        <v>0</v>
      </c>
      <c r="L734">
        <v>109.55</v>
      </c>
      <c r="M734">
        <v>7.02</v>
      </c>
      <c r="N734">
        <v>1029.5</v>
      </c>
      <c r="O734" t="s">
        <v>27</v>
      </c>
      <c r="P734" t="s">
        <v>28</v>
      </c>
      <c r="Q734" t="s">
        <v>89</v>
      </c>
      <c r="R734" t="s">
        <v>90</v>
      </c>
      <c r="S734" t="s">
        <v>43</v>
      </c>
      <c r="T734" t="s">
        <v>2455</v>
      </c>
    </row>
    <row r="735" spans="1:20" x14ac:dyDescent="0.25">
      <c r="A735" t="s">
        <v>2456</v>
      </c>
      <c r="B735" s="1">
        <v>44681</v>
      </c>
      <c r="C735" t="s">
        <v>2457</v>
      </c>
      <c r="D735" t="s">
        <v>1465</v>
      </c>
      <c r="E735" t="s">
        <v>23</v>
      </c>
      <c r="F735" t="s">
        <v>24</v>
      </c>
      <c r="G735" t="s">
        <v>38</v>
      </c>
      <c r="H735" t="s">
        <v>263</v>
      </c>
      <c r="I735">
        <v>2</v>
      </c>
      <c r="J735">
        <v>481.79</v>
      </c>
      <c r="K735">
        <v>0.1</v>
      </c>
      <c r="L735">
        <v>156.1</v>
      </c>
      <c r="M735">
        <v>2.37</v>
      </c>
      <c r="N735">
        <v>1025.69</v>
      </c>
      <c r="O735" t="s">
        <v>80</v>
      </c>
      <c r="P735" t="s">
        <v>28</v>
      </c>
      <c r="Q735" t="s">
        <v>100</v>
      </c>
      <c r="R735" t="s">
        <v>101</v>
      </c>
      <c r="S735" t="s">
        <v>43</v>
      </c>
      <c r="T735" t="s">
        <v>1646</v>
      </c>
    </row>
    <row r="736" spans="1:20" x14ac:dyDescent="0.25">
      <c r="A736" t="s">
        <v>2458</v>
      </c>
      <c r="B736" s="1">
        <v>45360</v>
      </c>
      <c r="C736" t="s">
        <v>2459</v>
      </c>
      <c r="D736" t="s">
        <v>177</v>
      </c>
      <c r="E736" t="s">
        <v>254</v>
      </c>
      <c r="F736" t="s">
        <v>255</v>
      </c>
      <c r="G736" t="s">
        <v>25</v>
      </c>
      <c r="H736" t="s">
        <v>58</v>
      </c>
      <c r="I736">
        <v>5</v>
      </c>
      <c r="J736">
        <v>404.96</v>
      </c>
      <c r="K736">
        <v>0</v>
      </c>
      <c r="L736">
        <v>0</v>
      </c>
      <c r="M736">
        <v>9.1300000000000008</v>
      </c>
      <c r="N736">
        <v>2033.93</v>
      </c>
      <c r="O736" t="s">
        <v>69</v>
      </c>
      <c r="P736" t="s">
        <v>28</v>
      </c>
      <c r="Q736" t="s">
        <v>60</v>
      </c>
      <c r="R736" t="s">
        <v>61</v>
      </c>
      <c r="S736" t="s">
        <v>72</v>
      </c>
      <c r="T736" t="s">
        <v>2460</v>
      </c>
    </row>
    <row r="737" spans="1:20" x14ac:dyDescent="0.25">
      <c r="A737" t="s">
        <v>2461</v>
      </c>
      <c r="B737" s="1">
        <v>45221</v>
      </c>
      <c r="C737" t="s">
        <v>2462</v>
      </c>
      <c r="D737" t="s">
        <v>604</v>
      </c>
      <c r="E737" t="s">
        <v>783</v>
      </c>
      <c r="F737" t="s">
        <v>784</v>
      </c>
      <c r="G737" t="s">
        <v>108</v>
      </c>
      <c r="H737" t="s">
        <v>256</v>
      </c>
      <c r="I737">
        <v>2</v>
      </c>
      <c r="J737">
        <v>296.23</v>
      </c>
      <c r="K737">
        <v>0.05</v>
      </c>
      <c r="L737">
        <v>67.540000000000006</v>
      </c>
      <c r="M737">
        <v>11.3</v>
      </c>
      <c r="N737">
        <v>641.67999999999995</v>
      </c>
      <c r="O737" t="s">
        <v>40</v>
      </c>
      <c r="P737" t="s">
        <v>28</v>
      </c>
      <c r="Q737" t="s">
        <v>139</v>
      </c>
      <c r="R737" t="s">
        <v>140</v>
      </c>
      <c r="S737" t="s">
        <v>31</v>
      </c>
      <c r="T737" t="s">
        <v>2463</v>
      </c>
    </row>
    <row r="738" spans="1:20" x14ac:dyDescent="0.25">
      <c r="A738" t="s">
        <v>2464</v>
      </c>
      <c r="B738" s="1">
        <v>43974</v>
      </c>
      <c r="C738" t="s">
        <v>2465</v>
      </c>
      <c r="D738" t="s">
        <v>764</v>
      </c>
      <c r="E738" t="s">
        <v>380</v>
      </c>
      <c r="F738" t="s">
        <v>381</v>
      </c>
      <c r="G738" t="s">
        <v>25</v>
      </c>
      <c r="H738" t="s">
        <v>354</v>
      </c>
      <c r="I738">
        <v>3</v>
      </c>
      <c r="J738">
        <v>171.95</v>
      </c>
      <c r="K738">
        <v>0</v>
      </c>
      <c r="L738">
        <v>41.27</v>
      </c>
      <c r="M738">
        <v>8.5</v>
      </c>
      <c r="N738">
        <v>565.62</v>
      </c>
      <c r="O738" t="s">
        <v>69</v>
      </c>
      <c r="P738" t="s">
        <v>132</v>
      </c>
      <c r="Q738" t="s">
        <v>116</v>
      </c>
      <c r="R738" t="s">
        <v>42</v>
      </c>
      <c r="S738" t="s">
        <v>43</v>
      </c>
      <c r="T738" t="s">
        <v>1879</v>
      </c>
    </row>
    <row r="739" spans="1:20" x14ac:dyDescent="0.25">
      <c r="A739" t="s">
        <v>2466</v>
      </c>
      <c r="B739" s="1">
        <v>44715</v>
      </c>
      <c r="C739" t="s">
        <v>2467</v>
      </c>
      <c r="D739" t="s">
        <v>2468</v>
      </c>
      <c r="E739" t="s">
        <v>261</v>
      </c>
      <c r="F739" t="s">
        <v>262</v>
      </c>
      <c r="G739" t="s">
        <v>25</v>
      </c>
      <c r="H739" t="s">
        <v>109</v>
      </c>
      <c r="I739">
        <v>5</v>
      </c>
      <c r="J739">
        <v>587.98</v>
      </c>
      <c r="K739">
        <v>0.25</v>
      </c>
      <c r="L739">
        <v>396.89</v>
      </c>
      <c r="M739">
        <v>14.43</v>
      </c>
      <c r="N739">
        <v>2616.2399999999998</v>
      </c>
      <c r="O739" t="s">
        <v>40</v>
      </c>
      <c r="P739" t="s">
        <v>28</v>
      </c>
      <c r="Q739" t="s">
        <v>89</v>
      </c>
      <c r="R739" t="s">
        <v>90</v>
      </c>
      <c r="S739" t="s">
        <v>91</v>
      </c>
      <c r="T739" t="s">
        <v>728</v>
      </c>
    </row>
    <row r="740" spans="1:20" x14ac:dyDescent="0.25">
      <c r="A740" t="s">
        <v>2469</v>
      </c>
      <c r="B740" s="1">
        <v>44923</v>
      </c>
      <c r="C740" t="s">
        <v>2470</v>
      </c>
      <c r="D740" t="s">
        <v>351</v>
      </c>
      <c r="E740" t="s">
        <v>36</v>
      </c>
      <c r="F740" t="s">
        <v>37</v>
      </c>
      <c r="G740" t="s">
        <v>98</v>
      </c>
      <c r="H740" t="s">
        <v>39</v>
      </c>
      <c r="I740">
        <v>1</v>
      </c>
      <c r="J740">
        <v>420.81</v>
      </c>
      <c r="K740">
        <v>0.05</v>
      </c>
      <c r="L740">
        <v>0</v>
      </c>
      <c r="M740">
        <v>8.26</v>
      </c>
      <c r="N740">
        <v>408.03</v>
      </c>
      <c r="O740" t="s">
        <v>69</v>
      </c>
      <c r="P740" t="s">
        <v>28</v>
      </c>
      <c r="Q740" t="s">
        <v>139</v>
      </c>
      <c r="R740" t="s">
        <v>140</v>
      </c>
      <c r="S740" t="s">
        <v>43</v>
      </c>
      <c r="T740" t="s">
        <v>2471</v>
      </c>
    </row>
    <row r="741" spans="1:20" x14ac:dyDescent="0.25">
      <c r="A741" t="s">
        <v>2472</v>
      </c>
      <c r="B741" s="1">
        <v>44953</v>
      </c>
      <c r="C741" t="s">
        <v>149</v>
      </c>
      <c r="D741" t="s">
        <v>351</v>
      </c>
      <c r="E741" t="s">
        <v>675</v>
      </c>
      <c r="F741" t="s">
        <v>676</v>
      </c>
      <c r="G741" t="s">
        <v>108</v>
      </c>
      <c r="H741" t="s">
        <v>79</v>
      </c>
      <c r="I741">
        <v>1</v>
      </c>
      <c r="J741">
        <v>123.43</v>
      </c>
      <c r="K741">
        <v>0</v>
      </c>
      <c r="L741">
        <v>22.22</v>
      </c>
      <c r="M741">
        <v>13.52</v>
      </c>
      <c r="N741">
        <v>159.16999999999999</v>
      </c>
      <c r="O741" t="s">
        <v>80</v>
      </c>
      <c r="P741" t="s">
        <v>28</v>
      </c>
      <c r="Q741" t="s">
        <v>116</v>
      </c>
      <c r="R741" t="s">
        <v>42</v>
      </c>
      <c r="S741" t="s">
        <v>43</v>
      </c>
      <c r="T741" t="s">
        <v>2473</v>
      </c>
    </row>
    <row r="742" spans="1:20" x14ac:dyDescent="0.25">
      <c r="A742" t="s">
        <v>2474</v>
      </c>
      <c r="B742" s="1">
        <v>44226</v>
      </c>
      <c r="C742" t="s">
        <v>2475</v>
      </c>
      <c r="D742" t="s">
        <v>843</v>
      </c>
      <c r="E742" t="s">
        <v>456</v>
      </c>
      <c r="F742" t="s">
        <v>457</v>
      </c>
      <c r="G742" t="s">
        <v>38</v>
      </c>
      <c r="H742" t="s">
        <v>256</v>
      </c>
      <c r="I742">
        <v>3</v>
      </c>
      <c r="J742">
        <v>249.04</v>
      </c>
      <c r="K742">
        <v>0.05</v>
      </c>
      <c r="L742">
        <v>127.76</v>
      </c>
      <c r="M742">
        <v>2.56</v>
      </c>
      <c r="N742">
        <v>840.08</v>
      </c>
      <c r="O742" t="s">
        <v>69</v>
      </c>
      <c r="P742" t="s">
        <v>28</v>
      </c>
      <c r="Q742" t="s">
        <v>221</v>
      </c>
      <c r="R742" t="s">
        <v>222</v>
      </c>
      <c r="S742" t="s">
        <v>43</v>
      </c>
      <c r="T742" t="s">
        <v>2349</v>
      </c>
    </row>
    <row r="743" spans="1:20" x14ac:dyDescent="0.25">
      <c r="A743" t="s">
        <v>2476</v>
      </c>
      <c r="B743" s="1">
        <v>44879</v>
      </c>
      <c r="C743" t="s">
        <v>2477</v>
      </c>
      <c r="D743" t="s">
        <v>207</v>
      </c>
      <c r="E743" t="s">
        <v>226</v>
      </c>
      <c r="F743" t="s">
        <v>227</v>
      </c>
      <c r="G743" t="s">
        <v>38</v>
      </c>
      <c r="H743" t="s">
        <v>263</v>
      </c>
      <c r="I743">
        <v>1</v>
      </c>
      <c r="J743">
        <v>248.15</v>
      </c>
      <c r="K743">
        <v>0</v>
      </c>
      <c r="L743">
        <v>19.850000000000001</v>
      </c>
      <c r="M743">
        <v>4.74</v>
      </c>
      <c r="N743">
        <v>272.74</v>
      </c>
      <c r="O743" t="s">
        <v>80</v>
      </c>
      <c r="P743" t="s">
        <v>99</v>
      </c>
      <c r="Q743" t="s">
        <v>71</v>
      </c>
      <c r="R743" t="s">
        <v>42</v>
      </c>
      <c r="S743" t="s">
        <v>43</v>
      </c>
      <c r="T743" t="s">
        <v>2478</v>
      </c>
    </row>
    <row r="744" spans="1:20" x14ac:dyDescent="0.25">
      <c r="A744" t="s">
        <v>2479</v>
      </c>
      <c r="B744" s="1">
        <v>44778</v>
      </c>
      <c r="C744" t="s">
        <v>2480</v>
      </c>
      <c r="D744" t="s">
        <v>1211</v>
      </c>
      <c r="E744" t="s">
        <v>302</v>
      </c>
      <c r="F744" t="s">
        <v>303</v>
      </c>
      <c r="G744" t="s">
        <v>180</v>
      </c>
      <c r="H744" t="s">
        <v>39</v>
      </c>
      <c r="I744">
        <v>2</v>
      </c>
      <c r="J744">
        <v>541.34</v>
      </c>
      <c r="K744">
        <v>0</v>
      </c>
      <c r="L744">
        <v>129.91999999999999</v>
      </c>
      <c r="M744">
        <v>8.0299999999999994</v>
      </c>
      <c r="N744">
        <v>1220.6300000000001</v>
      </c>
      <c r="O744" t="s">
        <v>69</v>
      </c>
      <c r="P744" t="s">
        <v>28</v>
      </c>
      <c r="Q744" t="s">
        <v>116</v>
      </c>
      <c r="R744" t="s">
        <v>42</v>
      </c>
      <c r="S744" t="s">
        <v>31</v>
      </c>
      <c r="T744" t="s">
        <v>2481</v>
      </c>
    </row>
    <row r="745" spans="1:20" x14ac:dyDescent="0.25">
      <c r="A745" t="s">
        <v>2482</v>
      </c>
      <c r="B745" s="1">
        <v>44721</v>
      </c>
      <c r="C745" t="s">
        <v>2483</v>
      </c>
      <c r="D745" t="s">
        <v>964</v>
      </c>
      <c r="E745" t="s">
        <v>574</v>
      </c>
      <c r="F745" t="s">
        <v>575</v>
      </c>
      <c r="G745" t="s">
        <v>50</v>
      </c>
      <c r="H745" t="s">
        <v>123</v>
      </c>
      <c r="I745">
        <v>4</v>
      </c>
      <c r="J745">
        <v>52.22</v>
      </c>
      <c r="K745">
        <v>0.05</v>
      </c>
      <c r="L745">
        <v>15.87</v>
      </c>
      <c r="M745">
        <v>3.55</v>
      </c>
      <c r="N745">
        <v>217.86</v>
      </c>
      <c r="O745" t="s">
        <v>27</v>
      </c>
      <c r="P745" t="s">
        <v>28</v>
      </c>
      <c r="Q745" t="s">
        <v>124</v>
      </c>
      <c r="R745" t="s">
        <v>125</v>
      </c>
      <c r="S745" t="s">
        <v>43</v>
      </c>
      <c r="T745" t="s">
        <v>1311</v>
      </c>
    </row>
    <row r="746" spans="1:20" x14ac:dyDescent="0.25">
      <c r="A746" t="s">
        <v>2484</v>
      </c>
      <c r="B746" s="1">
        <v>45323</v>
      </c>
      <c r="C746" t="s">
        <v>2485</v>
      </c>
      <c r="D746" t="s">
        <v>260</v>
      </c>
      <c r="E746" t="s">
        <v>386</v>
      </c>
      <c r="F746" t="s">
        <v>387</v>
      </c>
      <c r="G746" t="s">
        <v>25</v>
      </c>
      <c r="H746" t="s">
        <v>263</v>
      </c>
      <c r="I746">
        <v>4</v>
      </c>
      <c r="J746">
        <v>198.26</v>
      </c>
      <c r="K746">
        <v>0.15</v>
      </c>
      <c r="L746">
        <v>33.700000000000003</v>
      </c>
      <c r="M746">
        <v>9.39</v>
      </c>
      <c r="N746">
        <v>717.17</v>
      </c>
      <c r="O746" t="s">
        <v>69</v>
      </c>
      <c r="P746" t="s">
        <v>28</v>
      </c>
      <c r="Q746" t="s">
        <v>228</v>
      </c>
      <c r="R746" t="s">
        <v>82</v>
      </c>
      <c r="S746" t="s">
        <v>72</v>
      </c>
      <c r="T746" t="s">
        <v>2486</v>
      </c>
    </row>
    <row r="747" spans="1:20" x14ac:dyDescent="0.25">
      <c r="A747" t="s">
        <v>2487</v>
      </c>
      <c r="B747" s="1">
        <v>45338</v>
      </c>
      <c r="C747" t="s">
        <v>2488</v>
      </c>
      <c r="D747" t="s">
        <v>177</v>
      </c>
      <c r="E747" t="s">
        <v>812</v>
      </c>
      <c r="F747" t="s">
        <v>813</v>
      </c>
      <c r="G747" t="s">
        <v>98</v>
      </c>
      <c r="H747" t="s">
        <v>256</v>
      </c>
      <c r="I747">
        <v>1</v>
      </c>
      <c r="J747">
        <v>111.71</v>
      </c>
      <c r="K747">
        <v>0.1</v>
      </c>
      <c r="L747">
        <v>8.0399999999999991</v>
      </c>
      <c r="M747">
        <v>3.49</v>
      </c>
      <c r="N747">
        <v>112.07</v>
      </c>
      <c r="O747" t="s">
        <v>27</v>
      </c>
      <c r="P747" t="s">
        <v>70</v>
      </c>
      <c r="Q747" t="s">
        <v>210</v>
      </c>
      <c r="R747" t="s">
        <v>42</v>
      </c>
      <c r="S747" t="s">
        <v>43</v>
      </c>
      <c r="T747" t="s">
        <v>2489</v>
      </c>
    </row>
    <row r="748" spans="1:20" x14ac:dyDescent="0.25">
      <c r="A748" t="s">
        <v>2490</v>
      </c>
      <c r="B748" s="1">
        <v>45419</v>
      </c>
      <c r="C748" t="s">
        <v>2491</v>
      </c>
      <c r="D748" t="s">
        <v>526</v>
      </c>
      <c r="E748" t="s">
        <v>400</v>
      </c>
      <c r="F748" t="s">
        <v>401</v>
      </c>
      <c r="G748" t="s">
        <v>180</v>
      </c>
      <c r="H748" t="s">
        <v>79</v>
      </c>
      <c r="I748">
        <v>2</v>
      </c>
      <c r="J748">
        <v>569.66999999999996</v>
      </c>
      <c r="K748">
        <v>0</v>
      </c>
      <c r="L748">
        <v>91.15</v>
      </c>
      <c r="M748">
        <v>3.4</v>
      </c>
      <c r="N748">
        <v>1233.8900000000001</v>
      </c>
      <c r="O748" t="s">
        <v>69</v>
      </c>
      <c r="P748" t="s">
        <v>132</v>
      </c>
      <c r="Q748" t="s">
        <v>182</v>
      </c>
      <c r="R748" t="s">
        <v>183</v>
      </c>
      <c r="S748" t="s">
        <v>235</v>
      </c>
      <c r="T748" t="s">
        <v>1114</v>
      </c>
    </row>
    <row r="749" spans="1:20" x14ac:dyDescent="0.25">
      <c r="A749" t="s">
        <v>2492</v>
      </c>
      <c r="B749" s="1">
        <v>45005</v>
      </c>
      <c r="C749" t="s">
        <v>2493</v>
      </c>
      <c r="D749" t="s">
        <v>385</v>
      </c>
      <c r="E749" t="s">
        <v>286</v>
      </c>
      <c r="F749" t="s">
        <v>287</v>
      </c>
      <c r="G749" t="s">
        <v>108</v>
      </c>
      <c r="H749" t="s">
        <v>68</v>
      </c>
      <c r="I749">
        <v>1</v>
      </c>
      <c r="J749">
        <v>346.29</v>
      </c>
      <c r="K749">
        <v>0.3</v>
      </c>
      <c r="L749">
        <v>12.12</v>
      </c>
      <c r="M749">
        <v>9.0399999999999991</v>
      </c>
      <c r="N749">
        <v>263.56</v>
      </c>
      <c r="O749" t="s">
        <v>27</v>
      </c>
      <c r="P749" t="s">
        <v>28</v>
      </c>
      <c r="Q749" t="s">
        <v>29</v>
      </c>
      <c r="R749" t="s">
        <v>30</v>
      </c>
      <c r="S749" t="s">
        <v>43</v>
      </c>
      <c r="T749" t="s">
        <v>2494</v>
      </c>
    </row>
    <row r="750" spans="1:20" x14ac:dyDescent="0.25">
      <c r="A750" t="s">
        <v>2495</v>
      </c>
      <c r="B750" s="1">
        <v>44998</v>
      </c>
      <c r="C750" t="s">
        <v>2496</v>
      </c>
      <c r="D750" t="s">
        <v>953</v>
      </c>
      <c r="E750" t="s">
        <v>492</v>
      </c>
      <c r="F750" t="s">
        <v>493</v>
      </c>
      <c r="G750" t="s">
        <v>108</v>
      </c>
      <c r="H750" t="s">
        <v>39</v>
      </c>
      <c r="I750">
        <v>1</v>
      </c>
      <c r="J750">
        <v>408.88</v>
      </c>
      <c r="K750">
        <v>0.05</v>
      </c>
      <c r="L750">
        <v>69.92</v>
      </c>
      <c r="M750">
        <v>3.2</v>
      </c>
      <c r="N750">
        <v>461.56</v>
      </c>
      <c r="O750" t="s">
        <v>27</v>
      </c>
      <c r="P750" t="s">
        <v>28</v>
      </c>
      <c r="Q750" t="s">
        <v>210</v>
      </c>
      <c r="R750" t="s">
        <v>42</v>
      </c>
      <c r="S750" t="s">
        <v>43</v>
      </c>
      <c r="T750" t="s">
        <v>2497</v>
      </c>
    </row>
    <row r="751" spans="1:20" x14ac:dyDescent="0.25">
      <c r="A751" t="s">
        <v>2498</v>
      </c>
      <c r="B751" s="1">
        <v>44399</v>
      </c>
      <c r="C751" t="s">
        <v>2499</v>
      </c>
      <c r="D751" t="s">
        <v>177</v>
      </c>
      <c r="E751" t="s">
        <v>280</v>
      </c>
      <c r="F751" t="s">
        <v>281</v>
      </c>
      <c r="G751" t="s">
        <v>38</v>
      </c>
      <c r="H751" t="s">
        <v>26</v>
      </c>
      <c r="I751">
        <v>5</v>
      </c>
      <c r="J751">
        <v>111.1</v>
      </c>
      <c r="K751">
        <v>0</v>
      </c>
      <c r="L751">
        <v>44.44</v>
      </c>
      <c r="M751">
        <v>6.94</v>
      </c>
      <c r="N751">
        <v>606.88</v>
      </c>
      <c r="O751" t="s">
        <v>80</v>
      </c>
      <c r="P751" t="s">
        <v>28</v>
      </c>
      <c r="Q751" t="s">
        <v>29</v>
      </c>
      <c r="R751" t="s">
        <v>30</v>
      </c>
      <c r="S751" t="s">
        <v>31</v>
      </c>
      <c r="T751" t="s">
        <v>2500</v>
      </c>
    </row>
    <row r="752" spans="1:20" x14ac:dyDescent="0.25">
      <c r="A752" t="s">
        <v>2501</v>
      </c>
      <c r="B752" s="1">
        <v>44893</v>
      </c>
      <c r="C752" t="s">
        <v>2502</v>
      </c>
      <c r="D752" t="s">
        <v>2440</v>
      </c>
      <c r="E752" t="s">
        <v>521</v>
      </c>
      <c r="F752" t="s">
        <v>522</v>
      </c>
      <c r="G752" t="s">
        <v>98</v>
      </c>
      <c r="H752" t="s">
        <v>79</v>
      </c>
      <c r="I752">
        <v>2</v>
      </c>
      <c r="J752">
        <v>284.32</v>
      </c>
      <c r="K752">
        <v>0</v>
      </c>
      <c r="L752">
        <v>28.43</v>
      </c>
      <c r="M752">
        <v>4.72</v>
      </c>
      <c r="N752">
        <v>601.79</v>
      </c>
      <c r="O752" t="s">
        <v>27</v>
      </c>
      <c r="P752" t="s">
        <v>28</v>
      </c>
      <c r="Q752" t="s">
        <v>89</v>
      </c>
      <c r="R752" t="s">
        <v>90</v>
      </c>
      <c r="S752" t="s">
        <v>43</v>
      </c>
      <c r="T752" t="s">
        <v>2503</v>
      </c>
    </row>
    <row r="753" spans="1:20" x14ac:dyDescent="0.25">
      <c r="A753" t="s">
        <v>2504</v>
      </c>
      <c r="B753" s="1">
        <v>43939</v>
      </c>
      <c r="C753" t="s">
        <v>2505</v>
      </c>
      <c r="D753" t="s">
        <v>2168</v>
      </c>
      <c r="E753" t="s">
        <v>675</v>
      </c>
      <c r="F753" t="s">
        <v>676</v>
      </c>
      <c r="G753" t="s">
        <v>50</v>
      </c>
      <c r="H753" t="s">
        <v>68</v>
      </c>
      <c r="I753">
        <v>3</v>
      </c>
      <c r="J753">
        <v>369.85</v>
      </c>
      <c r="K753">
        <v>0</v>
      </c>
      <c r="L753">
        <v>199.72</v>
      </c>
      <c r="M753">
        <v>11.04</v>
      </c>
      <c r="N753">
        <v>1320.31</v>
      </c>
      <c r="O753" t="s">
        <v>40</v>
      </c>
      <c r="P753" t="s">
        <v>99</v>
      </c>
      <c r="Q753" t="s">
        <v>41</v>
      </c>
      <c r="R753" t="s">
        <v>42</v>
      </c>
      <c r="S753" t="s">
        <v>43</v>
      </c>
      <c r="T753" t="s">
        <v>2506</v>
      </c>
    </row>
    <row r="754" spans="1:20" x14ac:dyDescent="0.25">
      <c r="A754" t="s">
        <v>2507</v>
      </c>
      <c r="B754" s="1">
        <v>45547</v>
      </c>
      <c r="C754" t="s">
        <v>2508</v>
      </c>
      <c r="D754" t="s">
        <v>712</v>
      </c>
      <c r="E754" t="s">
        <v>337</v>
      </c>
      <c r="F754" t="s">
        <v>338</v>
      </c>
      <c r="G754" t="s">
        <v>38</v>
      </c>
      <c r="H754" t="s">
        <v>263</v>
      </c>
      <c r="I754">
        <v>2</v>
      </c>
      <c r="J754">
        <v>116.36</v>
      </c>
      <c r="K754">
        <v>0.25</v>
      </c>
      <c r="L754">
        <v>8.73</v>
      </c>
      <c r="M754">
        <v>1.61</v>
      </c>
      <c r="N754">
        <v>184.88</v>
      </c>
      <c r="O754" t="s">
        <v>40</v>
      </c>
      <c r="P754" t="s">
        <v>181</v>
      </c>
      <c r="Q754" t="s">
        <v>221</v>
      </c>
      <c r="R754" t="s">
        <v>222</v>
      </c>
      <c r="S754" t="s">
        <v>31</v>
      </c>
      <c r="T754" t="s">
        <v>489</v>
      </c>
    </row>
    <row r="755" spans="1:20" x14ac:dyDescent="0.25">
      <c r="A755" t="s">
        <v>2509</v>
      </c>
      <c r="B755" s="1">
        <v>44896</v>
      </c>
      <c r="C755" t="s">
        <v>2510</v>
      </c>
      <c r="D755" t="s">
        <v>433</v>
      </c>
      <c r="E755" t="s">
        <v>521</v>
      </c>
      <c r="F755" t="s">
        <v>522</v>
      </c>
      <c r="G755" t="s">
        <v>50</v>
      </c>
      <c r="H755" t="s">
        <v>109</v>
      </c>
      <c r="I755">
        <v>2</v>
      </c>
      <c r="J755">
        <v>535.91</v>
      </c>
      <c r="K755">
        <v>0</v>
      </c>
      <c r="L755">
        <v>53.59</v>
      </c>
      <c r="M755">
        <v>6.09</v>
      </c>
      <c r="N755">
        <v>1131.5</v>
      </c>
      <c r="O755" t="s">
        <v>27</v>
      </c>
      <c r="P755" t="s">
        <v>28</v>
      </c>
      <c r="Q755" t="s">
        <v>221</v>
      </c>
      <c r="R755" t="s">
        <v>222</v>
      </c>
      <c r="S755" t="s">
        <v>43</v>
      </c>
      <c r="T755" t="s">
        <v>2511</v>
      </c>
    </row>
    <row r="756" spans="1:20" x14ac:dyDescent="0.25">
      <c r="A756" t="s">
        <v>2512</v>
      </c>
      <c r="B756" s="1">
        <v>45040</v>
      </c>
      <c r="C756" t="s">
        <v>2513</v>
      </c>
      <c r="D756" t="s">
        <v>702</v>
      </c>
      <c r="E756" t="s">
        <v>36</v>
      </c>
      <c r="F756" t="s">
        <v>37</v>
      </c>
      <c r="G756" t="s">
        <v>108</v>
      </c>
      <c r="H756" t="s">
        <v>263</v>
      </c>
      <c r="I756">
        <v>1</v>
      </c>
      <c r="J756">
        <v>6.85</v>
      </c>
      <c r="K756">
        <v>0.15</v>
      </c>
      <c r="L756">
        <v>0.7</v>
      </c>
      <c r="M756">
        <v>5.57</v>
      </c>
      <c r="N756">
        <v>12.09</v>
      </c>
      <c r="O756" t="s">
        <v>153</v>
      </c>
      <c r="P756" t="s">
        <v>28</v>
      </c>
      <c r="Q756" t="s">
        <v>29</v>
      </c>
      <c r="R756" t="s">
        <v>30</v>
      </c>
      <c r="S756" t="s">
        <v>43</v>
      </c>
      <c r="T756" t="s">
        <v>1193</v>
      </c>
    </row>
    <row r="757" spans="1:20" x14ac:dyDescent="0.25">
      <c r="A757" t="s">
        <v>2514</v>
      </c>
      <c r="B757" s="1">
        <v>44765</v>
      </c>
      <c r="C757" t="s">
        <v>2515</v>
      </c>
      <c r="D757" t="s">
        <v>746</v>
      </c>
      <c r="E757" t="s">
        <v>280</v>
      </c>
      <c r="F757" t="s">
        <v>281</v>
      </c>
      <c r="G757" t="s">
        <v>38</v>
      </c>
      <c r="H757" t="s">
        <v>26</v>
      </c>
      <c r="I757">
        <v>5</v>
      </c>
      <c r="J757">
        <v>106.25</v>
      </c>
      <c r="K757">
        <v>0.25</v>
      </c>
      <c r="L757">
        <v>19.920000000000002</v>
      </c>
      <c r="M757">
        <v>4.62</v>
      </c>
      <c r="N757">
        <v>422.98</v>
      </c>
      <c r="O757" t="s">
        <v>40</v>
      </c>
      <c r="P757" t="s">
        <v>28</v>
      </c>
      <c r="Q757" t="s">
        <v>339</v>
      </c>
      <c r="R757" t="s">
        <v>82</v>
      </c>
      <c r="S757" t="s">
        <v>91</v>
      </c>
      <c r="T757" t="s">
        <v>2516</v>
      </c>
    </row>
    <row r="758" spans="1:20" x14ac:dyDescent="0.25">
      <c r="A758" t="s">
        <v>2517</v>
      </c>
      <c r="B758" s="1">
        <v>44228</v>
      </c>
      <c r="C758" t="s">
        <v>2518</v>
      </c>
      <c r="D758" t="s">
        <v>1314</v>
      </c>
      <c r="E758" t="s">
        <v>434</v>
      </c>
      <c r="F758" t="s">
        <v>435</v>
      </c>
      <c r="G758" t="s">
        <v>38</v>
      </c>
      <c r="H758" t="s">
        <v>79</v>
      </c>
      <c r="I758">
        <v>5</v>
      </c>
      <c r="J758">
        <v>569.91</v>
      </c>
      <c r="K758">
        <v>0.05</v>
      </c>
      <c r="L758">
        <v>487.27</v>
      </c>
      <c r="M758">
        <v>9.11</v>
      </c>
      <c r="N758">
        <v>3203.45</v>
      </c>
      <c r="O758" t="s">
        <v>153</v>
      </c>
      <c r="P758" t="s">
        <v>132</v>
      </c>
      <c r="Q758" t="s">
        <v>29</v>
      </c>
      <c r="R758" t="s">
        <v>30</v>
      </c>
      <c r="S758" t="s">
        <v>43</v>
      </c>
      <c r="T758" t="s">
        <v>1506</v>
      </c>
    </row>
    <row r="759" spans="1:20" x14ac:dyDescent="0.25">
      <c r="A759" t="s">
        <v>2519</v>
      </c>
      <c r="B759" s="1">
        <v>45077</v>
      </c>
      <c r="C759" t="s">
        <v>2520</v>
      </c>
      <c r="D759" t="s">
        <v>249</v>
      </c>
      <c r="E759" t="s">
        <v>302</v>
      </c>
      <c r="F759" t="s">
        <v>303</v>
      </c>
      <c r="G759" t="s">
        <v>180</v>
      </c>
      <c r="H759" t="s">
        <v>26</v>
      </c>
      <c r="I759">
        <v>1</v>
      </c>
      <c r="J759">
        <v>341.91</v>
      </c>
      <c r="K759">
        <v>0.1</v>
      </c>
      <c r="L759">
        <v>15.39</v>
      </c>
      <c r="M759">
        <v>12.55</v>
      </c>
      <c r="N759">
        <v>335.66</v>
      </c>
      <c r="O759" t="s">
        <v>69</v>
      </c>
      <c r="P759" t="s">
        <v>28</v>
      </c>
      <c r="Q759" t="s">
        <v>89</v>
      </c>
      <c r="R759" t="s">
        <v>90</v>
      </c>
      <c r="S759" t="s">
        <v>43</v>
      </c>
      <c r="T759" t="s">
        <v>2521</v>
      </c>
    </row>
    <row r="760" spans="1:20" x14ac:dyDescent="0.25">
      <c r="A760" t="s">
        <v>2522</v>
      </c>
      <c r="B760" s="1">
        <v>44464</v>
      </c>
      <c r="C760" t="s">
        <v>2523</v>
      </c>
      <c r="D760" t="s">
        <v>811</v>
      </c>
      <c r="E760" t="s">
        <v>391</v>
      </c>
      <c r="F760" t="s">
        <v>392</v>
      </c>
      <c r="G760" t="s">
        <v>108</v>
      </c>
      <c r="H760" t="s">
        <v>123</v>
      </c>
      <c r="I760">
        <v>5</v>
      </c>
      <c r="J760">
        <v>240.42</v>
      </c>
      <c r="K760">
        <v>0.2</v>
      </c>
      <c r="L760">
        <v>0</v>
      </c>
      <c r="M760">
        <v>12.58</v>
      </c>
      <c r="N760">
        <v>974.26</v>
      </c>
      <c r="O760" t="s">
        <v>27</v>
      </c>
      <c r="P760" t="s">
        <v>28</v>
      </c>
      <c r="Q760" t="s">
        <v>51</v>
      </c>
      <c r="R760" t="s">
        <v>42</v>
      </c>
      <c r="S760" t="s">
        <v>43</v>
      </c>
      <c r="T760" t="s">
        <v>2524</v>
      </c>
    </row>
    <row r="761" spans="1:20" x14ac:dyDescent="0.25">
      <c r="A761" t="s">
        <v>2525</v>
      </c>
      <c r="B761" s="1">
        <v>44987</v>
      </c>
      <c r="C761" t="s">
        <v>2526</v>
      </c>
      <c r="D761" t="s">
        <v>1077</v>
      </c>
      <c r="E761" t="s">
        <v>244</v>
      </c>
      <c r="F761" t="s">
        <v>245</v>
      </c>
      <c r="G761" t="s">
        <v>38</v>
      </c>
      <c r="H761" t="s">
        <v>79</v>
      </c>
      <c r="I761">
        <v>2</v>
      </c>
      <c r="J761">
        <v>340.07</v>
      </c>
      <c r="K761">
        <v>0</v>
      </c>
      <c r="L761">
        <v>54.41</v>
      </c>
      <c r="M761">
        <v>5.31</v>
      </c>
      <c r="N761">
        <v>739.86</v>
      </c>
      <c r="O761" t="s">
        <v>27</v>
      </c>
      <c r="P761" t="s">
        <v>132</v>
      </c>
      <c r="Q761" t="s">
        <v>139</v>
      </c>
      <c r="R761" t="s">
        <v>140</v>
      </c>
      <c r="S761" t="s">
        <v>43</v>
      </c>
      <c r="T761" t="s">
        <v>1302</v>
      </c>
    </row>
    <row r="762" spans="1:20" x14ac:dyDescent="0.25">
      <c r="A762" t="s">
        <v>2527</v>
      </c>
      <c r="B762" s="1">
        <v>45017</v>
      </c>
      <c r="C762" t="s">
        <v>2528</v>
      </c>
      <c r="D762" t="s">
        <v>279</v>
      </c>
      <c r="E762" t="s">
        <v>244</v>
      </c>
      <c r="F762" t="s">
        <v>245</v>
      </c>
      <c r="G762" t="s">
        <v>38</v>
      </c>
      <c r="H762" t="s">
        <v>354</v>
      </c>
      <c r="I762">
        <v>3</v>
      </c>
      <c r="J762">
        <v>400.82</v>
      </c>
      <c r="K762">
        <v>0.2</v>
      </c>
      <c r="L762">
        <v>48.1</v>
      </c>
      <c r="M762">
        <v>13.82</v>
      </c>
      <c r="N762">
        <v>1023.89</v>
      </c>
      <c r="O762" t="s">
        <v>27</v>
      </c>
      <c r="P762" t="s">
        <v>132</v>
      </c>
      <c r="Q762" t="s">
        <v>51</v>
      </c>
      <c r="R762" t="s">
        <v>42</v>
      </c>
      <c r="S762" t="s">
        <v>43</v>
      </c>
      <c r="T762" t="s">
        <v>2529</v>
      </c>
    </row>
    <row r="763" spans="1:20" x14ac:dyDescent="0.25">
      <c r="A763" t="s">
        <v>2530</v>
      </c>
      <c r="B763" s="1">
        <v>45069</v>
      </c>
      <c r="C763" t="s">
        <v>2531</v>
      </c>
      <c r="D763" t="s">
        <v>865</v>
      </c>
      <c r="E763" t="s">
        <v>77</v>
      </c>
      <c r="F763" t="s">
        <v>78</v>
      </c>
      <c r="G763" t="s">
        <v>38</v>
      </c>
      <c r="H763" t="s">
        <v>58</v>
      </c>
      <c r="I763">
        <v>3</v>
      </c>
      <c r="J763">
        <v>299.57</v>
      </c>
      <c r="K763">
        <v>0</v>
      </c>
      <c r="L763">
        <v>107.85</v>
      </c>
      <c r="M763">
        <v>9.8699999999999992</v>
      </c>
      <c r="N763">
        <v>1016.43</v>
      </c>
      <c r="O763" t="s">
        <v>153</v>
      </c>
      <c r="P763" t="s">
        <v>28</v>
      </c>
      <c r="Q763" t="s">
        <v>221</v>
      </c>
      <c r="R763" t="s">
        <v>222</v>
      </c>
      <c r="S763" t="s">
        <v>43</v>
      </c>
      <c r="T763" t="s">
        <v>2532</v>
      </c>
    </row>
    <row r="764" spans="1:20" x14ac:dyDescent="0.25">
      <c r="A764" t="s">
        <v>2533</v>
      </c>
      <c r="B764" s="1">
        <v>44563</v>
      </c>
      <c r="C764" t="s">
        <v>2534</v>
      </c>
      <c r="D764" t="s">
        <v>648</v>
      </c>
      <c r="E764" t="s">
        <v>137</v>
      </c>
      <c r="F764" t="s">
        <v>138</v>
      </c>
      <c r="G764" t="s">
        <v>108</v>
      </c>
      <c r="H764" t="s">
        <v>123</v>
      </c>
      <c r="I764">
        <v>3</v>
      </c>
      <c r="J764">
        <v>293.74</v>
      </c>
      <c r="K764">
        <v>0.1</v>
      </c>
      <c r="L764">
        <v>39.65</v>
      </c>
      <c r="M764">
        <v>6.29</v>
      </c>
      <c r="N764">
        <v>839.04</v>
      </c>
      <c r="O764" t="s">
        <v>27</v>
      </c>
      <c r="P764" t="s">
        <v>132</v>
      </c>
      <c r="Q764" t="s">
        <v>154</v>
      </c>
      <c r="R764" t="s">
        <v>155</v>
      </c>
      <c r="S764" t="s">
        <v>43</v>
      </c>
      <c r="T764" t="s">
        <v>1834</v>
      </c>
    </row>
    <row r="765" spans="1:20" x14ac:dyDescent="0.25">
      <c r="A765" t="s">
        <v>2535</v>
      </c>
      <c r="B765" s="1">
        <v>44065</v>
      </c>
      <c r="C765" t="s">
        <v>2536</v>
      </c>
      <c r="D765" t="s">
        <v>573</v>
      </c>
      <c r="E765" t="s">
        <v>386</v>
      </c>
      <c r="F765" t="s">
        <v>387</v>
      </c>
      <c r="G765" t="s">
        <v>108</v>
      </c>
      <c r="H765" t="s">
        <v>263</v>
      </c>
      <c r="I765">
        <v>5</v>
      </c>
      <c r="J765">
        <v>238.68</v>
      </c>
      <c r="K765">
        <v>0.2</v>
      </c>
      <c r="L765">
        <v>114.57</v>
      </c>
      <c r="M765">
        <v>1.51</v>
      </c>
      <c r="N765">
        <v>1070.8</v>
      </c>
      <c r="O765" t="s">
        <v>59</v>
      </c>
      <c r="P765" t="s">
        <v>28</v>
      </c>
      <c r="Q765" t="s">
        <v>221</v>
      </c>
      <c r="R765" t="s">
        <v>222</v>
      </c>
      <c r="S765" t="s">
        <v>31</v>
      </c>
      <c r="T765" t="s">
        <v>2500</v>
      </c>
    </row>
    <row r="766" spans="1:20" x14ac:dyDescent="0.25">
      <c r="A766" t="s">
        <v>2537</v>
      </c>
      <c r="B766" s="1">
        <v>44488</v>
      </c>
      <c r="C766" t="s">
        <v>2538</v>
      </c>
      <c r="D766" t="s">
        <v>136</v>
      </c>
      <c r="E766" t="s">
        <v>48</v>
      </c>
      <c r="F766" t="s">
        <v>49</v>
      </c>
      <c r="G766" t="s">
        <v>180</v>
      </c>
      <c r="H766" t="s">
        <v>109</v>
      </c>
      <c r="I766">
        <v>4</v>
      </c>
      <c r="J766">
        <v>72.73</v>
      </c>
      <c r="K766">
        <v>0.05</v>
      </c>
      <c r="L766">
        <v>13.82</v>
      </c>
      <c r="M766">
        <v>0.72</v>
      </c>
      <c r="N766">
        <v>290.91000000000003</v>
      </c>
      <c r="O766" t="s">
        <v>40</v>
      </c>
      <c r="P766" t="s">
        <v>28</v>
      </c>
      <c r="Q766" t="s">
        <v>71</v>
      </c>
      <c r="R766" t="s">
        <v>42</v>
      </c>
      <c r="S766" t="s">
        <v>43</v>
      </c>
      <c r="T766" t="s">
        <v>2539</v>
      </c>
    </row>
    <row r="767" spans="1:20" x14ac:dyDescent="0.25">
      <c r="A767" t="s">
        <v>2540</v>
      </c>
      <c r="B767" s="1">
        <v>44581</v>
      </c>
      <c r="C767" t="s">
        <v>2541</v>
      </c>
      <c r="D767" t="s">
        <v>461</v>
      </c>
      <c r="E767" t="s">
        <v>945</v>
      </c>
      <c r="F767" t="s">
        <v>946</v>
      </c>
      <c r="G767" t="s">
        <v>50</v>
      </c>
      <c r="H767" t="s">
        <v>68</v>
      </c>
      <c r="I767">
        <v>1</v>
      </c>
      <c r="J767">
        <v>97.37</v>
      </c>
      <c r="K767">
        <v>0.1</v>
      </c>
      <c r="L767">
        <v>7.01</v>
      </c>
      <c r="M767">
        <v>7.33</v>
      </c>
      <c r="N767">
        <v>101.97</v>
      </c>
      <c r="O767" t="s">
        <v>69</v>
      </c>
      <c r="P767" t="s">
        <v>28</v>
      </c>
      <c r="Q767" t="s">
        <v>154</v>
      </c>
      <c r="R767" t="s">
        <v>155</v>
      </c>
      <c r="S767" t="s">
        <v>72</v>
      </c>
      <c r="T767" t="s">
        <v>147</v>
      </c>
    </row>
    <row r="768" spans="1:20" x14ac:dyDescent="0.25">
      <c r="A768" t="s">
        <v>2542</v>
      </c>
      <c r="B768" s="1">
        <v>44418</v>
      </c>
      <c r="C768" t="s">
        <v>2543</v>
      </c>
      <c r="D768" t="s">
        <v>849</v>
      </c>
      <c r="E768" t="s">
        <v>675</v>
      </c>
      <c r="F768" t="s">
        <v>676</v>
      </c>
      <c r="G768" t="s">
        <v>38</v>
      </c>
      <c r="H768" t="s">
        <v>39</v>
      </c>
      <c r="I768">
        <v>4</v>
      </c>
      <c r="J768">
        <v>149.24</v>
      </c>
      <c r="K768">
        <v>0.3</v>
      </c>
      <c r="L768">
        <v>20.89</v>
      </c>
      <c r="M768">
        <v>3.18</v>
      </c>
      <c r="N768">
        <v>441.94</v>
      </c>
      <c r="O768" t="s">
        <v>27</v>
      </c>
      <c r="P768" t="s">
        <v>28</v>
      </c>
      <c r="Q768" t="s">
        <v>182</v>
      </c>
      <c r="R768" t="s">
        <v>183</v>
      </c>
      <c r="S768" t="s">
        <v>91</v>
      </c>
      <c r="T768" t="s">
        <v>2544</v>
      </c>
    </row>
    <row r="769" spans="1:20" x14ac:dyDescent="0.25">
      <c r="A769" t="s">
        <v>2545</v>
      </c>
      <c r="B769" s="1">
        <v>44863</v>
      </c>
      <c r="C769" t="s">
        <v>2546</v>
      </c>
      <c r="D769" t="s">
        <v>1618</v>
      </c>
      <c r="E769" t="s">
        <v>215</v>
      </c>
      <c r="F769" t="s">
        <v>216</v>
      </c>
      <c r="G769" t="s">
        <v>38</v>
      </c>
      <c r="H769" t="s">
        <v>26</v>
      </c>
      <c r="I769">
        <v>1</v>
      </c>
      <c r="J769">
        <v>477.44</v>
      </c>
      <c r="K769">
        <v>0</v>
      </c>
      <c r="L769">
        <v>0</v>
      </c>
      <c r="M769">
        <v>14.59</v>
      </c>
      <c r="N769">
        <v>492.03</v>
      </c>
      <c r="O769" t="s">
        <v>69</v>
      </c>
      <c r="P769" t="s">
        <v>132</v>
      </c>
      <c r="Q769" t="s">
        <v>71</v>
      </c>
      <c r="R769" t="s">
        <v>42</v>
      </c>
      <c r="S769" t="s">
        <v>31</v>
      </c>
      <c r="T769" t="s">
        <v>2547</v>
      </c>
    </row>
    <row r="770" spans="1:20" x14ac:dyDescent="0.25">
      <c r="A770" t="s">
        <v>2548</v>
      </c>
      <c r="B770" s="1">
        <v>44928</v>
      </c>
      <c r="C770" t="s">
        <v>2549</v>
      </c>
      <c r="D770" t="s">
        <v>648</v>
      </c>
      <c r="E770" t="s">
        <v>164</v>
      </c>
      <c r="F770" t="s">
        <v>165</v>
      </c>
      <c r="G770" t="s">
        <v>50</v>
      </c>
      <c r="H770" t="s">
        <v>354</v>
      </c>
      <c r="I770">
        <v>4</v>
      </c>
      <c r="J770">
        <v>239.64</v>
      </c>
      <c r="K770">
        <v>0.05</v>
      </c>
      <c r="L770">
        <v>109.28</v>
      </c>
      <c r="M770">
        <v>5.29</v>
      </c>
      <c r="N770">
        <v>1025.2</v>
      </c>
      <c r="O770" t="s">
        <v>69</v>
      </c>
      <c r="P770" t="s">
        <v>28</v>
      </c>
      <c r="Q770" t="s">
        <v>210</v>
      </c>
      <c r="R770" t="s">
        <v>42</v>
      </c>
      <c r="S770" t="s">
        <v>43</v>
      </c>
      <c r="T770" t="s">
        <v>1215</v>
      </c>
    </row>
    <row r="771" spans="1:20" x14ac:dyDescent="0.25">
      <c r="A771" t="s">
        <v>2550</v>
      </c>
      <c r="B771" s="1">
        <v>44784</v>
      </c>
      <c r="C771" t="s">
        <v>2534</v>
      </c>
      <c r="D771" t="s">
        <v>1614</v>
      </c>
      <c r="E771" t="s">
        <v>208</v>
      </c>
      <c r="F771" t="s">
        <v>209</v>
      </c>
      <c r="G771" t="s">
        <v>50</v>
      </c>
      <c r="H771" t="s">
        <v>68</v>
      </c>
      <c r="I771">
        <v>1</v>
      </c>
      <c r="J771">
        <v>462.85</v>
      </c>
      <c r="K771">
        <v>0</v>
      </c>
      <c r="L771">
        <v>55.54</v>
      </c>
      <c r="M771">
        <v>12.33</v>
      </c>
      <c r="N771">
        <v>530.72</v>
      </c>
      <c r="O771" t="s">
        <v>27</v>
      </c>
      <c r="P771" t="s">
        <v>99</v>
      </c>
      <c r="Q771" t="s">
        <v>89</v>
      </c>
      <c r="R771" t="s">
        <v>90</v>
      </c>
      <c r="S771" t="s">
        <v>43</v>
      </c>
      <c r="T771" t="s">
        <v>2551</v>
      </c>
    </row>
    <row r="772" spans="1:20" x14ac:dyDescent="0.25">
      <c r="A772" t="s">
        <v>2552</v>
      </c>
      <c r="B772" s="1">
        <v>44322</v>
      </c>
      <c r="C772" t="s">
        <v>2553</v>
      </c>
      <c r="D772" t="s">
        <v>1250</v>
      </c>
      <c r="E772" t="s">
        <v>254</v>
      </c>
      <c r="F772" t="s">
        <v>255</v>
      </c>
      <c r="G772" t="s">
        <v>98</v>
      </c>
      <c r="H772" t="s">
        <v>26</v>
      </c>
      <c r="I772">
        <v>3</v>
      </c>
      <c r="J772">
        <v>431.18</v>
      </c>
      <c r="K772">
        <v>0.05</v>
      </c>
      <c r="L772">
        <v>98.31</v>
      </c>
      <c r="M772">
        <v>9.2200000000000006</v>
      </c>
      <c r="N772">
        <v>1336.39</v>
      </c>
      <c r="O772" t="s">
        <v>80</v>
      </c>
      <c r="P772" t="s">
        <v>28</v>
      </c>
      <c r="Q772" t="s">
        <v>41</v>
      </c>
      <c r="R772" t="s">
        <v>42</v>
      </c>
      <c r="S772" t="s">
        <v>43</v>
      </c>
      <c r="T772" t="s">
        <v>2554</v>
      </c>
    </row>
    <row r="773" spans="1:20" x14ac:dyDescent="0.25">
      <c r="A773" t="s">
        <v>2555</v>
      </c>
      <c r="B773" s="1">
        <v>44743</v>
      </c>
      <c r="C773" t="s">
        <v>2556</v>
      </c>
      <c r="D773" t="s">
        <v>894</v>
      </c>
      <c r="E773" t="s">
        <v>675</v>
      </c>
      <c r="F773" t="s">
        <v>676</v>
      </c>
      <c r="G773" t="s">
        <v>180</v>
      </c>
      <c r="H773" t="s">
        <v>58</v>
      </c>
      <c r="I773">
        <v>3</v>
      </c>
      <c r="J773">
        <v>442.03</v>
      </c>
      <c r="K773">
        <v>0.2</v>
      </c>
      <c r="L773">
        <v>53.04</v>
      </c>
      <c r="M773">
        <v>2.11</v>
      </c>
      <c r="N773">
        <v>1116.02</v>
      </c>
      <c r="O773" t="s">
        <v>69</v>
      </c>
      <c r="P773" t="s">
        <v>28</v>
      </c>
      <c r="Q773" t="s">
        <v>210</v>
      </c>
      <c r="R773" t="s">
        <v>42</v>
      </c>
      <c r="S773" t="s">
        <v>235</v>
      </c>
      <c r="T773" t="s">
        <v>1605</v>
      </c>
    </row>
    <row r="774" spans="1:20" x14ac:dyDescent="0.25">
      <c r="A774" t="s">
        <v>2557</v>
      </c>
      <c r="B774" s="1">
        <v>45107</v>
      </c>
      <c r="C774" t="s">
        <v>2558</v>
      </c>
      <c r="D774" t="s">
        <v>944</v>
      </c>
      <c r="E774" t="s">
        <v>574</v>
      </c>
      <c r="F774" t="s">
        <v>575</v>
      </c>
      <c r="G774" t="s">
        <v>38</v>
      </c>
      <c r="H774" t="s">
        <v>354</v>
      </c>
      <c r="I774">
        <v>2</v>
      </c>
      <c r="J774">
        <v>427.05</v>
      </c>
      <c r="K774">
        <v>0</v>
      </c>
      <c r="L774">
        <v>102.49</v>
      </c>
      <c r="M774">
        <v>9.06</v>
      </c>
      <c r="N774">
        <v>965.65</v>
      </c>
      <c r="O774" t="s">
        <v>27</v>
      </c>
      <c r="P774" t="s">
        <v>28</v>
      </c>
      <c r="Q774" t="s">
        <v>89</v>
      </c>
      <c r="R774" t="s">
        <v>90</v>
      </c>
      <c r="S774" t="s">
        <v>43</v>
      </c>
      <c r="T774" t="s">
        <v>2559</v>
      </c>
    </row>
    <row r="775" spans="1:20" x14ac:dyDescent="0.25">
      <c r="A775" t="s">
        <v>2560</v>
      </c>
      <c r="B775" s="1">
        <v>45084</v>
      </c>
      <c r="C775" t="s">
        <v>2561</v>
      </c>
      <c r="D775" t="s">
        <v>1052</v>
      </c>
      <c r="E775" t="s">
        <v>280</v>
      </c>
      <c r="F775" t="s">
        <v>281</v>
      </c>
      <c r="G775" t="s">
        <v>25</v>
      </c>
      <c r="H775" t="s">
        <v>256</v>
      </c>
      <c r="I775">
        <v>4</v>
      </c>
      <c r="J775">
        <v>22.31</v>
      </c>
      <c r="K775">
        <v>0</v>
      </c>
      <c r="L775">
        <v>7.14</v>
      </c>
      <c r="M775">
        <v>11.55</v>
      </c>
      <c r="N775">
        <v>107.93</v>
      </c>
      <c r="O775" t="s">
        <v>59</v>
      </c>
      <c r="P775" t="s">
        <v>28</v>
      </c>
      <c r="Q775" t="s">
        <v>71</v>
      </c>
      <c r="R775" t="s">
        <v>42</v>
      </c>
      <c r="S775" t="s">
        <v>43</v>
      </c>
      <c r="T775" t="s">
        <v>2562</v>
      </c>
    </row>
    <row r="776" spans="1:20" x14ac:dyDescent="0.25">
      <c r="A776" t="s">
        <v>2563</v>
      </c>
      <c r="B776" s="1">
        <v>45373</v>
      </c>
      <c r="C776" t="s">
        <v>2564</v>
      </c>
      <c r="D776" t="s">
        <v>694</v>
      </c>
      <c r="E776" t="s">
        <v>358</v>
      </c>
      <c r="F776" t="s">
        <v>359</v>
      </c>
      <c r="G776" t="s">
        <v>108</v>
      </c>
      <c r="H776" t="s">
        <v>26</v>
      </c>
      <c r="I776">
        <v>1</v>
      </c>
      <c r="J776">
        <v>532.46</v>
      </c>
      <c r="K776">
        <v>0.15</v>
      </c>
      <c r="L776">
        <v>36.21</v>
      </c>
      <c r="M776">
        <v>2.8</v>
      </c>
      <c r="N776">
        <v>491.6</v>
      </c>
      <c r="O776" t="s">
        <v>80</v>
      </c>
      <c r="P776" t="s">
        <v>181</v>
      </c>
      <c r="Q776" t="s">
        <v>89</v>
      </c>
      <c r="R776" t="s">
        <v>90</v>
      </c>
      <c r="S776" t="s">
        <v>31</v>
      </c>
      <c r="T776" t="s">
        <v>2565</v>
      </c>
    </row>
    <row r="777" spans="1:20" x14ac:dyDescent="0.25">
      <c r="A777" t="s">
        <v>2566</v>
      </c>
      <c r="B777" s="1">
        <v>45028</v>
      </c>
      <c r="C777" t="s">
        <v>2567</v>
      </c>
      <c r="D777" t="s">
        <v>791</v>
      </c>
      <c r="E777" t="s">
        <v>675</v>
      </c>
      <c r="F777" t="s">
        <v>676</v>
      </c>
      <c r="G777" t="s">
        <v>25</v>
      </c>
      <c r="H777" t="s">
        <v>79</v>
      </c>
      <c r="I777">
        <v>3</v>
      </c>
      <c r="J777">
        <v>205.45</v>
      </c>
      <c r="K777">
        <v>0</v>
      </c>
      <c r="L777">
        <v>110.94</v>
      </c>
      <c r="M777">
        <v>2.67</v>
      </c>
      <c r="N777">
        <v>729.96</v>
      </c>
      <c r="O777" t="s">
        <v>40</v>
      </c>
      <c r="P777" t="s">
        <v>132</v>
      </c>
      <c r="Q777" t="s">
        <v>89</v>
      </c>
      <c r="R777" t="s">
        <v>90</v>
      </c>
      <c r="S777" t="s">
        <v>31</v>
      </c>
      <c r="T777" t="s">
        <v>2144</v>
      </c>
    </row>
    <row r="778" spans="1:20" x14ac:dyDescent="0.25">
      <c r="A778" t="s">
        <v>2568</v>
      </c>
      <c r="B778" s="1">
        <v>45507</v>
      </c>
      <c r="C778" t="s">
        <v>2569</v>
      </c>
      <c r="D778" t="s">
        <v>2236</v>
      </c>
      <c r="E778" t="s">
        <v>374</v>
      </c>
      <c r="F778" t="s">
        <v>375</v>
      </c>
      <c r="G778" t="s">
        <v>50</v>
      </c>
      <c r="H778" t="s">
        <v>256</v>
      </c>
      <c r="I778">
        <v>1</v>
      </c>
      <c r="J778">
        <v>438.95</v>
      </c>
      <c r="K778">
        <v>0.1</v>
      </c>
      <c r="L778">
        <v>31.6</v>
      </c>
      <c r="M778">
        <v>1.46</v>
      </c>
      <c r="N778">
        <v>428.12</v>
      </c>
      <c r="O778" t="s">
        <v>80</v>
      </c>
      <c r="P778" t="s">
        <v>28</v>
      </c>
      <c r="Q778" t="s">
        <v>210</v>
      </c>
      <c r="R778" t="s">
        <v>42</v>
      </c>
      <c r="S778" t="s">
        <v>43</v>
      </c>
      <c r="T778" t="s">
        <v>1902</v>
      </c>
    </row>
    <row r="779" spans="1:20" x14ac:dyDescent="0.25">
      <c r="A779" t="s">
        <v>2570</v>
      </c>
      <c r="B779" s="1">
        <v>45022</v>
      </c>
      <c r="C779" t="s">
        <v>2571</v>
      </c>
      <c r="D779" t="s">
        <v>768</v>
      </c>
      <c r="E779" t="s">
        <v>215</v>
      </c>
      <c r="F779" t="s">
        <v>216</v>
      </c>
      <c r="G779" t="s">
        <v>38</v>
      </c>
      <c r="H779" t="s">
        <v>58</v>
      </c>
      <c r="I779">
        <v>3</v>
      </c>
      <c r="J779">
        <v>232.27</v>
      </c>
      <c r="K779">
        <v>0.1</v>
      </c>
      <c r="L779">
        <v>31.36</v>
      </c>
      <c r="M779">
        <v>6.69</v>
      </c>
      <c r="N779">
        <v>665.18</v>
      </c>
      <c r="O779" t="s">
        <v>40</v>
      </c>
      <c r="P779" t="s">
        <v>28</v>
      </c>
      <c r="Q779" t="s">
        <v>81</v>
      </c>
      <c r="R779" t="s">
        <v>82</v>
      </c>
      <c r="S779" t="s">
        <v>31</v>
      </c>
      <c r="T779" t="s">
        <v>2572</v>
      </c>
    </row>
    <row r="780" spans="1:20" x14ac:dyDescent="0.25">
      <c r="A780" t="s">
        <v>2573</v>
      </c>
      <c r="B780" s="1">
        <v>44000</v>
      </c>
      <c r="C780" t="s">
        <v>2574</v>
      </c>
      <c r="D780" t="s">
        <v>2575</v>
      </c>
      <c r="E780" t="s">
        <v>374</v>
      </c>
      <c r="F780" t="s">
        <v>375</v>
      </c>
      <c r="G780" t="s">
        <v>25</v>
      </c>
      <c r="H780" t="s">
        <v>263</v>
      </c>
      <c r="I780">
        <v>1</v>
      </c>
      <c r="J780">
        <v>353.27</v>
      </c>
      <c r="K780">
        <v>0.05</v>
      </c>
      <c r="L780">
        <v>16.78</v>
      </c>
      <c r="M780">
        <v>4.5</v>
      </c>
      <c r="N780">
        <v>356.89</v>
      </c>
      <c r="O780" t="s">
        <v>69</v>
      </c>
      <c r="P780" t="s">
        <v>28</v>
      </c>
      <c r="Q780" t="s">
        <v>116</v>
      </c>
      <c r="R780" t="s">
        <v>42</v>
      </c>
      <c r="S780" t="s">
        <v>31</v>
      </c>
      <c r="T780" t="s">
        <v>44</v>
      </c>
    </row>
    <row r="781" spans="1:20" x14ac:dyDescent="0.25">
      <c r="A781" t="s">
        <v>2576</v>
      </c>
      <c r="B781" s="1">
        <v>45247</v>
      </c>
      <c r="C781" t="s">
        <v>2577</v>
      </c>
      <c r="D781" t="s">
        <v>136</v>
      </c>
      <c r="E781" t="s">
        <v>492</v>
      </c>
      <c r="F781" t="s">
        <v>493</v>
      </c>
      <c r="G781" t="s">
        <v>108</v>
      </c>
      <c r="H781" t="s">
        <v>79</v>
      </c>
      <c r="I781">
        <v>4</v>
      </c>
      <c r="J781">
        <v>334.8</v>
      </c>
      <c r="K781">
        <v>0</v>
      </c>
      <c r="L781">
        <v>241.06</v>
      </c>
      <c r="M781">
        <v>6.64</v>
      </c>
      <c r="N781">
        <v>1586.9</v>
      </c>
      <c r="O781" t="s">
        <v>153</v>
      </c>
      <c r="P781" t="s">
        <v>28</v>
      </c>
      <c r="Q781" t="s">
        <v>60</v>
      </c>
      <c r="R781" t="s">
        <v>61</v>
      </c>
      <c r="S781" t="s">
        <v>43</v>
      </c>
      <c r="T781" t="s">
        <v>1025</v>
      </c>
    </row>
    <row r="782" spans="1:20" x14ac:dyDescent="0.25">
      <c r="A782" t="s">
        <v>2578</v>
      </c>
      <c r="B782" s="1">
        <v>44776</v>
      </c>
      <c r="C782" t="s">
        <v>2579</v>
      </c>
      <c r="D782" t="s">
        <v>637</v>
      </c>
      <c r="E782" t="s">
        <v>352</v>
      </c>
      <c r="F782" t="s">
        <v>353</v>
      </c>
      <c r="G782" t="s">
        <v>50</v>
      </c>
      <c r="H782" t="s">
        <v>58</v>
      </c>
      <c r="I782">
        <v>1</v>
      </c>
      <c r="J782">
        <v>570.99</v>
      </c>
      <c r="K782">
        <v>0.15</v>
      </c>
      <c r="L782">
        <v>58.24</v>
      </c>
      <c r="M782">
        <v>0.54</v>
      </c>
      <c r="N782">
        <v>544.12</v>
      </c>
      <c r="O782" t="s">
        <v>69</v>
      </c>
      <c r="P782" t="s">
        <v>28</v>
      </c>
      <c r="Q782" t="s">
        <v>124</v>
      </c>
      <c r="R782" t="s">
        <v>125</v>
      </c>
      <c r="S782" t="s">
        <v>43</v>
      </c>
      <c r="T782" t="s">
        <v>2580</v>
      </c>
    </row>
    <row r="783" spans="1:20" x14ac:dyDescent="0.25">
      <c r="A783" t="s">
        <v>2581</v>
      </c>
      <c r="B783" s="1">
        <v>44625</v>
      </c>
      <c r="C783" t="s">
        <v>2582</v>
      </c>
      <c r="D783" t="s">
        <v>136</v>
      </c>
      <c r="E783" t="s">
        <v>215</v>
      </c>
      <c r="F783" t="s">
        <v>216</v>
      </c>
      <c r="G783" t="s">
        <v>50</v>
      </c>
      <c r="H783" t="s">
        <v>256</v>
      </c>
      <c r="I783">
        <v>3</v>
      </c>
      <c r="J783">
        <v>527.74</v>
      </c>
      <c r="K783">
        <v>0</v>
      </c>
      <c r="L783">
        <v>189.99</v>
      </c>
      <c r="M783">
        <v>7.05</v>
      </c>
      <c r="N783">
        <v>1780.26</v>
      </c>
      <c r="O783" t="s">
        <v>69</v>
      </c>
      <c r="P783" t="s">
        <v>28</v>
      </c>
      <c r="Q783" t="s">
        <v>60</v>
      </c>
      <c r="R783" t="s">
        <v>61</v>
      </c>
      <c r="S783" t="s">
        <v>43</v>
      </c>
      <c r="T783" t="s">
        <v>728</v>
      </c>
    </row>
    <row r="784" spans="1:20" x14ac:dyDescent="0.25">
      <c r="A784" t="s">
        <v>2583</v>
      </c>
      <c r="B784" s="1">
        <v>44464</v>
      </c>
      <c r="C784" t="s">
        <v>2584</v>
      </c>
      <c r="D784" t="s">
        <v>746</v>
      </c>
      <c r="E784" t="s">
        <v>391</v>
      </c>
      <c r="F784" t="s">
        <v>392</v>
      </c>
      <c r="G784" t="s">
        <v>180</v>
      </c>
      <c r="H784" t="s">
        <v>58</v>
      </c>
      <c r="I784">
        <v>1</v>
      </c>
      <c r="J784">
        <v>532.6</v>
      </c>
      <c r="K784">
        <v>0.05</v>
      </c>
      <c r="L784">
        <v>60.72</v>
      </c>
      <c r="M784">
        <v>10.38</v>
      </c>
      <c r="N784">
        <v>577.07000000000005</v>
      </c>
      <c r="O784" t="s">
        <v>27</v>
      </c>
      <c r="P784" t="s">
        <v>28</v>
      </c>
      <c r="Q784" t="s">
        <v>71</v>
      </c>
      <c r="R784" t="s">
        <v>42</v>
      </c>
      <c r="S784" t="s">
        <v>43</v>
      </c>
      <c r="T784" t="s">
        <v>1773</v>
      </c>
    </row>
    <row r="785" spans="1:20" x14ac:dyDescent="0.25">
      <c r="A785" t="s">
        <v>2585</v>
      </c>
      <c r="B785" s="1">
        <v>45048</v>
      </c>
      <c r="C785" t="s">
        <v>2586</v>
      </c>
      <c r="D785" t="s">
        <v>1736</v>
      </c>
      <c r="E785" t="s">
        <v>226</v>
      </c>
      <c r="F785" t="s">
        <v>227</v>
      </c>
      <c r="G785" t="s">
        <v>108</v>
      </c>
      <c r="H785" t="s">
        <v>26</v>
      </c>
      <c r="I785">
        <v>3</v>
      </c>
      <c r="J785">
        <v>596.12</v>
      </c>
      <c r="K785">
        <v>0</v>
      </c>
      <c r="L785">
        <v>143.07</v>
      </c>
      <c r="M785">
        <v>12.15</v>
      </c>
      <c r="N785">
        <v>1943.58</v>
      </c>
      <c r="O785" t="s">
        <v>69</v>
      </c>
      <c r="P785" t="s">
        <v>28</v>
      </c>
      <c r="Q785" t="s">
        <v>51</v>
      </c>
      <c r="R785" t="s">
        <v>42</v>
      </c>
      <c r="S785" t="s">
        <v>72</v>
      </c>
      <c r="T785" t="s">
        <v>935</v>
      </c>
    </row>
    <row r="786" spans="1:20" x14ac:dyDescent="0.25">
      <c r="A786" t="s">
        <v>2587</v>
      </c>
      <c r="B786" s="1">
        <v>45371</v>
      </c>
      <c r="C786" t="s">
        <v>2588</v>
      </c>
      <c r="D786" t="s">
        <v>429</v>
      </c>
      <c r="E786" t="s">
        <v>374</v>
      </c>
      <c r="F786" t="s">
        <v>375</v>
      </c>
      <c r="G786" t="s">
        <v>25</v>
      </c>
      <c r="H786" t="s">
        <v>354</v>
      </c>
      <c r="I786">
        <v>2</v>
      </c>
      <c r="J786">
        <v>352.31</v>
      </c>
      <c r="K786">
        <v>0.05</v>
      </c>
      <c r="L786">
        <v>53.55</v>
      </c>
      <c r="M786">
        <v>4.53</v>
      </c>
      <c r="N786">
        <v>727.47</v>
      </c>
      <c r="O786" t="s">
        <v>153</v>
      </c>
      <c r="P786" t="s">
        <v>70</v>
      </c>
      <c r="Q786" t="s">
        <v>166</v>
      </c>
      <c r="R786" t="s">
        <v>167</v>
      </c>
      <c r="S786" t="s">
        <v>43</v>
      </c>
      <c r="T786" t="s">
        <v>2408</v>
      </c>
    </row>
    <row r="787" spans="1:20" x14ac:dyDescent="0.25">
      <c r="A787" t="s">
        <v>2589</v>
      </c>
      <c r="B787" s="1">
        <v>43859</v>
      </c>
      <c r="C787" t="s">
        <v>2590</v>
      </c>
      <c r="D787" t="s">
        <v>923</v>
      </c>
      <c r="E787" t="s">
        <v>151</v>
      </c>
      <c r="F787" t="s">
        <v>152</v>
      </c>
      <c r="G787" t="s">
        <v>98</v>
      </c>
      <c r="H787" t="s">
        <v>58</v>
      </c>
      <c r="I787">
        <v>5</v>
      </c>
      <c r="J787">
        <v>407.02</v>
      </c>
      <c r="K787">
        <v>0.25</v>
      </c>
      <c r="L787">
        <v>76.319999999999993</v>
      </c>
      <c r="M787">
        <v>12.99</v>
      </c>
      <c r="N787">
        <v>1615.63</v>
      </c>
      <c r="O787" t="s">
        <v>69</v>
      </c>
      <c r="P787" t="s">
        <v>70</v>
      </c>
      <c r="Q787" t="s">
        <v>188</v>
      </c>
      <c r="R787" t="s">
        <v>82</v>
      </c>
      <c r="S787" t="s">
        <v>31</v>
      </c>
      <c r="T787" t="s">
        <v>957</v>
      </c>
    </row>
    <row r="788" spans="1:20" x14ac:dyDescent="0.25">
      <c r="A788" t="s">
        <v>2591</v>
      </c>
      <c r="B788" s="1">
        <v>45019</v>
      </c>
      <c r="C788" t="s">
        <v>2592</v>
      </c>
      <c r="D788" t="s">
        <v>187</v>
      </c>
      <c r="E788" t="s">
        <v>386</v>
      </c>
      <c r="F788" t="s">
        <v>387</v>
      </c>
      <c r="G788" t="s">
        <v>25</v>
      </c>
      <c r="H788" t="s">
        <v>58</v>
      </c>
      <c r="I788">
        <v>5</v>
      </c>
      <c r="J788">
        <v>436.19</v>
      </c>
      <c r="K788">
        <v>0</v>
      </c>
      <c r="L788">
        <v>174.48</v>
      </c>
      <c r="M788">
        <v>6.81</v>
      </c>
      <c r="N788">
        <v>2362.2399999999998</v>
      </c>
      <c r="O788" t="s">
        <v>69</v>
      </c>
      <c r="P788" t="s">
        <v>99</v>
      </c>
      <c r="Q788" t="s">
        <v>124</v>
      </c>
      <c r="R788" t="s">
        <v>125</v>
      </c>
      <c r="S788" t="s">
        <v>31</v>
      </c>
      <c r="T788" t="s">
        <v>2593</v>
      </c>
    </row>
    <row r="789" spans="1:20" x14ac:dyDescent="0.25">
      <c r="A789" t="s">
        <v>2594</v>
      </c>
      <c r="B789" s="1">
        <v>45276</v>
      </c>
      <c r="C789" t="s">
        <v>2595</v>
      </c>
      <c r="D789" t="s">
        <v>214</v>
      </c>
      <c r="E789" t="s">
        <v>286</v>
      </c>
      <c r="F789" t="s">
        <v>287</v>
      </c>
      <c r="G789" t="s">
        <v>38</v>
      </c>
      <c r="H789" t="s">
        <v>26</v>
      </c>
      <c r="I789">
        <v>4</v>
      </c>
      <c r="J789">
        <v>243.36</v>
      </c>
      <c r="K789">
        <v>0</v>
      </c>
      <c r="L789">
        <v>48.67</v>
      </c>
      <c r="M789">
        <v>9.56</v>
      </c>
      <c r="N789">
        <v>1031.67</v>
      </c>
      <c r="O789" t="s">
        <v>27</v>
      </c>
      <c r="P789" t="s">
        <v>70</v>
      </c>
      <c r="Q789" t="s">
        <v>154</v>
      </c>
      <c r="R789" t="s">
        <v>155</v>
      </c>
      <c r="S789" t="s">
        <v>43</v>
      </c>
      <c r="T789" t="s">
        <v>2246</v>
      </c>
    </row>
    <row r="790" spans="1:20" x14ac:dyDescent="0.25">
      <c r="A790" t="s">
        <v>2596</v>
      </c>
      <c r="B790" s="1">
        <v>44169</v>
      </c>
      <c r="C790" t="s">
        <v>2597</v>
      </c>
      <c r="D790" t="s">
        <v>706</v>
      </c>
      <c r="E790" t="s">
        <v>391</v>
      </c>
      <c r="F790" t="s">
        <v>392</v>
      </c>
      <c r="G790" t="s">
        <v>98</v>
      </c>
      <c r="H790" t="s">
        <v>123</v>
      </c>
      <c r="I790">
        <v>3</v>
      </c>
      <c r="J790">
        <v>175.51</v>
      </c>
      <c r="K790">
        <v>0.1</v>
      </c>
      <c r="L790">
        <v>23.69</v>
      </c>
      <c r="M790">
        <v>12.69</v>
      </c>
      <c r="N790">
        <v>510.26</v>
      </c>
      <c r="O790" t="s">
        <v>27</v>
      </c>
      <c r="P790" t="s">
        <v>28</v>
      </c>
      <c r="Q790" t="s">
        <v>139</v>
      </c>
      <c r="R790" t="s">
        <v>140</v>
      </c>
      <c r="S790" t="s">
        <v>43</v>
      </c>
      <c r="T790" t="s">
        <v>2598</v>
      </c>
    </row>
    <row r="791" spans="1:20" x14ac:dyDescent="0.25">
      <c r="A791" t="s">
        <v>2599</v>
      </c>
      <c r="B791" s="1">
        <v>45502</v>
      </c>
      <c r="C791" t="s">
        <v>2600</v>
      </c>
      <c r="D791" t="s">
        <v>1085</v>
      </c>
      <c r="E791" t="s">
        <v>783</v>
      </c>
      <c r="F791" t="s">
        <v>784</v>
      </c>
      <c r="G791" t="s">
        <v>180</v>
      </c>
      <c r="H791" t="s">
        <v>79</v>
      </c>
      <c r="I791">
        <v>4</v>
      </c>
      <c r="J791">
        <v>475.21</v>
      </c>
      <c r="K791">
        <v>0.15</v>
      </c>
      <c r="L791">
        <v>290.83</v>
      </c>
      <c r="M791">
        <v>1.88</v>
      </c>
      <c r="N791">
        <v>1908.42</v>
      </c>
      <c r="O791" t="s">
        <v>27</v>
      </c>
      <c r="P791" t="s">
        <v>181</v>
      </c>
      <c r="Q791" t="s">
        <v>188</v>
      </c>
      <c r="R791" t="s">
        <v>82</v>
      </c>
      <c r="S791" t="s">
        <v>31</v>
      </c>
      <c r="T791" t="s">
        <v>272</v>
      </c>
    </row>
    <row r="792" spans="1:20" x14ac:dyDescent="0.25">
      <c r="A792" t="s">
        <v>2601</v>
      </c>
      <c r="B792" s="1">
        <v>45350</v>
      </c>
      <c r="C792" t="s">
        <v>2374</v>
      </c>
      <c r="D792" t="s">
        <v>201</v>
      </c>
      <c r="E792" t="s">
        <v>233</v>
      </c>
      <c r="F792" t="s">
        <v>234</v>
      </c>
      <c r="G792" t="s">
        <v>98</v>
      </c>
      <c r="H792" t="s">
        <v>39</v>
      </c>
      <c r="I792">
        <v>4</v>
      </c>
      <c r="J792">
        <v>279.89999999999998</v>
      </c>
      <c r="K792">
        <v>0</v>
      </c>
      <c r="L792">
        <v>55.98</v>
      </c>
      <c r="M792">
        <v>14.23</v>
      </c>
      <c r="N792">
        <v>1189.81</v>
      </c>
      <c r="O792" t="s">
        <v>27</v>
      </c>
      <c r="P792" t="s">
        <v>28</v>
      </c>
      <c r="Q792" t="s">
        <v>124</v>
      </c>
      <c r="R792" t="s">
        <v>125</v>
      </c>
      <c r="S792" t="s">
        <v>43</v>
      </c>
      <c r="T792" t="s">
        <v>517</v>
      </c>
    </row>
    <row r="793" spans="1:20" x14ac:dyDescent="0.25">
      <c r="A793" t="s">
        <v>2602</v>
      </c>
      <c r="B793" s="1">
        <v>45219</v>
      </c>
      <c r="C793" t="s">
        <v>2603</v>
      </c>
      <c r="D793" t="s">
        <v>105</v>
      </c>
      <c r="E793" t="s">
        <v>434</v>
      </c>
      <c r="F793" t="s">
        <v>435</v>
      </c>
      <c r="G793" t="s">
        <v>180</v>
      </c>
      <c r="H793" t="s">
        <v>354</v>
      </c>
      <c r="I793">
        <v>1</v>
      </c>
      <c r="J793">
        <v>8.06</v>
      </c>
      <c r="K793">
        <v>0</v>
      </c>
      <c r="L793">
        <v>0</v>
      </c>
      <c r="M793">
        <v>2.93</v>
      </c>
      <c r="N793">
        <v>10.99</v>
      </c>
      <c r="O793" t="s">
        <v>59</v>
      </c>
      <c r="P793" t="s">
        <v>28</v>
      </c>
      <c r="Q793" t="s">
        <v>81</v>
      </c>
      <c r="R793" t="s">
        <v>82</v>
      </c>
      <c r="S793" t="s">
        <v>43</v>
      </c>
      <c r="T793" t="s">
        <v>2604</v>
      </c>
    </row>
    <row r="794" spans="1:20" x14ac:dyDescent="0.25">
      <c r="A794" t="s">
        <v>2605</v>
      </c>
      <c r="B794" s="1">
        <v>45196</v>
      </c>
      <c r="C794" t="s">
        <v>2606</v>
      </c>
      <c r="D794" t="s">
        <v>267</v>
      </c>
      <c r="E794" t="s">
        <v>215</v>
      </c>
      <c r="F794" t="s">
        <v>216</v>
      </c>
      <c r="G794" t="s">
        <v>25</v>
      </c>
      <c r="H794" t="s">
        <v>68</v>
      </c>
      <c r="I794">
        <v>5</v>
      </c>
      <c r="J794">
        <v>206.18</v>
      </c>
      <c r="K794">
        <v>0.05</v>
      </c>
      <c r="L794">
        <v>48.97</v>
      </c>
      <c r="M794">
        <v>1.93</v>
      </c>
      <c r="N794">
        <v>1030.26</v>
      </c>
      <c r="O794" t="s">
        <v>27</v>
      </c>
      <c r="P794" t="s">
        <v>28</v>
      </c>
      <c r="Q794" t="s">
        <v>51</v>
      </c>
      <c r="R794" t="s">
        <v>42</v>
      </c>
      <c r="S794" t="s">
        <v>43</v>
      </c>
      <c r="T794" t="s">
        <v>2080</v>
      </c>
    </row>
    <row r="795" spans="1:20" x14ac:dyDescent="0.25">
      <c r="A795" t="s">
        <v>2607</v>
      </c>
      <c r="B795" s="1">
        <v>44330</v>
      </c>
      <c r="C795" t="s">
        <v>2608</v>
      </c>
      <c r="D795" t="s">
        <v>791</v>
      </c>
      <c r="E795" t="s">
        <v>592</v>
      </c>
      <c r="F795" t="s">
        <v>593</v>
      </c>
      <c r="G795" t="s">
        <v>98</v>
      </c>
      <c r="H795" t="s">
        <v>58</v>
      </c>
      <c r="I795">
        <v>4</v>
      </c>
      <c r="J795">
        <v>141.19</v>
      </c>
      <c r="K795">
        <v>0.1</v>
      </c>
      <c r="L795">
        <v>0</v>
      </c>
      <c r="M795">
        <v>4.51</v>
      </c>
      <c r="N795">
        <v>512.79</v>
      </c>
      <c r="O795" t="s">
        <v>27</v>
      </c>
      <c r="P795" t="s">
        <v>28</v>
      </c>
      <c r="Q795" t="s">
        <v>210</v>
      </c>
      <c r="R795" t="s">
        <v>42</v>
      </c>
      <c r="S795" t="s">
        <v>31</v>
      </c>
      <c r="T795" t="s">
        <v>1284</v>
      </c>
    </row>
    <row r="796" spans="1:20" x14ac:dyDescent="0.25">
      <c r="A796" t="s">
        <v>2609</v>
      </c>
      <c r="B796" s="1">
        <v>45511</v>
      </c>
      <c r="C796" t="s">
        <v>2610</v>
      </c>
      <c r="D796" t="s">
        <v>1333</v>
      </c>
      <c r="E796" t="s">
        <v>783</v>
      </c>
      <c r="F796" t="s">
        <v>784</v>
      </c>
      <c r="G796" t="s">
        <v>180</v>
      </c>
      <c r="H796" t="s">
        <v>123</v>
      </c>
      <c r="I796">
        <v>3</v>
      </c>
      <c r="J796">
        <v>402.32</v>
      </c>
      <c r="K796">
        <v>0</v>
      </c>
      <c r="L796">
        <v>144.84</v>
      </c>
      <c r="M796">
        <v>12.57</v>
      </c>
      <c r="N796">
        <v>1364.37</v>
      </c>
      <c r="O796" t="s">
        <v>40</v>
      </c>
      <c r="P796" t="s">
        <v>28</v>
      </c>
      <c r="Q796" t="s">
        <v>89</v>
      </c>
      <c r="R796" t="s">
        <v>90</v>
      </c>
      <c r="S796" t="s">
        <v>43</v>
      </c>
      <c r="T796" t="s">
        <v>2441</v>
      </c>
    </row>
    <row r="797" spans="1:20" x14ac:dyDescent="0.25">
      <c r="A797" t="s">
        <v>2611</v>
      </c>
      <c r="B797" s="1">
        <v>44341</v>
      </c>
      <c r="C797" t="s">
        <v>2612</v>
      </c>
      <c r="D797" t="s">
        <v>1006</v>
      </c>
      <c r="E797" t="s">
        <v>202</v>
      </c>
      <c r="F797" t="s">
        <v>203</v>
      </c>
      <c r="G797" t="s">
        <v>38</v>
      </c>
      <c r="H797" t="s">
        <v>58</v>
      </c>
      <c r="I797">
        <v>3</v>
      </c>
      <c r="J797">
        <v>474.11</v>
      </c>
      <c r="K797">
        <v>0.15</v>
      </c>
      <c r="L797">
        <v>145.08000000000001</v>
      </c>
      <c r="M797">
        <v>5.2</v>
      </c>
      <c r="N797">
        <v>1359.26</v>
      </c>
      <c r="O797" t="s">
        <v>27</v>
      </c>
      <c r="P797" t="s">
        <v>28</v>
      </c>
      <c r="Q797" t="s">
        <v>81</v>
      </c>
      <c r="R797" t="s">
        <v>82</v>
      </c>
      <c r="S797" t="s">
        <v>43</v>
      </c>
      <c r="T797" t="s">
        <v>1007</v>
      </c>
    </row>
    <row r="798" spans="1:20" x14ac:dyDescent="0.25">
      <c r="A798" t="s">
        <v>2613</v>
      </c>
      <c r="B798" s="1">
        <v>45181</v>
      </c>
      <c r="C798" t="s">
        <v>2614</v>
      </c>
      <c r="D798" t="s">
        <v>555</v>
      </c>
      <c r="E798" t="s">
        <v>521</v>
      </c>
      <c r="F798" t="s">
        <v>522</v>
      </c>
      <c r="G798" t="s">
        <v>38</v>
      </c>
      <c r="H798" t="s">
        <v>79</v>
      </c>
      <c r="I798">
        <v>2</v>
      </c>
      <c r="J798">
        <v>283.06</v>
      </c>
      <c r="K798">
        <v>0.05</v>
      </c>
      <c r="L798">
        <v>0</v>
      </c>
      <c r="M798">
        <v>11.74</v>
      </c>
      <c r="N798">
        <v>549.54999999999995</v>
      </c>
      <c r="O798" t="s">
        <v>69</v>
      </c>
      <c r="P798" t="s">
        <v>28</v>
      </c>
      <c r="Q798" t="s">
        <v>166</v>
      </c>
      <c r="R798" t="s">
        <v>167</v>
      </c>
      <c r="S798" t="s">
        <v>31</v>
      </c>
      <c r="T798" t="s">
        <v>2615</v>
      </c>
    </row>
    <row r="799" spans="1:20" x14ac:dyDescent="0.25">
      <c r="A799" t="s">
        <v>2616</v>
      </c>
      <c r="B799" s="1">
        <v>44047</v>
      </c>
      <c r="C799" t="s">
        <v>2617</v>
      </c>
      <c r="D799" t="s">
        <v>2468</v>
      </c>
      <c r="E799" t="s">
        <v>36</v>
      </c>
      <c r="F799" t="s">
        <v>37</v>
      </c>
      <c r="G799" t="s">
        <v>25</v>
      </c>
      <c r="H799" t="s">
        <v>354</v>
      </c>
      <c r="I799">
        <v>5</v>
      </c>
      <c r="J799">
        <v>351.35</v>
      </c>
      <c r="K799">
        <v>0</v>
      </c>
      <c r="L799">
        <v>210.81</v>
      </c>
      <c r="M799">
        <v>14.46</v>
      </c>
      <c r="N799">
        <v>1982.02</v>
      </c>
      <c r="O799" t="s">
        <v>69</v>
      </c>
      <c r="P799" t="s">
        <v>132</v>
      </c>
      <c r="Q799" t="s">
        <v>89</v>
      </c>
      <c r="R799" t="s">
        <v>90</v>
      </c>
      <c r="S799" t="s">
        <v>31</v>
      </c>
      <c r="T799" t="s">
        <v>2618</v>
      </c>
    </row>
    <row r="800" spans="1:20" x14ac:dyDescent="0.25">
      <c r="A800" t="s">
        <v>2619</v>
      </c>
      <c r="B800" s="1">
        <v>45155</v>
      </c>
      <c r="C800" t="s">
        <v>2620</v>
      </c>
      <c r="D800" t="s">
        <v>55</v>
      </c>
      <c r="E800" t="s">
        <v>337</v>
      </c>
      <c r="F800" t="s">
        <v>338</v>
      </c>
      <c r="G800" t="s">
        <v>25</v>
      </c>
      <c r="H800" t="s">
        <v>26</v>
      </c>
      <c r="I800">
        <v>4</v>
      </c>
      <c r="J800">
        <v>8.8000000000000007</v>
      </c>
      <c r="K800">
        <v>0.05</v>
      </c>
      <c r="L800">
        <v>4.01</v>
      </c>
      <c r="M800">
        <v>0.72</v>
      </c>
      <c r="N800">
        <v>38.17</v>
      </c>
      <c r="O800" t="s">
        <v>69</v>
      </c>
      <c r="P800" t="s">
        <v>28</v>
      </c>
      <c r="Q800" t="s">
        <v>116</v>
      </c>
      <c r="R800" t="s">
        <v>42</v>
      </c>
      <c r="S800" t="s">
        <v>43</v>
      </c>
      <c r="T800" t="s">
        <v>2621</v>
      </c>
    </row>
    <row r="801" spans="1:20" x14ac:dyDescent="0.25">
      <c r="A801" t="s">
        <v>2622</v>
      </c>
      <c r="B801" s="1">
        <v>44986</v>
      </c>
      <c r="C801" t="s">
        <v>2623</v>
      </c>
      <c r="D801" t="s">
        <v>253</v>
      </c>
      <c r="E801" t="s">
        <v>106</v>
      </c>
      <c r="F801" t="s">
        <v>107</v>
      </c>
      <c r="G801" t="s">
        <v>98</v>
      </c>
      <c r="H801" t="s">
        <v>26</v>
      </c>
      <c r="I801">
        <v>2</v>
      </c>
      <c r="J801">
        <v>292.85000000000002</v>
      </c>
      <c r="K801">
        <v>0</v>
      </c>
      <c r="L801">
        <v>0</v>
      </c>
      <c r="M801">
        <v>12.33</v>
      </c>
      <c r="N801">
        <v>598.03</v>
      </c>
      <c r="O801" t="s">
        <v>153</v>
      </c>
      <c r="P801" t="s">
        <v>28</v>
      </c>
      <c r="Q801" t="s">
        <v>188</v>
      </c>
      <c r="R801" t="s">
        <v>82</v>
      </c>
      <c r="S801" t="s">
        <v>43</v>
      </c>
      <c r="T801" t="s">
        <v>2624</v>
      </c>
    </row>
    <row r="802" spans="1:20" x14ac:dyDescent="0.25">
      <c r="A802" t="s">
        <v>2625</v>
      </c>
      <c r="B802" s="1">
        <v>44924</v>
      </c>
      <c r="C802" t="s">
        <v>2626</v>
      </c>
      <c r="D802" t="s">
        <v>1379</v>
      </c>
      <c r="E802" t="s">
        <v>172</v>
      </c>
      <c r="F802" t="s">
        <v>173</v>
      </c>
      <c r="G802" t="s">
        <v>108</v>
      </c>
      <c r="H802" t="s">
        <v>256</v>
      </c>
      <c r="I802">
        <v>3</v>
      </c>
      <c r="J802">
        <v>206.81</v>
      </c>
      <c r="K802">
        <v>0</v>
      </c>
      <c r="L802">
        <v>74.45</v>
      </c>
      <c r="M802">
        <v>12.81</v>
      </c>
      <c r="N802">
        <v>707.69</v>
      </c>
      <c r="O802" t="s">
        <v>80</v>
      </c>
      <c r="P802" t="s">
        <v>99</v>
      </c>
      <c r="Q802" t="s">
        <v>210</v>
      </c>
      <c r="R802" t="s">
        <v>42</v>
      </c>
      <c r="S802" t="s">
        <v>31</v>
      </c>
      <c r="T802" t="s">
        <v>2627</v>
      </c>
    </row>
    <row r="803" spans="1:20" x14ac:dyDescent="0.25">
      <c r="A803" t="s">
        <v>2628</v>
      </c>
      <c r="B803" s="1">
        <v>45106</v>
      </c>
      <c r="C803" t="s">
        <v>2629</v>
      </c>
      <c r="D803" t="s">
        <v>447</v>
      </c>
      <c r="E803" t="s">
        <v>386</v>
      </c>
      <c r="F803" t="s">
        <v>387</v>
      </c>
      <c r="G803" t="s">
        <v>25</v>
      </c>
      <c r="H803" t="s">
        <v>39</v>
      </c>
      <c r="I803">
        <v>5</v>
      </c>
      <c r="J803">
        <v>549.20000000000005</v>
      </c>
      <c r="K803">
        <v>0.05</v>
      </c>
      <c r="L803">
        <v>130.44</v>
      </c>
      <c r="M803">
        <v>5.0599999999999996</v>
      </c>
      <c r="N803">
        <v>2744.2</v>
      </c>
      <c r="O803" t="s">
        <v>27</v>
      </c>
      <c r="P803" t="s">
        <v>28</v>
      </c>
      <c r="Q803" t="s">
        <v>116</v>
      </c>
      <c r="R803" t="s">
        <v>42</v>
      </c>
      <c r="S803" t="s">
        <v>43</v>
      </c>
      <c r="T803" t="s">
        <v>2630</v>
      </c>
    </row>
    <row r="804" spans="1:20" x14ac:dyDescent="0.25">
      <c r="A804" t="s">
        <v>2631</v>
      </c>
      <c r="B804" s="1">
        <v>45269</v>
      </c>
      <c r="C804" t="s">
        <v>2632</v>
      </c>
      <c r="D804" t="s">
        <v>65</v>
      </c>
      <c r="E804" t="s">
        <v>36</v>
      </c>
      <c r="F804" t="s">
        <v>37</v>
      </c>
      <c r="G804" t="s">
        <v>25</v>
      </c>
      <c r="H804" t="s">
        <v>109</v>
      </c>
      <c r="I804">
        <v>3</v>
      </c>
      <c r="J804">
        <v>590.82000000000005</v>
      </c>
      <c r="K804">
        <v>0.2</v>
      </c>
      <c r="L804">
        <v>0</v>
      </c>
      <c r="M804">
        <v>6.52</v>
      </c>
      <c r="N804">
        <v>1424.49</v>
      </c>
      <c r="O804" t="s">
        <v>27</v>
      </c>
      <c r="P804" t="s">
        <v>28</v>
      </c>
      <c r="Q804" t="s">
        <v>51</v>
      </c>
      <c r="R804" t="s">
        <v>42</v>
      </c>
      <c r="S804" t="s">
        <v>43</v>
      </c>
      <c r="T804" t="s">
        <v>2633</v>
      </c>
    </row>
    <row r="805" spans="1:20" x14ac:dyDescent="0.25">
      <c r="A805" t="s">
        <v>2634</v>
      </c>
      <c r="B805" s="1">
        <v>45641</v>
      </c>
      <c r="C805" t="s">
        <v>2368</v>
      </c>
      <c r="D805" t="s">
        <v>447</v>
      </c>
      <c r="E805" t="s">
        <v>87</v>
      </c>
      <c r="F805" t="s">
        <v>88</v>
      </c>
      <c r="G805" t="s">
        <v>38</v>
      </c>
      <c r="H805" t="s">
        <v>39</v>
      </c>
      <c r="I805">
        <v>4</v>
      </c>
      <c r="J805">
        <v>37.83</v>
      </c>
      <c r="K805">
        <v>0.05</v>
      </c>
      <c r="L805">
        <v>17.25</v>
      </c>
      <c r="M805">
        <v>9.7899999999999991</v>
      </c>
      <c r="N805">
        <v>170.79</v>
      </c>
      <c r="O805" t="s">
        <v>69</v>
      </c>
      <c r="P805" t="s">
        <v>28</v>
      </c>
      <c r="Q805" t="s">
        <v>100</v>
      </c>
      <c r="R805" t="s">
        <v>101</v>
      </c>
      <c r="S805" t="s">
        <v>31</v>
      </c>
      <c r="T805" t="s">
        <v>2266</v>
      </c>
    </row>
    <row r="806" spans="1:20" x14ac:dyDescent="0.25">
      <c r="A806" t="s">
        <v>2635</v>
      </c>
      <c r="B806" s="1">
        <v>44275</v>
      </c>
      <c r="C806" t="s">
        <v>2636</v>
      </c>
      <c r="D806" t="s">
        <v>418</v>
      </c>
      <c r="E806" t="s">
        <v>302</v>
      </c>
      <c r="F806" t="s">
        <v>303</v>
      </c>
      <c r="G806" t="s">
        <v>50</v>
      </c>
      <c r="H806" t="s">
        <v>26</v>
      </c>
      <c r="I806">
        <v>1</v>
      </c>
      <c r="J806">
        <v>205.86</v>
      </c>
      <c r="K806">
        <v>0</v>
      </c>
      <c r="L806">
        <v>10.29</v>
      </c>
      <c r="M806">
        <v>5.89</v>
      </c>
      <c r="N806">
        <v>222.04</v>
      </c>
      <c r="O806" t="s">
        <v>69</v>
      </c>
      <c r="P806" t="s">
        <v>28</v>
      </c>
      <c r="Q806" t="s">
        <v>51</v>
      </c>
      <c r="R806" t="s">
        <v>42</v>
      </c>
      <c r="S806" t="s">
        <v>43</v>
      </c>
      <c r="T806" t="s">
        <v>2637</v>
      </c>
    </row>
    <row r="807" spans="1:20" x14ac:dyDescent="0.25">
      <c r="A807" t="s">
        <v>2638</v>
      </c>
      <c r="B807" s="1">
        <v>44706</v>
      </c>
      <c r="C807" t="s">
        <v>2639</v>
      </c>
      <c r="D807" t="s">
        <v>1241</v>
      </c>
      <c r="E807" t="s">
        <v>172</v>
      </c>
      <c r="F807" t="s">
        <v>173</v>
      </c>
      <c r="G807" t="s">
        <v>38</v>
      </c>
      <c r="H807" t="s">
        <v>263</v>
      </c>
      <c r="I807">
        <v>5</v>
      </c>
      <c r="J807">
        <v>127.24</v>
      </c>
      <c r="K807">
        <v>0.15</v>
      </c>
      <c r="L807">
        <v>27.04</v>
      </c>
      <c r="M807">
        <v>4.6100000000000003</v>
      </c>
      <c r="N807">
        <v>572.41999999999996</v>
      </c>
      <c r="O807" t="s">
        <v>69</v>
      </c>
      <c r="P807" t="s">
        <v>28</v>
      </c>
      <c r="Q807" t="s">
        <v>145</v>
      </c>
      <c r="R807" t="s">
        <v>146</v>
      </c>
      <c r="S807" t="s">
        <v>31</v>
      </c>
      <c r="T807" t="s">
        <v>2640</v>
      </c>
    </row>
    <row r="808" spans="1:20" x14ac:dyDescent="0.25">
      <c r="A808" t="s">
        <v>2641</v>
      </c>
      <c r="B808" s="1">
        <v>45036</v>
      </c>
      <c r="C808" t="s">
        <v>2642</v>
      </c>
      <c r="D808" t="s">
        <v>944</v>
      </c>
      <c r="E808" t="s">
        <v>261</v>
      </c>
      <c r="F808" t="s">
        <v>262</v>
      </c>
      <c r="G808" t="s">
        <v>38</v>
      </c>
      <c r="H808" t="s">
        <v>39</v>
      </c>
      <c r="I808">
        <v>2</v>
      </c>
      <c r="J808">
        <v>229.66</v>
      </c>
      <c r="K808">
        <v>0.05</v>
      </c>
      <c r="L808">
        <v>21.82</v>
      </c>
      <c r="M808">
        <v>3.55</v>
      </c>
      <c r="N808">
        <v>461.72</v>
      </c>
      <c r="O808" t="s">
        <v>69</v>
      </c>
      <c r="P808" t="s">
        <v>28</v>
      </c>
      <c r="Q808" t="s">
        <v>145</v>
      </c>
      <c r="R808" t="s">
        <v>146</v>
      </c>
      <c r="S808" t="s">
        <v>31</v>
      </c>
      <c r="T808" t="s">
        <v>2643</v>
      </c>
    </row>
    <row r="809" spans="1:20" x14ac:dyDescent="0.25">
      <c r="A809" t="s">
        <v>2644</v>
      </c>
      <c r="B809" s="1">
        <v>43997</v>
      </c>
      <c r="C809" t="s">
        <v>2645</v>
      </c>
      <c r="D809" t="s">
        <v>1825</v>
      </c>
      <c r="E809" t="s">
        <v>208</v>
      </c>
      <c r="F809" t="s">
        <v>209</v>
      </c>
      <c r="G809" t="s">
        <v>180</v>
      </c>
      <c r="H809" t="s">
        <v>123</v>
      </c>
      <c r="I809">
        <v>2</v>
      </c>
      <c r="J809">
        <v>469.24</v>
      </c>
      <c r="K809">
        <v>0</v>
      </c>
      <c r="L809">
        <v>75.08</v>
      </c>
      <c r="M809">
        <v>5.79</v>
      </c>
      <c r="N809">
        <v>1019.35</v>
      </c>
      <c r="O809" t="s">
        <v>27</v>
      </c>
      <c r="P809" t="s">
        <v>28</v>
      </c>
      <c r="Q809" t="s">
        <v>221</v>
      </c>
      <c r="R809" t="s">
        <v>222</v>
      </c>
      <c r="S809" t="s">
        <v>43</v>
      </c>
      <c r="T809" t="s">
        <v>2646</v>
      </c>
    </row>
    <row r="810" spans="1:20" x14ac:dyDescent="0.25">
      <c r="A810" t="s">
        <v>2647</v>
      </c>
      <c r="B810" s="1">
        <v>43921</v>
      </c>
      <c r="C810" t="s">
        <v>2648</v>
      </c>
      <c r="D810" t="s">
        <v>849</v>
      </c>
      <c r="E810" t="s">
        <v>675</v>
      </c>
      <c r="F810" t="s">
        <v>676</v>
      </c>
      <c r="G810" t="s">
        <v>25</v>
      </c>
      <c r="H810" t="s">
        <v>39</v>
      </c>
      <c r="I810">
        <v>1</v>
      </c>
      <c r="J810">
        <v>233.08</v>
      </c>
      <c r="K810">
        <v>0.1</v>
      </c>
      <c r="L810">
        <v>10.49</v>
      </c>
      <c r="M810">
        <v>1.88</v>
      </c>
      <c r="N810">
        <v>222.14</v>
      </c>
      <c r="O810" t="s">
        <v>69</v>
      </c>
      <c r="P810" t="s">
        <v>28</v>
      </c>
      <c r="Q810" t="s">
        <v>29</v>
      </c>
      <c r="R810" t="s">
        <v>30</v>
      </c>
      <c r="S810" t="s">
        <v>235</v>
      </c>
      <c r="T810" t="s">
        <v>2649</v>
      </c>
    </row>
    <row r="811" spans="1:20" x14ac:dyDescent="0.25">
      <c r="A811" t="s">
        <v>2650</v>
      </c>
      <c r="B811" s="1">
        <v>44544</v>
      </c>
      <c r="C811" t="s">
        <v>2651</v>
      </c>
      <c r="D811" t="s">
        <v>433</v>
      </c>
      <c r="E811" t="s">
        <v>23</v>
      </c>
      <c r="F811" t="s">
        <v>24</v>
      </c>
      <c r="G811" t="s">
        <v>38</v>
      </c>
      <c r="H811" t="s">
        <v>26</v>
      </c>
      <c r="I811">
        <v>2</v>
      </c>
      <c r="J811">
        <v>586.12</v>
      </c>
      <c r="K811">
        <v>0</v>
      </c>
      <c r="L811">
        <v>93.78</v>
      </c>
      <c r="M811">
        <v>2.0299999999999998</v>
      </c>
      <c r="N811">
        <v>1268.05</v>
      </c>
      <c r="O811" t="s">
        <v>69</v>
      </c>
      <c r="P811" t="s">
        <v>132</v>
      </c>
      <c r="Q811" t="s">
        <v>182</v>
      </c>
      <c r="R811" t="s">
        <v>183</v>
      </c>
      <c r="S811" t="s">
        <v>31</v>
      </c>
      <c r="T811" t="s">
        <v>189</v>
      </c>
    </row>
    <row r="812" spans="1:20" x14ac:dyDescent="0.25">
      <c r="A812" t="s">
        <v>2652</v>
      </c>
      <c r="B812" s="1">
        <v>45385</v>
      </c>
      <c r="C812" t="s">
        <v>2653</v>
      </c>
      <c r="D812" t="s">
        <v>670</v>
      </c>
      <c r="E812" t="s">
        <v>130</v>
      </c>
      <c r="F812" t="s">
        <v>131</v>
      </c>
      <c r="G812" t="s">
        <v>98</v>
      </c>
      <c r="H812" t="s">
        <v>79</v>
      </c>
      <c r="I812">
        <v>1</v>
      </c>
      <c r="J812">
        <v>452.39</v>
      </c>
      <c r="K812">
        <v>0.1</v>
      </c>
      <c r="L812">
        <v>20.36</v>
      </c>
      <c r="M812">
        <v>11.15</v>
      </c>
      <c r="N812">
        <v>438.66</v>
      </c>
      <c r="O812" t="s">
        <v>69</v>
      </c>
      <c r="P812" t="s">
        <v>132</v>
      </c>
      <c r="Q812" t="s">
        <v>221</v>
      </c>
      <c r="R812" t="s">
        <v>222</v>
      </c>
      <c r="S812" t="s">
        <v>235</v>
      </c>
      <c r="T812" t="s">
        <v>2654</v>
      </c>
    </row>
    <row r="813" spans="1:20" x14ac:dyDescent="0.25">
      <c r="A813" t="s">
        <v>2655</v>
      </c>
      <c r="B813" s="1">
        <v>43869</v>
      </c>
      <c r="C813" t="s">
        <v>2656</v>
      </c>
      <c r="D813" t="s">
        <v>885</v>
      </c>
      <c r="E813" t="s">
        <v>114</v>
      </c>
      <c r="F813" t="s">
        <v>115</v>
      </c>
      <c r="G813" t="s">
        <v>108</v>
      </c>
      <c r="H813" t="s">
        <v>256</v>
      </c>
      <c r="I813">
        <v>5</v>
      </c>
      <c r="J813">
        <v>109.2</v>
      </c>
      <c r="K813">
        <v>0.05</v>
      </c>
      <c r="L813">
        <v>25.94</v>
      </c>
      <c r="M813">
        <v>4.12</v>
      </c>
      <c r="N813">
        <v>548.76</v>
      </c>
      <c r="O813" t="s">
        <v>153</v>
      </c>
      <c r="P813" t="s">
        <v>28</v>
      </c>
      <c r="Q813" t="s">
        <v>81</v>
      </c>
      <c r="R813" t="s">
        <v>82</v>
      </c>
      <c r="S813" t="s">
        <v>43</v>
      </c>
      <c r="T813" t="s">
        <v>2657</v>
      </c>
    </row>
    <row r="814" spans="1:20" x14ac:dyDescent="0.25">
      <c r="A814" t="s">
        <v>2658</v>
      </c>
      <c r="B814" s="1">
        <v>44980</v>
      </c>
      <c r="C814" t="s">
        <v>2659</v>
      </c>
      <c r="D814" t="s">
        <v>791</v>
      </c>
      <c r="E814" t="s">
        <v>130</v>
      </c>
      <c r="F814" t="s">
        <v>131</v>
      </c>
      <c r="G814" t="s">
        <v>98</v>
      </c>
      <c r="H814" t="s">
        <v>256</v>
      </c>
      <c r="I814">
        <v>4</v>
      </c>
      <c r="J814">
        <v>589.91999999999996</v>
      </c>
      <c r="K814">
        <v>0</v>
      </c>
      <c r="L814">
        <v>117.98</v>
      </c>
      <c r="M814">
        <v>8.2200000000000006</v>
      </c>
      <c r="N814">
        <v>2485.88</v>
      </c>
      <c r="O814" t="s">
        <v>59</v>
      </c>
      <c r="P814" t="s">
        <v>28</v>
      </c>
      <c r="Q814" t="s">
        <v>182</v>
      </c>
      <c r="R814" t="s">
        <v>183</v>
      </c>
      <c r="S814" t="s">
        <v>43</v>
      </c>
      <c r="T814" t="s">
        <v>2660</v>
      </c>
    </row>
    <row r="815" spans="1:20" x14ac:dyDescent="0.25">
      <c r="A815" t="s">
        <v>2661</v>
      </c>
      <c r="B815" s="1">
        <v>45305</v>
      </c>
      <c r="C815" t="s">
        <v>2662</v>
      </c>
      <c r="D815" t="s">
        <v>1593</v>
      </c>
      <c r="E815" t="s">
        <v>151</v>
      </c>
      <c r="F815" t="s">
        <v>152</v>
      </c>
      <c r="G815" t="s">
        <v>50</v>
      </c>
      <c r="H815" t="s">
        <v>123</v>
      </c>
      <c r="I815">
        <v>4</v>
      </c>
      <c r="J815">
        <v>49.32</v>
      </c>
      <c r="K815">
        <v>0.25</v>
      </c>
      <c r="L815">
        <v>11.84</v>
      </c>
      <c r="M815">
        <v>7.92</v>
      </c>
      <c r="N815">
        <v>167.72</v>
      </c>
      <c r="O815" t="s">
        <v>27</v>
      </c>
      <c r="P815" t="s">
        <v>28</v>
      </c>
      <c r="Q815" t="s">
        <v>166</v>
      </c>
      <c r="R815" t="s">
        <v>167</v>
      </c>
      <c r="S815" t="s">
        <v>31</v>
      </c>
      <c r="T815" t="s">
        <v>1308</v>
      </c>
    </row>
    <row r="816" spans="1:20" x14ac:dyDescent="0.25">
      <c r="A816" t="s">
        <v>2663</v>
      </c>
      <c r="B816" s="1">
        <v>44003</v>
      </c>
      <c r="C816" t="s">
        <v>2664</v>
      </c>
      <c r="D816" t="s">
        <v>1137</v>
      </c>
      <c r="E816" t="s">
        <v>400</v>
      </c>
      <c r="F816" t="s">
        <v>401</v>
      </c>
      <c r="G816" t="s">
        <v>25</v>
      </c>
      <c r="H816" t="s">
        <v>123</v>
      </c>
      <c r="I816">
        <v>5</v>
      </c>
      <c r="J816">
        <v>490.83</v>
      </c>
      <c r="K816">
        <v>0.05</v>
      </c>
      <c r="L816">
        <v>186.52</v>
      </c>
      <c r="M816">
        <v>3.81</v>
      </c>
      <c r="N816">
        <v>2521.77</v>
      </c>
      <c r="O816" t="s">
        <v>27</v>
      </c>
      <c r="P816" t="s">
        <v>28</v>
      </c>
      <c r="Q816" t="s">
        <v>339</v>
      </c>
      <c r="R816" t="s">
        <v>82</v>
      </c>
      <c r="S816" t="s">
        <v>43</v>
      </c>
      <c r="T816" t="s">
        <v>2665</v>
      </c>
    </row>
    <row r="817" spans="1:20" x14ac:dyDescent="0.25">
      <c r="A817" t="s">
        <v>2666</v>
      </c>
      <c r="B817" s="1">
        <v>44483</v>
      </c>
      <c r="C817" t="s">
        <v>2667</v>
      </c>
      <c r="D817" t="s">
        <v>95</v>
      </c>
      <c r="E817" t="s">
        <v>106</v>
      </c>
      <c r="F817" t="s">
        <v>107</v>
      </c>
      <c r="G817" t="s">
        <v>180</v>
      </c>
      <c r="H817" t="s">
        <v>79</v>
      </c>
      <c r="I817">
        <v>2</v>
      </c>
      <c r="J817">
        <v>48.23</v>
      </c>
      <c r="K817">
        <v>0</v>
      </c>
      <c r="L817">
        <v>11.58</v>
      </c>
      <c r="M817">
        <v>14.55</v>
      </c>
      <c r="N817">
        <v>122.59</v>
      </c>
      <c r="O817" t="s">
        <v>69</v>
      </c>
      <c r="P817" t="s">
        <v>132</v>
      </c>
      <c r="Q817" t="s">
        <v>51</v>
      </c>
      <c r="R817" t="s">
        <v>42</v>
      </c>
      <c r="S817" t="s">
        <v>91</v>
      </c>
      <c r="T817" t="s">
        <v>2668</v>
      </c>
    </row>
    <row r="818" spans="1:20" x14ac:dyDescent="0.25">
      <c r="A818" t="s">
        <v>2669</v>
      </c>
      <c r="B818" s="1">
        <v>44584</v>
      </c>
      <c r="C818" t="s">
        <v>2670</v>
      </c>
      <c r="D818" t="s">
        <v>379</v>
      </c>
      <c r="E818" t="s">
        <v>244</v>
      </c>
      <c r="F818" t="s">
        <v>245</v>
      </c>
      <c r="G818" t="s">
        <v>50</v>
      </c>
      <c r="H818" t="s">
        <v>256</v>
      </c>
      <c r="I818">
        <v>1</v>
      </c>
      <c r="J818">
        <v>72.12</v>
      </c>
      <c r="K818">
        <v>0.1</v>
      </c>
      <c r="L818">
        <v>5.19</v>
      </c>
      <c r="M818">
        <v>14.92</v>
      </c>
      <c r="N818">
        <v>85.02</v>
      </c>
      <c r="O818" t="s">
        <v>59</v>
      </c>
      <c r="P818" t="s">
        <v>28</v>
      </c>
      <c r="Q818" t="s">
        <v>339</v>
      </c>
      <c r="R818" t="s">
        <v>82</v>
      </c>
      <c r="S818" t="s">
        <v>43</v>
      </c>
      <c r="T818" t="s">
        <v>1215</v>
      </c>
    </row>
    <row r="819" spans="1:20" x14ac:dyDescent="0.25">
      <c r="A819" t="s">
        <v>2671</v>
      </c>
      <c r="B819" s="1">
        <v>45074</v>
      </c>
      <c r="C819" t="s">
        <v>2672</v>
      </c>
      <c r="D819" t="s">
        <v>944</v>
      </c>
      <c r="E819" t="s">
        <v>106</v>
      </c>
      <c r="F819" t="s">
        <v>107</v>
      </c>
      <c r="G819" t="s">
        <v>38</v>
      </c>
      <c r="H819" t="s">
        <v>79</v>
      </c>
      <c r="I819">
        <v>5</v>
      </c>
      <c r="J819">
        <v>46.05</v>
      </c>
      <c r="K819">
        <v>0</v>
      </c>
      <c r="L819">
        <v>11.51</v>
      </c>
      <c r="M819">
        <v>8.26</v>
      </c>
      <c r="N819">
        <v>250.02</v>
      </c>
      <c r="O819" t="s">
        <v>40</v>
      </c>
      <c r="P819" t="s">
        <v>181</v>
      </c>
      <c r="Q819" t="s">
        <v>139</v>
      </c>
      <c r="R819" t="s">
        <v>140</v>
      </c>
      <c r="S819" t="s">
        <v>43</v>
      </c>
      <c r="T819" t="s">
        <v>2673</v>
      </c>
    </row>
    <row r="820" spans="1:20" x14ac:dyDescent="0.25">
      <c r="A820" t="s">
        <v>2674</v>
      </c>
      <c r="B820" s="1">
        <v>45492</v>
      </c>
      <c r="C820" t="s">
        <v>2675</v>
      </c>
      <c r="D820" t="s">
        <v>55</v>
      </c>
      <c r="E820" t="s">
        <v>302</v>
      </c>
      <c r="F820" t="s">
        <v>303</v>
      </c>
      <c r="G820" t="s">
        <v>50</v>
      </c>
      <c r="H820" t="s">
        <v>39</v>
      </c>
      <c r="I820">
        <v>5</v>
      </c>
      <c r="J820">
        <v>439.44</v>
      </c>
      <c r="K820">
        <v>0.2</v>
      </c>
      <c r="L820">
        <v>0</v>
      </c>
      <c r="M820">
        <v>5.0199999999999996</v>
      </c>
      <c r="N820">
        <v>1762.78</v>
      </c>
      <c r="O820" t="s">
        <v>69</v>
      </c>
      <c r="P820" t="s">
        <v>132</v>
      </c>
      <c r="Q820" t="s">
        <v>182</v>
      </c>
      <c r="R820" t="s">
        <v>183</v>
      </c>
      <c r="S820" t="s">
        <v>31</v>
      </c>
      <c r="T820" t="s">
        <v>1899</v>
      </c>
    </row>
    <row r="821" spans="1:20" x14ac:dyDescent="0.25">
      <c r="A821" t="s">
        <v>2676</v>
      </c>
      <c r="B821" s="1">
        <v>44912</v>
      </c>
      <c r="C821" t="s">
        <v>2677</v>
      </c>
      <c r="D821" t="s">
        <v>1458</v>
      </c>
      <c r="E821" t="s">
        <v>87</v>
      </c>
      <c r="F821" t="s">
        <v>88</v>
      </c>
      <c r="G821" t="s">
        <v>38</v>
      </c>
      <c r="H821" t="s">
        <v>79</v>
      </c>
      <c r="I821">
        <v>4</v>
      </c>
      <c r="J821">
        <v>439.45</v>
      </c>
      <c r="K821">
        <v>0</v>
      </c>
      <c r="L821">
        <v>87.89</v>
      </c>
      <c r="M821">
        <v>6.63</v>
      </c>
      <c r="N821">
        <v>1852.32</v>
      </c>
      <c r="O821" t="s">
        <v>40</v>
      </c>
      <c r="P821" t="s">
        <v>28</v>
      </c>
      <c r="Q821" t="s">
        <v>41</v>
      </c>
      <c r="R821" t="s">
        <v>42</v>
      </c>
      <c r="S821" t="s">
        <v>43</v>
      </c>
      <c r="T821" t="s">
        <v>2678</v>
      </c>
    </row>
    <row r="822" spans="1:20" x14ac:dyDescent="0.25">
      <c r="A822" t="s">
        <v>2679</v>
      </c>
      <c r="B822" s="1">
        <v>45514</v>
      </c>
      <c r="C822" t="s">
        <v>2680</v>
      </c>
      <c r="D822" t="s">
        <v>555</v>
      </c>
      <c r="E822" t="s">
        <v>202</v>
      </c>
      <c r="F822" t="s">
        <v>203</v>
      </c>
      <c r="G822" t="s">
        <v>50</v>
      </c>
      <c r="H822" t="s">
        <v>68</v>
      </c>
      <c r="I822">
        <v>5</v>
      </c>
      <c r="J822">
        <v>531.95000000000005</v>
      </c>
      <c r="K822">
        <v>0.05</v>
      </c>
      <c r="L822">
        <v>202.14</v>
      </c>
      <c r="M822">
        <v>6.92</v>
      </c>
      <c r="N822">
        <v>2735.82</v>
      </c>
      <c r="O822" t="s">
        <v>69</v>
      </c>
      <c r="P822" t="s">
        <v>28</v>
      </c>
      <c r="Q822" t="s">
        <v>29</v>
      </c>
      <c r="R822" t="s">
        <v>30</v>
      </c>
      <c r="S822" t="s">
        <v>43</v>
      </c>
      <c r="T822" t="s">
        <v>2681</v>
      </c>
    </row>
    <row r="823" spans="1:20" x14ac:dyDescent="0.25">
      <c r="A823" t="s">
        <v>2682</v>
      </c>
      <c r="B823" s="1">
        <v>44306</v>
      </c>
      <c r="C823" t="s">
        <v>2683</v>
      </c>
      <c r="D823" t="s">
        <v>279</v>
      </c>
      <c r="E823" t="s">
        <v>391</v>
      </c>
      <c r="F823" t="s">
        <v>392</v>
      </c>
      <c r="G823" t="s">
        <v>25</v>
      </c>
      <c r="H823" t="s">
        <v>39</v>
      </c>
      <c r="I823">
        <v>3</v>
      </c>
      <c r="J823">
        <v>321.68</v>
      </c>
      <c r="K823">
        <v>0.1</v>
      </c>
      <c r="L823">
        <v>69.48</v>
      </c>
      <c r="M823">
        <v>5.88</v>
      </c>
      <c r="N823">
        <v>943.9</v>
      </c>
      <c r="O823" t="s">
        <v>27</v>
      </c>
      <c r="P823" t="s">
        <v>99</v>
      </c>
      <c r="Q823" t="s">
        <v>51</v>
      </c>
      <c r="R823" t="s">
        <v>42</v>
      </c>
      <c r="S823" t="s">
        <v>43</v>
      </c>
      <c r="T823" t="s">
        <v>2684</v>
      </c>
    </row>
    <row r="824" spans="1:20" x14ac:dyDescent="0.25">
      <c r="A824" t="s">
        <v>2685</v>
      </c>
      <c r="B824" s="1">
        <v>44286</v>
      </c>
      <c r="C824" t="s">
        <v>2686</v>
      </c>
      <c r="D824" t="s">
        <v>1402</v>
      </c>
      <c r="E824" t="s">
        <v>56</v>
      </c>
      <c r="F824" t="s">
        <v>57</v>
      </c>
      <c r="G824" t="s">
        <v>108</v>
      </c>
      <c r="H824" t="s">
        <v>68</v>
      </c>
      <c r="I824">
        <v>5</v>
      </c>
      <c r="J824">
        <v>243.23</v>
      </c>
      <c r="K824">
        <v>0</v>
      </c>
      <c r="L824">
        <v>145.94</v>
      </c>
      <c r="M824">
        <v>14.05</v>
      </c>
      <c r="N824">
        <v>1376.14</v>
      </c>
      <c r="O824" t="s">
        <v>27</v>
      </c>
      <c r="P824" t="s">
        <v>28</v>
      </c>
      <c r="Q824" t="s">
        <v>339</v>
      </c>
      <c r="R824" t="s">
        <v>82</v>
      </c>
      <c r="S824" t="s">
        <v>43</v>
      </c>
      <c r="T824" t="s">
        <v>2687</v>
      </c>
    </row>
    <row r="825" spans="1:20" x14ac:dyDescent="0.25">
      <c r="A825" t="s">
        <v>2688</v>
      </c>
      <c r="B825" s="1">
        <v>44659</v>
      </c>
      <c r="C825" t="s">
        <v>2689</v>
      </c>
      <c r="D825" t="s">
        <v>379</v>
      </c>
      <c r="E825" t="s">
        <v>302</v>
      </c>
      <c r="F825" t="s">
        <v>303</v>
      </c>
      <c r="G825" t="s">
        <v>50</v>
      </c>
      <c r="H825" t="s">
        <v>68</v>
      </c>
      <c r="I825">
        <v>1</v>
      </c>
      <c r="J825">
        <v>120.8</v>
      </c>
      <c r="K825">
        <v>0</v>
      </c>
      <c r="L825">
        <v>6.04</v>
      </c>
      <c r="M825">
        <v>12.05</v>
      </c>
      <c r="N825">
        <v>138.88999999999999</v>
      </c>
      <c r="O825" t="s">
        <v>27</v>
      </c>
      <c r="P825" t="s">
        <v>28</v>
      </c>
      <c r="Q825" t="s">
        <v>71</v>
      </c>
      <c r="R825" t="s">
        <v>42</v>
      </c>
      <c r="S825" t="s">
        <v>43</v>
      </c>
      <c r="T825" t="s">
        <v>2690</v>
      </c>
    </row>
    <row r="826" spans="1:20" x14ac:dyDescent="0.25">
      <c r="A826" t="s">
        <v>2691</v>
      </c>
      <c r="B826" s="1">
        <v>44725</v>
      </c>
      <c r="C826" t="s">
        <v>2692</v>
      </c>
      <c r="D826" t="s">
        <v>964</v>
      </c>
      <c r="E826" t="s">
        <v>374</v>
      </c>
      <c r="F826" t="s">
        <v>375</v>
      </c>
      <c r="G826" t="s">
        <v>180</v>
      </c>
      <c r="H826" t="s">
        <v>79</v>
      </c>
      <c r="I826">
        <v>5</v>
      </c>
      <c r="J826">
        <v>15.79</v>
      </c>
      <c r="K826">
        <v>0</v>
      </c>
      <c r="L826">
        <v>6.32</v>
      </c>
      <c r="M826">
        <v>7.15</v>
      </c>
      <c r="N826">
        <v>92.42</v>
      </c>
      <c r="O826" t="s">
        <v>27</v>
      </c>
      <c r="P826" t="s">
        <v>28</v>
      </c>
      <c r="Q826" t="s">
        <v>71</v>
      </c>
      <c r="R826" t="s">
        <v>42</v>
      </c>
      <c r="S826" t="s">
        <v>43</v>
      </c>
      <c r="T826" t="s">
        <v>1675</v>
      </c>
    </row>
    <row r="827" spans="1:20" x14ac:dyDescent="0.25">
      <c r="A827" t="s">
        <v>2693</v>
      </c>
      <c r="B827" s="1">
        <v>45215</v>
      </c>
      <c r="C827" t="s">
        <v>2694</v>
      </c>
      <c r="D827" t="s">
        <v>291</v>
      </c>
      <c r="E827" t="s">
        <v>66</v>
      </c>
      <c r="F827" t="s">
        <v>67</v>
      </c>
      <c r="G827" t="s">
        <v>25</v>
      </c>
      <c r="H827" t="s">
        <v>26</v>
      </c>
      <c r="I827">
        <v>1</v>
      </c>
      <c r="J827">
        <v>387.08</v>
      </c>
      <c r="K827">
        <v>0</v>
      </c>
      <c r="L827">
        <v>19.350000000000001</v>
      </c>
      <c r="M827">
        <v>11.94</v>
      </c>
      <c r="N827">
        <v>418.37</v>
      </c>
      <c r="O827" t="s">
        <v>69</v>
      </c>
      <c r="P827" t="s">
        <v>28</v>
      </c>
      <c r="Q827" t="s">
        <v>210</v>
      </c>
      <c r="R827" t="s">
        <v>42</v>
      </c>
      <c r="S827" t="s">
        <v>43</v>
      </c>
      <c r="T827" t="s">
        <v>1124</v>
      </c>
    </row>
    <row r="828" spans="1:20" x14ac:dyDescent="0.25">
      <c r="A828" t="s">
        <v>2695</v>
      </c>
      <c r="B828" s="1">
        <v>44855</v>
      </c>
      <c r="C828" t="s">
        <v>2696</v>
      </c>
      <c r="D828" t="s">
        <v>604</v>
      </c>
      <c r="E828" t="s">
        <v>374</v>
      </c>
      <c r="F828" t="s">
        <v>375</v>
      </c>
      <c r="G828" t="s">
        <v>50</v>
      </c>
      <c r="H828" t="s">
        <v>39</v>
      </c>
      <c r="I828">
        <v>4</v>
      </c>
      <c r="J828">
        <v>367.4</v>
      </c>
      <c r="K828">
        <v>0</v>
      </c>
      <c r="L828">
        <v>0</v>
      </c>
      <c r="M828">
        <v>2.4</v>
      </c>
      <c r="N828">
        <v>1472</v>
      </c>
      <c r="O828" t="s">
        <v>27</v>
      </c>
      <c r="P828" t="s">
        <v>28</v>
      </c>
      <c r="Q828" t="s">
        <v>166</v>
      </c>
      <c r="R828" t="s">
        <v>167</v>
      </c>
      <c r="S828" t="s">
        <v>43</v>
      </c>
      <c r="T828" t="s">
        <v>2697</v>
      </c>
    </row>
    <row r="829" spans="1:20" x14ac:dyDescent="0.25">
      <c r="A829" t="s">
        <v>2698</v>
      </c>
      <c r="B829" s="1">
        <v>44217</v>
      </c>
      <c r="C829" t="s">
        <v>2699</v>
      </c>
      <c r="D829" t="s">
        <v>271</v>
      </c>
      <c r="E829" t="s">
        <v>36</v>
      </c>
      <c r="F829" t="s">
        <v>37</v>
      </c>
      <c r="G829" t="s">
        <v>25</v>
      </c>
      <c r="H829" t="s">
        <v>354</v>
      </c>
      <c r="I829">
        <v>3</v>
      </c>
      <c r="J829">
        <v>14.42</v>
      </c>
      <c r="K829">
        <v>0.15</v>
      </c>
      <c r="L829">
        <v>2.94</v>
      </c>
      <c r="M829">
        <v>5.73</v>
      </c>
      <c r="N829">
        <v>45.44</v>
      </c>
      <c r="O829" t="s">
        <v>27</v>
      </c>
      <c r="P829" t="s">
        <v>132</v>
      </c>
      <c r="Q829" t="s">
        <v>71</v>
      </c>
      <c r="R829" t="s">
        <v>42</v>
      </c>
      <c r="S829" t="s">
        <v>43</v>
      </c>
      <c r="T829" t="s">
        <v>2700</v>
      </c>
    </row>
    <row r="830" spans="1:20" x14ac:dyDescent="0.25">
      <c r="A830" t="s">
        <v>2701</v>
      </c>
      <c r="B830" s="1">
        <v>44178</v>
      </c>
      <c r="C830" t="s">
        <v>2702</v>
      </c>
      <c r="D830" t="s">
        <v>136</v>
      </c>
      <c r="E830" t="s">
        <v>172</v>
      </c>
      <c r="F830" t="s">
        <v>173</v>
      </c>
      <c r="G830" t="s">
        <v>108</v>
      </c>
      <c r="H830" t="s">
        <v>26</v>
      </c>
      <c r="I830">
        <v>3</v>
      </c>
      <c r="J830">
        <v>253.09</v>
      </c>
      <c r="K830">
        <v>0</v>
      </c>
      <c r="L830">
        <v>60.74</v>
      </c>
      <c r="M830">
        <v>14.39</v>
      </c>
      <c r="N830">
        <v>834.4</v>
      </c>
      <c r="O830" t="s">
        <v>153</v>
      </c>
      <c r="P830" t="s">
        <v>28</v>
      </c>
      <c r="Q830" t="s">
        <v>188</v>
      </c>
      <c r="R830" t="s">
        <v>82</v>
      </c>
      <c r="S830" t="s">
        <v>43</v>
      </c>
      <c r="T830" t="s">
        <v>2703</v>
      </c>
    </row>
    <row r="831" spans="1:20" x14ac:dyDescent="0.25">
      <c r="A831" t="s">
        <v>2704</v>
      </c>
      <c r="B831" s="1">
        <v>44020</v>
      </c>
      <c r="C831" t="s">
        <v>2705</v>
      </c>
      <c r="D831" t="s">
        <v>757</v>
      </c>
      <c r="E831" t="s">
        <v>280</v>
      </c>
      <c r="F831" t="s">
        <v>281</v>
      </c>
      <c r="G831" t="s">
        <v>180</v>
      </c>
      <c r="H831" t="s">
        <v>263</v>
      </c>
      <c r="I831">
        <v>4</v>
      </c>
      <c r="J831">
        <v>405.52</v>
      </c>
      <c r="K831">
        <v>0</v>
      </c>
      <c r="L831">
        <v>129.77000000000001</v>
      </c>
      <c r="M831">
        <v>11.13</v>
      </c>
      <c r="N831">
        <v>1762.98</v>
      </c>
      <c r="O831" t="s">
        <v>59</v>
      </c>
      <c r="P831" t="s">
        <v>28</v>
      </c>
      <c r="Q831" t="s">
        <v>221</v>
      </c>
      <c r="R831" t="s">
        <v>222</v>
      </c>
      <c r="S831" t="s">
        <v>43</v>
      </c>
      <c r="T831" t="s">
        <v>2706</v>
      </c>
    </row>
    <row r="832" spans="1:20" x14ac:dyDescent="0.25">
      <c r="A832" t="s">
        <v>2707</v>
      </c>
      <c r="B832" s="1">
        <v>44335</v>
      </c>
      <c r="C832" t="s">
        <v>2708</v>
      </c>
      <c r="D832" t="s">
        <v>343</v>
      </c>
      <c r="E832" t="s">
        <v>164</v>
      </c>
      <c r="F832" t="s">
        <v>165</v>
      </c>
      <c r="G832" t="s">
        <v>108</v>
      </c>
      <c r="H832" t="s">
        <v>39</v>
      </c>
      <c r="I832">
        <v>2</v>
      </c>
      <c r="J832">
        <v>148.81</v>
      </c>
      <c r="K832">
        <v>0</v>
      </c>
      <c r="L832">
        <v>0</v>
      </c>
      <c r="M832">
        <v>9.1</v>
      </c>
      <c r="N832">
        <v>306.72000000000003</v>
      </c>
      <c r="O832" t="s">
        <v>27</v>
      </c>
      <c r="P832" t="s">
        <v>28</v>
      </c>
      <c r="Q832" t="s">
        <v>154</v>
      </c>
      <c r="R832" t="s">
        <v>155</v>
      </c>
      <c r="S832" t="s">
        <v>43</v>
      </c>
      <c r="T832" t="s">
        <v>1675</v>
      </c>
    </row>
    <row r="833" spans="1:20" x14ac:dyDescent="0.25">
      <c r="A833" t="s">
        <v>2709</v>
      </c>
      <c r="B833" s="1">
        <v>45045</v>
      </c>
      <c r="C833" t="s">
        <v>2710</v>
      </c>
      <c r="D833" t="s">
        <v>562</v>
      </c>
      <c r="E833" t="s">
        <v>36</v>
      </c>
      <c r="F833" t="s">
        <v>37</v>
      </c>
      <c r="G833" t="s">
        <v>108</v>
      </c>
      <c r="H833" t="s">
        <v>79</v>
      </c>
      <c r="I833">
        <v>1</v>
      </c>
      <c r="J833">
        <v>97.25</v>
      </c>
      <c r="K833">
        <v>0.2</v>
      </c>
      <c r="L833">
        <v>6.22</v>
      </c>
      <c r="M833">
        <v>10.68</v>
      </c>
      <c r="N833">
        <v>94.7</v>
      </c>
      <c r="O833" t="s">
        <v>69</v>
      </c>
      <c r="P833" t="s">
        <v>28</v>
      </c>
      <c r="Q833" t="s">
        <v>29</v>
      </c>
      <c r="R833" t="s">
        <v>30</v>
      </c>
      <c r="S833" t="s">
        <v>43</v>
      </c>
      <c r="T833" t="s">
        <v>2711</v>
      </c>
    </row>
    <row r="834" spans="1:20" x14ac:dyDescent="0.25">
      <c r="A834" t="s">
        <v>2712</v>
      </c>
      <c r="B834" s="1">
        <v>45362</v>
      </c>
      <c r="C834" t="s">
        <v>2713</v>
      </c>
      <c r="D834" t="s">
        <v>566</v>
      </c>
      <c r="E834" t="s">
        <v>77</v>
      </c>
      <c r="F834" t="s">
        <v>78</v>
      </c>
      <c r="G834" t="s">
        <v>108</v>
      </c>
      <c r="H834" t="s">
        <v>79</v>
      </c>
      <c r="I834">
        <v>3</v>
      </c>
      <c r="J834">
        <v>396</v>
      </c>
      <c r="K834">
        <v>0.25</v>
      </c>
      <c r="L834">
        <v>71.28</v>
      </c>
      <c r="M834">
        <v>10.07</v>
      </c>
      <c r="N834">
        <v>972.35</v>
      </c>
      <c r="O834" t="s">
        <v>59</v>
      </c>
      <c r="P834" t="s">
        <v>70</v>
      </c>
      <c r="Q834" t="s">
        <v>116</v>
      </c>
      <c r="R834" t="s">
        <v>42</v>
      </c>
      <c r="S834" t="s">
        <v>43</v>
      </c>
      <c r="T834" t="s">
        <v>2714</v>
      </c>
    </row>
    <row r="835" spans="1:20" x14ac:dyDescent="0.25">
      <c r="A835" t="s">
        <v>2715</v>
      </c>
      <c r="B835" s="1">
        <v>45223</v>
      </c>
      <c r="C835" t="s">
        <v>2716</v>
      </c>
      <c r="D835" t="s">
        <v>192</v>
      </c>
      <c r="E835" t="s">
        <v>254</v>
      </c>
      <c r="F835" t="s">
        <v>255</v>
      </c>
      <c r="G835" t="s">
        <v>180</v>
      </c>
      <c r="H835" t="s">
        <v>26</v>
      </c>
      <c r="I835">
        <v>1</v>
      </c>
      <c r="J835">
        <v>515.89</v>
      </c>
      <c r="K835">
        <v>0.1</v>
      </c>
      <c r="L835">
        <v>55.72</v>
      </c>
      <c r="M835">
        <v>5.7</v>
      </c>
      <c r="N835">
        <v>525.72</v>
      </c>
      <c r="O835" t="s">
        <v>40</v>
      </c>
      <c r="P835" t="s">
        <v>132</v>
      </c>
      <c r="Q835" t="s">
        <v>188</v>
      </c>
      <c r="R835" t="s">
        <v>82</v>
      </c>
      <c r="S835" t="s">
        <v>72</v>
      </c>
      <c r="T835" t="s">
        <v>661</v>
      </c>
    </row>
    <row r="836" spans="1:20" x14ac:dyDescent="0.25">
      <c r="A836" t="s">
        <v>2717</v>
      </c>
      <c r="B836" s="1">
        <v>45263</v>
      </c>
      <c r="C836" t="s">
        <v>2718</v>
      </c>
      <c r="D836" t="s">
        <v>1052</v>
      </c>
      <c r="E836" t="s">
        <v>302</v>
      </c>
      <c r="F836" t="s">
        <v>303</v>
      </c>
      <c r="G836" t="s">
        <v>38</v>
      </c>
      <c r="H836" t="s">
        <v>79</v>
      </c>
      <c r="I836">
        <v>1</v>
      </c>
      <c r="J836">
        <v>290.81</v>
      </c>
      <c r="K836">
        <v>0.1</v>
      </c>
      <c r="L836">
        <v>20.94</v>
      </c>
      <c r="M836">
        <v>9.52</v>
      </c>
      <c r="N836">
        <v>292.19</v>
      </c>
      <c r="O836" t="s">
        <v>69</v>
      </c>
      <c r="P836" t="s">
        <v>181</v>
      </c>
      <c r="Q836" t="s">
        <v>188</v>
      </c>
      <c r="R836" t="s">
        <v>82</v>
      </c>
      <c r="S836" t="s">
        <v>43</v>
      </c>
      <c r="T836" t="s">
        <v>2719</v>
      </c>
    </row>
    <row r="837" spans="1:20" x14ac:dyDescent="0.25">
      <c r="A837" t="s">
        <v>2720</v>
      </c>
      <c r="B837" s="1">
        <v>44654</v>
      </c>
      <c r="C837" t="s">
        <v>2721</v>
      </c>
      <c r="D837" t="s">
        <v>418</v>
      </c>
      <c r="E837" t="s">
        <v>783</v>
      </c>
      <c r="F837" t="s">
        <v>784</v>
      </c>
      <c r="G837" t="s">
        <v>50</v>
      </c>
      <c r="H837" t="s">
        <v>79</v>
      </c>
      <c r="I837">
        <v>4</v>
      </c>
      <c r="J837">
        <v>431.13</v>
      </c>
      <c r="K837">
        <v>0.25</v>
      </c>
      <c r="L837">
        <v>64.67</v>
      </c>
      <c r="M837">
        <v>13</v>
      </c>
      <c r="N837">
        <v>1371.06</v>
      </c>
      <c r="O837" t="s">
        <v>40</v>
      </c>
      <c r="P837" t="s">
        <v>28</v>
      </c>
      <c r="Q837" t="s">
        <v>188</v>
      </c>
      <c r="R837" t="s">
        <v>82</v>
      </c>
      <c r="S837" t="s">
        <v>43</v>
      </c>
      <c r="T837" t="s">
        <v>2722</v>
      </c>
    </row>
    <row r="838" spans="1:20" x14ac:dyDescent="0.25">
      <c r="A838" t="s">
        <v>2723</v>
      </c>
      <c r="B838" s="1">
        <v>44759</v>
      </c>
      <c r="C838" t="s">
        <v>2724</v>
      </c>
      <c r="D838" t="s">
        <v>702</v>
      </c>
      <c r="E838" t="s">
        <v>172</v>
      </c>
      <c r="F838" t="s">
        <v>173</v>
      </c>
      <c r="G838" t="s">
        <v>180</v>
      </c>
      <c r="H838" t="s">
        <v>109</v>
      </c>
      <c r="I838">
        <v>1</v>
      </c>
      <c r="J838">
        <v>504.76</v>
      </c>
      <c r="K838">
        <v>0.2</v>
      </c>
      <c r="L838">
        <v>32.299999999999997</v>
      </c>
      <c r="M838">
        <v>3.51</v>
      </c>
      <c r="N838">
        <v>439.62</v>
      </c>
      <c r="O838" t="s">
        <v>27</v>
      </c>
      <c r="P838" t="s">
        <v>28</v>
      </c>
      <c r="Q838" t="s">
        <v>221</v>
      </c>
      <c r="R838" t="s">
        <v>222</v>
      </c>
      <c r="S838" t="s">
        <v>43</v>
      </c>
      <c r="T838" t="s">
        <v>2678</v>
      </c>
    </row>
    <row r="839" spans="1:20" x14ac:dyDescent="0.25">
      <c r="A839" t="s">
        <v>2725</v>
      </c>
      <c r="B839" s="1">
        <v>44764</v>
      </c>
      <c r="C839" t="s">
        <v>2726</v>
      </c>
      <c r="D839" t="s">
        <v>620</v>
      </c>
      <c r="E839" t="s">
        <v>36</v>
      </c>
      <c r="F839" t="s">
        <v>37</v>
      </c>
      <c r="G839" t="s">
        <v>180</v>
      </c>
      <c r="H839" t="s">
        <v>354</v>
      </c>
      <c r="I839">
        <v>3</v>
      </c>
      <c r="J839">
        <v>447.99</v>
      </c>
      <c r="K839">
        <v>0</v>
      </c>
      <c r="L839">
        <v>161.28</v>
      </c>
      <c r="M839">
        <v>5.32</v>
      </c>
      <c r="N839">
        <v>1510.57</v>
      </c>
      <c r="O839" t="s">
        <v>59</v>
      </c>
      <c r="P839" t="s">
        <v>28</v>
      </c>
      <c r="Q839" t="s">
        <v>210</v>
      </c>
      <c r="R839" t="s">
        <v>42</v>
      </c>
      <c r="S839" t="s">
        <v>72</v>
      </c>
      <c r="T839" t="s">
        <v>2727</v>
      </c>
    </row>
    <row r="840" spans="1:20" x14ac:dyDescent="0.25">
      <c r="A840" t="s">
        <v>2728</v>
      </c>
      <c r="B840" s="1">
        <v>44971</v>
      </c>
      <c r="C840" t="s">
        <v>2729</v>
      </c>
      <c r="D840" t="s">
        <v>318</v>
      </c>
      <c r="E840" t="s">
        <v>521</v>
      </c>
      <c r="F840" t="s">
        <v>522</v>
      </c>
      <c r="G840" t="s">
        <v>180</v>
      </c>
      <c r="H840" t="s">
        <v>123</v>
      </c>
      <c r="I840">
        <v>5</v>
      </c>
      <c r="J840">
        <v>562.46</v>
      </c>
      <c r="K840">
        <v>0</v>
      </c>
      <c r="L840">
        <v>224.98</v>
      </c>
      <c r="M840">
        <v>9.83</v>
      </c>
      <c r="N840">
        <v>3047.11</v>
      </c>
      <c r="O840" t="s">
        <v>69</v>
      </c>
      <c r="P840" t="s">
        <v>28</v>
      </c>
      <c r="Q840" t="s">
        <v>182</v>
      </c>
      <c r="R840" t="s">
        <v>183</v>
      </c>
      <c r="S840" t="s">
        <v>43</v>
      </c>
      <c r="T840" t="s">
        <v>2730</v>
      </c>
    </row>
    <row r="841" spans="1:20" x14ac:dyDescent="0.25">
      <c r="A841" t="s">
        <v>2731</v>
      </c>
      <c r="B841" s="1">
        <v>43964</v>
      </c>
      <c r="C841" t="s">
        <v>2732</v>
      </c>
      <c r="D841" t="s">
        <v>811</v>
      </c>
      <c r="E841" t="s">
        <v>23</v>
      </c>
      <c r="F841" t="s">
        <v>24</v>
      </c>
      <c r="G841" t="s">
        <v>98</v>
      </c>
      <c r="H841" t="s">
        <v>39</v>
      </c>
      <c r="I841">
        <v>1</v>
      </c>
      <c r="J841">
        <v>30.62</v>
      </c>
      <c r="K841">
        <v>0</v>
      </c>
      <c r="L841">
        <v>3.67</v>
      </c>
      <c r="M841">
        <v>3.08</v>
      </c>
      <c r="N841">
        <v>37.369999999999997</v>
      </c>
      <c r="O841" t="s">
        <v>69</v>
      </c>
      <c r="P841" t="s">
        <v>28</v>
      </c>
      <c r="Q841" t="s">
        <v>339</v>
      </c>
      <c r="R841" t="s">
        <v>82</v>
      </c>
      <c r="S841" t="s">
        <v>31</v>
      </c>
      <c r="T841" t="s">
        <v>2733</v>
      </c>
    </row>
    <row r="842" spans="1:20" x14ac:dyDescent="0.25">
      <c r="A842" t="s">
        <v>2734</v>
      </c>
      <c r="B842" s="1">
        <v>43888</v>
      </c>
      <c r="C842" t="s">
        <v>2735</v>
      </c>
      <c r="D842" t="s">
        <v>923</v>
      </c>
      <c r="E842" t="s">
        <v>261</v>
      </c>
      <c r="F842" t="s">
        <v>262</v>
      </c>
      <c r="G842" t="s">
        <v>25</v>
      </c>
      <c r="H842" t="s">
        <v>109</v>
      </c>
      <c r="I842">
        <v>3</v>
      </c>
      <c r="J842">
        <v>570.24</v>
      </c>
      <c r="K842">
        <v>0</v>
      </c>
      <c r="L842">
        <v>85.54</v>
      </c>
      <c r="M842">
        <v>4.0599999999999996</v>
      </c>
      <c r="N842">
        <v>1800.32</v>
      </c>
      <c r="O842" t="s">
        <v>153</v>
      </c>
      <c r="P842" t="s">
        <v>28</v>
      </c>
      <c r="Q842" t="s">
        <v>188</v>
      </c>
      <c r="R842" t="s">
        <v>82</v>
      </c>
      <c r="S842" t="s">
        <v>72</v>
      </c>
      <c r="T842" t="s">
        <v>1978</v>
      </c>
    </row>
    <row r="843" spans="1:20" x14ac:dyDescent="0.25">
      <c r="A843" t="s">
        <v>2736</v>
      </c>
      <c r="B843" s="1">
        <v>45410</v>
      </c>
      <c r="C843" t="s">
        <v>2737</v>
      </c>
      <c r="D843" t="s">
        <v>894</v>
      </c>
      <c r="E843" t="s">
        <v>280</v>
      </c>
      <c r="F843" t="s">
        <v>281</v>
      </c>
      <c r="G843" t="s">
        <v>25</v>
      </c>
      <c r="H843" t="s">
        <v>79</v>
      </c>
      <c r="I843">
        <v>1</v>
      </c>
      <c r="J843">
        <v>553.07000000000005</v>
      </c>
      <c r="K843">
        <v>0.1</v>
      </c>
      <c r="L843">
        <v>89.6</v>
      </c>
      <c r="M843">
        <v>3.26</v>
      </c>
      <c r="N843">
        <v>590.62</v>
      </c>
      <c r="O843" t="s">
        <v>59</v>
      </c>
      <c r="P843" t="s">
        <v>181</v>
      </c>
      <c r="Q843" t="s">
        <v>210</v>
      </c>
      <c r="R843" t="s">
        <v>42</v>
      </c>
      <c r="S843" t="s">
        <v>43</v>
      </c>
      <c r="T843" t="s">
        <v>2738</v>
      </c>
    </row>
    <row r="844" spans="1:20" x14ac:dyDescent="0.25">
      <c r="A844" t="s">
        <v>2739</v>
      </c>
      <c r="B844" s="1">
        <v>44515</v>
      </c>
      <c r="C844" t="s">
        <v>2740</v>
      </c>
      <c r="D844" t="s">
        <v>55</v>
      </c>
      <c r="E844" t="s">
        <v>137</v>
      </c>
      <c r="F844" t="s">
        <v>138</v>
      </c>
      <c r="G844" t="s">
        <v>180</v>
      </c>
      <c r="H844" t="s">
        <v>39</v>
      </c>
      <c r="I844">
        <v>3</v>
      </c>
      <c r="J844">
        <v>571.48</v>
      </c>
      <c r="K844">
        <v>0</v>
      </c>
      <c r="L844">
        <v>205.73</v>
      </c>
      <c r="M844">
        <v>0.15</v>
      </c>
      <c r="N844">
        <v>1920.32</v>
      </c>
      <c r="O844" t="s">
        <v>69</v>
      </c>
      <c r="P844" t="s">
        <v>28</v>
      </c>
      <c r="Q844" t="s">
        <v>139</v>
      </c>
      <c r="R844" t="s">
        <v>140</v>
      </c>
      <c r="S844" t="s">
        <v>43</v>
      </c>
      <c r="T844" t="s">
        <v>2741</v>
      </c>
    </row>
    <row r="845" spans="1:20" x14ac:dyDescent="0.25">
      <c r="A845" t="s">
        <v>2742</v>
      </c>
      <c r="B845" s="1">
        <v>44502</v>
      </c>
      <c r="C845" t="s">
        <v>2743</v>
      </c>
      <c r="D845" t="s">
        <v>960</v>
      </c>
      <c r="E845" t="s">
        <v>302</v>
      </c>
      <c r="F845" t="s">
        <v>303</v>
      </c>
      <c r="G845" t="s">
        <v>98</v>
      </c>
      <c r="H845" t="s">
        <v>263</v>
      </c>
      <c r="I845">
        <v>3</v>
      </c>
      <c r="J845">
        <v>525.75</v>
      </c>
      <c r="K845">
        <v>0.25</v>
      </c>
      <c r="L845">
        <v>59.15</v>
      </c>
      <c r="M845">
        <v>9.24</v>
      </c>
      <c r="N845">
        <v>1251.33</v>
      </c>
      <c r="O845" t="s">
        <v>40</v>
      </c>
      <c r="P845" t="s">
        <v>70</v>
      </c>
      <c r="Q845" t="s">
        <v>89</v>
      </c>
      <c r="R845" t="s">
        <v>90</v>
      </c>
      <c r="S845" t="s">
        <v>31</v>
      </c>
      <c r="T845" t="s">
        <v>2744</v>
      </c>
    </row>
    <row r="846" spans="1:20" x14ac:dyDescent="0.25">
      <c r="A846" t="s">
        <v>2745</v>
      </c>
      <c r="B846" s="1">
        <v>44003</v>
      </c>
      <c r="C846" t="s">
        <v>2746</v>
      </c>
      <c r="D846" t="s">
        <v>865</v>
      </c>
      <c r="E846" t="s">
        <v>36</v>
      </c>
      <c r="F846" t="s">
        <v>37</v>
      </c>
      <c r="G846" t="s">
        <v>50</v>
      </c>
      <c r="H846" t="s">
        <v>123</v>
      </c>
      <c r="I846">
        <v>2</v>
      </c>
      <c r="J846">
        <v>287.27999999999997</v>
      </c>
      <c r="K846">
        <v>0</v>
      </c>
      <c r="L846">
        <v>28.73</v>
      </c>
      <c r="M846">
        <v>7.87</v>
      </c>
      <c r="N846">
        <v>611.16</v>
      </c>
      <c r="O846" t="s">
        <v>80</v>
      </c>
      <c r="P846" t="s">
        <v>28</v>
      </c>
      <c r="Q846" t="s">
        <v>228</v>
      </c>
      <c r="R846" t="s">
        <v>82</v>
      </c>
      <c r="S846" t="s">
        <v>43</v>
      </c>
      <c r="T846" t="s">
        <v>2747</v>
      </c>
    </row>
    <row r="847" spans="1:20" x14ac:dyDescent="0.25">
      <c r="A847" t="s">
        <v>2748</v>
      </c>
      <c r="B847" s="1">
        <v>44645</v>
      </c>
      <c r="C847" t="s">
        <v>2749</v>
      </c>
      <c r="D847" t="s">
        <v>624</v>
      </c>
      <c r="E847" t="s">
        <v>196</v>
      </c>
      <c r="F847" t="s">
        <v>197</v>
      </c>
      <c r="G847" t="s">
        <v>38</v>
      </c>
      <c r="H847" t="s">
        <v>256</v>
      </c>
      <c r="I847">
        <v>1</v>
      </c>
      <c r="J847">
        <v>84.78</v>
      </c>
      <c r="K847">
        <v>0.2</v>
      </c>
      <c r="L847">
        <v>3.39</v>
      </c>
      <c r="M847">
        <v>8.4499999999999993</v>
      </c>
      <c r="N847">
        <v>79.66</v>
      </c>
      <c r="O847" t="s">
        <v>80</v>
      </c>
      <c r="P847" t="s">
        <v>28</v>
      </c>
      <c r="Q847" t="s">
        <v>29</v>
      </c>
      <c r="R847" t="s">
        <v>30</v>
      </c>
      <c r="S847" t="s">
        <v>31</v>
      </c>
      <c r="T847" t="s">
        <v>2750</v>
      </c>
    </row>
    <row r="848" spans="1:20" x14ac:dyDescent="0.25">
      <c r="A848" t="s">
        <v>2751</v>
      </c>
      <c r="B848" s="1">
        <v>45003</v>
      </c>
      <c r="C848" t="s">
        <v>2752</v>
      </c>
      <c r="D848" t="s">
        <v>429</v>
      </c>
      <c r="E848" t="s">
        <v>254</v>
      </c>
      <c r="F848" t="s">
        <v>255</v>
      </c>
      <c r="G848" t="s">
        <v>25</v>
      </c>
      <c r="H848" t="s">
        <v>68</v>
      </c>
      <c r="I848">
        <v>5</v>
      </c>
      <c r="J848">
        <v>550.62</v>
      </c>
      <c r="K848">
        <v>0.1</v>
      </c>
      <c r="L848">
        <v>198.22</v>
      </c>
      <c r="M848">
        <v>4.7300000000000004</v>
      </c>
      <c r="N848">
        <v>2680.74</v>
      </c>
      <c r="O848" t="s">
        <v>69</v>
      </c>
      <c r="P848" t="s">
        <v>28</v>
      </c>
      <c r="Q848" t="s">
        <v>29</v>
      </c>
      <c r="R848" t="s">
        <v>30</v>
      </c>
      <c r="S848" t="s">
        <v>72</v>
      </c>
      <c r="T848" t="s">
        <v>2753</v>
      </c>
    </row>
    <row r="849" spans="1:20" x14ac:dyDescent="0.25">
      <c r="A849" t="s">
        <v>2754</v>
      </c>
      <c r="B849" s="1">
        <v>43910</v>
      </c>
      <c r="C849" t="s">
        <v>2755</v>
      </c>
      <c r="D849" t="s">
        <v>1002</v>
      </c>
      <c r="E849" t="s">
        <v>23</v>
      </c>
      <c r="F849" t="s">
        <v>24</v>
      </c>
      <c r="G849" t="s">
        <v>98</v>
      </c>
      <c r="H849" t="s">
        <v>26</v>
      </c>
      <c r="I849">
        <v>4</v>
      </c>
      <c r="J849">
        <v>218.74</v>
      </c>
      <c r="K849">
        <v>0</v>
      </c>
      <c r="L849">
        <v>70</v>
      </c>
      <c r="M849">
        <v>13.33</v>
      </c>
      <c r="N849">
        <v>958.29</v>
      </c>
      <c r="O849" t="s">
        <v>27</v>
      </c>
      <c r="P849" t="s">
        <v>28</v>
      </c>
      <c r="Q849" t="s">
        <v>339</v>
      </c>
      <c r="R849" t="s">
        <v>82</v>
      </c>
      <c r="S849" t="s">
        <v>43</v>
      </c>
      <c r="T849" t="s">
        <v>44</v>
      </c>
    </row>
    <row r="850" spans="1:20" x14ac:dyDescent="0.25">
      <c r="A850" t="s">
        <v>2756</v>
      </c>
      <c r="B850" s="1">
        <v>44716</v>
      </c>
      <c r="C850" t="s">
        <v>2757</v>
      </c>
      <c r="D850" t="s">
        <v>1085</v>
      </c>
      <c r="E850" t="s">
        <v>226</v>
      </c>
      <c r="F850" t="s">
        <v>227</v>
      </c>
      <c r="G850" t="s">
        <v>108</v>
      </c>
      <c r="H850" t="s">
        <v>354</v>
      </c>
      <c r="I850">
        <v>1</v>
      </c>
      <c r="J850">
        <v>585.61</v>
      </c>
      <c r="K850">
        <v>0.05</v>
      </c>
      <c r="L850">
        <v>27.82</v>
      </c>
      <c r="M850">
        <v>11.33</v>
      </c>
      <c r="N850">
        <v>595.48</v>
      </c>
      <c r="O850" t="s">
        <v>80</v>
      </c>
      <c r="P850" t="s">
        <v>28</v>
      </c>
      <c r="Q850" t="s">
        <v>60</v>
      </c>
      <c r="R850" t="s">
        <v>61</v>
      </c>
      <c r="S850" t="s">
        <v>43</v>
      </c>
      <c r="T850" t="s">
        <v>1057</v>
      </c>
    </row>
    <row r="851" spans="1:20" x14ac:dyDescent="0.25">
      <c r="A851" t="s">
        <v>2758</v>
      </c>
      <c r="B851" s="1">
        <v>45067</v>
      </c>
      <c r="C851" t="s">
        <v>2759</v>
      </c>
      <c r="D851" t="s">
        <v>885</v>
      </c>
      <c r="E851" t="s">
        <v>380</v>
      </c>
      <c r="F851" t="s">
        <v>381</v>
      </c>
      <c r="G851" t="s">
        <v>25</v>
      </c>
      <c r="H851" t="s">
        <v>58</v>
      </c>
      <c r="I851">
        <v>5</v>
      </c>
      <c r="J851">
        <v>171.41</v>
      </c>
      <c r="K851">
        <v>0</v>
      </c>
      <c r="L851">
        <v>154.27000000000001</v>
      </c>
      <c r="M851">
        <v>0.28000000000000003</v>
      </c>
      <c r="N851">
        <v>1011.6</v>
      </c>
      <c r="O851" t="s">
        <v>59</v>
      </c>
      <c r="P851" t="s">
        <v>28</v>
      </c>
      <c r="Q851" t="s">
        <v>41</v>
      </c>
      <c r="R851" t="s">
        <v>42</v>
      </c>
      <c r="S851" t="s">
        <v>43</v>
      </c>
      <c r="T851" t="s">
        <v>2760</v>
      </c>
    </row>
    <row r="852" spans="1:20" x14ac:dyDescent="0.25">
      <c r="A852" t="s">
        <v>2761</v>
      </c>
      <c r="B852" s="1">
        <v>44033</v>
      </c>
      <c r="C852" t="s">
        <v>2762</v>
      </c>
      <c r="D852" t="s">
        <v>76</v>
      </c>
      <c r="E852" t="s">
        <v>137</v>
      </c>
      <c r="F852" t="s">
        <v>138</v>
      </c>
      <c r="G852" t="s">
        <v>38</v>
      </c>
      <c r="H852" t="s">
        <v>79</v>
      </c>
      <c r="I852">
        <v>4</v>
      </c>
      <c r="J852">
        <v>280.11</v>
      </c>
      <c r="K852">
        <v>0.15</v>
      </c>
      <c r="L852">
        <v>171.43</v>
      </c>
      <c r="M852">
        <v>14.38</v>
      </c>
      <c r="N852">
        <v>1138.18</v>
      </c>
      <c r="O852" t="s">
        <v>69</v>
      </c>
      <c r="P852" t="s">
        <v>28</v>
      </c>
      <c r="Q852" t="s">
        <v>339</v>
      </c>
      <c r="R852" t="s">
        <v>82</v>
      </c>
      <c r="S852" t="s">
        <v>43</v>
      </c>
      <c r="T852" t="s">
        <v>2763</v>
      </c>
    </row>
    <row r="853" spans="1:20" x14ac:dyDescent="0.25">
      <c r="A853" t="s">
        <v>2764</v>
      </c>
      <c r="B853" s="1">
        <v>44594</v>
      </c>
      <c r="C853" t="s">
        <v>2765</v>
      </c>
      <c r="D853" t="s">
        <v>953</v>
      </c>
      <c r="E853" t="s">
        <v>114</v>
      </c>
      <c r="F853" t="s">
        <v>115</v>
      </c>
      <c r="G853" t="s">
        <v>108</v>
      </c>
      <c r="H853" t="s">
        <v>263</v>
      </c>
      <c r="I853">
        <v>3</v>
      </c>
      <c r="J853">
        <v>385.36</v>
      </c>
      <c r="K853">
        <v>0.05</v>
      </c>
      <c r="L853">
        <v>54.91</v>
      </c>
      <c r="M853">
        <v>13.97</v>
      </c>
      <c r="N853">
        <v>1167.1600000000001</v>
      </c>
      <c r="O853" t="s">
        <v>40</v>
      </c>
      <c r="P853" t="s">
        <v>28</v>
      </c>
      <c r="Q853" t="s">
        <v>145</v>
      </c>
      <c r="R853" t="s">
        <v>146</v>
      </c>
      <c r="S853" t="s">
        <v>43</v>
      </c>
      <c r="T853" t="s">
        <v>2766</v>
      </c>
    </row>
    <row r="854" spans="1:20" x14ac:dyDescent="0.25">
      <c r="A854" t="s">
        <v>2767</v>
      </c>
      <c r="B854" s="1">
        <v>45083</v>
      </c>
      <c r="C854" t="s">
        <v>2768</v>
      </c>
      <c r="D854" t="s">
        <v>271</v>
      </c>
      <c r="E854" t="s">
        <v>137</v>
      </c>
      <c r="F854" t="s">
        <v>138</v>
      </c>
      <c r="G854" t="s">
        <v>98</v>
      </c>
      <c r="H854" t="s">
        <v>58</v>
      </c>
      <c r="I854">
        <v>5</v>
      </c>
      <c r="J854">
        <v>192.27</v>
      </c>
      <c r="K854">
        <v>0</v>
      </c>
      <c r="L854">
        <v>48.07</v>
      </c>
      <c r="M854">
        <v>11.36</v>
      </c>
      <c r="N854">
        <v>1020.78</v>
      </c>
      <c r="O854" t="s">
        <v>59</v>
      </c>
      <c r="P854" t="s">
        <v>132</v>
      </c>
      <c r="Q854" t="s">
        <v>166</v>
      </c>
      <c r="R854" t="s">
        <v>167</v>
      </c>
      <c r="S854" t="s">
        <v>235</v>
      </c>
      <c r="T854" t="s">
        <v>585</v>
      </c>
    </row>
    <row r="855" spans="1:20" x14ac:dyDescent="0.25">
      <c r="A855" t="s">
        <v>2769</v>
      </c>
      <c r="B855" s="1">
        <v>45530</v>
      </c>
      <c r="C855" t="s">
        <v>2770</v>
      </c>
      <c r="D855" t="s">
        <v>1878</v>
      </c>
      <c r="E855" t="s">
        <v>36</v>
      </c>
      <c r="F855" t="s">
        <v>37</v>
      </c>
      <c r="G855" t="s">
        <v>38</v>
      </c>
      <c r="H855" t="s">
        <v>58</v>
      </c>
      <c r="I855">
        <v>2</v>
      </c>
      <c r="J855">
        <v>549.01</v>
      </c>
      <c r="K855">
        <v>0</v>
      </c>
      <c r="L855">
        <v>87.84</v>
      </c>
      <c r="M855">
        <v>14.88</v>
      </c>
      <c r="N855">
        <v>1200.74</v>
      </c>
      <c r="O855" t="s">
        <v>40</v>
      </c>
      <c r="P855" t="s">
        <v>28</v>
      </c>
      <c r="Q855" t="s">
        <v>188</v>
      </c>
      <c r="R855" t="s">
        <v>82</v>
      </c>
      <c r="S855" t="s">
        <v>43</v>
      </c>
      <c r="T855" t="s">
        <v>517</v>
      </c>
    </row>
    <row r="856" spans="1:20" x14ac:dyDescent="0.25">
      <c r="A856" t="s">
        <v>2771</v>
      </c>
      <c r="B856" s="1">
        <v>45081</v>
      </c>
      <c r="C856" t="s">
        <v>2772</v>
      </c>
      <c r="D856" t="s">
        <v>271</v>
      </c>
      <c r="E856" t="s">
        <v>114</v>
      </c>
      <c r="F856" t="s">
        <v>115</v>
      </c>
      <c r="G856" t="s">
        <v>25</v>
      </c>
      <c r="H856" t="s">
        <v>26</v>
      </c>
      <c r="I856">
        <v>2</v>
      </c>
      <c r="J856">
        <v>6.49</v>
      </c>
      <c r="K856">
        <v>0.2</v>
      </c>
      <c r="L856">
        <v>0.52</v>
      </c>
      <c r="M856">
        <v>0.38</v>
      </c>
      <c r="N856">
        <v>11.28</v>
      </c>
      <c r="O856" t="s">
        <v>27</v>
      </c>
      <c r="P856" t="s">
        <v>132</v>
      </c>
      <c r="Q856" t="s">
        <v>116</v>
      </c>
      <c r="R856" t="s">
        <v>42</v>
      </c>
      <c r="S856" t="s">
        <v>43</v>
      </c>
      <c r="T856" t="s">
        <v>2773</v>
      </c>
    </row>
    <row r="857" spans="1:20" x14ac:dyDescent="0.25">
      <c r="A857" t="s">
        <v>2774</v>
      </c>
      <c r="B857" s="1">
        <v>45513</v>
      </c>
      <c r="C857" t="s">
        <v>2775</v>
      </c>
      <c r="D857" t="s">
        <v>1211</v>
      </c>
      <c r="E857" t="s">
        <v>56</v>
      </c>
      <c r="F857" t="s">
        <v>57</v>
      </c>
      <c r="G857" t="s">
        <v>98</v>
      </c>
      <c r="H857" t="s">
        <v>354</v>
      </c>
      <c r="I857">
        <v>3</v>
      </c>
      <c r="J857">
        <v>394.94</v>
      </c>
      <c r="K857">
        <v>0</v>
      </c>
      <c r="L857">
        <v>94.79</v>
      </c>
      <c r="M857">
        <v>7.86</v>
      </c>
      <c r="N857">
        <v>1287.47</v>
      </c>
      <c r="O857" t="s">
        <v>69</v>
      </c>
      <c r="P857" t="s">
        <v>28</v>
      </c>
      <c r="Q857" t="s">
        <v>29</v>
      </c>
      <c r="R857" t="s">
        <v>30</v>
      </c>
      <c r="S857" t="s">
        <v>43</v>
      </c>
      <c r="T857" t="s">
        <v>2776</v>
      </c>
    </row>
    <row r="858" spans="1:20" x14ac:dyDescent="0.25">
      <c r="A858" t="s">
        <v>2777</v>
      </c>
      <c r="B858" s="1">
        <v>45386</v>
      </c>
      <c r="C858" t="s">
        <v>2778</v>
      </c>
      <c r="D858" t="s">
        <v>187</v>
      </c>
      <c r="E858" t="s">
        <v>87</v>
      </c>
      <c r="F858" t="s">
        <v>88</v>
      </c>
      <c r="G858" t="s">
        <v>38</v>
      </c>
      <c r="H858" t="s">
        <v>58</v>
      </c>
      <c r="I858">
        <v>4</v>
      </c>
      <c r="J858">
        <v>189.64</v>
      </c>
      <c r="K858">
        <v>0.15</v>
      </c>
      <c r="L858">
        <v>77.37</v>
      </c>
      <c r="M858">
        <v>14.82</v>
      </c>
      <c r="N858">
        <v>736.97</v>
      </c>
      <c r="O858" t="s">
        <v>27</v>
      </c>
      <c r="P858" t="s">
        <v>28</v>
      </c>
      <c r="Q858" t="s">
        <v>339</v>
      </c>
      <c r="R858" t="s">
        <v>82</v>
      </c>
      <c r="S858" t="s">
        <v>43</v>
      </c>
      <c r="T858" t="s">
        <v>2779</v>
      </c>
    </row>
    <row r="859" spans="1:20" x14ac:dyDescent="0.25">
      <c r="A859" t="s">
        <v>2780</v>
      </c>
      <c r="B859" s="1">
        <v>45295</v>
      </c>
      <c r="C859" t="s">
        <v>2781</v>
      </c>
      <c r="D859" t="s">
        <v>379</v>
      </c>
      <c r="E859" t="s">
        <v>469</v>
      </c>
      <c r="F859" t="s">
        <v>470</v>
      </c>
      <c r="G859" t="s">
        <v>50</v>
      </c>
      <c r="H859" t="s">
        <v>263</v>
      </c>
      <c r="I859">
        <v>4</v>
      </c>
      <c r="J859">
        <v>99.03</v>
      </c>
      <c r="K859">
        <v>0.05</v>
      </c>
      <c r="L859">
        <v>45.16</v>
      </c>
      <c r="M859">
        <v>8.5299999999999994</v>
      </c>
      <c r="N859">
        <v>430</v>
      </c>
      <c r="O859" t="s">
        <v>40</v>
      </c>
      <c r="P859" t="s">
        <v>132</v>
      </c>
      <c r="Q859" t="s">
        <v>339</v>
      </c>
      <c r="R859" t="s">
        <v>82</v>
      </c>
      <c r="S859" t="s">
        <v>43</v>
      </c>
      <c r="T859" t="s">
        <v>240</v>
      </c>
    </row>
    <row r="860" spans="1:20" x14ac:dyDescent="0.25">
      <c r="A860" t="s">
        <v>2782</v>
      </c>
      <c r="B860" s="1">
        <v>45256</v>
      </c>
      <c r="C860" t="s">
        <v>2783</v>
      </c>
      <c r="D860" t="s">
        <v>881</v>
      </c>
      <c r="E860" t="s">
        <v>226</v>
      </c>
      <c r="F860" t="s">
        <v>227</v>
      </c>
      <c r="G860" t="s">
        <v>180</v>
      </c>
      <c r="H860" t="s">
        <v>26</v>
      </c>
      <c r="I860">
        <v>2</v>
      </c>
      <c r="J860">
        <v>531.69000000000005</v>
      </c>
      <c r="K860">
        <v>0</v>
      </c>
      <c r="L860">
        <v>85.07</v>
      </c>
      <c r="M860">
        <v>10.11</v>
      </c>
      <c r="N860">
        <v>1158.56</v>
      </c>
      <c r="O860" t="s">
        <v>153</v>
      </c>
      <c r="P860" t="s">
        <v>28</v>
      </c>
      <c r="Q860" t="s">
        <v>81</v>
      </c>
      <c r="R860" t="s">
        <v>82</v>
      </c>
      <c r="S860" t="s">
        <v>31</v>
      </c>
      <c r="T860" t="s">
        <v>2784</v>
      </c>
    </row>
    <row r="861" spans="1:20" x14ac:dyDescent="0.25">
      <c r="A861" t="s">
        <v>2785</v>
      </c>
      <c r="B861" s="1">
        <v>43877</v>
      </c>
      <c r="C861" t="s">
        <v>2786</v>
      </c>
      <c r="D861" t="s">
        <v>674</v>
      </c>
      <c r="E861" t="s">
        <v>391</v>
      </c>
      <c r="F861" t="s">
        <v>392</v>
      </c>
      <c r="G861" t="s">
        <v>108</v>
      </c>
      <c r="H861" t="s">
        <v>58</v>
      </c>
      <c r="I861">
        <v>2</v>
      </c>
      <c r="J861">
        <v>444.34</v>
      </c>
      <c r="K861">
        <v>0</v>
      </c>
      <c r="L861">
        <v>44.43</v>
      </c>
      <c r="M861">
        <v>4.2300000000000004</v>
      </c>
      <c r="N861">
        <v>937.34</v>
      </c>
      <c r="O861" t="s">
        <v>69</v>
      </c>
      <c r="P861" t="s">
        <v>28</v>
      </c>
      <c r="Q861" t="s">
        <v>81</v>
      </c>
      <c r="R861" t="s">
        <v>82</v>
      </c>
      <c r="S861" t="s">
        <v>43</v>
      </c>
      <c r="T861" t="s">
        <v>2787</v>
      </c>
    </row>
    <row r="862" spans="1:20" x14ac:dyDescent="0.25">
      <c r="A862" t="s">
        <v>2788</v>
      </c>
      <c r="B862" s="1">
        <v>45087</v>
      </c>
      <c r="C862" t="s">
        <v>2789</v>
      </c>
      <c r="D862" t="s">
        <v>648</v>
      </c>
      <c r="E862" t="s">
        <v>675</v>
      </c>
      <c r="F862" t="s">
        <v>676</v>
      </c>
      <c r="G862" t="s">
        <v>38</v>
      </c>
      <c r="H862" t="s">
        <v>109</v>
      </c>
      <c r="I862">
        <v>1</v>
      </c>
      <c r="J862">
        <v>257.01</v>
      </c>
      <c r="K862">
        <v>0.05</v>
      </c>
      <c r="L862">
        <v>12.21</v>
      </c>
      <c r="M862">
        <v>14.41</v>
      </c>
      <c r="N862">
        <v>270.77999999999997</v>
      </c>
      <c r="O862" t="s">
        <v>40</v>
      </c>
      <c r="P862" t="s">
        <v>132</v>
      </c>
      <c r="Q862" t="s">
        <v>71</v>
      </c>
      <c r="R862" t="s">
        <v>42</v>
      </c>
      <c r="S862" t="s">
        <v>72</v>
      </c>
      <c r="T862" t="s">
        <v>2790</v>
      </c>
    </row>
    <row r="863" spans="1:20" x14ac:dyDescent="0.25">
      <c r="A863" t="s">
        <v>2791</v>
      </c>
      <c r="B863" s="1">
        <v>45159</v>
      </c>
      <c r="C863" t="s">
        <v>2792</v>
      </c>
      <c r="D863" t="s">
        <v>731</v>
      </c>
      <c r="E863" t="s">
        <v>352</v>
      </c>
      <c r="F863" t="s">
        <v>353</v>
      </c>
      <c r="G863" t="s">
        <v>50</v>
      </c>
      <c r="H863" t="s">
        <v>39</v>
      </c>
      <c r="I863">
        <v>3</v>
      </c>
      <c r="J863">
        <v>561.66999999999996</v>
      </c>
      <c r="K863">
        <v>0.15</v>
      </c>
      <c r="L863">
        <v>114.58</v>
      </c>
      <c r="M863">
        <v>11.15</v>
      </c>
      <c r="N863">
        <v>1557.99</v>
      </c>
      <c r="O863" t="s">
        <v>69</v>
      </c>
      <c r="P863" t="s">
        <v>132</v>
      </c>
      <c r="Q863" t="s">
        <v>210</v>
      </c>
      <c r="R863" t="s">
        <v>42</v>
      </c>
      <c r="S863" t="s">
        <v>235</v>
      </c>
      <c r="T863" t="s">
        <v>908</v>
      </c>
    </row>
    <row r="864" spans="1:20" x14ac:dyDescent="0.25">
      <c r="A864" t="s">
        <v>2793</v>
      </c>
      <c r="B864" s="1">
        <v>45380</v>
      </c>
      <c r="C864" t="s">
        <v>2794</v>
      </c>
      <c r="D864" t="s">
        <v>549</v>
      </c>
      <c r="E864" t="s">
        <v>130</v>
      </c>
      <c r="F864" t="s">
        <v>131</v>
      </c>
      <c r="G864" t="s">
        <v>38</v>
      </c>
      <c r="H864" t="s">
        <v>263</v>
      </c>
      <c r="I864">
        <v>5</v>
      </c>
      <c r="J864">
        <v>162.68</v>
      </c>
      <c r="K864">
        <v>0</v>
      </c>
      <c r="L864">
        <v>97.61</v>
      </c>
      <c r="M864">
        <v>4.18</v>
      </c>
      <c r="N864">
        <v>915.19</v>
      </c>
      <c r="O864" t="s">
        <v>59</v>
      </c>
      <c r="P864" t="s">
        <v>99</v>
      </c>
      <c r="Q864" t="s">
        <v>228</v>
      </c>
      <c r="R864" t="s">
        <v>82</v>
      </c>
      <c r="S864" t="s">
        <v>43</v>
      </c>
      <c r="T864" t="s">
        <v>2795</v>
      </c>
    </row>
    <row r="865" spans="1:20" x14ac:dyDescent="0.25">
      <c r="A865" t="s">
        <v>2796</v>
      </c>
      <c r="B865" s="1">
        <v>44997</v>
      </c>
      <c r="C865" t="s">
        <v>2797</v>
      </c>
      <c r="D865" t="s">
        <v>35</v>
      </c>
      <c r="E865" t="s">
        <v>48</v>
      </c>
      <c r="F865" t="s">
        <v>49</v>
      </c>
      <c r="G865" t="s">
        <v>98</v>
      </c>
      <c r="H865" t="s">
        <v>79</v>
      </c>
      <c r="I865">
        <v>1</v>
      </c>
      <c r="J865">
        <v>185.55</v>
      </c>
      <c r="K865">
        <v>0</v>
      </c>
      <c r="L865">
        <v>9.2799999999999994</v>
      </c>
      <c r="M865">
        <v>14.74</v>
      </c>
      <c r="N865">
        <v>209.57</v>
      </c>
      <c r="O865" t="s">
        <v>27</v>
      </c>
      <c r="P865" t="s">
        <v>28</v>
      </c>
      <c r="Q865" t="s">
        <v>51</v>
      </c>
      <c r="R865" t="s">
        <v>42</v>
      </c>
      <c r="S865" t="s">
        <v>235</v>
      </c>
      <c r="T865" t="s">
        <v>2798</v>
      </c>
    </row>
    <row r="866" spans="1:20" x14ac:dyDescent="0.25">
      <c r="A866" t="s">
        <v>2799</v>
      </c>
      <c r="B866" s="1">
        <v>45269</v>
      </c>
      <c r="C866" t="s">
        <v>858</v>
      </c>
      <c r="D866" t="s">
        <v>365</v>
      </c>
      <c r="E866" t="s">
        <v>358</v>
      </c>
      <c r="F866" t="s">
        <v>359</v>
      </c>
      <c r="G866" t="s">
        <v>180</v>
      </c>
      <c r="H866" t="s">
        <v>79</v>
      </c>
      <c r="I866">
        <v>1</v>
      </c>
      <c r="J866">
        <v>196.13</v>
      </c>
      <c r="K866">
        <v>0</v>
      </c>
      <c r="L866">
        <v>15.69</v>
      </c>
      <c r="M866">
        <v>10.44</v>
      </c>
      <c r="N866">
        <v>222.26</v>
      </c>
      <c r="O866" t="s">
        <v>27</v>
      </c>
      <c r="P866" t="s">
        <v>28</v>
      </c>
      <c r="Q866" t="s">
        <v>71</v>
      </c>
      <c r="R866" t="s">
        <v>42</v>
      </c>
      <c r="S866" t="s">
        <v>31</v>
      </c>
      <c r="T866" t="s">
        <v>2800</v>
      </c>
    </row>
    <row r="867" spans="1:20" x14ac:dyDescent="0.25">
      <c r="A867" t="s">
        <v>2801</v>
      </c>
      <c r="B867" s="1">
        <v>45367</v>
      </c>
      <c r="C867" t="s">
        <v>2802</v>
      </c>
      <c r="D867" t="s">
        <v>801</v>
      </c>
      <c r="E867" t="s">
        <v>233</v>
      </c>
      <c r="F867" t="s">
        <v>234</v>
      </c>
      <c r="G867" t="s">
        <v>108</v>
      </c>
      <c r="H867" t="s">
        <v>39</v>
      </c>
      <c r="I867">
        <v>1</v>
      </c>
      <c r="J867">
        <v>259.39</v>
      </c>
      <c r="K867">
        <v>0</v>
      </c>
      <c r="L867">
        <v>20.75</v>
      </c>
      <c r="M867">
        <v>7.95</v>
      </c>
      <c r="N867">
        <v>288.08999999999997</v>
      </c>
      <c r="O867" t="s">
        <v>27</v>
      </c>
      <c r="P867" t="s">
        <v>28</v>
      </c>
      <c r="Q867" t="s">
        <v>339</v>
      </c>
      <c r="R867" t="s">
        <v>82</v>
      </c>
      <c r="S867" t="s">
        <v>43</v>
      </c>
      <c r="T867" t="s">
        <v>2803</v>
      </c>
    </row>
    <row r="868" spans="1:20" x14ac:dyDescent="0.25">
      <c r="A868" t="s">
        <v>2804</v>
      </c>
      <c r="B868" s="1">
        <v>45227</v>
      </c>
      <c r="C868" t="s">
        <v>2805</v>
      </c>
      <c r="D868" t="s">
        <v>1002</v>
      </c>
      <c r="E868" t="s">
        <v>302</v>
      </c>
      <c r="F868" t="s">
        <v>303</v>
      </c>
      <c r="G868" t="s">
        <v>38</v>
      </c>
      <c r="H868" t="s">
        <v>79</v>
      </c>
      <c r="I868">
        <v>4</v>
      </c>
      <c r="J868">
        <v>235.56</v>
      </c>
      <c r="K868">
        <v>0.05</v>
      </c>
      <c r="L868">
        <v>71.61</v>
      </c>
      <c r="M868">
        <v>0.81</v>
      </c>
      <c r="N868">
        <v>967.55</v>
      </c>
      <c r="O868" t="s">
        <v>27</v>
      </c>
      <c r="P868" t="s">
        <v>28</v>
      </c>
      <c r="Q868" t="s">
        <v>71</v>
      </c>
      <c r="R868" t="s">
        <v>42</v>
      </c>
      <c r="S868" t="s">
        <v>235</v>
      </c>
      <c r="T868" t="s">
        <v>2806</v>
      </c>
    </row>
    <row r="869" spans="1:20" x14ac:dyDescent="0.25">
      <c r="A869" t="s">
        <v>2807</v>
      </c>
      <c r="B869" s="1">
        <v>45420</v>
      </c>
      <c r="C869" t="s">
        <v>2808</v>
      </c>
      <c r="D869" t="s">
        <v>474</v>
      </c>
      <c r="E869" t="s">
        <v>178</v>
      </c>
      <c r="F869" t="s">
        <v>179</v>
      </c>
      <c r="G869" t="s">
        <v>180</v>
      </c>
      <c r="H869" t="s">
        <v>26</v>
      </c>
      <c r="I869">
        <v>4</v>
      </c>
      <c r="J869">
        <v>40.69</v>
      </c>
      <c r="K869">
        <v>0.05</v>
      </c>
      <c r="L869">
        <v>12.37</v>
      </c>
      <c r="M869">
        <v>12.4</v>
      </c>
      <c r="N869">
        <v>179.39</v>
      </c>
      <c r="O869" t="s">
        <v>153</v>
      </c>
      <c r="P869" t="s">
        <v>28</v>
      </c>
      <c r="Q869" t="s">
        <v>145</v>
      </c>
      <c r="R869" t="s">
        <v>146</v>
      </c>
      <c r="S869" t="s">
        <v>91</v>
      </c>
      <c r="T869" t="s">
        <v>2809</v>
      </c>
    </row>
    <row r="870" spans="1:20" x14ac:dyDescent="0.25">
      <c r="A870" t="s">
        <v>2810</v>
      </c>
      <c r="B870" s="1">
        <v>45113</v>
      </c>
      <c r="C870" t="s">
        <v>2811</v>
      </c>
      <c r="D870" t="s">
        <v>243</v>
      </c>
      <c r="E870" t="s">
        <v>196</v>
      </c>
      <c r="F870" t="s">
        <v>197</v>
      </c>
      <c r="G870" t="s">
        <v>98</v>
      </c>
      <c r="H870" t="s">
        <v>26</v>
      </c>
      <c r="I870">
        <v>4</v>
      </c>
      <c r="J870">
        <v>265</v>
      </c>
      <c r="K870">
        <v>0</v>
      </c>
      <c r="L870">
        <v>190.8</v>
      </c>
      <c r="M870">
        <v>2.56</v>
      </c>
      <c r="N870">
        <v>1253.3599999999999</v>
      </c>
      <c r="O870" t="s">
        <v>69</v>
      </c>
      <c r="P870" t="s">
        <v>28</v>
      </c>
      <c r="Q870" t="s">
        <v>339</v>
      </c>
      <c r="R870" t="s">
        <v>82</v>
      </c>
      <c r="S870" t="s">
        <v>43</v>
      </c>
      <c r="T870" t="s">
        <v>2812</v>
      </c>
    </row>
    <row r="871" spans="1:20" x14ac:dyDescent="0.25">
      <c r="A871" t="s">
        <v>2813</v>
      </c>
      <c r="B871" s="1">
        <v>44486</v>
      </c>
      <c r="C871" t="s">
        <v>2814</v>
      </c>
      <c r="D871" t="s">
        <v>239</v>
      </c>
      <c r="E871" t="s">
        <v>106</v>
      </c>
      <c r="F871" t="s">
        <v>107</v>
      </c>
      <c r="G871" t="s">
        <v>50</v>
      </c>
      <c r="H871" t="s">
        <v>263</v>
      </c>
      <c r="I871">
        <v>4</v>
      </c>
      <c r="J871">
        <v>200.64</v>
      </c>
      <c r="K871">
        <v>0.1</v>
      </c>
      <c r="L871">
        <v>57.78</v>
      </c>
      <c r="M871">
        <v>6.73</v>
      </c>
      <c r="N871">
        <v>786.81</v>
      </c>
      <c r="O871" t="s">
        <v>69</v>
      </c>
      <c r="P871" t="s">
        <v>132</v>
      </c>
      <c r="Q871" t="s">
        <v>41</v>
      </c>
      <c r="R871" t="s">
        <v>42</v>
      </c>
      <c r="S871" t="s">
        <v>43</v>
      </c>
      <c r="T871" t="s">
        <v>2815</v>
      </c>
    </row>
    <row r="872" spans="1:20" x14ac:dyDescent="0.25">
      <c r="A872" t="s">
        <v>2816</v>
      </c>
      <c r="B872" s="1">
        <v>44301</v>
      </c>
      <c r="C872" t="s">
        <v>2817</v>
      </c>
      <c r="D872" t="s">
        <v>385</v>
      </c>
      <c r="E872" t="s">
        <v>77</v>
      </c>
      <c r="F872" t="s">
        <v>78</v>
      </c>
      <c r="G872" t="s">
        <v>108</v>
      </c>
      <c r="H872" t="s">
        <v>354</v>
      </c>
      <c r="I872">
        <v>5</v>
      </c>
      <c r="J872">
        <v>525.72</v>
      </c>
      <c r="K872">
        <v>0.05</v>
      </c>
      <c r="L872">
        <v>199.77</v>
      </c>
      <c r="M872">
        <v>7.45</v>
      </c>
      <c r="N872">
        <v>2704.39</v>
      </c>
      <c r="O872" t="s">
        <v>153</v>
      </c>
      <c r="P872" t="s">
        <v>132</v>
      </c>
      <c r="Q872" t="s">
        <v>145</v>
      </c>
      <c r="R872" t="s">
        <v>146</v>
      </c>
      <c r="S872" t="s">
        <v>43</v>
      </c>
      <c r="T872" t="s">
        <v>2818</v>
      </c>
    </row>
    <row r="873" spans="1:20" x14ac:dyDescent="0.25">
      <c r="A873" t="s">
        <v>2819</v>
      </c>
      <c r="B873" s="1">
        <v>44801</v>
      </c>
      <c r="C873" t="s">
        <v>2820</v>
      </c>
      <c r="D873" t="s">
        <v>1618</v>
      </c>
      <c r="E873" t="s">
        <v>812</v>
      </c>
      <c r="F873" t="s">
        <v>813</v>
      </c>
      <c r="G873" t="s">
        <v>180</v>
      </c>
      <c r="H873" t="s">
        <v>58</v>
      </c>
      <c r="I873">
        <v>4</v>
      </c>
      <c r="J873">
        <v>557.83000000000004</v>
      </c>
      <c r="K873">
        <v>0</v>
      </c>
      <c r="L873">
        <v>267.76</v>
      </c>
      <c r="M873">
        <v>7.45</v>
      </c>
      <c r="N873">
        <v>2506.5300000000002</v>
      </c>
      <c r="O873" t="s">
        <v>69</v>
      </c>
      <c r="P873" t="s">
        <v>28</v>
      </c>
      <c r="Q873" t="s">
        <v>166</v>
      </c>
      <c r="R873" t="s">
        <v>167</v>
      </c>
      <c r="S873" t="s">
        <v>43</v>
      </c>
      <c r="T873" t="s">
        <v>2821</v>
      </c>
    </row>
    <row r="874" spans="1:20" x14ac:dyDescent="0.25">
      <c r="A874" t="s">
        <v>2822</v>
      </c>
      <c r="B874" s="1">
        <v>44866</v>
      </c>
      <c r="C874" t="s">
        <v>2823</v>
      </c>
      <c r="D874" t="s">
        <v>1858</v>
      </c>
      <c r="E874" t="s">
        <v>244</v>
      </c>
      <c r="F874" t="s">
        <v>245</v>
      </c>
      <c r="G874" t="s">
        <v>98</v>
      </c>
      <c r="H874" t="s">
        <v>354</v>
      </c>
      <c r="I874">
        <v>5</v>
      </c>
      <c r="J874">
        <v>508.94</v>
      </c>
      <c r="K874">
        <v>0</v>
      </c>
      <c r="L874">
        <v>203.58</v>
      </c>
      <c r="M874">
        <v>12.96</v>
      </c>
      <c r="N874">
        <v>2761.24</v>
      </c>
      <c r="O874" t="s">
        <v>69</v>
      </c>
      <c r="P874" t="s">
        <v>28</v>
      </c>
      <c r="Q874" t="s">
        <v>221</v>
      </c>
      <c r="R874" t="s">
        <v>222</v>
      </c>
      <c r="S874" t="s">
        <v>43</v>
      </c>
      <c r="T874" t="s">
        <v>1608</v>
      </c>
    </row>
    <row r="875" spans="1:20" x14ac:dyDescent="0.25">
      <c r="A875" t="s">
        <v>2824</v>
      </c>
      <c r="B875" s="1">
        <v>45184</v>
      </c>
      <c r="C875" t="s">
        <v>2825</v>
      </c>
      <c r="D875" t="s">
        <v>801</v>
      </c>
      <c r="E875" t="s">
        <v>56</v>
      </c>
      <c r="F875" t="s">
        <v>57</v>
      </c>
      <c r="G875" t="s">
        <v>50</v>
      </c>
      <c r="H875" t="s">
        <v>68</v>
      </c>
      <c r="I875">
        <v>3</v>
      </c>
      <c r="J875">
        <v>53.46</v>
      </c>
      <c r="K875">
        <v>0.05</v>
      </c>
      <c r="L875">
        <v>18.28</v>
      </c>
      <c r="M875">
        <v>2.29</v>
      </c>
      <c r="N875">
        <v>172.93</v>
      </c>
      <c r="O875" t="s">
        <v>153</v>
      </c>
      <c r="P875" t="s">
        <v>28</v>
      </c>
      <c r="Q875" t="s">
        <v>124</v>
      </c>
      <c r="R875" t="s">
        <v>125</v>
      </c>
      <c r="S875" t="s">
        <v>43</v>
      </c>
      <c r="T875" t="s">
        <v>2826</v>
      </c>
    </row>
    <row r="876" spans="1:20" x14ac:dyDescent="0.25">
      <c r="A876" t="s">
        <v>2827</v>
      </c>
      <c r="B876" s="1">
        <v>44566</v>
      </c>
      <c r="C876" t="s">
        <v>2828</v>
      </c>
      <c r="D876" t="s">
        <v>113</v>
      </c>
      <c r="E876" t="s">
        <v>574</v>
      </c>
      <c r="F876" t="s">
        <v>575</v>
      </c>
      <c r="G876" t="s">
        <v>50</v>
      </c>
      <c r="H876" t="s">
        <v>68</v>
      </c>
      <c r="I876">
        <v>1</v>
      </c>
      <c r="J876">
        <v>520.46</v>
      </c>
      <c r="K876">
        <v>0.15</v>
      </c>
      <c r="L876">
        <v>79.63</v>
      </c>
      <c r="M876">
        <v>8.2100000000000009</v>
      </c>
      <c r="N876">
        <v>530.23</v>
      </c>
      <c r="O876" t="s">
        <v>40</v>
      </c>
      <c r="P876" t="s">
        <v>132</v>
      </c>
      <c r="Q876" t="s">
        <v>89</v>
      </c>
      <c r="R876" t="s">
        <v>90</v>
      </c>
      <c r="S876" t="s">
        <v>43</v>
      </c>
      <c r="T876" t="s">
        <v>1149</v>
      </c>
    </row>
    <row r="877" spans="1:20" x14ac:dyDescent="0.25">
      <c r="A877" t="s">
        <v>2829</v>
      </c>
      <c r="B877" s="1">
        <v>44614</v>
      </c>
      <c r="C877" t="s">
        <v>2830</v>
      </c>
      <c r="D877" t="s">
        <v>986</v>
      </c>
      <c r="E877" t="s">
        <v>23</v>
      </c>
      <c r="F877" t="s">
        <v>24</v>
      </c>
      <c r="G877" t="s">
        <v>25</v>
      </c>
      <c r="H877" t="s">
        <v>58</v>
      </c>
      <c r="I877">
        <v>2</v>
      </c>
      <c r="J877">
        <v>271.04000000000002</v>
      </c>
      <c r="K877">
        <v>0.2</v>
      </c>
      <c r="L877">
        <v>21.68</v>
      </c>
      <c r="M877">
        <v>7.82</v>
      </c>
      <c r="N877">
        <v>463.16</v>
      </c>
      <c r="O877" t="s">
        <v>40</v>
      </c>
      <c r="P877" t="s">
        <v>28</v>
      </c>
      <c r="Q877" t="s">
        <v>29</v>
      </c>
      <c r="R877" t="s">
        <v>30</v>
      </c>
      <c r="S877" t="s">
        <v>43</v>
      </c>
      <c r="T877" t="s">
        <v>2831</v>
      </c>
    </row>
    <row r="878" spans="1:20" x14ac:dyDescent="0.25">
      <c r="A878" t="s">
        <v>2832</v>
      </c>
      <c r="B878" s="1">
        <v>44798</v>
      </c>
      <c r="C878" t="s">
        <v>2833</v>
      </c>
      <c r="D878" t="s">
        <v>811</v>
      </c>
      <c r="E878" t="s">
        <v>233</v>
      </c>
      <c r="F878" t="s">
        <v>234</v>
      </c>
      <c r="G878" t="s">
        <v>50</v>
      </c>
      <c r="H878" t="s">
        <v>39</v>
      </c>
      <c r="I878">
        <v>1</v>
      </c>
      <c r="J878">
        <v>410.89</v>
      </c>
      <c r="K878">
        <v>0.05</v>
      </c>
      <c r="L878">
        <v>19.52</v>
      </c>
      <c r="M878">
        <v>4.71</v>
      </c>
      <c r="N878">
        <v>414.58</v>
      </c>
      <c r="O878" t="s">
        <v>27</v>
      </c>
      <c r="P878" t="s">
        <v>99</v>
      </c>
      <c r="Q878" t="s">
        <v>89</v>
      </c>
      <c r="R878" t="s">
        <v>90</v>
      </c>
      <c r="S878" t="s">
        <v>43</v>
      </c>
      <c r="T878" t="s">
        <v>2249</v>
      </c>
    </row>
    <row r="879" spans="1:20" x14ac:dyDescent="0.25">
      <c r="A879" t="s">
        <v>2834</v>
      </c>
      <c r="B879" s="1">
        <v>44188</v>
      </c>
      <c r="C879" t="s">
        <v>2835</v>
      </c>
      <c r="D879" t="s">
        <v>76</v>
      </c>
      <c r="E879" t="s">
        <v>244</v>
      </c>
      <c r="F879" t="s">
        <v>245</v>
      </c>
      <c r="G879" t="s">
        <v>50</v>
      </c>
      <c r="H879" t="s">
        <v>354</v>
      </c>
      <c r="I879">
        <v>5</v>
      </c>
      <c r="J879">
        <v>297.01</v>
      </c>
      <c r="K879">
        <v>0.15</v>
      </c>
      <c r="L879">
        <v>151.47999999999999</v>
      </c>
      <c r="M879">
        <v>7.01</v>
      </c>
      <c r="N879">
        <v>1420.78</v>
      </c>
      <c r="O879" t="s">
        <v>69</v>
      </c>
      <c r="P879" t="s">
        <v>28</v>
      </c>
      <c r="Q879" t="s">
        <v>100</v>
      </c>
      <c r="R879" t="s">
        <v>101</v>
      </c>
      <c r="S879" t="s">
        <v>43</v>
      </c>
      <c r="T879" t="s">
        <v>211</v>
      </c>
    </row>
    <row r="880" spans="1:20" x14ac:dyDescent="0.25">
      <c r="A880" t="s">
        <v>2836</v>
      </c>
      <c r="B880" s="1">
        <v>44802</v>
      </c>
      <c r="C880" t="s">
        <v>2837</v>
      </c>
      <c r="D880" t="s">
        <v>461</v>
      </c>
      <c r="E880" t="s">
        <v>358</v>
      </c>
      <c r="F880" t="s">
        <v>359</v>
      </c>
      <c r="G880" t="s">
        <v>180</v>
      </c>
      <c r="H880" t="s">
        <v>39</v>
      </c>
      <c r="I880">
        <v>4</v>
      </c>
      <c r="J880">
        <v>261.41000000000003</v>
      </c>
      <c r="K880">
        <v>0.1</v>
      </c>
      <c r="L880">
        <v>47.05</v>
      </c>
      <c r="M880">
        <v>14.63</v>
      </c>
      <c r="N880">
        <v>1002.76</v>
      </c>
      <c r="O880" t="s">
        <v>40</v>
      </c>
      <c r="P880" t="s">
        <v>28</v>
      </c>
      <c r="Q880" t="s">
        <v>139</v>
      </c>
      <c r="R880" t="s">
        <v>140</v>
      </c>
      <c r="S880" t="s">
        <v>31</v>
      </c>
      <c r="T880" t="s">
        <v>2838</v>
      </c>
    </row>
    <row r="881" spans="1:20" x14ac:dyDescent="0.25">
      <c r="A881" t="s">
        <v>2839</v>
      </c>
      <c r="B881" s="1">
        <v>45262</v>
      </c>
      <c r="C881" t="s">
        <v>2840</v>
      </c>
      <c r="D881" t="s">
        <v>542</v>
      </c>
      <c r="E881" t="s">
        <v>521</v>
      </c>
      <c r="F881" t="s">
        <v>522</v>
      </c>
      <c r="G881" t="s">
        <v>180</v>
      </c>
      <c r="H881" t="s">
        <v>109</v>
      </c>
      <c r="I881">
        <v>5</v>
      </c>
      <c r="J881">
        <v>510.26</v>
      </c>
      <c r="K881">
        <v>0.05</v>
      </c>
      <c r="L881">
        <v>121.19</v>
      </c>
      <c r="M881">
        <v>1.85</v>
      </c>
      <c r="N881">
        <v>2546.7800000000002</v>
      </c>
      <c r="O881" t="s">
        <v>27</v>
      </c>
      <c r="P881" t="s">
        <v>132</v>
      </c>
      <c r="Q881" t="s">
        <v>124</v>
      </c>
      <c r="R881" t="s">
        <v>125</v>
      </c>
      <c r="S881" t="s">
        <v>91</v>
      </c>
      <c r="T881" t="s">
        <v>2841</v>
      </c>
    </row>
    <row r="882" spans="1:20" x14ac:dyDescent="0.25">
      <c r="A882" t="s">
        <v>2842</v>
      </c>
      <c r="B882" s="1">
        <v>44498</v>
      </c>
      <c r="C882" t="s">
        <v>2843</v>
      </c>
      <c r="D882" t="s">
        <v>620</v>
      </c>
      <c r="E882" t="s">
        <v>196</v>
      </c>
      <c r="F882" t="s">
        <v>197</v>
      </c>
      <c r="G882" t="s">
        <v>108</v>
      </c>
      <c r="H882" t="s">
        <v>39</v>
      </c>
      <c r="I882">
        <v>2</v>
      </c>
      <c r="J882">
        <v>110.53</v>
      </c>
      <c r="K882">
        <v>0.15</v>
      </c>
      <c r="L882">
        <v>9.4</v>
      </c>
      <c r="M882">
        <v>6.03</v>
      </c>
      <c r="N882">
        <v>203.33</v>
      </c>
      <c r="O882" t="s">
        <v>27</v>
      </c>
      <c r="P882" t="s">
        <v>28</v>
      </c>
      <c r="Q882" t="s">
        <v>100</v>
      </c>
      <c r="R882" t="s">
        <v>101</v>
      </c>
      <c r="S882" t="s">
        <v>31</v>
      </c>
      <c r="T882" t="s">
        <v>189</v>
      </c>
    </row>
    <row r="883" spans="1:20" x14ac:dyDescent="0.25">
      <c r="A883" t="s">
        <v>2844</v>
      </c>
      <c r="B883" s="1">
        <v>44203</v>
      </c>
      <c r="C883" t="s">
        <v>2845</v>
      </c>
      <c r="D883" t="s">
        <v>214</v>
      </c>
      <c r="E883" t="s">
        <v>386</v>
      </c>
      <c r="F883" t="s">
        <v>387</v>
      </c>
      <c r="G883" t="s">
        <v>50</v>
      </c>
      <c r="H883" t="s">
        <v>263</v>
      </c>
      <c r="I883">
        <v>1</v>
      </c>
      <c r="J883">
        <v>46.84</v>
      </c>
      <c r="K883">
        <v>0</v>
      </c>
      <c r="L883">
        <v>2.34</v>
      </c>
      <c r="M883">
        <v>5.78</v>
      </c>
      <c r="N883">
        <v>54.96</v>
      </c>
      <c r="O883" t="s">
        <v>80</v>
      </c>
      <c r="P883" t="s">
        <v>28</v>
      </c>
      <c r="Q883" t="s">
        <v>60</v>
      </c>
      <c r="R883" t="s">
        <v>61</v>
      </c>
      <c r="S883" t="s">
        <v>43</v>
      </c>
      <c r="T883" t="s">
        <v>2846</v>
      </c>
    </row>
    <row r="884" spans="1:20" x14ac:dyDescent="0.25">
      <c r="A884" t="s">
        <v>2847</v>
      </c>
      <c r="B884" s="1">
        <v>44862</v>
      </c>
      <c r="C884" t="s">
        <v>2848</v>
      </c>
      <c r="D884" t="s">
        <v>2056</v>
      </c>
      <c r="E884" t="s">
        <v>521</v>
      </c>
      <c r="F884" t="s">
        <v>522</v>
      </c>
      <c r="G884" t="s">
        <v>38</v>
      </c>
      <c r="H884" t="s">
        <v>79</v>
      </c>
      <c r="I884">
        <v>1</v>
      </c>
      <c r="J884">
        <v>509</v>
      </c>
      <c r="K884">
        <v>0.05</v>
      </c>
      <c r="L884">
        <v>38.68</v>
      </c>
      <c r="M884">
        <v>14.37</v>
      </c>
      <c r="N884">
        <v>536.6</v>
      </c>
      <c r="O884" t="s">
        <v>69</v>
      </c>
      <c r="P884" t="s">
        <v>28</v>
      </c>
      <c r="Q884" t="s">
        <v>116</v>
      </c>
      <c r="R884" t="s">
        <v>42</v>
      </c>
      <c r="S884" t="s">
        <v>43</v>
      </c>
      <c r="T884" t="s">
        <v>2849</v>
      </c>
    </row>
    <row r="885" spans="1:20" x14ac:dyDescent="0.25">
      <c r="A885" t="s">
        <v>2850</v>
      </c>
      <c r="B885" s="1">
        <v>44976</v>
      </c>
      <c r="C885" t="s">
        <v>2851</v>
      </c>
      <c r="D885" t="s">
        <v>702</v>
      </c>
      <c r="E885" t="s">
        <v>302</v>
      </c>
      <c r="F885" t="s">
        <v>303</v>
      </c>
      <c r="G885" t="s">
        <v>108</v>
      </c>
      <c r="H885" t="s">
        <v>68</v>
      </c>
      <c r="I885">
        <v>3</v>
      </c>
      <c r="J885">
        <v>552.08000000000004</v>
      </c>
      <c r="K885">
        <v>0</v>
      </c>
      <c r="L885">
        <v>132.5</v>
      </c>
      <c r="M885">
        <v>12.79</v>
      </c>
      <c r="N885">
        <v>1801.53</v>
      </c>
      <c r="O885" t="s">
        <v>69</v>
      </c>
      <c r="P885" t="s">
        <v>28</v>
      </c>
      <c r="Q885" t="s">
        <v>100</v>
      </c>
      <c r="R885" t="s">
        <v>101</v>
      </c>
      <c r="S885" t="s">
        <v>43</v>
      </c>
      <c r="T885" t="s">
        <v>2852</v>
      </c>
    </row>
    <row r="886" spans="1:20" x14ac:dyDescent="0.25">
      <c r="A886" t="s">
        <v>2853</v>
      </c>
      <c r="B886" s="1">
        <v>45202</v>
      </c>
      <c r="C886" t="s">
        <v>2854</v>
      </c>
      <c r="D886" t="s">
        <v>702</v>
      </c>
      <c r="E886" t="s">
        <v>137</v>
      </c>
      <c r="F886" t="s">
        <v>138</v>
      </c>
      <c r="G886" t="s">
        <v>25</v>
      </c>
      <c r="H886" t="s">
        <v>263</v>
      </c>
      <c r="I886">
        <v>5</v>
      </c>
      <c r="J886">
        <v>444.17</v>
      </c>
      <c r="K886">
        <v>0.2</v>
      </c>
      <c r="L886">
        <v>88.83</v>
      </c>
      <c r="M886">
        <v>13.51</v>
      </c>
      <c r="N886">
        <v>1879.02</v>
      </c>
      <c r="O886" t="s">
        <v>27</v>
      </c>
      <c r="P886" t="s">
        <v>28</v>
      </c>
      <c r="Q886" t="s">
        <v>221</v>
      </c>
      <c r="R886" t="s">
        <v>222</v>
      </c>
      <c r="S886" t="s">
        <v>235</v>
      </c>
      <c r="T886" t="s">
        <v>2855</v>
      </c>
    </row>
    <row r="887" spans="1:20" x14ac:dyDescent="0.25">
      <c r="A887" t="s">
        <v>2856</v>
      </c>
      <c r="B887" s="1">
        <v>44506</v>
      </c>
      <c r="C887" t="s">
        <v>2857</v>
      </c>
      <c r="D887" t="s">
        <v>637</v>
      </c>
      <c r="E887" t="s">
        <v>812</v>
      </c>
      <c r="F887" t="s">
        <v>813</v>
      </c>
      <c r="G887" t="s">
        <v>38</v>
      </c>
      <c r="H887" t="s">
        <v>58</v>
      </c>
      <c r="I887">
        <v>3</v>
      </c>
      <c r="J887">
        <v>38.89</v>
      </c>
      <c r="K887">
        <v>0.05</v>
      </c>
      <c r="L887">
        <v>5.54</v>
      </c>
      <c r="M887">
        <v>7.19</v>
      </c>
      <c r="N887">
        <v>123.57</v>
      </c>
      <c r="O887" t="s">
        <v>27</v>
      </c>
      <c r="P887" t="s">
        <v>28</v>
      </c>
      <c r="Q887" t="s">
        <v>188</v>
      </c>
      <c r="R887" t="s">
        <v>82</v>
      </c>
      <c r="S887" t="s">
        <v>43</v>
      </c>
      <c r="T887" t="s">
        <v>2858</v>
      </c>
    </row>
    <row r="888" spans="1:20" x14ac:dyDescent="0.25">
      <c r="A888" t="s">
        <v>2859</v>
      </c>
      <c r="B888" s="1">
        <v>43920</v>
      </c>
      <c r="C888" t="s">
        <v>2860</v>
      </c>
      <c r="D888" t="s">
        <v>1099</v>
      </c>
      <c r="E888" t="s">
        <v>164</v>
      </c>
      <c r="F888" t="s">
        <v>165</v>
      </c>
      <c r="G888" t="s">
        <v>25</v>
      </c>
      <c r="H888" t="s">
        <v>354</v>
      </c>
      <c r="I888">
        <v>4</v>
      </c>
      <c r="J888">
        <v>195.49</v>
      </c>
      <c r="K888">
        <v>0</v>
      </c>
      <c r="L888">
        <v>93.84</v>
      </c>
      <c r="M888">
        <v>14.89</v>
      </c>
      <c r="N888">
        <v>890.69</v>
      </c>
      <c r="O888" t="s">
        <v>40</v>
      </c>
      <c r="P888" t="s">
        <v>28</v>
      </c>
      <c r="Q888" t="s">
        <v>166</v>
      </c>
      <c r="R888" t="s">
        <v>167</v>
      </c>
      <c r="S888" t="s">
        <v>43</v>
      </c>
      <c r="T888" t="s">
        <v>2861</v>
      </c>
    </row>
    <row r="889" spans="1:20" x14ac:dyDescent="0.25">
      <c r="A889" t="s">
        <v>2862</v>
      </c>
      <c r="B889" s="1">
        <v>45502</v>
      </c>
      <c r="C889" t="s">
        <v>2863</v>
      </c>
      <c r="D889" t="s">
        <v>604</v>
      </c>
      <c r="E889" t="s">
        <v>48</v>
      </c>
      <c r="F889" t="s">
        <v>49</v>
      </c>
      <c r="G889" t="s">
        <v>25</v>
      </c>
      <c r="H889" t="s">
        <v>79</v>
      </c>
      <c r="I889">
        <v>3</v>
      </c>
      <c r="J889">
        <v>209.44</v>
      </c>
      <c r="K889">
        <v>0.25</v>
      </c>
      <c r="L889">
        <v>0</v>
      </c>
      <c r="M889">
        <v>1.46</v>
      </c>
      <c r="N889">
        <v>472.7</v>
      </c>
      <c r="O889" t="s">
        <v>80</v>
      </c>
      <c r="P889" t="s">
        <v>28</v>
      </c>
      <c r="Q889" t="s">
        <v>145</v>
      </c>
      <c r="R889" t="s">
        <v>146</v>
      </c>
      <c r="S889" t="s">
        <v>43</v>
      </c>
      <c r="T889" t="s">
        <v>2050</v>
      </c>
    </row>
    <row r="890" spans="1:20" x14ac:dyDescent="0.25">
      <c r="A890" t="s">
        <v>2864</v>
      </c>
      <c r="B890" s="1">
        <v>44528</v>
      </c>
      <c r="C890" t="s">
        <v>2865</v>
      </c>
      <c r="D890" t="s">
        <v>791</v>
      </c>
      <c r="E890" t="s">
        <v>233</v>
      </c>
      <c r="F890" t="s">
        <v>234</v>
      </c>
      <c r="G890" t="s">
        <v>108</v>
      </c>
      <c r="H890" t="s">
        <v>39</v>
      </c>
      <c r="I890">
        <v>1</v>
      </c>
      <c r="J890">
        <v>62.61</v>
      </c>
      <c r="K890">
        <v>0.1</v>
      </c>
      <c r="L890">
        <v>2.82</v>
      </c>
      <c r="M890">
        <v>14.04</v>
      </c>
      <c r="N890">
        <v>73.209999999999994</v>
      </c>
      <c r="O890" t="s">
        <v>40</v>
      </c>
      <c r="P890" t="s">
        <v>28</v>
      </c>
      <c r="Q890" t="s">
        <v>51</v>
      </c>
      <c r="R890" t="s">
        <v>42</v>
      </c>
      <c r="S890" t="s">
        <v>43</v>
      </c>
      <c r="T890" t="s">
        <v>1003</v>
      </c>
    </row>
    <row r="891" spans="1:20" x14ac:dyDescent="0.25">
      <c r="A891" t="s">
        <v>2866</v>
      </c>
      <c r="B891" s="1">
        <v>45170</v>
      </c>
      <c r="C891" t="s">
        <v>2867</v>
      </c>
      <c r="D891" t="s">
        <v>1211</v>
      </c>
      <c r="E891" t="s">
        <v>574</v>
      </c>
      <c r="F891" t="s">
        <v>575</v>
      </c>
      <c r="G891" t="s">
        <v>38</v>
      </c>
      <c r="H891" t="s">
        <v>263</v>
      </c>
      <c r="I891">
        <v>1</v>
      </c>
      <c r="J891">
        <v>50.94</v>
      </c>
      <c r="K891">
        <v>0.1</v>
      </c>
      <c r="L891">
        <v>5.5</v>
      </c>
      <c r="M891">
        <v>14.97</v>
      </c>
      <c r="N891">
        <v>66.319999999999993</v>
      </c>
      <c r="O891" t="s">
        <v>80</v>
      </c>
      <c r="P891" t="s">
        <v>28</v>
      </c>
      <c r="Q891" t="s">
        <v>100</v>
      </c>
      <c r="R891" t="s">
        <v>101</v>
      </c>
      <c r="S891" t="s">
        <v>31</v>
      </c>
      <c r="T891" t="s">
        <v>2868</v>
      </c>
    </row>
    <row r="892" spans="1:20" x14ac:dyDescent="0.25">
      <c r="A892" t="s">
        <v>2869</v>
      </c>
      <c r="B892" s="1">
        <v>45032</v>
      </c>
      <c r="C892" t="s">
        <v>2870</v>
      </c>
      <c r="D892" t="s">
        <v>2468</v>
      </c>
      <c r="E892" t="s">
        <v>434</v>
      </c>
      <c r="F892" t="s">
        <v>435</v>
      </c>
      <c r="G892" t="s">
        <v>108</v>
      </c>
      <c r="H892" t="s">
        <v>58</v>
      </c>
      <c r="I892">
        <v>1</v>
      </c>
      <c r="J892">
        <v>123.14</v>
      </c>
      <c r="K892">
        <v>0.05</v>
      </c>
      <c r="L892">
        <v>5.85</v>
      </c>
      <c r="M892">
        <v>9.1999999999999993</v>
      </c>
      <c r="N892">
        <v>132.03</v>
      </c>
      <c r="O892" t="s">
        <v>80</v>
      </c>
      <c r="P892" t="s">
        <v>99</v>
      </c>
      <c r="Q892" t="s">
        <v>210</v>
      </c>
      <c r="R892" t="s">
        <v>42</v>
      </c>
      <c r="S892" t="s">
        <v>31</v>
      </c>
      <c r="T892" t="s">
        <v>539</v>
      </c>
    </row>
    <row r="893" spans="1:20" x14ac:dyDescent="0.25">
      <c r="A893" t="s">
        <v>2871</v>
      </c>
      <c r="B893" s="1">
        <v>44370</v>
      </c>
      <c r="C893" t="s">
        <v>2872</v>
      </c>
      <c r="D893" t="s">
        <v>249</v>
      </c>
      <c r="E893" t="s">
        <v>87</v>
      </c>
      <c r="F893" t="s">
        <v>88</v>
      </c>
      <c r="G893" t="s">
        <v>50</v>
      </c>
      <c r="H893" t="s">
        <v>263</v>
      </c>
      <c r="I893">
        <v>4</v>
      </c>
      <c r="J893">
        <v>542.23</v>
      </c>
      <c r="K893">
        <v>0.05</v>
      </c>
      <c r="L893">
        <v>164.84</v>
      </c>
      <c r="M893">
        <v>5.4</v>
      </c>
      <c r="N893">
        <v>2230.71</v>
      </c>
      <c r="O893" t="s">
        <v>40</v>
      </c>
      <c r="P893" t="s">
        <v>99</v>
      </c>
      <c r="Q893" t="s">
        <v>139</v>
      </c>
      <c r="R893" t="s">
        <v>140</v>
      </c>
      <c r="S893" t="s">
        <v>43</v>
      </c>
      <c r="T893" t="s">
        <v>2873</v>
      </c>
    </row>
    <row r="894" spans="1:20" x14ac:dyDescent="0.25">
      <c r="A894" t="s">
        <v>2874</v>
      </c>
      <c r="B894" s="1">
        <v>44562</v>
      </c>
      <c r="C894" t="s">
        <v>2875</v>
      </c>
      <c r="D894" t="s">
        <v>1854</v>
      </c>
      <c r="E894" t="s">
        <v>178</v>
      </c>
      <c r="F894" t="s">
        <v>179</v>
      </c>
      <c r="G894" t="s">
        <v>50</v>
      </c>
      <c r="H894" t="s">
        <v>39</v>
      </c>
      <c r="I894">
        <v>5</v>
      </c>
      <c r="J894">
        <v>543.41999999999996</v>
      </c>
      <c r="K894">
        <v>0</v>
      </c>
      <c r="L894">
        <v>135.85</v>
      </c>
      <c r="M894">
        <v>6.09</v>
      </c>
      <c r="N894">
        <v>2859.04</v>
      </c>
      <c r="O894" t="s">
        <v>40</v>
      </c>
      <c r="P894" t="s">
        <v>28</v>
      </c>
      <c r="Q894" t="s">
        <v>41</v>
      </c>
      <c r="R894" t="s">
        <v>42</v>
      </c>
      <c r="S894" t="s">
        <v>43</v>
      </c>
      <c r="T894" t="s">
        <v>2372</v>
      </c>
    </row>
    <row r="895" spans="1:20" x14ac:dyDescent="0.25">
      <c r="A895" t="s">
        <v>2876</v>
      </c>
      <c r="B895" s="1">
        <v>44699</v>
      </c>
      <c r="C895" t="s">
        <v>2877</v>
      </c>
      <c r="D895" t="s">
        <v>1107</v>
      </c>
      <c r="E895" t="s">
        <v>302</v>
      </c>
      <c r="F895" t="s">
        <v>303</v>
      </c>
      <c r="G895" t="s">
        <v>180</v>
      </c>
      <c r="H895" t="s">
        <v>68</v>
      </c>
      <c r="I895">
        <v>1</v>
      </c>
      <c r="J895">
        <v>499.56</v>
      </c>
      <c r="K895">
        <v>0.25</v>
      </c>
      <c r="L895">
        <v>29.97</v>
      </c>
      <c r="M895">
        <v>6.6</v>
      </c>
      <c r="N895">
        <v>411.24</v>
      </c>
      <c r="O895" t="s">
        <v>69</v>
      </c>
      <c r="P895" t="s">
        <v>70</v>
      </c>
      <c r="Q895" t="s">
        <v>89</v>
      </c>
      <c r="R895" t="s">
        <v>90</v>
      </c>
      <c r="S895" t="s">
        <v>43</v>
      </c>
      <c r="T895" t="s">
        <v>2878</v>
      </c>
    </row>
    <row r="896" spans="1:20" x14ac:dyDescent="0.25">
      <c r="A896" t="s">
        <v>2879</v>
      </c>
      <c r="B896" s="1">
        <v>43871</v>
      </c>
      <c r="C896" t="s">
        <v>2880</v>
      </c>
      <c r="D896" t="s">
        <v>894</v>
      </c>
      <c r="E896" t="s">
        <v>36</v>
      </c>
      <c r="F896" t="s">
        <v>37</v>
      </c>
      <c r="G896" t="s">
        <v>38</v>
      </c>
      <c r="H896" t="s">
        <v>123</v>
      </c>
      <c r="I896">
        <v>2</v>
      </c>
      <c r="J896">
        <v>204.68</v>
      </c>
      <c r="K896">
        <v>0.05</v>
      </c>
      <c r="L896">
        <v>0</v>
      </c>
      <c r="M896">
        <v>12.45</v>
      </c>
      <c r="N896">
        <v>401.34</v>
      </c>
      <c r="O896" t="s">
        <v>69</v>
      </c>
      <c r="P896" t="s">
        <v>28</v>
      </c>
      <c r="Q896" t="s">
        <v>60</v>
      </c>
      <c r="R896" t="s">
        <v>61</v>
      </c>
      <c r="S896" t="s">
        <v>235</v>
      </c>
      <c r="T896" t="s">
        <v>2881</v>
      </c>
    </row>
    <row r="897" spans="1:20" x14ac:dyDescent="0.25">
      <c r="A897" t="s">
        <v>2882</v>
      </c>
      <c r="B897" s="1">
        <v>44570</v>
      </c>
      <c r="C897" t="s">
        <v>1356</v>
      </c>
      <c r="D897" t="s">
        <v>849</v>
      </c>
      <c r="E897" t="s">
        <v>164</v>
      </c>
      <c r="F897" t="s">
        <v>165</v>
      </c>
      <c r="G897" t="s">
        <v>38</v>
      </c>
      <c r="H897" t="s">
        <v>79</v>
      </c>
      <c r="I897">
        <v>5</v>
      </c>
      <c r="J897">
        <v>9.4</v>
      </c>
      <c r="K897">
        <v>0</v>
      </c>
      <c r="L897">
        <v>3.76</v>
      </c>
      <c r="M897">
        <v>4.74</v>
      </c>
      <c r="N897">
        <v>55.5</v>
      </c>
      <c r="O897" t="s">
        <v>69</v>
      </c>
      <c r="P897" t="s">
        <v>28</v>
      </c>
      <c r="Q897" t="s">
        <v>60</v>
      </c>
      <c r="R897" t="s">
        <v>61</v>
      </c>
      <c r="S897" t="s">
        <v>31</v>
      </c>
      <c r="T897" t="s">
        <v>2883</v>
      </c>
    </row>
    <row r="898" spans="1:20" x14ac:dyDescent="0.25">
      <c r="A898" t="s">
        <v>2884</v>
      </c>
      <c r="B898" s="1">
        <v>45558</v>
      </c>
      <c r="C898" t="s">
        <v>2885</v>
      </c>
      <c r="D898" t="s">
        <v>1052</v>
      </c>
      <c r="E898" t="s">
        <v>783</v>
      </c>
      <c r="F898" t="s">
        <v>784</v>
      </c>
      <c r="G898" t="s">
        <v>38</v>
      </c>
      <c r="H898" t="s">
        <v>354</v>
      </c>
      <c r="I898">
        <v>3</v>
      </c>
      <c r="J898">
        <v>72.78</v>
      </c>
      <c r="K898">
        <v>0</v>
      </c>
      <c r="L898">
        <v>17.47</v>
      </c>
      <c r="M898">
        <v>9.7200000000000006</v>
      </c>
      <c r="N898">
        <v>245.53</v>
      </c>
      <c r="O898" t="s">
        <v>69</v>
      </c>
      <c r="P898" t="s">
        <v>28</v>
      </c>
      <c r="Q898" t="s">
        <v>116</v>
      </c>
      <c r="R898" t="s">
        <v>42</v>
      </c>
      <c r="S898" t="s">
        <v>43</v>
      </c>
      <c r="T898" t="s">
        <v>2800</v>
      </c>
    </row>
    <row r="899" spans="1:20" x14ac:dyDescent="0.25">
      <c r="A899" t="s">
        <v>2886</v>
      </c>
      <c r="B899" s="1">
        <v>44332</v>
      </c>
      <c r="C899" t="s">
        <v>2887</v>
      </c>
      <c r="D899" t="s">
        <v>904</v>
      </c>
      <c r="E899" t="s">
        <v>783</v>
      </c>
      <c r="F899" t="s">
        <v>784</v>
      </c>
      <c r="G899" t="s">
        <v>25</v>
      </c>
      <c r="H899" t="s">
        <v>109</v>
      </c>
      <c r="I899">
        <v>5</v>
      </c>
      <c r="J899">
        <v>214.19</v>
      </c>
      <c r="K899">
        <v>0.25</v>
      </c>
      <c r="L899">
        <v>40.159999999999997</v>
      </c>
      <c r="M899">
        <v>12.06</v>
      </c>
      <c r="N899">
        <v>855.43</v>
      </c>
      <c r="O899" t="s">
        <v>27</v>
      </c>
      <c r="P899" t="s">
        <v>132</v>
      </c>
      <c r="Q899" t="s">
        <v>29</v>
      </c>
      <c r="R899" t="s">
        <v>30</v>
      </c>
      <c r="S899" t="s">
        <v>43</v>
      </c>
      <c r="T899" t="s">
        <v>2888</v>
      </c>
    </row>
    <row r="900" spans="1:20" x14ac:dyDescent="0.25">
      <c r="A900" t="s">
        <v>2889</v>
      </c>
      <c r="B900" s="1">
        <v>44789</v>
      </c>
      <c r="C900" t="s">
        <v>2890</v>
      </c>
      <c r="D900" t="s">
        <v>485</v>
      </c>
      <c r="E900" t="s">
        <v>945</v>
      </c>
      <c r="F900" t="s">
        <v>946</v>
      </c>
      <c r="G900" t="s">
        <v>50</v>
      </c>
      <c r="H900" t="s">
        <v>123</v>
      </c>
      <c r="I900">
        <v>4</v>
      </c>
      <c r="J900">
        <v>433.87</v>
      </c>
      <c r="K900">
        <v>0.2</v>
      </c>
      <c r="L900">
        <v>69.42</v>
      </c>
      <c r="M900">
        <v>11.28</v>
      </c>
      <c r="N900">
        <v>1469.08</v>
      </c>
      <c r="O900" t="s">
        <v>69</v>
      </c>
      <c r="P900" t="s">
        <v>28</v>
      </c>
      <c r="Q900" t="s">
        <v>339</v>
      </c>
      <c r="R900" t="s">
        <v>82</v>
      </c>
      <c r="S900" t="s">
        <v>43</v>
      </c>
      <c r="T900" t="s">
        <v>2263</v>
      </c>
    </row>
    <row r="901" spans="1:20" x14ac:dyDescent="0.25">
      <c r="A901" t="s">
        <v>2891</v>
      </c>
      <c r="B901" s="1">
        <v>44999</v>
      </c>
      <c r="C901" t="s">
        <v>2892</v>
      </c>
      <c r="D901" t="s">
        <v>881</v>
      </c>
      <c r="E901" t="s">
        <v>202</v>
      </c>
      <c r="F901" t="s">
        <v>203</v>
      </c>
      <c r="G901" t="s">
        <v>25</v>
      </c>
      <c r="H901" t="s">
        <v>123</v>
      </c>
      <c r="I901">
        <v>4</v>
      </c>
      <c r="J901">
        <v>375.83</v>
      </c>
      <c r="K901">
        <v>0</v>
      </c>
      <c r="L901">
        <v>120.27</v>
      </c>
      <c r="M901">
        <v>12.07</v>
      </c>
      <c r="N901">
        <v>1635.66</v>
      </c>
      <c r="O901" t="s">
        <v>27</v>
      </c>
      <c r="P901" t="s">
        <v>28</v>
      </c>
      <c r="Q901" t="s">
        <v>71</v>
      </c>
      <c r="R901" t="s">
        <v>42</v>
      </c>
      <c r="S901" t="s">
        <v>43</v>
      </c>
      <c r="T901" t="s">
        <v>2893</v>
      </c>
    </row>
    <row r="902" spans="1:20" x14ac:dyDescent="0.25">
      <c r="A902" t="s">
        <v>2894</v>
      </c>
      <c r="B902" s="1">
        <v>45055</v>
      </c>
      <c r="C902" t="s">
        <v>2895</v>
      </c>
      <c r="D902" t="s">
        <v>684</v>
      </c>
      <c r="E902" t="s">
        <v>675</v>
      </c>
      <c r="F902" t="s">
        <v>676</v>
      </c>
      <c r="G902" t="s">
        <v>50</v>
      </c>
      <c r="H902" t="s">
        <v>39</v>
      </c>
      <c r="I902">
        <v>5</v>
      </c>
      <c r="J902">
        <v>355.75</v>
      </c>
      <c r="K902">
        <v>0.15</v>
      </c>
      <c r="L902">
        <v>120.96</v>
      </c>
      <c r="M902">
        <v>6.78</v>
      </c>
      <c r="N902">
        <v>1639.68</v>
      </c>
      <c r="O902" t="s">
        <v>27</v>
      </c>
      <c r="P902" t="s">
        <v>132</v>
      </c>
      <c r="Q902" t="s">
        <v>139</v>
      </c>
      <c r="R902" t="s">
        <v>140</v>
      </c>
      <c r="S902" t="s">
        <v>43</v>
      </c>
      <c r="T902" t="s">
        <v>2654</v>
      </c>
    </row>
    <row r="903" spans="1:20" x14ac:dyDescent="0.25">
      <c r="A903" t="s">
        <v>2896</v>
      </c>
      <c r="B903" s="1">
        <v>44759</v>
      </c>
      <c r="C903" t="s">
        <v>2897</v>
      </c>
      <c r="D903" t="s">
        <v>684</v>
      </c>
      <c r="E903" t="s">
        <v>391</v>
      </c>
      <c r="F903" t="s">
        <v>392</v>
      </c>
      <c r="G903" t="s">
        <v>108</v>
      </c>
      <c r="H903" t="s">
        <v>256</v>
      </c>
      <c r="I903">
        <v>3</v>
      </c>
      <c r="J903">
        <v>243.82</v>
      </c>
      <c r="K903">
        <v>0.1</v>
      </c>
      <c r="L903">
        <v>79</v>
      </c>
      <c r="M903">
        <v>13.53</v>
      </c>
      <c r="N903">
        <v>750.84</v>
      </c>
      <c r="O903" t="s">
        <v>69</v>
      </c>
      <c r="P903" t="s">
        <v>28</v>
      </c>
      <c r="Q903" t="s">
        <v>100</v>
      </c>
      <c r="R903" t="s">
        <v>101</v>
      </c>
      <c r="S903" t="s">
        <v>43</v>
      </c>
      <c r="T903" t="s">
        <v>2898</v>
      </c>
    </row>
    <row r="904" spans="1:20" x14ac:dyDescent="0.25">
      <c r="A904" t="s">
        <v>2899</v>
      </c>
      <c r="B904" s="1">
        <v>45578</v>
      </c>
      <c r="C904" t="s">
        <v>2900</v>
      </c>
      <c r="D904" t="s">
        <v>159</v>
      </c>
      <c r="E904" t="s">
        <v>374</v>
      </c>
      <c r="F904" t="s">
        <v>375</v>
      </c>
      <c r="G904" t="s">
        <v>98</v>
      </c>
      <c r="H904" t="s">
        <v>354</v>
      </c>
      <c r="I904">
        <v>1</v>
      </c>
      <c r="J904">
        <v>9.73</v>
      </c>
      <c r="K904">
        <v>0.05</v>
      </c>
      <c r="L904">
        <v>0.46</v>
      </c>
      <c r="M904">
        <v>5.93</v>
      </c>
      <c r="N904">
        <v>15.63</v>
      </c>
      <c r="O904" t="s">
        <v>80</v>
      </c>
      <c r="P904" t="s">
        <v>28</v>
      </c>
      <c r="Q904" t="s">
        <v>182</v>
      </c>
      <c r="R904" t="s">
        <v>183</v>
      </c>
      <c r="S904" t="s">
        <v>43</v>
      </c>
      <c r="T904" t="s">
        <v>2901</v>
      </c>
    </row>
    <row r="905" spans="1:20" x14ac:dyDescent="0.25">
      <c r="A905" t="s">
        <v>2902</v>
      </c>
      <c r="B905" s="1">
        <v>44291</v>
      </c>
      <c r="C905" t="s">
        <v>2903</v>
      </c>
      <c r="D905" t="s">
        <v>2575</v>
      </c>
      <c r="E905" t="s">
        <v>56</v>
      </c>
      <c r="F905" t="s">
        <v>57</v>
      </c>
      <c r="G905" t="s">
        <v>108</v>
      </c>
      <c r="H905" t="s">
        <v>263</v>
      </c>
      <c r="I905">
        <v>1</v>
      </c>
      <c r="J905">
        <v>456.37</v>
      </c>
      <c r="K905">
        <v>0</v>
      </c>
      <c r="L905">
        <v>36.51</v>
      </c>
      <c r="M905">
        <v>14.33</v>
      </c>
      <c r="N905">
        <v>507.21</v>
      </c>
      <c r="O905" t="s">
        <v>69</v>
      </c>
      <c r="P905" t="s">
        <v>28</v>
      </c>
      <c r="Q905" t="s">
        <v>41</v>
      </c>
      <c r="R905" t="s">
        <v>42</v>
      </c>
      <c r="S905" t="s">
        <v>31</v>
      </c>
      <c r="T905" t="s">
        <v>1899</v>
      </c>
    </row>
    <row r="906" spans="1:20" x14ac:dyDescent="0.25">
      <c r="A906" t="s">
        <v>2904</v>
      </c>
      <c r="B906" s="1">
        <v>44562</v>
      </c>
      <c r="C906" t="s">
        <v>2905</v>
      </c>
      <c r="D906" t="s">
        <v>1192</v>
      </c>
      <c r="E906" t="s">
        <v>233</v>
      </c>
      <c r="F906" t="s">
        <v>234</v>
      </c>
      <c r="G906" t="s">
        <v>108</v>
      </c>
      <c r="H906" t="s">
        <v>26</v>
      </c>
      <c r="I906">
        <v>3</v>
      </c>
      <c r="J906">
        <v>306.08</v>
      </c>
      <c r="K906">
        <v>0.1</v>
      </c>
      <c r="L906">
        <v>66.11</v>
      </c>
      <c r="M906">
        <v>8.1999999999999993</v>
      </c>
      <c r="N906">
        <v>900.73</v>
      </c>
      <c r="O906" t="s">
        <v>27</v>
      </c>
      <c r="P906" t="s">
        <v>28</v>
      </c>
      <c r="Q906" t="s">
        <v>116</v>
      </c>
      <c r="R906" t="s">
        <v>42</v>
      </c>
      <c r="S906" t="s">
        <v>235</v>
      </c>
      <c r="T906" t="s">
        <v>709</v>
      </c>
    </row>
    <row r="907" spans="1:20" x14ac:dyDescent="0.25">
      <c r="A907" t="s">
        <v>2906</v>
      </c>
      <c r="B907" s="1">
        <v>44582</v>
      </c>
      <c r="C907" t="s">
        <v>2907</v>
      </c>
      <c r="D907" t="s">
        <v>144</v>
      </c>
      <c r="E907" t="s">
        <v>215</v>
      </c>
      <c r="F907" t="s">
        <v>216</v>
      </c>
      <c r="G907" t="s">
        <v>108</v>
      </c>
      <c r="H907" t="s">
        <v>263</v>
      </c>
      <c r="I907">
        <v>3</v>
      </c>
      <c r="J907">
        <v>346.32</v>
      </c>
      <c r="K907">
        <v>0</v>
      </c>
      <c r="L907">
        <v>83.12</v>
      </c>
      <c r="M907">
        <v>13.1</v>
      </c>
      <c r="N907">
        <v>1135.18</v>
      </c>
      <c r="O907" t="s">
        <v>40</v>
      </c>
      <c r="P907" t="s">
        <v>28</v>
      </c>
      <c r="Q907" t="s">
        <v>221</v>
      </c>
      <c r="R907" t="s">
        <v>222</v>
      </c>
      <c r="S907" t="s">
        <v>31</v>
      </c>
      <c r="T907" t="s">
        <v>2908</v>
      </c>
    </row>
    <row r="908" spans="1:20" x14ac:dyDescent="0.25">
      <c r="A908" t="s">
        <v>2909</v>
      </c>
      <c r="B908" s="1">
        <v>44755</v>
      </c>
      <c r="C908" t="s">
        <v>2910</v>
      </c>
      <c r="D908" t="s">
        <v>680</v>
      </c>
      <c r="E908" t="s">
        <v>66</v>
      </c>
      <c r="F908" t="s">
        <v>67</v>
      </c>
      <c r="G908" t="s">
        <v>25</v>
      </c>
      <c r="H908" t="s">
        <v>68</v>
      </c>
      <c r="I908">
        <v>1</v>
      </c>
      <c r="J908">
        <v>379.17</v>
      </c>
      <c r="K908">
        <v>0.15</v>
      </c>
      <c r="L908">
        <v>16.11</v>
      </c>
      <c r="M908">
        <v>13.58</v>
      </c>
      <c r="N908">
        <v>351.98</v>
      </c>
      <c r="O908" t="s">
        <v>40</v>
      </c>
      <c r="P908" t="s">
        <v>28</v>
      </c>
      <c r="Q908" t="s">
        <v>182</v>
      </c>
      <c r="R908" t="s">
        <v>183</v>
      </c>
      <c r="S908" t="s">
        <v>43</v>
      </c>
      <c r="T908" t="s">
        <v>2911</v>
      </c>
    </row>
    <row r="909" spans="1:20" x14ac:dyDescent="0.25">
      <c r="A909" t="s">
        <v>2912</v>
      </c>
      <c r="B909" s="1">
        <v>44739</v>
      </c>
      <c r="C909" t="s">
        <v>1947</v>
      </c>
      <c r="D909" t="s">
        <v>885</v>
      </c>
      <c r="E909" t="s">
        <v>302</v>
      </c>
      <c r="F909" t="s">
        <v>303</v>
      </c>
      <c r="G909" t="s">
        <v>50</v>
      </c>
      <c r="H909" t="s">
        <v>26</v>
      </c>
      <c r="I909">
        <v>5</v>
      </c>
      <c r="J909">
        <v>77.22</v>
      </c>
      <c r="K909">
        <v>0</v>
      </c>
      <c r="L909">
        <v>0</v>
      </c>
      <c r="M909">
        <v>4.9400000000000004</v>
      </c>
      <c r="N909">
        <v>391.04</v>
      </c>
      <c r="O909" t="s">
        <v>153</v>
      </c>
      <c r="P909" t="s">
        <v>28</v>
      </c>
      <c r="Q909" t="s">
        <v>166</v>
      </c>
      <c r="R909" t="s">
        <v>167</v>
      </c>
      <c r="S909" t="s">
        <v>31</v>
      </c>
      <c r="T909" t="s">
        <v>2913</v>
      </c>
    </row>
    <row r="910" spans="1:20" x14ac:dyDescent="0.25">
      <c r="A910" t="s">
        <v>2914</v>
      </c>
      <c r="B910" s="1">
        <v>45412</v>
      </c>
      <c r="C910" t="s">
        <v>2915</v>
      </c>
      <c r="D910" t="s">
        <v>159</v>
      </c>
      <c r="E910" t="s">
        <v>56</v>
      </c>
      <c r="F910" t="s">
        <v>57</v>
      </c>
      <c r="G910" t="s">
        <v>180</v>
      </c>
      <c r="H910" t="s">
        <v>256</v>
      </c>
      <c r="I910">
        <v>3</v>
      </c>
      <c r="J910">
        <v>591.16999999999996</v>
      </c>
      <c r="K910">
        <v>0</v>
      </c>
      <c r="L910">
        <v>212.82</v>
      </c>
      <c r="M910">
        <v>9.48</v>
      </c>
      <c r="N910">
        <v>1995.81</v>
      </c>
      <c r="O910" t="s">
        <v>69</v>
      </c>
      <c r="P910" t="s">
        <v>132</v>
      </c>
      <c r="Q910" t="s">
        <v>41</v>
      </c>
      <c r="R910" t="s">
        <v>42</v>
      </c>
      <c r="S910" t="s">
        <v>43</v>
      </c>
      <c r="T910" t="s">
        <v>2916</v>
      </c>
    </row>
    <row r="911" spans="1:20" x14ac:dyDescent="0.25">
      <c r="A911" t="s">
        <v>2917</v>
      </c>
      <c r="B911" s="1">
        <v>45401</v>
      </c>
      <c r="C911" t="s">
        <v>2918</v>
      </c>
      <c r="D911" t="s">
        <v>187</v>
      </c>
      <c r="E911" t="s">
        <v>226</v>
      </c>
      <c r="F911" t="s">
        <v>227</v>
      </c>
      <c r="G911" t="s">
        <v>50</v>
      </c>
      <c r="H911" t="s">
        <v>109</v>
      </c>
      <c r="I911">
        <v>4</v>
      </c>
      <c r="J911">
        <v>44.82</v>
      </c>
      <c r="K911">
        <v>0</v>
      </c>
      <c r="L911">
        <v>14.34</v>
      </c>
      <c r="M911">
        <v>6.59</v>
      </c>
      <c r="N911">
        <v>200.21</v>
      </c>
      <c r="O911" t="s">
        <v>27</v>
      </c>
      <c r="P911" t="s">
        <v>28</v>
      </c>
      <c r="Q911" t="s">
        <v>188</v>
      </c>
      <c r="R911" t="s">
        <v>82</v>
      </c>
      <c r="S911" t="s">
        <v>72</v>
      </c>
      <c r="T911" t="s">
        <v>2919</v>
      </c>
    </row>
    <row r="912" spans="1:20" x14ac:dyDescent="0.25">
      <c r="A912" t="s">
        <v>2920</v>
      </c>
      <c r="B912" s="1">
        <v>45107</v>
      </c>
      <c r="C912" t="s">
        <v>2921</v>
      </c>
      <c r="D912" t="s">
        <v>1028</v>
      </c>
      <c r="E912" t="s">
        <v>261</v>
      </c>
      <c r="F912" t="s">
        <v>262</v>
      </c>
      <c r="G912" t="s">
        <v>98</v>
      </c>
      <c r="H912" t="s">
        <v>58</v>
      </c>
      <c r="I912">
        <v>4</v>
      </c>
      <c r="J912">
        <v>547.36</v>
      </c>
      <c r="K912">
        <v>0.05</v>
      </c>
      <c r="L912">
        <v>166.4</v>
      </c>
      <c r="M912">
        <v>9.69</v>
      </c>
      <c r="N912">
        <v>2256.06</v>
      </c>
      <c r="O912" t="s">
        <v>80</v>
      </c>
      <c r="P912" t="s">
        <v>132</v>
      </c>
      <c r="Q912" t="s">
        <v>145</v>
      </c>
      <c r="R912" t="s">
        <v>146</v>
      </c>
      <c r="S912" t="s">
        <v>91</v>
      </c>
      <c r="T912" t="s">
        <v>2127</v>
      </c>
    </row>
    <row r="913" spans="1:20" x14ac:dyDescent="0.25">
      <c r="A913" t="s">
        <v>2922</v>
      </c>
      <c r="B913" s="1">
        <v>44220</v>
      </c>
      <c r="C913" t="s">
        <v>2923</v>
      </c>
      <c r="D913" t="s">
        <v>1092</v>
      </c>
      <c r="E913" t="s">
        <v>521</v>
      </c>
      <c r="F913" t="s">
        <v>522</v>
      </c>
      <c r="G913" t="s">
        <v>50</v>
      </c>
      <c r="H913" t="s">
        <v>256</v>
      </c>
      <c r="I913">
        <v>4</v>
      </c>
      <c r="J913">
        <v>329.98</v>
      </c>
      <c r="K913">
        <v>0</v>
      </c>
      <c r="L913">
        <v>158.38999999999999</v>
      </c>
      <c r="M913">
        <v>11.62</v>
      </c>
      <c r="N913">
        <v>1489.93</v>
      </c>
      <c r="O913" t="s">
        <v>40</v>
      </c>
      <c r="P913" t="s">
        <v>132</v>
      </c>
      <c r="Q913" t="s">
        <v>221</v>
      </c>
      <c r="R913" t="s">
        <v>222</v>
      </c>
      <c r="S913" t="s">
        <v>43</v>
      </c>
      <c r="T913" t="s">
        <v>2924</v>
      </c>
    </row>
    <row r="914" spans="1:20" x14ac:dyDescent="0.25">
      <c r="A914" t="s">
        <v>2925</v>
      </c>
      <c r="B914" s="1">
        <v>45448</v>
      </c>
      <c r="C914" t="s">
        <v>2926</v>
      </c>
      <c r="D914" t="s">
        <v>849</v>
      </c>
      <c r="E914" t="s">
        <v>114</v>
      </c>
      <c r="F914" t="s">
        <v>115</v>
      </c>
      <c r="G914" t="s">
        <v>25</v>
      </c>
      <c r="H914" t="s">
        <v>109</v>
      </c>
      <c r="I914">
        <v>1</v>
      </c>
      <c r="J914">
        <v>540.33000000000004</v>
      </c>
      <c r="K914">
        <v>0</v>
      </c>
      <c r="L914">
        <v>43.23</v>
      </c>
      <c r="M914">
        <v>3.41</v>
      </c>
      <c r="N914">
        <v>586.97</v>
      </c>
      <c r="O914" t="s">
        <v>27</v>
      </c>
      <c r="P914" t="s">
        <v>28</v>
      </c>
      <c r="Q914" t="s">
        <v>339</v>
      </c>
      <c r="R914" t="s">
        <v>82</v>
      </c>
      <c r="S914" t="s">
        <v>235</v>
      </c>
      <c r="T914" t="s">
        <v>1995</v>
      </c>
    </row>
    <row r="915" spans="1:20" x14ac:dyDescent="0.25">
      <c r="A915" t="s">
        <v>2927</v>
      </c>
      <c r="B915" s="1">
        <v>44713</v>
      </c>
      <c r="C915" t="s">
        <v>2928</v>
      </c>
      <c r="D915" t="s">
        <v>648</v>
      </c>
      <c r="E915" t="s">
        <v>172</v>
      </c>
      <c r="F915" t="s">
        <v>173</v>
      </c>
      <c r="G915" t="s">
        <v>38</v>
      </c>
      <c r="H915" t="s">
        <v>109</v>
      </c>
      <c r="I915">
        <v>5</v>
      </c>
      <c r="J915">
        <v>540.42999999999995</v>
      </c>
      <c r="K915">
        <v>0</v>
      </c>
      <c r="L915">
        <v>324.26</v>
      </c>
      <c r="M915">
        <v>12.47</v>
      </c>
      <c r="N915">
        <v>3038.88</v>
      </c>
      <c r="O915" t="s">
        <v>69</v>
      </c>
      <c r="P915" t="s">
        <v>28</v>
      </c>
      <c r="Q915" t="s">
        <v>41</v>
      </c>
      <c r="R915" t="s">
        <v>42</v>
      </c>
      <c r="S915" t="s">
        <v>43</v>
      </c>
      <c r="T915" t="s">
        <v>2929</v>
      </c>
    </row>
    <row r="916" spans="1:20" x14ac:dyDescent="0.25">
      <c r="A916" t="s">
        <v>2930</v>
      </c>
      <c r="B916" s="1">
        <v>44086</v>
      </c>
      <c r="C916" t="s">
        <v>2931</v>
      </c>
      <c r="D916" t="s">
        <v>894</v>
      </c>
      <c r="E916" t="s">
        <v>337</v>
      </c>
      <c r="F916" t="s">
        <v>338</v>
      </c>
      <c r="G916" t="s">
        <v>180</v>
      </c>
      <c r="H916" t="s">
        <v>26</v>
      </c>
      <c r="I916">
        <v>3</v>
      </c>
      <c r="J916">
        <v>528.51</v>
      </c>
      <c r="K916">
        <v>0.1</v>
      </c>
      <c r="L916">
        <v>114.16</v>
      </c>
      <c r="M916">
        <v>6.75</v>
      </c>
      <c r="N916">
        <v>1547.89</v>
      </c>
      <c r="O916" t="s">
        <v>59</v>
      </c>
      <c r="P916" t="s">
        <v>28</v>
      </c>
      <c r="Q916" t="s">
        <v>339</v>
      </c>
      <c r="R916" t="s">
        <v>82</v>
      </c>
      <c r="S916" t="s">
        <v>43</v>
      </c>
      <c r="T916" t="s">
        <v>2932</v>
      </c>
    </row>
    <row r="917" spans="1:20" x14ac:dyDescent="0.25">
      <c r="A917" t="s">
        <v>2933</v>
      </c>
      <c r="B917" s="1">
        <v>44539</v>
      </c>
      <c r="C917" t="s">
        <v>2934</v>
      </c>
      <c r="D917" t="s">
        <v>275</v>
      </c>
      <c r="E917" t="s">
        <v>469</v>
      </c>
      <c r="F917" t="s">
        <v>470</v>
      </c>
      <c r="G917" t="s">
        <v>108</v>
      </c>
      <c r="H917" t="s">
        <v>79</v>
      </c>
      <c r="I917">
        <v>1</v>
      </c>
      <c r="J917">
        <v>154.47</v>
      </c>
      <c r="K917">
        <v>0.05</v>
      </c>
      <c r="L917">
        <v>11.74</v>
      </c>
      <c r="M917">
        <v>3.54</v>
      </c>
      <c r="N917">
        <v>162.03</v>
      </c>
      <c r="O917" t="s">
        <v>69</v>
      </c>
      <c r="P917" t="s">
        <v>99</v>
      </c>
      <c r="Q917" t="s">
        <v>339</v>
      </c>
      <c r="R917" t="s">
        <v>82</v>
      </c>
      <c r="S917" t="s">
        <v>43</v>
      </c>
      <c r="T917" t="s">
        <v>2935</v>
      </c>
    </row>
    <row r="918" spans="1:20" x14ac:dyDescent="0.25">
      <c r="A918" t="s">
        <v>2936</v>
      </c>
      <c r="B918" s="1">
        <v>44280</v>
      </c>
      <c r="C918" t="s">
        <v>2937</v>
      </c>
      <c r="D918" t="s">
        <v>1002</v>
      </c>
      <c r="E918" t="s">
        <v>261</v>
      </c>
      <c r="F918" t="s">
        <v>262</v>
      </c>
      <c r="G918" t="s">
        <v>50</v>
      </c>
      <c r="H918" t="s">
        <v>26</v>
      </c>
      <c r="I918">
        <v>1</v>
      </c>
      <c r="J918">
        <v>536.38</v>
      </c>
      <c r="K918">
        <v>0.1</v>
      </c>
      <c r="L918">
        <v>86.89</v>
      </c>
      <c r="M918">
        <v>9.49</v>
      </c>
      <c r="N918">
        <v>579.12</v>
      </c>
      <c r="O918" t="s">
        <v>69</v>
      </c>
      <c r="P918" t="s">
        <v>28</v>
      </c>
      <c r="Q918" t="s">
        <v>221</v>
      </c>
      <c r="R918" t="s">
        <v>222</v>
      </c>
      <c r="S918" t="s">
        <v>43</v>
      </c>
      <c r="T918" t="s">
        <v>2938</v>
      </c>
    </row>
    <row r="919" spans="1:20" x14ac:dyDescent="0.25">
      <c r="A919" t="s">
        <v>2939</v>
      </c>
      <c r="B919" s="1">
        <v>43840</v>
      </c>
      <c r="C919" t="s">
        <v>2940</v>
      </c>
      <c r="D919" t="s">
        <v>385</v>
      </c>
      <c r="E919" t="s">
        <v>226</v>
      </c>
      <c r="F919" t="s">
        <v>227</v>
      </c>
      <c r="G919" t="s">
        <v>38</v>
      </c>
      <c r="H919" t="s">
        <v>26</v>
      </c>
      <c r="I919">
        <v>1</v>
      </c>
      <c r="J919">
        <v>576.5</v>
      </c>
      <c r="K919">
        <v>0.1</v>
      </c>
      <c r="L919">
        <v>62.26</v>
      </c>
      <c r="M919">
        <v>10.88</v>
      </c>
      <c r="N919">
        <v>591.99</v>
      </c>
      <c r="O919" t="s">
        <v>80</v>
      </c>
      <c r="P919" t="s">
        <v>132</v>
      </c>
      <c r="Q919" t="s">
        <v>139</v>
      </c>
      <c r="R919" t="s">
        <v>140</v>
      </c>
      <c r="S919" t="s">
        <v>72</v>
      </c>
      <c r="T919" t="s">
        <v>2941</v>
      </c>
    </row>
    <row r="920" spans="1:20" x14ac:dyDescent="0.25">
      <c r="A920" t="s">
        <v>2942</v>
      </c>
      <c r="B920" s="1">
        <v>44654</v>
      </c>
      <c r="C920" t="s">
        <v>2943</v>
      </c>
      <c r="D920" t="s">
        <v>451</v>
      </c>
      <c r="E920" t="s">
        <v>286</v>
      </c>
      <c r="F920" t="s">
        <v>287</v>
      </c>
      <c r="G920" t="s">
        <v>25</v>
      </c>
      <c r="H920" t="s">
        <v>109</v>
      </c>
      <c r="I920">
        <v>5</v>
      </c>
      <c r="J920">
        <v>82.39</v>
      </c>
      <c r="K920">
        <v>0</v>
      </c>
      <c r="L920">
        <v>20.6</v>
      </c>
      <c r="M920">
        <v>12.4</v>
      </c>
      <c r="N920">
        <v>444.95</v>
      </c>
      <c r="O920" t="s">
        <v>40</v>
      </c>
      <c r="P920" t="s">
        <v>28</v>
      </c>
      <c r="Q920" t="s">
        <v>116</v>
      </c>
      <c r="R920" t="s">
        <v>42</v>
      </c>
      <c r="S920" t="s">
        <v>31</v>
      </c>
      <c r="T920" t="s">
        <v>2944</v>
      </c>
    </row>
    <row r="921" spans="1:20" x14ac:dyDescent="0.25">
      <c r="A921" t="s">
        <v>2945</v>
      </c>
      <c r="B921" s="1">
        <v>44628</v>
      </c>
      <c r="C921" t="s">
        <v>2946</v>
      </c>
      <c r="D921" t="s">
        <v>2440</v>
      </c>
      <c r="E921" t="s">
        <v>254</v>
      </c>
      <c r="F921" t="s">
        <v>255</v>
      </c>
      <c r="G921" t="s">
        <v>180</v>
      </c>
      <c r="H921" t="s">
        <v>79</v>
      </c>
      <c r="I921">
        <v>1</v>
      </c>
      <c r="J921">
        <v>73.239999999999995</v>
      </c>
      <c r="K921">
        <v>0.05</v>
      </c>
      <c r="L921">
        <v>5.57</v>
      </c>
      <c r="M921">
        <v>3.42</v>
      </c>
      <c r="N921">
        <v>78.569999999999993</v>
      </c>
      <c r="O921" t="s">
        <v>80</v>
      </c>
      <c r="P921" t="s">
        <v>28</v>
      </c>
      <c r="Q921" t="s">
        <v>145</v>
      </c>
      <c r="R921" t="s">
        <v>146</v>
      </c>
      <c r="S921" t="s">
        <v>235</v>
      </c>
      <c r="T921" t="s">
        <v>2947</v>
      </c>
    </row>
    <row r="922" spans="1:20" x14ac:dyDescent="0.25">
      <c r="A922" t="s">
        <v>2948</v>
      </c>
      <c r="B922" s="1">
        <v>45096</v>
      </c>
      <c r="C922" t="s">
        <v>2949</v>
      </c>
      <c r="D922" t="s">
        <v>772</v>
      </c>
      <c r="E922" t="s">
        <v>56</v>
      </c>
      <c r="F922" t="s">
        <v>57</v>
      </c>
      <c r="G922" t="s">
        <v>180</v>
      </c>
      <c r="H922" t="s">
        <v>263</v>
      </c>
      <c r="I922">
        <v>4</v>
      </c>
      <c r="J922">
        <v>103.58</v>
      </c>
      <c r="K922">
        <v>0.1</v>
      </c>
      <c r="L922">
        <v>18.64</v>
      </c>
      <c r="M922">
        <v>8.36</v>
      </c>
      <c r="N922">
        <v>399.89</v>
      </c>
      <c r="O922" t="s">
        <v>80</v>
      </c>
      <c r="P922" t="s">
        <v>28</v>
      </c>
      <c r="Q922" t="s">
        <v>116</v>
      </c>
      <c r="R922" t="s">
        <v>42</v>
      </c>
      <c r="S922" t="s">
        <v>43</v>
      </c>
      <c r="T922" t="s">
        <v>2950</v>
      </c>
    </row>
    <row r="923" spans="1:20" x14ac:dyDescent="0.25">
      <c r="A923" t="s">
        <v>2951</v>
      </c>
      <c r="B923" s="1">
        <v>45105</v>
      </c>
      <c r="C923" t="s">
        <v>2952</v>
      </c>
      <c r="D923" t="s">
        <v>159</v>
      </c>
      <c r="E923" t="s">
        <v>592</v>
      </c>
      <c r="F923" t="s">
        <v>593</v>
      </c>
      <c r="G923" t="s">
        <v>108</v>
      </c>
      <c r="H923" t="s">
        <v>123</v>
      </c>
      <c r="I923">
        <v>4</v>
      </c>
      <c r="J923">
        <v>296.88</v>
      </c>
      <c r="K923">
        <v>0.1</v>
      </c>
      <c r="L923">
        <v>53.44</v>
      </c>
      <c r="M923">
        <v>1.53</v>
      </c>
      <c r="N923">
        <v>1123.74</v>
      </c>
      <c r="O923" t="s">
        <v>40</v>
      </c>
      <c r="P923" t="s">
        <v>28</v>
      </c>
      <c r="Q923" t="s">
        <v>221</v>
      </c>
      <c r="R923" t="s">
        <v>222</v>
      </c>
      <c r="S923" t="s">
        <v>72</v>
      </c>
      <c r="T923" t="s">
        <v>625</v>
      </c>
    </row>
    <row r="924" spans="1:20" x14ac:dyDescent="0.25">
      <c r="A924" t="s">
        <v>2953</v>
      </c>
      <c r="B924" s="1">
        <v>44707</v>
      </c>
      <c r="C924" t="s">
        <v>2954</v>
      </c>
      <c r="D924" t="s">
        <v>757</v>
      </c>
      <c r="E924" t="s">
        <v>675</v>
      </c>
      <c r="F924" t="s">
        <v>676</v>
      </c>
      <c r="G924" t="s">
        <v>180</v>
      </c>
      <c r="H924" t="s">
        <v>58</v>
      </c>
      <c r="I924">
        <v>3</v>
      </c>
      <c r="J924">
        <v>32.54</v>
      </c>
      <c r="K924">
        <v>0.1</v>
      </c>
      <c r="L924">
        <v>0</v>
      </c>
      <c r="M924">
        <v>12.4</v>
      </c>
      <c r="N924">
        <v>100.26</v>
      </c>
      <c r="O924" t="s">
        <v>80</v>
      </c>
      <c r="P924" t="s">
        <v>28</v>
      </c>
      <c r="Q924" t="s">
        <v>221</v>
      </c>
      <c r="R924" t="s">
        <v>222</v>
      </c>
      <c r="S924" t="s">
        <v>43</v>
      </c>
      <c r="T924" t="s">
        <v>2955</v>
      </c>
    </row>
    <row r="925" spans="1:20" x14ac:dyDescent="0.25">
      <c r="A925" t="s">
        <v>2956</v>
      </c>
      <c r="B925" s="1">
        <v>44859</v>
      </c>
      <c r="C925" t="s">
        <v>2957</v>
      </c>
      <c r="D925" t="s">
        <v>1402</v>
      </c>
      <c r="E925" t="s">
        <v>215</v>
      </c>
      <c r="F925" t="s">
        <v>216</v>
      </c>
      <c r="G925" t="s">
        <v>25</v>
      </c>
      <c r="H925" t="s">
        <v>256</v>
      </c>
      <c r="I925">
        <v>3</v>
      </c>
      <c r="J925">
        <v>398.07</v>
      </c>
      <c r="K925">
        <v>0.25</v>
      </c>
      <c r="L925">
        <v>44.78</v>
      </c>
      <c r="M925">
        <v>5.64</v>
      </c>
      <c r="N925">
        <v>946.08</v>
      </c>
      <c r="O925" t="s">
        <v>69</v>
      </c>
      <c r="P925" t="s">
        <v>28</v>
      </c>
      <c r="Q925" t="s">
        <v>100</v>
      </c>
      <c r="R925" t="s">
        <v>101</v>
      </c>
      <c r="S925" t="s">
        <v>43</v>
      </c>
      <c r="T925" t="s">
        <v>2003</v>
      </c>
    </row>
    <row r="926" spans="1:20" x14ac:dyDescent="0.25">
      <c r="A926" t="s">
        <v>2958</v>
      </c>
      <c r="B926" s="1">
        <v>44973</v>
      </c>
      <c r="C926" t="s">
        <v>2959</v>
      </c>
      <c r="D926" t="s">
        <v>291</v>
      </c>
      <c r="E926" t="s">
        <v>386</v>
      </c>
      <c r="F926" t="s">
        <v>387</v>
      </c>
      <c r="G926" t="s">
        <v>38</v>
      </c>
      <c r="H926" t="s">
        <v>26</v>
      </c>
      <c r="I926">
        <v>5</v>
      </c>
      <c r="J926">
        <v>372.64</v>
      </c>
      <c r="K926">
        <v>0.3</v>
      </c>
      <c r="L926">
        <v>104.34</v>
      </c>
      <c r="M926">
        <v>6.33</v>
      </c>
      <c r="N926">
        <v>1414.91</v>
      </c>
      <c r="O926" t="s">
        <v>69</v>
      </c>
      <c r="P926" t="s">
        <v>28</v>
      </c>
      <c r="Q926" t="s">
        <v>51</v>
      </c>
      <c r="R926" t="s">
        <v>42</v>
      </c>
      <c r="S926" t="s">
        <v>43</v>
      </c>
      <c r="T926" t="s">
        <v>2960</v>
      </c>
    </row>
    <row r="927" spans="1:20" x14ac:dyDescent="0.25">
      <c r="A927" t="s">
        <v>2961</v>
      </c>
      <c r="B927" s="1">
        <v>44846</v>
      </c>
      <c r="C927" t="s">
        <v>2962</v>
      </c>
      <c r="D927" t="s">
        <v>516</v>
      </c>
      <c r="E927" t="s">
        <v>945</v>
      </c>
      <c r="F927" t="s">
        <v>946</v>
      </c>
      <c r="G927" t="s">
        <v>98</v>
      </c>
      <c r="H927" t="s">
        <v>256</v>
      </c>
      <c r="I927">
        <v>3</v>
      </c>
      <c r="J927">
        <v>593.29</v>
      </c>
      <c r="K927">
        <v>0.1</v>
      </c>
      <c r="L927">
        <v>128.15</v>
      </c>
      <c r="M927">
        <v>14.55</v>
      </c>
      <c r="N927">
        <v>1744.58</v>
      </c>
      <c r="O927" t="s">
        <v>69</v>
      </c>
      <c r="P927" t="s">
        <v>28</v>
      </c>
      <c r="Q927" t="s">
        <v>100</v>
      </c>
      <c r="R927" t="s">
        <v>101</v>
      </c>
      <c r="S927" t="s">
        <v>43</v>
      </c>
      <c r="T927" t="s">
        <v>1889</v>
      </c>
    </row>
    <row r="928" spans="1:20" x14ac:dyDescent="0.25">
      <c r="A928" t="s">
        <v>2963</v>
      </c>
      <c r="B928" s="1">
        <v>45655</v>
      </c>
      <c r="C928" t="s">
        <v>2964</v>
      </c>
      <c r="D928" t="s">
        <v>555</v>
      </c>
      <c r="E928" t="s">
        <v>434</v>
      </c>
      <c r="F928" t="s">
        <v>435</v>
      </c>
      <c r="G928" t="s">
        <v>38</v>
      </c>
      <c r="H928" t="s">
        <v>256</v>
      </c>
      <c r="I928">
        <v>2</v>
      </c>
      <c r="J928">
        <v>586.9</v>
      </c>
      <c r="K928">
        <v>0</v>
      </c>
      <c r="L928">
        <v>58.69</v>
      </c>
      <c r="M928">
        <v>2.33</v>
      </c>
      <c r="N928">
        <v>1234.82</v>
      </c>
      <c r="O928" t="s">
        <v>153</v>
      </c>
      <c r="P928" t="s">
        <v>28</v>
      </c>
      <c r="Q928" t="s">
        <v>71</v>
      </c>
      <c r="R928" t="s">
        <v>42</v>
      </c>
      <c r="S928" t="s">
        <v>43</v>
      </c>
      <c r="T928" t="s">
        <v>1784</v>
      </c>
    </row>
    <row r="929" spans="1:20" x14ac:dyDescent="0.25">
      <c r="A929" t="s">
        <v>2965</v>
      </c>
      <c r="B929" s="1">
        <v>44204</v>
      </c>
      <c r="C929" t="s">
        <v>2966</v>
      </c>
      <c r="D929" t="s">
        <v>1402</v>
      </c>
      <c r="E929" t="s">
        <v>280</v>
      </c>
      <c r="F929" t="s">
        <v>281</v>
      </c>
      <c r="G929" t="s">
        <v>25</v>
      </c>
      <c r="H929" t="s">
        <v>58</v>
      </c>
      <c r="I929">
        <v>1</v>
      </c>
      <c r="J929">
        <v>474.1</v>
      </c>
      <c r="K929">
        <v>0.2</v>
      </c>
      <c r="L929">
        <v>18.96</v>
      </c>
      <c r="M929">
        <v>12.15</v>
      </c>
      <c r="N929">
        <v>410.39</v>
      </c>
      <c r="O929" t="s">
        <v>69</v>
      </c>
      <c r="P929" t="s">
        <v>28</v>
      </c>
      <c r="Q929" t="s">
        <v>81</v>
      </c>
      <c r="R929" t="s">
        <v>82</v>
      </c>
      <c r="S929" t="s">
        <v>43</v>
      </c>
      <c r="T929" t="s">
        <v>2967</v>
      </c>
    </row>
    <row r="930" spans="1:20" x14ac:dyDescent="0.25">
      <c r="A930" t="s">
        <v>2968</v>
      </c>
      <c r="B930" s="1">
        <v>44919</v>
      </c>
      <c r="C930" t="s">
        <v>2969</v>
      </c>
      <c r="D930" t="s">
        <v>144</v>
      </c>
      <c r="E930" t="s">
        <v>56</v>
      </c>
      <c r="F930" t="s">
        <v>57</v>
      </c>
      <c r="G930" t="s">
        <v>25</v>
      </c>
      <c r="H930" t="s">
        <v>68</v>
      </c>
      <c r="I930">
        <v>4</v>
      </c>
      <c r="J930">
        <v>95.55</v>
      </c>
      <c r="K930">
        <v>0.1</v>
      </c>
      <c r="L930">
        <v>17.2</v>
      </c>
      <c r="M930">
        <v>5.86</v>
      </c>
      <c r="N930">
        <v>367.04</v>
      </c>
      <c r="O930" t="s">
        <v>69</v>
      </c>
      <c r="P930" t="s">
        <v>28</v>
      </c>
      <c r="Q930" t="s">
        <v>60</v>
      </c>
      <c r="R930" t="s">
        <v>61</v>
      </c>
      <c r="S930" t="s">
        <v>31</v>
      </c>
      <c r="T930" t="s">
        <v>2855</v>
      </c>
    </row>
    <row r="931" spans="1:20" x14ac:dyDescent="0.25">
      <c r="A931" t="s">
        <v>2970</v>
      </c>
      <c r="B931" s="1">
        <v>43976</v>
      </c>
      <c r="C931" t="s">
        <v>2971</v>
      </c>
      <c r="D931" t="s">
        <v>177</v>
      </c>
      <c r="E931" t="s">
        <v>261</v>
      </c>
      <c r="F931" t="s">
        <v>262</v>
      </c>
      <c r="G931" t="s">
        <v>108</v>
      </c>
      <c r="H931" t="s">
        <v>39</v>
      </c>
      <c r="I931">
        <v>2</v>
      </c>
      <c r="J931">
        <v>236.84</v>
      </c>
      <c r="K931">
        <v>0.25</v>
      </c>
      <c r="L931">
        <v>28.42</v>
      </c>
      <c r="M931">
        <v>9.26</v>
      </c>
      <c r="N931">
        <v>392.94</v>
      </c>
      <c r="O931" t="s">
        <v>27</v>
      </c>
      <c r="P931" t="s">
        <v>99</v>
      </c>
      <c r="Q931" t="s">
        <v>89</v>
      </c>
      <c r="R931" t="s">
        <v>90</v>
      </c>
      <c r="S931" t="s">
        <v>43</v>
      </c>
      <c r="T931" t="s">
        <v>2972</v>
      </c>
    </row>
    <row r="932" spans="1:20" x14ac:dyDescent="0.25">
      <c r="A932" t="s">
        <v>2973</v>
      </c>
      <c r="B932" s="1">
        <v>44054</v>
      </c>
      <c r="C932" t="s">
        <v>2974</v>
      </c>
      <c r="D932" t="s">
        <v>894</v>
      </c>
      <c r="E932" t="s">
        <v>812</v>
      </c>
      <c r="F932" t="s">
        <v>813</v>
      </c>
      <c r="G932" t="s">
        <v>180</v>
      </c>
      <c r="H932" t="s">
        <v>39</v>
      </c>
      <c r="I932">
        <v>5</v>
      </c>
      <c r="J932">
        <v>549.70000000000005</v>
      </c>
      <c r="K932">
        <v>0.05</v>
      </c>
      <c r="L932">
        <v>130.55000000000001</v>
      </c>
      <c r="M932">
        <v>4.1900000000000004</v>
      </c>
      <c r="N932">
        <v>2745.82</v>
      </c>
      <c r="O932" t="s">
        <v>40</v>
      </c>
      <c r="P932" t="s">
        <v>28</v>
      </c>
      <c r="Q932" t="s">
        <v>100</v>
      </c>
      <c r="R932" t="s">
        <v>101</v>
      </c>
      <c r="S932" t="s">
        <v>43</v>
      </c>
      <c r="T932" t="s">
        <v>2975</v>
      </c>
    </row>
    <row r="933" spans="1:20" x14ac:dyDescent="0.25">
      <c r="A933" t="s">
        <v>2976</v>
      </c>
      <c r="B933" s="1">
        <v>45093</v>
      </c>
      <c r="C933" t="s">
        <v>2977</v>
      </c>
      <c r="D933" t="s">
        <v>706</v>
      </c>
      <c r="E933" t="s">
        <v>358</v>
      </c>
      <c r="F933" t="s">
        <v>359</v>
      </c>
      <c r="G933" t="s">
        <v>108</v>
      </c>
      <c r="H933" t="s">
        <v>123</v>
      </c>
      <c r="I933">
        <v>5</v>
      </c>
      <c r="J933">
        <v>62.9</v>
      </c>
      <c r="K933">
        <v>0.1</v>
      </c>
      <c r="L933">
        <v>33.97</v>
      </c>
      <c r="M933">
        <v>7.71</v>
      </c>
      <c r="N933">
        <v>324.73</v>
      </c>
      <c r="O933" t="s">
        <v>69</v>
      </c>
      <c r="P933" t="s">
        <v>28</v>
      </c>
      <c r="Q933" t="s">
        <v>154</v>
      </c>
      <c r="R933" t="s">
        <v>155</v>
      </c>
      <c r="S933" t="s">
        <v>43</v>
      </c>
      <c r="T933" t="s">
        <v>2346</v>
      </c>
    </row>
    <row r="934" spans="1:20" x14ac:dyDescent="0.25">
      <c r="A934" t="s">
        <v>2978</v>
      </c>
      <c r="B934" s="1">
        <v>44007</v>
      </c>
      <c r="C934" t="s">
        <v>2979</v>
      </c>
      <c r="D934" t="s">
        <v>1241</v>
      </c>
      <c r="E934" t="s">
        <v>23</v>
      </c>
      <c r="F934" t="s">
        <v>24</v>
      </c>
      <c r="G934" t="s">
        <v>25</v>
      </c>
      <c r="H934" t="s">
        <v>354</v>
      </c>
      <c r="I934">
        <v>1</v>
      </c>
      <c r="J934">
        <v>325.77</v>
      </c>
      <c r="K934">
        <v>0.15</v>
      </c>
      <c r="L934">
        <v>33.229999999999997</v>
      </c>
      <c r="M934">
        <v>6.01</v>
      </c>
      <c r="N934">
        <v>316.14</v>
      </c>
      <c r="O934" t="s">
        <v>69</v>
      </c>
      <c r="P934" t="s">
        <v>28</v>
      </c>
      <c r="Q934" t="s">
        <v>339</v>
      </c>
      <c r="R934" t="s">
        <v>82</v>
      </c>
      <c r="S934" t="s">
        <v>31</v>
      </c>
      <c r="T934" t="s">
        <v>2980</v>
      </c>
    </row>
    <row r="935" spans="1:20" x14ac:dyDescent="0.25">
      <c r="A935" t="s">
        <v>2981</v>
      </c>
      <c r="B935" s="1">
        <v>45633</v>
      </c>
      <c r="C935" t="s">
        <v>2982</v>
      </c>
      <c r="D935" t="s">
        <v>1739</v>
      </c>
      <c r="E935" t="s">
        <v>130</v>
      </c>
      <c r="F935" t="s">
        <v>131</v>
      </c>
      <c r="G935" t="s">
        <v>25</v>
      </c>
      <c r="H935" t="s">
        <v>256</v>
      </c>
      <c r="I935">
        <v>3</v>
      </c>
      <c r="J935">
        <v>433.01</v>
      </c>
      <c r="K935">
        <v>0.15</v>
      </c>
      <c r="L935">
        <v>55.21</v>
      </c>
      <c r="M935">
        <v>3.77</v>
      </c>
      <c r="N935">
        <v>1163.1600000000001</v>
      </c>
      <c r="O935" t="s">
        <v>40</v>
      </c>
      <c r="P935" t="s">
        <v>28</v>
      </c>
      <c r="Q935" t="s">
        <v>228</v>
      </c>
      <c r="R935" t="s">
        <v>82</v>
      </c>
      <c r="S935" t="s">
        <v>43</v>
      </c>
      <c r="T935" t="s">
        <v>2983</v>
      </c>
    </row>
    <row r="936" spans="1:20" x14ac:dyDescent="0.25">
      <c r="A936" t="s">
        <v>2984</v>
      </c>
      <c r="B936" s="1">
        <v>44683</v>
      </c>
      <c r="C936" t="s">
        <v>2985</v>
      </c>
      <c r="D936" t="s">
        <v>1636</v>
      </c>
      <c r="E936" t="s">
        <v>469</v>
      </c>
      <c r="F936" t="s">
        <v>470</v>
      </c>
      <c r="G936" t="s">
        <v>180</v>
      </c>
      <c r="H936" t="s">
        <v>79</v>
      </c>
      <c r="I936">
        <v>2</v>
      </c>
      <c r="J936">
        <v>85.61</v>
      </c>
      <c r="K936">
        <v>0</v>
      </c>
      <c r="L936">
        <v>20.55</v>
      </c>
      <c r="M936">
        <v>13.9</v>
      </c>
      <c r="N936">
        <v>205.67</v>
      </c>
      <c r="O936" t="s">
        <v>40</v>
      </c>
      <c r="P936" t="s">
        <v>28</v>
      </c>
      <c r="Q936" t="s">
        <v>89</v>
      </c>
      <c r="R936" t="s">
        <v>90</v>
      </c>
      <c r="S936" t="s">
        <v>235</v>
      </c>
      <c r="T936" t="s">
        <v>2986</v>
      </c>
    </row>
    <row r="937" spans="1:20" x14ac:dyDescent="0.25">
      <c r="A937" t="s">
        <v>2987</v>
      </c>
      <c r="B937" s="1">
        <v>45136</v>
      </c>
      <c r="C937" t="s">
        <v>2988</v>
      </c>
      <c r="D937" t="s">
        <v>2168</v>
      </c>
      <c r="E937" t="s">
        <v>77</v>
      </c>
      <c r="F937" t="s">
        <v>78</v>
      </c>
      <c r="G937" t="s">
        <v>180</v>
      </c>
      <c r="H937" t="s">
        <v>263</v>
      </c>
      <c r="I937">
        <v>3</v>
      </c>
      <c r="J937">
        <v>472.98</v>
      </c>
      <c r="K937">
        <v>0.1</v>
      </c>
      <c r="L937">
        <v>63.85</v>
      </c>
      <c r="M937">
        <v>10.51</v>
      </c>
      <c r="N937">
        <v>1351.41</v>
      </c>
      <c r="O937" t="s">
        <v>69</v>
      </c>
      <c r="P937" t="s">
        <v>28</v>
      </c>
      <c r="Q937" t="s">
        <v>339</v>
      </c>
      <c r="R937" t="s">
        <v>82</v>
      </c>
      <c r="S937" t="s">
        <v>43</v>
      </c>
      <c r="T937" t="s">
        <v>2989</v>
      </c>
    </row>
    <row r="938" spans="1:20" x14ac:dyDescent="0.25">
      <c r="A938" t="s">
        <v>2990</v>
      </c>
      <c r="B938" s="1">
        <v>43893</v>
      </c>
      <c r="C938" t="s">
        <v>2991</v>
      </c>
      <c r="D938" t="s">
        <v>591</v>
      </c>
      <c r="E938" t="s">
        <v>202</v>
      </c>
      <c r="F938" t="s">
        <v>203</v>
      </c>
      <c r="G938" t="s">
        <v>180</v>
      </c>
      <c r="H938" t="s">
        <v>79</v>
      </c>
      <c r="I938">
        <v>2</v>
      </c>
      <c r="J938">
        <v>211.1</v>
      </c>
      <c r="K938">
        <v>0.05</v>
      </c>
      <c r="L938">
        <v>20.05</v>
      </c>
      <c r="M938">
        <v>2.83</v>
      </c>
      <c r="N938">
        <v>423.97</v>
      </c>
      <c r="O938" t="s">
        <v>69</v>
      </c>
      <c r="P938" t="s">
        <v>28</v>
      </c>
      <c r="Q938" t="s">
        <v>89</v>
      </c>
      <c r="R938" t="s">
        <v>90</v>
      </c>
      <c r="S938" t="s">
        <v>43</v>
      </c>
      <c r="T938" t="s">
        <v>1308</v>
      </c>
    </row>
    <row r="939" spans="1:20" x14ac:dyDescent="0.25">
      <c r="A939" t="s">
        <v>2992</v>
      </c>
      <c r="B939" s="1">
        <v>45071</v>
      </c>
      <c r="C939" t="s">
        <v>2993</v>
      </c>
      <c r="D939" t="s">
        <v>1250</v>
      </c>
      <c r="E939" t="s">
        <v>337</v>
      </c>
      <c r="F939" t="s">
        <v>338</v>
      </c>
      <c r="G939" t="s">
        <v>50</v>
      </c>
      <c r="H939" t="s">
        <v>123</v>
      </c>
      <c r="I939">
        <v>1</v>
      </c>
      <c r="J939">
        <v>218.69</v>
      </c>
      <c r="K939">
        <v>0.25</v>
      </c>
      <c r="L939">
        <v>13.12</v>
      </c>
      <c r="M939">
        <v>4.75</v>
      </c>
      <c r="N939">
        <v>181.89</v>
      </c>
      <c r="O939" t="s">
        <v>69</v>
      </c>
      <c r="P939" t="s">
        <v>132</v>
      </c>
      <c r="Q939" t="s">
        <v>71</v>
      </c>
      <c r="R939" t="s">
        <v>42</v>
      </c>
      <c r="S939" t="s">
        <v>43</v>
      </c>
      <c r="T939" t="s">
        <v>2790</v>
      </c>
    </row>
    <row r="940" spans="1:20" x14ac:dyDescent="0.25">
      <c r="A940" t="s">
        <v>2994</v>
      </c>
      <c r="B940" s="1">
        <v>44657</v>
      </c>
      <c r="C940" t="s">
        <v>2995</v>
      </c>
      <c r="D940" t="s">
        <v>279</v>
      </c>
      <c r="E940" t="s">
        <v>783</v>
      </c>
      <c r="F940" t="s">
        <v>784</v>
      </c>
      <c r="G940" t="s">
        <v>38</v>
      </c>
      <c r="H940" t="s">
        <v>109</v>
      </c>
      <c r="I940">
        <v>5</v>
      </c>
      <c r="J940">
        <v>526.08000000000004</v>
      </c>
      <c r="K940">
        <v>0.15</v>
      </c>
      <c r="L940">
        <v>0</v>
      </c>
      <c r="M940">
        <v>8.1199999999999992</v>
      </c>
      <c r="N940">
        <v>2243.96</v>
      </c>
      <c r="O940" t="s">
        <v>69</v>
      </c>
      <c r="P940" t="s">
        <v>132</v>
      </c>
      <c r="Q940" t="s">
        <v>100</v>
      </c>
      <c r="R940" t="s">
        <v>101</v>
      </c>
      <c r="S940" t="s">
        <v>43</v>
      </c>
      <c r="T940" t="s">
        <v>2996</v>
      </c>
    </row>
    <row r="941" spans="1:20" x14ac:dyDescent="0.25">
      <c r="A941" t="s">
        <v>2997</v>
      </c>
      <c r="B941" s="1">
        <v>44625</v>
      </c>
      <c r="C941" t="s">
        <v>2998</v>
      </c>
      <c r="D941" t="s">
        <v>260</v>
      </c>
      <c r="E941" t="s">
        <v>244</v>
      </c>
      <c r="F941" t="s">
        <v>245</v>
      </c>
      <c r="G941" t="s">
        <v>50</v>
      </c>
      <c r="H941" t="s">
        <v>109</v>
      </c>
      <c r="I941">
        <v>5</v>
      </c>
      <c r="J941">
        <v>162.19999999999999</v>
      </c>
      <c r="K941">
        <v>0.05</v>
      </c>
      <c r="L941">
        <v>0</v>
      </c>
      <c r="M941">
        <v>13.53</v>
      </c>
      <c r="N941">
        <v>783.98</v>
      </c>
      <c r="O941" t="s">
        <v>153</v>
      </c>
      <c r="P941" t="s">
        <v>28</v>
      </c>
      <c r="Q941" t="s">
        <v>182</v>
      </c>
      <c r="R941" t="s">
        <v>183</v>
      </c>
      <c r="S941" t="s">
        <v>31</v>
      </c>
      <c r="T941" t="s">
        <v>2999</v>
      </c>
    </row>
    <row r="942" spans="1:20" x14ac:dyDescent="0.25">
      <c r="A942" t="s">
        <v>3000</v>
      </c>
      <c r="B942" s="1">
        <v>44519</v>
      </c>
      <c r="C942" t="s">
        <v>3001</v>
      </c>
      <c r="D942" t="s">
        <v>516</v>
      </c>
      <c r="E942" t="s">
        <v>530</v>
      </c>
      <c r="F942" t="s">
        <v>531</v>
      </c>
      <c r="G942" t="s">
        <v>98</v>
      </c>
      <c r="H942" t="s">
        <v>39</v>
      </c>
      <c r="I942">
        <v>1</v>
      </c>
      <c r="J942">
        <v>160.53</v>
      </c>
      <c r="K942">
        <v>0</v>
      </c>
      <c r="L942">
        <v>12.84</v>
      </c>
      <c r="M942">
        <v>14.07</v>
      </c>
      <c r="N942">
        <v>187.44</v>
      </c>
      <c r="O942" t="s">
        <v>153</v>
      </c>
      <c r="P942" t="s">
        <v>132</v>
      </c>
      <c r="Q942" t="s">
        <v>100</v>
      </c>
      <c r="R942" t="s">
        <v>101</v>
      </c>
      <c r="S942" t="s">
        <v>235</v>
      </c>
      <c r="T942" t="s">
        <v>3002</v>
      </c>
    </row>
    <row r="943" spans="1:20" x14ac:dyDescent="0.25">
      <c r="A943" t="s">
        <v>3003</v>
      </c>
      <c r="B943" s="1">
        <v>45315</v>
      </c>
      <c r="C943" t="s">
        <v>3004</v>
      </c>
      <c r="D943" t="s">
        <v>65</v>
      </c>
      <c r="E943" t="s">
        <v>592</v>
      </c>
      <c r="F943" t="s">
        <v>593</v>
      </c>
      <c r="G943" t="s">
        <v>25</v>
      </c>
      <c r="H943" t="s">
        <v>39</v>
      </c>
      <c r="I943">
        <v>5</v>
      </c>
      <c r="J943">
        <v>434.27</v>
      </c>
      <c r="K943">
        <v>0.2</v>
      </c>
      <c r="L943">
        <v>0</v>
      </c>
      <c r="M943">
        <v>9.69</v>
      </c>
      <c r="N943">
        <v>1746.77</v>
      </c>
      <c r="O943" t="s">
        <v>27</v>
      </c>
      <c r="P943" t="s">
        <v>28</v>
      </c>
      <c r="Q943" t="s">
        <v>182</v>
      </c>
      <c r="R943" t="s">
        <v>183</v>
      </c>
      <c r="S943" t="s">
        <v>235</v>
      </c>
      <c r="T943" t="s">
        <v>3005</v>
      </c>
    </row>
    <row r="944" spans="1:20" x14ac:dyDescent="0.25">
      <c r="A944" t="s">
        <v>3006</v>
      </c>
      <c r="B944" s="1">
        <v>45464</v>
      </c>
      <c r="C944" t="s">
        <v>3007</v>
      </c>
      <c r="D944" t="s">
        <v>365</v>
      </c>
      <c r="E944" t="s">
        <v>574</v>
      </c>
      <c r="F944" t="s">
        <v>575</v>
      </c>
      <c r="G944" t="s">
        <v>25</v>
      </c>
      <c r="H944" t="s">
        <v>39</v>
      </c>
      <c r="I944">
        <v>5</v>
      </c>
      <c r="J944">
        <v>70.27</v>
      </c>
      <c r="K944">
        <v>0.1</v>
      </c>
      <c r="L944">
        <v>15.81</v>
      </c>
      <c r="M944">
        <v>6.23</v>
      </c>
      <c r="N944">
        <v>338.26</v>
      </c>
      <c r="O944" t="s">
        <v>69</v>
      </c>
      <c r="P944" t="s">
        <v>28</v>
      </c>
      <c r="Q944" t="s">
        <v>29</v>
      </c>
      <c r="R944" t="s">
        <v>30</v>
      </c>
      <c r="S944" t="s">
        <v>43</v>
      </c>
      <c r="T944" t="s">
        <v>3008</v>
      </c>
    </row>
    <row r="945" spans="1:20" x14ac:dyDescent="0.25">
      <c r="A945" t="s">
        <v>3009</v>
      </c>
      <c r="B945" s="1">
        <v>43935</v>
      </c>
      <c r="C945" t="s">
        <v>3010</v>
      </c>
      <c r="D945" t="s">
        <v>591</v>
      </c>
      <c r="E945" t="s">
        <v>106</v>
      </c>
      <c r="F945" t="s">
        <v>107</v>
      </c>
      <c r="G945" t="s">
        <v>108</v>
      </c>
      <c r="H945" t="s">
        <v>263</v>
      </c>
      <c r="I945">
        <v>4</v>
      </c>
      <c r="J945">
        <v>493.36</v>
      </c>
      <c r="K945">
        <v>0.15</v>
      </c>
      <c r="L945">
        <v>83.87</v>
      </c>
      <c r="M945">
        <v>9.56</v>
      </c>
      <c r="N945">
        <v>1770.85</v>
      </c>
      <c r="O945" t="s">
        <v>153</v>
      </c>
      <c r="P945" t="s">
        <v>28</v>
      </c>
      <c r="Q945" t="s">
        <v>228</v>
      </c>
      <c r="R945" t="s">
        <v>82</v>
      </c>
      <c r="S945" t="s">
        <v>43</v>
      </c>
      <c r="T945" t="s">
        <v>3011</v>
      </c>
    </row>
    <row r="946" spans="1:20" x14ac:dyDescent="0.25">
      <c r="A946" t="s">
        <v>3012</v>
      </c>
      <c r="B946" s="1">
        <v>44953</v>
      </c>
      <c r="C946" t="s">
        <v>3013</v>
      </c>
      <c r="D946" t="s">
        <v>159</v>
      </c>
      <c r="E946" t="s">
        <v>337</v>
      </c>
      <c r="F946" t="s">
        <v>338</v>
      </c>
      <c r="G946" t="s">
        <v>180</v>
      </c>
      <c r="H946" t="s">
        <v>26</v>
      </c>
      <c r="I946">
        <v>3</v>
      </c>
      <c r="J946">
        <v>321.52</v>
      </c>
      <c r="K946">
        <v>0</v>
      </c>
      <c r="L946">
        <v>115.75</v>
      </c>
      <c r="M946">
        <v>8.6300000000000008</v>
      </c>
      <c r="N946">
        <v>1088.94</v>
      </c>
      <c r="O946" t="s">
        <v>153</v>
      </c>
      <c r="P946" t="s">
        <v>28</v>
      </c>
      <c r="Q946" t="s">
        <v>41</v>
      </c>
      <c r="R946" t="s">
        <v>42</v>
      </c>
      <c r="S946" t="s">
        <v>43</v>
      </c>
      <c r="T946" t="s">
        <v>1820</v>
      </c>
    </row>
    <row r="947" spans="1:20" x14ac:dyDescent="0.25">
      <c r="A947" t="s">
        <v>3014</v>
      </c>
      <c r="B947" s="1">
        <v>44341</v>
      </c>
      <c r="C947" t="s">
        <v>3015</v>
      </c>
      <c r="D947" t="s">
        <v>249</v>
      </c>
      <c r="E947" t="s">
        <v>352</v>
      </c>
      <c r="F947" t="s">
        <v>353</v>
      </c>
      <c r="G947" t="s">
        <v>108</v>
      </c>
      <c r="H947" t="s">
        <v>354</v>
      </c>
      <c r="I947">
        <v>1</v>
      </c>
      <c r="J947">
        <v>233.92</v>
      </c>
      <c r="K947">
        <v>0</v>
      </c>
      <c r="L947">
        <v>28.07</v>
      </c>
      <c r="M947">
        <v>6.1</v>
      </c>
      <c r="N947">
        <v>268.08999999999997</v>
      </c>
      <c r="O947" t="s">
        <v>40</v>
      </c>
      <c r="P947" t="s">
        <v>28</v>
      </c>
      <c r="Q947" t="s">
        <v>116</v>
      </c>
      <c r="R947" t="s">
        <v>42</v>
      </c>
      <c r="S947" t="s">
        <v>91</v>
      </c>
      <c r="T947" t="s">
        <v>1851</v>
      </c>
    </row>
    <row r="948" spans="1:20" x14ac:dyDescent="0.25">
      <c r="A948" t="s">
        <v>3016</v>
      </c>
      <c r="B948" s="1">
        <v>44215</v>
      </c>
      <c r="C948" t="s">
        <v>3017</v>
      </c>
      <c r="D948" t="s">
        <v>2185</v>
      </c>
      <c r="E948" t="s">
        <v>233</v>
      </c>
      <c r="F948" t="s">
        <v>234</v>
      </c>
      <c r="G948" t="s">
        <v>38</v>
      </c>
      <c r="H948" t="s">
        <v>263</v>
      </c>
      <c r="I948">
        <v>3</v>
      </c>
      <c r="J948">
        <v>452.94</v>
      </c>
      <c r="K948">
        <v>0.05</v>
      </c>
      <c r="L948">
        <v>64.540000000000006</v>
      </c>
      <c r="M948">
        <v>5.36</v>
      </c>
      <c r="N948">
        <v>1360.78</v>
      </c>
      <c r="O948" t="s">
        <v>69</v>
      </c>
      <c r="P948" t="s">
        <v>28</v>
      </c>
      <c r="Q948" t="s">
        <v>116</v>
      </c>
      <c r="R948" t="s">
        <v>42</v>
      </c>
      <c r="S948" t="s">
        <v>43</v>
      </c>
      <c r="T948" t="s">
        <v>3018</v>
      </c>
    </row>
    <row r="949" spans="1:20" x14ac:dyDescent="0.25">
      <c r="A949" t="s">
        <v>3019</v>
      </c>
      <c r="B949" s="1">
        <v>44235</v>
      </c>
      <c r="C949" t="s">
        <v>3020</v>
      </c>
      <c r="D949" t="s">
        <v>497</v>
      </c>
      <c r="E949" t="s">
        <v>812</v>
      </c>
      <c r="F949" t="s">
        <v>813</v>
      </c>
      <c r="G949" t="s">
        <v>25</v>
      </c>
      <c r="H949" t="s">
        <v>256</v>
      </c>
      <c r="I949">
        <v>5</v>
      </c>
      <c r="J949">
        <v>104.94</v>
      </c>
      <c r="K949">
        <v>0</v>
      </c>
      <c r="L949">
        <v>26.24</v>
      </c>
      <c r="M949">
        <v>7.71</v>
      </c>
      <c r="N949">
        <v>558.65</v>
      </c>
      <c r="O949" t="s">
        <v>27</v>
      </c>
      <c r="P949" t="s">
        <v>70</v>
      </c>
      <c r="Q949" t="s">
        <v>29</v>
      </c>
      <c r="R949" t="s">
        <v>30</v>
      </c>
      <c r="S949" t="s">
        <v>31</v>
      </c>
      <c r="T949" t="s">
        <v>3021</v>
      </c>
    </row>
    <row r="950" spans="1:20" x14ac:dyDescent="0.25">
      <c r="A950" t="s">
        <v>3022</v>
      </c>
      <c r="B950" s="1">
        <v>44653</v>
      </c>
      <c r="C950" t="s">
        <v>3023</v>
      </c>
      <c r="D950" t="s">
        <v>953</v>
      </c>
      <c r="E950" t="s">
        <v>812</v>
      </c>
      <c r="F950" t="s">
        <v>813</v>
      </c>
      <c r="G950" t="s">
        <v>25</v>
      </c>
      <c r="H950" t="s">
        <v>26</v>
      </c>
      <c r="I950">
        <v>3</v>
      </c>
      <c r="J950">
        <v>469.04</v>
      </c>
      <c r="K950">
        <v>0.1</v>
      </c>
      <c r="L950">
        <v>63.32</v>
      </c>
      <c r="M950">
        <v>7.86</v>
      </c>
      <c r="N950">
        <v>1337.59</v>
      </c>
      <c r="O950" t="s">
        <v>27</v>
      </c>
      <c r="P950" t="s">
        <v>28</v>
      </c>
      <c r="Q950" t="s">
        <v>154</v>
      </c>
      <c r="R950" t="s">
        <v>155</v>
      </c>
      <c r="S950" t="s">
        <v>43</v>
      </c>
      <c r="T950" t="s">
        <v>2809</v>
      </c>
    </row>
    <row r="951" spans="1:20" x14ac:dyDescent="0.25">
      <c r="A951" t="s">
        <v>3024</v>
      </c>
      <c r="B951" s="1">
        <v>44348</v>
      </c>
      <c r="C951" t="s">
        <v>3025</v>
      </c>
      <c r="D951" t="s">
        <v>960</v>
      </c>
      <c r="E951" t="s">
        <v>130</v>
      </c>
      <c r="F951" t="s">
        <v>131</v>
      </c>
      <c r="G951" t="s">
        <v>25</v>
      </c>
      <c r="H951" t="s">
        <v>58</v>
      </c>
      <c r="I951">
        <v>1</v>
      </c>
      <c r="J951">
        <v>499.05</v>
      </c>
      <c r="K951">
        <v>0.3</v>
      </c>
      <c r="L951">
        <v>62.88</v>
      </c>
      <c r="M951">
        <v>6.73</v>
      </c>
      <c r="N951">
        <v>418.94</v>
      </c>
      <c r="O951" t="s">
        <v>27</v>
      </c>
      <c r="P951" t="s">
        <v>28</v>
      </c>
      <c r="Q951" t="s">
        <v>100</v>
      </c>
      <c r="R951" t="s">
        <v>101</v>
      </c>
      <c r="S951" t="s">
        <v>43</v>
      </c>
      <c r="T951" t="s">
        <v>3026</v>
      </c>
    </row>
    <row r="952" spans="1:20" x14ac:dyDescent="0.25">
      <c r="A952" t="s">
        <v>3027</v>
      </c>
      <c r="B952" s="1">
        <v>44306</v>
      </c>
      <c r="C952" t="s">
        <v>3028</v>
      </c>
      <c r="D952" t="s">
        <v>624</v>
      </c>
      <c r="E952" t="s">
        <v>783</v>
      </c>
      <c r="F952" t="s">
        <v>784</v>
      </c>
      <c r="G952" t="s">
        <v>38</v>
      </c>
      <c r="H952" t="s">
        <v>79</v>
      </c>
      <c r="I952">
        <v>3</v>
      </c>
      <c r="J952">
        <v>388.75</v>
      </c>
      <c r="K952">
        <v>0</v>
      </c>
      <c r="L952">
        <v>139.94999999999999</v>
      </c>
      <c r="M952">
        <v>4.57</v>
      </c>
      <c r="N952">
        <v>1310.77</v>
      </c>
      <c r="O952" t="s">
        <v>80</v>
      </c>
      <c r="P952" t="s">
        <v>28</v>
      </c>
      <c r="Q952" t="s">
        <v>29</v>
      </c>
      <c r="R952" t="s">
        <v>30</v>
      </c>
      <c r="S952" t="s">
        <v>43</v>
      </c>
      <c r="T952" t="s">
        <v>3029</v>
      </c>
    </row>
    <row r="953" spans="1:20" x14ac:dyDescent="0.25">
      <c r="A953" t="s">
        <v>3030</v>
      </c>
      <c r="B953" s="1">
        <v>44539</v>
      </c>
      <c r="C953" t="s">
        <v>3031</v>
      </c>
      <c r="D953" t="s">
        <v>318</v>
      </c>
      <c r="E953" t="s">
        <v>783</v>
      </c>
      <c r="F953" t="s">
        <v>784</v>
      </c>
      <c r="G953" t="s">
        <v>108</v>
      </c>
      <c r="H953" t="s">
        <v>256</v>
      </c>
      <c r="I953">
        <v>1</v>
      </c>
      <c r="J953">
        <v>297.12</v>
      </c>
      <c r="K953">
        <v>0</v>
      </c>
      <c r="L953">
        <v>14.86</v>
      </c>
      <c r="M953">
        <v>6.85</v>
      </c>
      <c r="N953">
        <v>318.83</v>
      </c>
      <c r="O953" t="s">
        <v>40</v>
      </c>
      <c r="P953" t="s">
        <v>99</v>
      </c>
      <c r="Q953" t="s">
        <v>60</v>
      </c>
      <c r="R953" t="s">
        <v>61</v>
      </c>
      <c r="S953" t="s">
        <v>43</v>
      </c>
      <c r="T953" t="s">
        <v>3032</v>
      </c>
    </row>
    <row r="954" spans="1:20" x14ac:dyDescent="0.25">
      <c r="A954" t="s">
        <v>3033</v>
      </c>
      <c r="B954" s="1">
        <v>45499</v>
      </c>
      <c r="C954" t="s">
        <v>3034</v>
      </c>
      <c r="D954" t="s">
        <v>757</v>
      </c>
      <c r="E954" t="s">
        <v>261</v>
      </c>
      <c r="F954" t="s">
        <v>262</v>
      </c>
      <c r="G954" t="s">
        <v>180</v>
      </c>
      <c r="H954" t="s">
        <v>26</v>
      </c>
      <c r="I954">
        <v>1</v>
      </c>
      <c r="J954">
        <v>237.09</v>
      </c>
      <c r="K954">
        <v>0</v>
      </c>
      <c r="L954">
        <v>28.45</v>
      </c>
      <c r="M954">
        <v>10.17</v>
      </c>
      <c r="N954">
        <v>275.70999999999998</v>
      </c>
      <c r="O954" t="s">
        <v>27</v>
      </c>
      <c r="P954" t="s">
        <v>28</v>
      </c>
      <c r="Q954" t="s">
        <v>139</v>
      </c>
      <c r="R954" t="s">
        <v>140</v>
      </c>
      <c r="S954" t="s">
        <v>43</v>
      </c>
      <c r="T954" t="s">
        <v>3035</v>
      </c>
    </row>
    <row r="955" spans="1:20" x14ac:dyDescent="0.25">
      <c r="A955" t="s">
        <v>3036</v>
      </c>
      <c r="B955" s="1">
        <v>44601</v>
      </c>
      <c r="C955" t="s">
        <v>3037</v>
      </c>
      <c r="D955" t="s">
        <v>232</v>
      </c>
      <c r="E955" t="s">
        <v>56</v>
      </c>
      <c r="F955" t="s">
        <v>57</v>
      </c>
      <c r="G955" t="s">
        <v>50</v>
      </c>
      <c r="H955" t="s">
        <v>39</v>
      </c>
      <c r="I955">
        <v>4</v>
      </c>
      <c r="J955">
        <v>234.69</v>
      </c>
      <c r="K955">
        <v>0</v>
      </c>
      <c r="L955">
        <v>46.94</v>
      </c>
      <c r="M955">
        <v>4.8</v>
      </c>
      <c r="N955">
        <v>990.5</v>
      </c>
      <c r="O955" t="s">
        <v>80</v>
      </c>
      <c r="P955" t="s">
        <v>132</v>
      </c>
      <c r="Q955" t="s">
        <v>71</v>
      </c>
      <c r="R955" t="s">
        <v>42</v>
      </c>
      <c r="S955" t="s">
        <v>91</v>
      </c>
      <c r="T955" t="s">
        <v>3038</v>
      </c>
    </row>
    <row r="956" spans="1:20" x14ac:dyDescent="0.25">
      <c r="A956" t="s">
        <v>3039</v>
      </c>
      <c r="B956" s="1">
        <v>45291</v>
      </c>
      <c r="C956" t="s">
        <v>3040</v>
      </c>
      <c r="D956" t="s">
        <v>1636</v>
      </c>
      <c r="E956" t="s">
        <v>352</v>
      </c>
      <c r="F956" t="s">
        <v>353</v>
      </c>
      <c r="G956" t="s">
        <v>98</v>
      </c>
      <c r="H956" t="s">
        <v>123</v>
      </c>
      <c r="I956">
        <v>4</v>
      </c>
      <c r="J956">
        <v>288.5</v>
      </c>
      <c r="K956">
        <v>0.1</v>
      </c>
      <c r="L956">
        <v>124.63</v>
      </c>
      <c r="M956">
        <v>9.8699999999999992</v>
      </c>
      <c r="N956">
        <v>1173.0999999999999</v>
      </c>
      <c r="O956" t="s">
        <v>59</v>
      </c>
      <c r="P956" t="s">
        <v>99</v>
      </c>
      <c r="Q956" t="s">
        <v>188</v>
      </c>
      <c r="R956" t="s">
        <v>82</v>
      </c>
      <c r="S956" t="s">
        <v>43</v>
      </c>
      <c r="T956" t="s">
        <v>3041</v>
      </c>
    </row>
    <row r="957" spans="1:20" x14ac:dyDescent="0.25">
      <c r="A957" t="s">
        <v>3042</v>
      </c>
      <c r="B957" s="1">
        <v>44877</v>
      </c>
      <c r="C957" t="s">
        <v>3043</v>
      </c>
      <c r="D957" t="s">
        <v>332</v>
      </c>
      <c r="E957" t="s">
        <v>254</v>
      </c>
      <c r="F957" t="s">
        <v>255</v>
      </c>
      <c r="G957" t="s">
        <v>108</v>
      </c>
      <c r="H957" t="s">
        <v>354</v>
      </c>
      <c r="I957">
        <v>3</v>
      </c>
      <c r="J957">
        <v>205.31</v>
      </c>
      <c r="K957">
        <v>0</v>
      </c>
      <c r="L957">
        <v>73.91</v>
      </c>
      <c r="M957">
        <v>11.44</v>
      </c>
      <c r="N957">
        <v>701.28</v>
      </c>
      <c r="O957" t="s">
        <v>69</v>
      </c>
      <c r="P957" t="s">
        <v>28</v>
      </c>
      <c r="Q957" t="s">
        <v>71</v>
      </c>
      <c r="R957" t="s">
        <v>42</v>
      </c>
      <c r="S957" t="s">
        <v>43</v>
      </c>
      <c r="T957" t="s">
        <v>1388</v>
      </c>
    </row>
    <row r="958" spans="1:20" x14ac:dyDescent="0.25">
      <c r="A958" t="s">
        <v>3044</v>
      </c>
      <c r="B958" s="1">
        <v>44827</v>
      </c>
      <c r="C958" t="s">
        <v>3045</v>
      </c>
      <c r="D958" t="s">
        <v>1618</v>
      </c>
      <c r="E958" t="s">
        <v>226</v>
      </c>
      <c r="F958" t="s">
        <v>227</v>
      </c>
      <c r="G958" t="s">
        <v>25</v>
      </c>
      <c r="H958" t="s">
        <v>263</v>
      </c>
      <c r="I958">
        <v>3</v>
      </c>
      <c r="J958">
        <v>151.82</v>
      </c>
      <c r="K958">
        <v>0.15</v>
      </c>
      <c r="L958">
        <v>0</v>
      </c>
      <c r="M958">
        <v>5.61</v>
      </c>
      <c r="N958">
        <v>392.75</v>
      </c>
      <c r="O958" t="s">
        <v>69</v>
      </c>
      <c r="P958" t="s">
        <v>28</v>
      </c>
      <c r="Q958" t="s">
        <v>139</v>
      </c>
      <c r="R958" t="s">
        <v>140</v>
      </c>
      <c r="S958" t="s">
        <v>43</v>
      </c>
      <c r="T958" t="s">
        <v>3046</v>
      </c>
    </row>
    <row r="959" spans="1:20" x14ac:dyDescent="0.25">
      <c r="A959" t="s">
        <v>3047</v>
      </c>
      <c r="B959" s="1">
        <v>45419</v>
      </c>
      <c r="C959" t="s">
        <v>3048</v>
      </c>
      <c r="D959" t="s">
        <v>1170</v>
      </c>
      <c r="E959" t="s">
        <v>114</v>
      </c>
      <c r="F959" t="s">
        <v>115</v>
      </c>
      <c r="G959" t="s">
        <v>108</v>
      </c>
      <c r="H959" t="s">
        <v>256</v>
      </c>
      <c r="I959">
        <v>2</v>
      </c>
      <c r="J959">
        <v>306.14999999999998</v>
      </c>
      <c r="K959">
        <v>0.05</v>
      </c>
      <c r="L959">
        <v>46.53</v>
      </c>
      <c r="M959">
        <v>13.86</v>
      </c>
      <c r="N959">
        <v>642.07000000000005</v>
      </c>
      <c r="O959" t="s">
        <v>27</v>
      </c>
      <c r="P959" t="s">
        <v>28</v>
      </c>
      <c r="Q959" t="s">
        <v>89</v>
      </c>
      <c r="R959" t="s">
        <v>90</v>
      </c>
      <c r="S959" t="s">
        <v>43</v>
      </c>
      <c r="T959" t="s">
        <v>3049</v>
      </c>
    </row>
    <row r="960" spans="1:20" x14ac:dyDescent="0.25">
      <c r="A960" t="s">
        <v>3050</v>
      </c>
      <c r="B960" s="1">
        <v>44507</v>
      </c>
      <c r="C960" t="s">
        <v>3051</v>
      </c>
      <c r="D960" t="s">
        <v>214</v>
      </c>
      <c r="E960" t="s">
        <v>208</v>
      </c>
      <c r="F960" t="s">
        <v>209</v>
      </c>
      <c r="G960" t="s">
        <v>25</v>
      </c>
      <c r="H960" t="s">
        <v>256</v>
      </c>
      <c r="I960">
        <v>4</v>
      </c>
      <c r="J960">
        <v>31.14</v>
      </c>
      <c r="K960">
        <v>0</v>
      </c>
      <c r="L960">
        <v>0</v>
      </c>
      <c r="M960">
        <v>10.01</v>
      </c>
      <c r="N960">
        <v>134.57</v>
      </c>
      <c r="O960" t="s">
        <v>69</v>
      </c>
      <c r="P960" t="s">
        <v>181</v>
      </c>
      <c r="Q960" t="s">
        <v>228</v>
      </c>
      <c r="R960" t="s">
        <v>82</v>
      </c>
      <c r="S960" t="s">
        <v>43</v>
      </c>
      <c r="T960" t="s">
        <v>3052</v>
      </c>
    </row>
    <row r="961" spans="1:20" x14ac:dyDescent="0.25">
      <c r="A961" t="s">
        <v>3053</v>
      </c>
      <c r="B961" s="1">
        <v>44544</v>
      </c>
      <c r="C961" t="s">
        <v>3054</v>
      </c>
      <c r="D961" t="s">
        <v>347</v>
      </c>
      <c r="E961" t="s">
        <v>374</v>
      </c>
      <c r="F961" t="s">
        <v>375</v>
      </c>
      <c r="G961" t="s">
        <v>50</v>
      </c>
      <c r="H961" t="s">
        <v>109</v>
      </c>
      <c r="I961">
        <v>4</v>
      </c>
      <c r="J961">
        <v>147.12</v>
      </c>
      <c r="K961">
        <v>0.2</v>
      </c>
      <c r="L961">
        <v>23.54</v>
      </c>
      <c r="M961">
        <v>3.99</v>
      </c>
      <c r="N961">
        <v>498.31</v>
      </c>
      <c r="O961" t="s">
        <v>153</v>
      </c>
      <c r="P961" t="s">
        <v>28</v>
      </c>
      <c r="Q961" t="s">
        <v>139</v>
      </c>
      <c r="R961" t="s">
        <v>140</v>
      </c>
      <c r="S961" t="s">
        <v>43</v>
      </c>
      <c r="T961" t="s">
        <v>1596</v>
      </c>
    </row>
    <row r="962" spans="1:20" x14ac:dyDescent="0.25">
      <c r="A962" t="s">
        <v>3055</v>
      </c>
      <c r="B962" s="1">
        <v>45312</v>
      </c>
      <c r="C962" t="s">
        <v>3056</v>
      </c>
      <c r="D962" t="s">
        <v>1520</v>
      </c>
      <c r="E962" t="s">
        <v>675</v>
      </c>
      <c r="F962" t="s">
        <v>676</v>
      </c>
      <c r="G962" t="s">
        <v>180</v>
      </c>
      <c r="H962" t="s">
        <v>109</v>
      </c>
      <c r="I962">
        <v>3</v>
      </c>
      <c r="J962">
        <v>416.67</v>
      </c>
      <c r="K962">
        <v>0.1</v>
      </c>
      <c r="L962">
        <v>56.25</v>
      </c>
      <c r="M962">
        <v>11.92</v>
      </c>
      <c r="N962">
        <v>1193.18</v>
      </c>
      <c r="O962" t="s">
        <v>80</v>
      </c>
      <c r="P962" t="s">
        <v>132</v>
      </c>
      <c r="Q962" t="s">
        <v>145</v>
      </c>
      <c r="R962" t="s">
        <v>146</v>
      </c>
      <c r="S962" t="s">
        <v>43</v>
      </c>
      <c r="T962" t="s">
        <v>3057</v>
      </c>
    </row>
    <row r="963" spans="1:20" x14ac:dyDescent="0.25">
      <c r="A963" t="s">
        <v>3058</v>
      </c>
      <c r="B963" s="1">
        <v>43913</v>
      </c>
      <c r="C963" t="s">
        <v>3059</v>
      </c>
      <c r="D963" t="s">
        <v>267</v>
      </c>
      <c r="E963" t="s">
        <v>87</v>
      </c>
      <c r="F963" t="s">
        <v>88</v>
      </c>
      <c r="G963" t="s">
        <v>38</v>
      </c>
      <c r="H963" t="s">
        <v>68</v>
      </c>
      <c r="I963">
        <v>4</v>
      </c>
      <c r="J963">
        <v>371.94</v>
      </c>
      <c r="K963">
        <v>0</v>
      </c>
      <c r="L963">
        <v>74.39</v>
      </c>
      <c r="M963">
        <v>5.94</v>
      </c>
      <c r="N963">
        <v>1568.09</v>
      </c>
      <c r="O963" t="s">
        <v>40</v>
      </c>
      <c r="P963" t="s">
        <v>28</v>
      </c>
      <c r="Q963" t="s">
        <v>154</v>
      </c>
      <c r="R963" t="s">
        <v>155</v>
      </c>
      <c r="S963" t="s">
        <v>43</v>
      </c>
      <c r="T963" t="s">
        <v>2684</v>
      </c>
    </row>
    <row r="964" spans="1:20" x14ac:dyDescent="0.25">
      <c r="A964" t="s">
        <v>3060</v>
      </c>
      <c r="B964" s="1">
        <v>44999</v>
      </c>
      <c r="C964" t="s">
        <v>3061</v>
      </c>
      <c r="D964" t="s">
        <v>3062</v>
      </c>
      <c r="E964" t="s">
        <v>469</v>
      </c>
      <c r="F964" t="s">
        <v>470</v>
      </c>
      <c r="G964" t="s">
        <v>180</v>
      </c>
      <c r="H964" t="s">
        <v>68</v>
      </c>
      <c r="I964">
        <v>1</v>
      </c>
      <c r="J964">
        <v>453.85</v>
      </c>
      <c r="K964">
        <v>0.2</v>
      </c>
      <c r="L964">
        <v>43.57</v>
      </c>
      <c r="M964">
        <v>2</v>
      </c>
      <c r="N964">
        <v>408.65</v>
      </c>
      <c r="O964" t="s">
        <v>153</v>
      </c>
      <c r="P964" t="s">
        <v>132</v>
      </c>
      <c r="Q964" t="s">
        <v>71</v>
      </c>
      <c r="R964" t="s">
        <v>42</v>
      </c>
      <c r="S964" t="s">
        <v>43</v>
      </c>
      <c r="T964" t="s">
        <v>482</v>
      </c>
    </row>
    <row r="965" spans="1:20" x14ac:dyDescent="0.25">
      <c r="A965" t="s">
        <v>3063</v>
      </c>
      <c r="B965" s="1">
        <v>44939</v>
      </c>
      <c r="C965" t="s">
        <v>3064</v>
      </c>
      <c r="D965" t="s">
        <v>526</v>
      </c>
      <c r="E965" t="s">
        <v>151</v>
      </c>
      <c r="F965" t="s">
        <v>152</v>
      </c>
      <c r="G965" t="s">
        <v>108</v>
      </c>
      <c r="H965" t="s">
        <v>26</v>
      </c>
      <c r="I965">
        <v>4</v>
      </c>
      <c r="J965">
        <v>530.36</v>
      </c>
      <c r="K965">
        <v>0.2</v>
      </c>
      <c r="L965">
        <v>84.86</v>
      </c>
      <c r="M965">
        <v>10.1</v>
      </c>
      <c r="N965">
        <v>1792.11</v>
      </c>
      <c r="O965" t="s">
        <v>27</v>
      </c>
      <c r="P965" t="s">
        <v>28</v>
      </c>
      <c r="Q965" t="s">
        <v>221</v>
      </c>
      <c r="R965" t="s">
        <v>222</v>
      </c>
      <c r="S965" t="s">
        <v>43</v>
      </c>
      <c r="T965" t="s">
        <v>3065</v>
      </c>
    </row>
    <row r="966" spans="1:20" x14ac:dyDescent="0.25">
      <c r="A966" t="s">
        <v>3066</v>
      </c>
      <c r="B966" s="1">
        <v>44932</v>
      </c>
      <c r="C966" t="s">
        <v>3067</v>
      </c>
      <c r="D966" t="s">
        <v>163</v>
      </c>
      <c r="E966" t="s">
        <v>23</v>
      </c>
      <c r="F966" t="s">
        <v>24</v>
      </c>
      <c r="G966" t="s">
        <v>98</v>
      </c>
      <c r="H966" t="s">
        <v>354</v>
      </c>
      <c r="I966">
        <v>4</v>
      </c>
      <c r="J966">
        <v>299.77</v>
      </c>
      <c r="K966">
        <v>0.15</v>
      </c>
      <c r="L966">
        <v>50.96</v>
      </c>
      <c r="M966">
        <v>13.65</v>
      </c>
      <c r="N966">
        <v>1083.83</v>
      </c>
      <c r="O966" t="s">
        <v>69</v>
      </c>
      <c r="P966" t="s">
        <v>28</v>
      </c>
      <c r="Q966" t="s">
        <v>60</v>
      </c>
      <c r="R966" t="s">
        <v>61</v>
      </c>
      <c r="S966" t="s">
        <v>43</v>
      </c>
      <c r="T966" t="s">
        <v>3068</v>
      </c>
    </row>
    <row r="967" spans="1:20" x14ac:dyDescent="0.25">
      <c r="A967" t="s">
        <v>3069</v>
      </c>
      <c r="B967" s="1">
        <v>44287</v>
      </c>
      <c r="C967" t="s">
        <v>3070</v>
      </c>
      <c r="D967" t="s">
        <v>465</v>
      </c>
      <c r="E967" t="s">
        <v>196</v>
      </c>
      <c r="F967" t="s">
        <v>197</v>
      </c>
      <c r="G967" t="s">
        <v>98</v>
      </c>
      <c r="H967" t="s">
        <v>68</v>
      </c>
      <c r="I967">
        <v>1</v>
      </c>
      <c r="J967">
        <v>273.77999999999997</v>
      </c>
      <c r="K967">
        <v>0.05</v>
      </c>
      <c r="L967">
        <v>20.81</v>
      </c>
      <c r="M967">
        <v>11.19</v>
      </c>
      <c r="N967">
        <v>292.08999999999997</v>
      </c>
      <c r="O967" t="s">
        <v>40</v>
      </c>
      <c r="P967" t="s">
        <v>132</v>
      </c>
      <c r="Q967" t="s">
        <v>71</v>
      </c>
      <c r="R967" t="s">
        <v>42</v>
      </c>
      <c r="S967" t="s">
        <v>43</v>
      </c>
      <c r="T967" t="s">
        <v>3071</v>
      </c>
    </row>
    <row r="968" spans="1:20" x14ac:dyDescent="0.25">
      <c r="A968" t="s">
        <v>3072</v>
      </c>
      <c r="B968" s="1">
        <v>43831</v>
      </c>
      <c r="C968" t="s">
        <v>3073</v>
      </c>
      <c r="D968" t="s">
        <v>894</v>
      </c>
      <c r="E968" t="s">
        <v>783</v>
      </c>
      <c r="F968" t="s">
        <v>784</v>
      </c>
      <c r="G968" t="s">
        <v>98</v>
      </c>
      <c r="H968" t="s">
        <v>123</v>
      </c>
      <c r="I968">
        <v>1</v>
      </c>
      <c r="J968">
        <v>516.11</v>
      </c>
      <c r="K968">
        <v>0</v>
      </c>
      <c r="L968">
        <v>25.81</v>
      </c>
      <c r="M968">
        <v>5.39</v>
      </c>
      <c r="N968">
        <v>547.30999999999995</v>
      </c>
      <c r="O968" t="s">
        <v>40</v>
      </c>
      <c r="P968" t="s">
        <v>28</v>
      </c>
      <c r="Q968" t="s">
        <v>154</v>
      </c>
      <c r="R968" t="s">
        <v>155</v>
      </c>
      <c r="S968" t="s">
        <v>43</v>
      </c>
      <c r="T968" t="s">
        <v>3074</v>
      </c>
    </row>
    <row r="969" spans="1:20" x14ac:dyDescent="0.25">
      <c r="A969" t="s">
        <v>3075</v>
      </c>
      <c r="B969" s="1">
        <v>43881</v>
      </c>
      <c r="C969" t="s">
        <v>3076</v>
      </c>
      <c r="D969" t="s">
        <v>1854</v>
      </c>
      <c r="E969" t="s">
        <v>592</v>
      </c>
      <c r="F969" t="s">
        <v>593</v>
      </c>
      <c r="G969" t="s">
        <v>25</v>
      </c>
      <c r="H969" t="s">
        <v>354</v>
      </c>
      <c r="I969">
        <v>4</v>
      </c>
      <c r="J969">
        <v>278</v>
      </c>
      <c r="K969">
        <v>0.2</v>
      </c>
      <c r="L969">
        <v>71.17</v>
      </c>
      <c r="M969">
        <v>13.7</v>
      </c>
      <c r="N969">
        <v>974.47</v>
      </c>
      <c r="O969" t="s">
        <v>80</v>
      </c>
      <c r="P969" t="s">
        <v>132</v>
      </c>
      <c r="Q969" t="s">
        <v>81</v>
      </c>
      <c r="R969" t="s">
        <v>82</v>
      </c>
      <c r="S969" t="s">
        <v>43</v>
      </c>
      <c r="T969" t="s">
        <v>2908</v>
      </c>
    </row>
    <row r="970" spans="1:20" x14ac:dyDescent="0.25">
      <c r="A970" t="s">
        <v>3077</v>
      </c>
      <c r="B970" s="1">
        <v>44515</v>
      </c>
      <c r="C970" t="s">
        <v>3078</v>
      </c>
      <c r="D970" t="s">
        <v>201</v>
      </c>
      <c r="E970" t="s">
        <v>48</v>
      </c>
      <c r="F970" t="s">
        <v>49</v>
      </c>
      <c r="G970" t="s">
        <v>180</v>
      </c>
      <c r="H970" t="s">
        <v>256</v>
      </c>
      <c r="I970">
        <v>2</v>
      </c>
      <c r="J970">
        <v>466.37</v>
      </c>
      <c r="K970">
        <v>0.1</v>
      </c>
      <c r="L970">
        <v>67.16</v>
      </c>
      <c r="M970">
        <v>6.31</v>
      </c>
      <c r="N970">
        <v>912.94</v>
      </c>
      <c r="O970" t="s">
        <v>40</v>
      </c>
      <c r="P970" t="s">
        <v>28</v>
      </c>
      <c r="Q970" t="s">
        <v>154</v>
      </c>
      <c r="R970" t="s">
        <v>155</v>
      </c>
      <c r="S970" t="s">
        <v>43</v>
      </c>
      <c r="T970" t="s">
        <v>3079</v>
      </c>
    </row>
    <row r="971" spans="1:20" x14ac:dyDescent="0.25">
      <c r="A971" t="s">
        <v>3080</v>
      </c>
      <c r="B971" s="1">
        <v>44547</v>
      </c>
      <c r="C971" t="s">
        <v>3081</v>
      </c>
      <c r="D971" t="s">
        <v>1241</v>
      </c>
      <c r="E971" t="s">
        <v>137</v>
      </c>
      <c r="F971" t="s">
        <v>138</v>
      </c>
      <c r="G971" t="s">
        <v>25</v>
      </c>
      <c r="H971" t="s">
        <v>354</v>
      </c>
      <c r="I971">
        <v>3</v>
      </c>
      <c r="J971">
        <v>198.44</v>
      </c>
      <c r="K971">
        <v>0</v>
      </c>
      <c r="L971">
        <v>47.63</v>
      </c>
      <c r="M971">
        <v>10.1</v>
      </c>
      <c r="N971">
        <v>653.04999999999995</v>
      </c>
      <c r="O971" t="s">
        <v>69</v>
      </c>
      <c r="P971" t="s">
        <v>28</v>
      </c>
      <c r="Q971" t="s">
        <v>81</v>
      </c>
      <c r="R971" t="s">
        <v>82</v>
      </c>
      <c r="S971" t="s">
        <v>235</v>
      </c>
      <c r="T971" t="s">
        <v>295</v>
      </c>
    </row>
    <row r="972" spans="1:20" x14ac:dyDescent="0.25">
      <c r="A972" t="s">
        <v>3082</v>
      </c>
      <c r="B972" s="1">
        <v>45626</v>
      </c>
      <c r="C972" t="s">
        <v>3083</v>
      </c>
      <c r="D972" t="s">
        <v>2236</v>
      </c>
      <c r="E972" t="s">
        <v>56</v>
      </c>
      <c r="F972" t="s">
        <v>57</v>
      </c>
      <c r="G972" t="s">
        <v>108</v>
      </c>
      <c r="H972" t="s">
        <v>354</v>
      </c>
      <c r="I972">
        <v>1</v>
      </c>
      <c r="J972">
        <v>566.76</v>
      </c>
      <c r="K972">
        <v>0</v>
      </c>
      <c r="L972">
        <v>68.010000000000005</v>
      </c>
      <c r="M972">
        <v>12.09</v>
      </c>
      <c r="N972">
        <v>646.86</v>
      </c>
      <c r="O972" t="s">
        <v>69</v>
      </c>
      <c r="P972" t="s">
        <v>132</v>
      </c>
      <c r="Q972" t="s">
        <v>41</v>
      </c>
      <c r="R972" t="s">
        <v>42</v>
      </c>
      <c r="S972" t="s">
        <v>43</v>
      </c>
      <c r="T972" t="s">
        <v>1013</v>
      </c>
    </row>
    <row r="973" spans="1:20" x14ac:dyDescent="0.25">
      <c r="A973" t="s">
        <v>3084</v>
      </c>
      <c r="B973" s="1">
        <v>45300</v>
      </c>
      <c r="C973" t="s">
        <v>3085</v>
      </c>
      <c r="D973" t="s">
        <v>418</v>
      </c>
      <c r="E973" t="s">
        <v>391</v>
      </c>
      <c r="F973" t="s">
        <v>392</v>
      </c>
      <c r="G973" t="s">
        <v>180</v>
      </c>
      <c r="H973" t="s">
        <v>109</v>
      </c>
      <c r="I973">
        <v>4</v>
      </c>
      <c r="J973">
        <v>578.16999999999996</v>
      </c>
      <c r="K973">
        <v>0</v>
      </c>
      <c r="L973">
        <v>115.63</v>
      </c>
      <c r="M973">
        <v>0.88</v>
      </c>
      <c r="N973">
        <v>2429.19</v>
      </c>
      <c r="O973" t="s">
        <v>69</v>
      </c>
      <c r="P973" t="s">
        <v>28</v>
      </c>
      <c r="Q973" t="s">
        <v>339</v>
      </c>
      <c r="R973" t="s">
        <v>82</v>
      </c>
      <c r="S973" t="s">
        <v>31</v>
      </c>
      <c r="T973" t="s">
        <v>2673</v>
      </c>
    </row>
    <row r="974" spans="1:20" x14ac:dyDescent="0.25">
      <c r="A974" t="s">
        <v>3086</v>
      </c>
      <c r="B974" s="1">
        <v>44279</v>
      </c>
      <c r="C974" t="s">
        <v>3087</v>
      </c>
      <c r="D974" t="s">
        <v>497</v>
      </c>
      <c r="E974" t="s">
        <v>400</v>
      </c>
      <c r="F974" t="s">
        <v>401</v>
      </c>
      <c r="G974" t="s">
        <v>38</v>
      </c>
      <c r="H974" t="s">
        <v>256</v>
      </c>
      <c r="I974">
        <v>5</v>
      </c>
      <c r="J974">
        <v>440.1</v>
      </c>
      <c r="K974">
        <v>0.25</v>
      </c>
      <c r="L974">
        <v>198.04</v>
      </c>
      <c r="M974">
        <v>0.63</v>
      </c>
      <c r="N974">
        <v>1849.04</v>
      </c>
      <c r="O974" t="s">
        <v>40</v>
      </c>
      <c r="P974" t="s">
        <v>28</v>
      </c>
      <c r="Q974" t="s">
        <v>182</v>
      </c>
      <c r="R974" t="s">
        <v>183</v>
      </c>
      <c r="S974" t="s">
        <v>235</v>
      </c>
      <c r="T974" t="s">
        <v>3088</v>
      </c>
    </row>
    <row r="975" spans="1:20" x14ac:dyDescent="0.25">
      <c r="A975" t="s">
        <v>3089</v>
      </c>
      <c r="B975" s="1">
        <v>44711</v>
      </c>
      <c r="C975" t="s">
        <v>3090</v>
      </c>
      <c r="D975" t="s">
        <v>1028</v>
      </c>
      <c r="E975" t="s">
        <v>164</v>
      </c>
      <c r="F975" t="s">
        <v>165</v>
      </c>
      <c r="G975" t="s">
        <v>180</v>
      </c>
      <c r="H975" t="s">
        <v>68</v>
      </c>
      <c r="I975">
        <v>2</v>
      </c>
      <c r="J975">
        <v>464.64</v>
      </c>
      <c r="K975">
        <v>0.05</v>
      </c>
      <c r="L975">
        <v>0</v>
      </c>
      <c r="M975">
        <v>4.32</v>
      </c>
      <c r="N975">
        <v>887.14</v>
      </c>
      <c r="O975" t="s">
        <v>153</v>
      </c>
      <c r="P975" t="s">
        <v>132</v>
      </c>
      <c r="Q975" t="s">
        <v>166</v>
      </c>
      <c r="R975" t="s">
        <v>167</v>
      </c>
      <c r="S975" t="s">
        <v>43</v>
      </c>
      <c r="T975" t="s">
        <v>3091</v>
      </c>
    </row>
    <row r="976" spans="1:20" x14ac:dyDescent="0.25">
      <c r="A976" t="s">
        <v>3092</v>
      </c>
      <c r="B976" s="1">
        <v>44318</v>
      </c>
      <c r="C976" t="s">
        <v>1359</v>
      </c>
      <c r="D976" t="s">
        <v>481</v>
      </c>
      <c r="E976" t="s">
        <v>36</v>
      </c>
      <c r="F976" t="s">
        <v>37</v>
      </c>
      <c r="G976" t="s">
        <v>108</v>
      </c>
      <c r="H976" t="s">
        <v>263</v>
      </c>
      <c r="I976">
        <v>3</v>
      </c>
      <c r="J976">
        <v>232.1</v>
      </c>
      <c r="K976">
        <v>0.2</v>
      </c>
      <c r="L976">
        <v>27.85</v>
      </c>
      <c r="M976">
        <v>7.52</v>
      </c>
      <c r="N976">
        <v>592.41</v>
      </c>
      <c r="O976" t="s">
        <v>80</v>
      </c>
      <c r="P976" t="s">
        <v>28</v>
      </c>
      <c r="Q976" t="s">
        <v>339</v>
      </c>
      <c r="R976" t="s">
        <v>82</v>
      </c>
      <c r="S976" t="s">
        <v>43</v>
      </c>
      <c r="T976" t="s">
        <v>2197</v>
      </c>
    </row>
    <row r="977" spans="1:20" x14ac:dyDescent="0.25">
      <c r="A977" t="s">
        <v>3093</v>
      </c>
      <c r="B977" s="1">
        <v>45654</v>
      </c>
      <c r="C977" t="s">
        <v>3094</v>
      </c>
      <c r="D977" t="s">
        <v>447</v>
      </c>
      <c r="E977" t="s">
        <v>352</v>
      </c>
      <c r="F977" t="s">
        <v>353</v>
      </c>
      <c r="G977" t="s">
        <v>98</v>
      </c>
      <c r="H977" t="s">
        <v>68</v>
      </c>
      <c r="I977">
        <v>2</v>
      </c>
      <c r="J977">
        <v>309.22000000000003</v>
      </c>
      <c r="K977">
        <v>0</v>
      </c>
      <c r="L977">
        <v>30.92</v>
      </c>
      <c r="M977">
        <v>1.17</v>
      </c>
      <c r="N977">
        <v>650.53</v>
      </c>
      <c r="O977" t="s">
        <v>80</v>
      </c>
      <c r="P977" t="s">
        <v>28</v>
      </c>
      <c r="Q977" t="s">
        <v>89</v>
      </c>
      <c r="R977" t="s">
        <v>90</v>
      </c>
      <c r="S977" t="s">
        <v>43</v>
      </c>
      <c r="T977" t="s">
        <v>3095</v>
      </c>
    </row>
    <row r="978" spans="1:20" x14ac:dyDescent="0.25">
      <c r="A978" t="s">
        <v>3096</v>
      </c>
      <c r="B978" s="1">
        <v>43864</v>
      </c>
      <c r="C978" t="s">
        <v>3097</v>
      </c>
      <c r="D978" t="s">
        <v>485</v>
      </c>
      <c r="E978" t="s">
        <v>521</v>
      </c>
      <c r="F978" t="s">
        <v>522</v>
      </c>
      <c r="G978" t="s">
        <v>180</v>
      </c>
      <c r="H978" t="s">
        <v>256</v>
      </c>
      <c r="I978">
        <v>1</v>
      </c>
      <c r="J978">
        <v>452.51</v>
      </c>
      <c r="K978">
        <v>0.2</v>
      </c>
      <c r="L978">
        <v>28.96</v>
      </c>
      <c r="M978">
        <v>13.73</v>
      </c>
      <c r="N978">
        <v>404.7</v>
      </c>
      <c r="O978" t="s">
        <v>27</v>
      </c>
      <c r="P978" t="s">
        <v>132</v>
      </c>
      <c r="Q978" t="s">
        <v>41</v>
      </c>
      <c r="R978" t="s">
        <v>42</v>
      </c>
      <c r="S978" t="s">
        <v>91</v>
      </c>
      <c r="T978" t="s">
        <v>3098</v>
      </c>
    </row>
    <row r="979" spans="1:20" x14ac:dyDescent="0.25">
      <c r="A979" t="s">
        <v>3099</v>
      </c>
      <c r="B979" s="1">
        <v>45202</v>
      </c>
      <c r="C979" t="s">
        <v>3100</v>
      </c>
      <c r="D979" t="s">
        <v>201</v>
      </c>
      <c r="E979" t="s">
        <v>137</v>
      </c>
      <c r="F979" t="s">
        <v>138</v>
      </c>
      <c r="G979" t="s">
        <v>38</v>
      </c>
      <c r="H979" t="s">
        <v>123</v>
      </c>
      <c r="I979">
        <v>1</v>
      </c>
      <c r="J979">
        <v>332.74</v>
      </c>
      <c r="K979">
        <v>0</v>
      </c>
      <c r="L979">
        <v>39.93</v>
      </c>
      <c r="M979">
        <v>7.2</v>
      </c>
      <c r="N979">
        <v>379.87</v>
      </c>
      <c r="O979" t="s">
        <v>27</v>
      </c>
      <c r="P979" t="s">
        <v>181</v>
      </c>
      <c r="Q979" t="s">
        <v>124</v>
      </c>
      <c r="R979" t="s">
        <v>125</v>
      </c>
      <c r="S979" t="s">
        <v>43</v>
      </c>
      <c r="T979" t="s">
        <v>3101</v>
      </c>
    </row>
    <row r="980" spans="1:20" x14ac:dyDescent="0.25">
      <c r="A980" t="s">
        <v>3102</v>
      </c>
      <c r="B980" s="1">
        <v>43925</v>
      </c>
      <c r="C980" t="s">
        <v>3103</v>
      </c>
      <c r="D980" t="s">
        <v>1314</v>
      </c>
      <c r="E980" t="s">
        <v>302</v>
      </c>
      <c r="F980" t="s">
        <v>303</v>
      </c>
      <c r="G980" t="s">
        <v>180</v>
      </c>
      <c r="H980" t="s">
        <v>256</v>
      </c>
      <c r="I980">
        <v>3</v>
      </c>
      <c r="J980">
        <v>449.66</v>
      </c>
      <c r="K980">
        <v>0</v>
      </c>
      <c r="L980">
        <v>107.92</v>
      </c>
      <c r="M980">
        <v>0.12</v>
      </c>
      <c r="N980">
        <v>1457.02</v>
      </c>
      <c r="O980" t="s">
        <v>69</v>
      </c>
      <c r="P980" t="s">
        <v>28</v>
      </c>
      <c r="Q980" t="s">
        <v>188</v>
      </c>
      <c r="R980" t="s">
        <v>82</v>
      </c>
      <c r="S980" t="s">
        <v>43</v>
      </c>
      <c r="T980" t="s">
        <v>3104</v>
      </c>
    </row>
    <row r="981" spans="1:20" x14ac:dyDescent="0.25">
      <c r="A981" t="s">
        <v>3105</v>
      </c>
      <c r="B981" s="1">
        <v>44926</v>
      </c>
      <c r="C981" t="s">
        <v>3106</v>
      </c>
      <c r="D981" t="s">
        <v>1133</v>
      </c>
      <c r="E981" t="s">
        <v>434</v>
      </c>
      <c r="F981" t="s">
        <v>435</v>
      </c>
      <c r="G981" t="s">
        <v>98</v>
      </c>
      <c r="H981" t="s">
        <v>68</v>
      </c>
      <c r="I981">
        <v>4</v>
      </c>
      <c r="J981">
        <v>402.24</v>
      </c>
      <c r="K981">
        <v>0</v>
      </c>
      <c r="L981">
        <v>128.72</v>
      </c>
      <c r="M981">
        <v>1.27</v>
      </c>
      <c r="N981">
        <v>1738.95</v>
      </c>
      <c r="O981" t="s">
        <v>69</v>
      </c>
      <c r="P981" t="s">
        <v>28</v>
      </c>
      <c r="Q981" t="s">
        <v>221</v>
      </c>
      <c r="R981" t="s">
        <v>222</v>
      </c>
      <c r="S981" t="s">
        <v>43</v>
      </c>
      <c r="T981" t="s">
        <v>1656</v>
      </c>
    </row>
    <row r="982" spans="1:20" x14ac:dyDescent="0.25">
      <c r="A982" t="s">
        <v>3107</v>
      </c>
      <c r="B982" s="1">
        <v>45405</v>
      </c>
      <c r="C982" t="s">
        <v>3108</v>
      </c>
      <c r="D982" t="s">
        <v>904</v>
      </c>
      <c r="E982" t="s">
        <v>106</v>
      </c>
      <c r="F982" t="s">
        <v>107</v>
      </c>
      <c r="G982" t="s">
        <v>180</v>
      </c>
      <c r="H982" t="s">
        <v>26</v>
      </c>
      <c r="I982">
        <v>1</v>
      </c>
      <c r="J982">
        <v>210.25</v>
      </c>
      <c r="K982">
        <v>0</v>
      </c>
      <c r="L982">
        <v>10.51</v>
      </c>
      <c r="M982">
        <v>1.21</v>
      </c>
      <c r="N982">
        <v>221.97</v>
      </c>
      <c r="O982" t="s">
        <v>153</v>
      </c>
      <c r="P982" t="s">
        <v>28</v>
      </c>
      <c r="Q982" t="s">
        <v>188</v>
      </c>
      <c r="R982" t="s">
        <v>82</v>
      </c>
      <c r="S982" t="s">
        <v>235</v>
      </c>
      <c r="T982" t="s">
        <v>3109</v>
      </c>
    </row>
    <row r="983" spans="1:20" x14ac:dyDescent="0.25">
      <c r="A983" t="s">
        <v>3110</v>
      </c>
      <c r="B983" s="1">
        <v>43984</v>
      </c>
      <c r="C983" t="s">
        <v>3111</v>
      </c>
      <c r="D983" t="s">
        <v>670</v>
      </c>
      <c r="E983" t="s">
        <v>66</v>
      </c>
      <c r="F983" t="s">
        <v>67</v>
      </c>
      <c r="G983" t="s">
        <v>38</v>
      </c>
      <c r="H983" t="s">
        <v>256</v>
      </c>
      <c r="I983">
        <v>5</v>
      </c>
      <c r="J983">
        <v>176.23</v>
      </c>
      <c r="K983">
        <v>0</v>
      </c>
      <c r="L983">
        <v>105.74</v>
      </c>
      <c r="M983">
        <v>9.8800000000000008</v>
      </c>
      <c r="N983">
        <v>996.77</v>
      </c>
      <c r="O983" t="s">
        <v>40</v>
      </c>
      <c r="P983" t="s">
        <v>132</v>
      </c>
      <c r="Q983" t="s">
        <v>145</v>
      </c>
      <c r="R983" t="s">
        <v>146</v>
      </c>
      <c r="S983" t="s">
        <v>72</v>
      </c>
      <c r="T983" t="s">
        <v>3112</v>
      </c>
    </row>
    <row r="984" spans="1:20" x14ac:dyDescent="0.25">
      <c r="A984" t="s">
        <v>3113</v>
      </c>
      <c r="B984" s="1">
        <v>44080</v>
      </c>
      <c r="C984" t="s">
        <v>3114</v>
      </c>
      <c r="D984" t="s">
        <v>373</v>
      </c>
      <c r="E984" t="s">
        <v>164</v>
      </c>
      <c r="F984" t="s">
        <v>165</v>
      </c>
      <c r="G984" t="s">
        <v>108</v>
      </c>
      <c r="H984" t="s">
        <v>256</v>
      </c>
      <c r="I984">
        <v>5</v>
      </c>
      <c r="J984">
        <v>504.78</v>
      </c>
      <c r="K984">
        <v>0</v>
      </c>
      <c r="L984">
        <v>201.91</v>
      </c>
      <c r="M984">
        <v>3.27</v>
      </c>
      <c r="N984">
        <v>2729.08</v>
      </c>
      <c r="O984" t="s">
        <v>153</v>
      </c>
      <c r="P984" t="s">
        <v>28</v>
      </c>
      <c r="Q984" t="s">
        <v>116</v>
      </c>
      <c r="R984" t="s">
        <v>42</v>
      </c>
      <c r="S984" t="s">
        <v>43</v>
      </c>
      <c r="T984" t="s">
        <v>3115</v>
      </c>
    </row>
    <row r="985" spans="1:20" x14ac:dyDescent="0.25">
      <c r="A985" t="s">
        <v>3116</v>
      </c>
      <c r="B985" s="1">
        <v>44504</v>
      </c>
      <c r="C985" t="s">
        <v>3117</v>
      </c>
      <c r="D985" t="s">
        <v>429</v>
      </c>
      <c r="E985" t="s">
        <v>66</v>
      </c>
      <c r="F985" t="s">
        <v>67</v>
      </c>
      <c r="G985" t="s">
        <v>108</v>
      </c>
      <c r="H985" t="s">
        <v>79</v>
      </c>
      <c r="I985">
        <v>4</v>
      </c>
      <c r="J985">
        <v>214.2</v>
      </c>
      <c r="K985">
        <v>0</v>
      </c>
      <c r="L985">
        <v>102.82</v>
      </c>
      <c r="M985">
        <v>9.9600000000000009</v>
      </c>
      <c r="N985">
        <v>969.58</v>
      </c>
      <c r="O985" t="s">
        <v>80</v>
      </c>
      <c r="P985" t="s">
        <v>28</v>
      </c>
      <c r="Q985" t="s">
        <v>210</v>
      </c>
      <c r="R985" t="s">
        <v>42</v>
      </c>
      <c r="S985" t="s">
        <v>31</v>
      </c>
      <c r="T985" t="s">
        <v>625</v>
      </c>
    </row>
    <row r="986" spans="1:20" x14ac:dyDescent="0.25">
      <c r="A986" t="s">
        <v>3118</v>
      </c>
      <c r="B986" s="1">
        <v>44268</v>
      </c>
      <c r="C986" t="s">
        <v>3119</v>
      </c>
      <c r="D986" t="s">
        <v>1520</v>
      </c>
      <c r="E986" t="s">
        <v>319</v>
      </c>
      <c r="F986" t="s">
        <v>320</v>
      </c>
      <c r="G986" t="s">
        <v>38</v>
      </c>
      <c r="H986" t="s">
        <v>79</v>
      </c>
      <c r="I986">
        <v>5</v>
      </c>
      <c r="J986">
        <v>574.23</v>
      </c>
      <c r="K986">
        <v>0</v>
      </c>
      <c r="L986">
        <v>229.69</v>
      </c>
      <c r="M986">
        <v>8.39</v>
      </c>
      <c r="N986">
        <v>3109.23</v>
      </c>
      <c r="O986" t="s">
        <v>69</v>
      </c>
      <c r="P986" t="s">
        <v>28</v>
      </c>
      <c r="Q986" t="s">
        <v>29</v>
      </c>
      <c r="R986" t="s">
        <v>30</v>
      </c>
      <c r="S986" t="s">
        <v>43</v>
      </c>
      <c r="T986" t="s">
        <v>3120</v>
      </c>
    </row>
    <row r="987" spans="1:20" x14ac:dyDescent="0.25">
      <c r="A987" t="s">
        <v>3121</v>
      </c>
      <c r="B987" s="1">
        <v>43948</v>
      </c>
      <c r="C987" t="s">
        <v>3122</v>
      </c>
      <c r="D987" t="s">
        <v>267</v>
      </c>
      <c r="E987" t="s">
        <v>254</v>
      </c>
      <c r="F987" t="s">
        <v>255</v>
      </c>
      <c r="G987" t="s">
        <v>38</v>
      </c>
      <c r="H987" t="s">
        <v>256</v>
      </c>
      <c r="I987">
        <v>5</v>
      </c>
      <c r="J987">
        <v>94.26</v>
      </c>
      <c r="K987">
        <v>0.05</v>
      </c>
      <c r="L987">
        <v>0</v>
      </c>
      <c r="M987">
        <v>11.49</v>
      </c>
      <c r="N987">
        <v>459.22</v>
      </c>
      <c r="O987" t="s">
        <v>69</v>
      </c>
      <c r="P987" t="s">
        <v>132</v>
      </c>
      <c r="Q987" t="s">
        <v>221</v>
      </c>
      <c r="R987" t="s">
        <v>222</v>
      </c>
      <c r="S987" t="s">
        <v>43</v>
      </c>
      <c r="T987" t="s">
        <v>2544</v>
      </c>
    </row>
    <row r="988" spans="1:20" x14ac:dyDescent="0.25">
      <c r="A988" t="s">
        <v>3123</v>
      </c>
      <c r="B988" s="1">
        <v>44601</v>
      </c>
      <c r="C988" t="s">
        <v>3124</v>
      </c>
      <c r="D988" t="s">
        <v>2168</v>
      </c>
      <c r="E988" t="s">
        <v>469</v>
      </c>
      <c r="F988" t="s">
        <v>470</v>
      </c>
      <c r="G988" t="s">
        <v>38</v>
      </c>
      <c r="H988" t="s">
        <v>354</v>
      </c>
      <c r="I988">
        <v>2</v>
      </c>
      <c r="J988">
        <v>518.37</v>
      </c>
      <c r="K988">
        <v>0</v>
      </c>
      <c r="L988">
        <v>124.41</v>
      </c>
      <c r="M988">
        <v>4.05</v>
      </c>
      <c r="N988">
        <v>1165.2</v>
      </c>
      <c r="O988" t="s">
        <v>40</v>
      </c>
      <c r="P988" t="s">
        <v>28</v>
      </c>
      <c r="Q988" t="s">
        <v>154</v>
      </c>
      <c r="R988" t="s">
        <v>155</v>
      </c>
      <c r="S988" t="s">
        <v>43</v>
      </c>
      <c r="T988" t="s">
        <v>3125</v>
      </c>
    </row>
    <row r="989" spans="1:20" x14ac:dyDescent="0.25">
      <c r="A989" t="s">
        <v>3126</v>
      </c>
      <c r="B989" s="1">
        <v>45160</v>
      </c>
      <c r="C989" t="s">
        <v>3127</v>
      </c>
      <c r="D989" t="s">
        <v>779</v>
      </c>
      <c r="E989" t="s">
        <v>380</v>
      </c>
      <c r="F989" t="s">
        <v>381</v>
      </c>
      <c r="G989" t="s">
        <v>180</v>
      </c>
      <c r="H989" t="s">
        <v>58</v>
      </c>
      <c r="I989">
        <v>2</v>
      </c>
      <c r="J989">
        <v>427.16</v>
      </c>
      <c r="K989">
        <v>0</v>
      </c>
      <c r="L989">
        <v>102.52</v>
      </c>
      <c r="M989">
        <v>4.1500000000000004</v>
      </c>
      <c r="N989">
        <v>960.99</v>
      </c>
      <c r="O989" t="s">
        <v>153</v>
      </c>
      <c r="P989" t="s">
        <v>28</v>
      </c>
      <c r="Q989" t="s">
        <v>41</v>
      </c>
      <c r="R989" t="s">
        <v>42</v>
      </c>
      <c r="S989" t="s">
        <v>91</v>
      </c>
      <c r="T989" t="s">
        <v>3128</v>
      </c>
    </row>
    <row r="990" spans="1:20" x14ac:dyDescent="0.25">
      <c r="A990" t="s">
        <v>3129</v>
      </c>
      <c r="B990" s="1">
        <v>44098</v>
      </c>
      <c r="C990" t="s">
        <v>3130</v>
      </c>
      <c r="D990" t="s">
        <v>944</v>
      </c>
      <c r="E990" t="s">
        <v>196</v>
      </c>
      <c r="F990" t="s">
        <v>197</v>
      </c>
      <c r="G990" t="s">
        <v>180</v>
      </c>
      <c r="H990" t="s">
        <v>354</v>
      </c>
      <c r="I990">
        <v>5</v>
      </c>
      <c r="J990">
        <v>498.31</v>
      </c>
      <c r="K990">
        <v>0</v>
      </c>
      <c r="L990">
        <v>199.32</v>
      </c>
      <c r="M990">
        <v>12.95</v>
      </c>
      <c r="N990">
        <v>2703.82</v>
      </c>
      <c r="O990" t="s">
        <v>80</v>
      </c>
      <c r="P990" t="s">
        <v>28</v>
      </c>
      <c r="Q990" t="s">
        <v>210</v>
      </c>
      <c r="R990" t="s">
        <v>42</v>
      </c>
      <c r="S990" t="s">
        <v>43</v>
      </c>
      <c r="T990" t="s">
        <v>3131</v>
      </c>
    </row>
    <row r="991" spans="1:20" x14ac:dyDescent="0.25">
      <c r="A991" t="s">
        <v>3132</v>
      </c>
      <c r="B991" s="1">
        <v>44908</v>
      </c>
      <c r="C991" t="s">
        <v>3133</v>
      </c>
      <c r="D991" t="s">
        <v>120</v>
      </c>
      <c r="E991" t="s">
        <v>521</v>
      </c>
      <c r="F991" t="s">
        <v>522</v>
      </c>
      <c r="G991" t="s">
        <v>50</v>
      </c>
      <c r="H991" t="s">
        <v>109</v>
      </c>
      <c r="I991">
        <v>5</v>
      </c>
      <c r="J991">
        <v>525.02</v>
      </c>
      <c r="K991">
        <v>0.15</v>
      </c>
      <c r="L991">
        <v>178.51</v>
      </c>
      <c r="M991">
        <v>4.3899999999999997</v>
      </c>
      <c r="N991">
        <v>2414.2399999999998</v>
      </c>
      <c r="O991" t="s">
        <v>40</v>
      </c>
      <c r="P991" t="s">
        <v>28</v>
      </c>
      <c r="Q991" t="s">
        <v>188</v>
      </c>
      <c r="R991" t="s">
        <v>82</v>
      </c>
      <c r="S991" t="s">
        <v>91</v>
      </c>
      <c r="T991" t="s">
        <v>1478</v>
      </c>
    </row>
    <row r="992" spans="1:20" x14ac:dyDescent="0.25">
      <c r="A992" t="s">
        <v>3134</v>
      </c>
      <c r="B992" s="1">
        <v>44066</v>
      </c>
      <c r="C992" t="s">
        <v>3135</v>
      </c>
      <c r="D992" t="s">
        <v>336</v>
      </c>
      <c r="E992" t="s">
        <v>164</v>
      </c>
      <c r="F992" t="s">
        <v>165</v>
      </c>
      <c r="G992" t="s">
        <v>25</v>
      </c>
      <c r="H992" t="s">
        <v>263</v>
      </c>
      <c r="I992">
        <v>5</v>
      </c>
      <c r="J992">
        <v>240.73</v>
      </c>
      <c r="K992">
        <v>0.15</v>
      </c>
      <c r="L992">
        <v>81.849999999999994</v>
      </c>
      <c r="M992">
        <v>6.73</v>
      </c>
      <c r="N992">
        <v>1111.68</v>
      </c>
      <c r="O992" t="s">
        <v>40</v>
      </c>
      <c r="P992" t="s">
        <v>28</v>
      </c>
      <c r="Q992" t="s">
        <v>228</v>
      </c>
      <c r="R992" t="s">
        <v>82</v>
      </c>
      <c r="S992" t="s">
        <v>43</v>
      </c>
      <c r="T992" t="s">
        <v>3136</v>
      </c>
    </row>
    <row r="993" spans="1:20" x14ac:dyDescent="0.25">
      <c r="A993" t="s">
        <v>3137</v>
      </c>
      <c r="B993" s="1">
        <v>44219</v>
      </c>
      <c r="C993" t="s">
        <v>3138</v>
      </c>
      <c r="D993" t="s">
        <v>220</v>
      </c>
      <c r="E993" t="s">
        <v>77</v>
      </c>
      <c r="F993" t="s">
        <v>78</v>
      </c>
      <c r="G993" t="s">
        <v>38</v>
      </c>
      <c r="H993" t="s">
        <v>354</v>
      </c>
      <c r="I993">
        <v>5</v>
      </c>
      <c r="J993">
        <v>219.88</v>
      </c>
      <c r="K993">
        <v>0.05</v>
      </c>
      <c r="L993">
        <v>52.22</v>
      </c>
      <c r="M993">
        <v>14.84</v>
      </c>
      <c r="N993">
        <v>1111.49</v>
      </c>
      <c r="O993" t="s">
        <v>69</v>
      </c>
      <c r="P993" t="s">
        <v>28</v>
      </c>
      <c r="Q993" t="s">
        <v>188</v>
      </c>
      <c r="R993" t="s">
        <v>82</v>
      </c>
      <c r="S993" t="s">
        <v>43</v>
      </c>
      <c r="T993" t="s">
        <v>691</v>
      </c>
    </row>
    <row r="994" spans="1:20" x14ac:dyDescent="0.25">
      <c r="A994" t="s">
        <v>3139</v>
      </c>
      <c r="B994" s="1">
        <v>44820</v>
      </c>
      <c r="C994" t="s">
        <v>3140</v>
      </c>
      <c r="D994" t="s">
        <v>1174</v>
      </c>
      <c r="E994" t="s">
        <v>783</v>
      </c>
      <c r="F994" t="s">
        <v>784</v>
      </c>
      <c r="G994" t="s">
        <v>180</v>
      </c>
      <c r="H994" t="s">
        <v>123</v>
      </c>
      <c r="I994">
        <v>1</v>
      </c>
      <c r="J994">
        <v>202.33</v>
      </c>
      <c r="K994">
        <v>0</v>
      </c>
      <c r="L994">
        <v>10.119999999999999</v>
      </c>
      <c r="M994">
        <v>9.1</v>
      </c>
      <c r="N994">
        <v>221.55</v>
      </c>
      <c r="O994" t="s">
        <v>27</v>
      </c>
      <c r="P994" t="s">
        <v>28</v>
      </c>
      <c r="Q994" t="s">
        <v>188</v>
      </c>
      <c r="R994" t="s">
        <v>82</v>
      </c>
      <c r="S994" t="s">
        <v>31</v>
      </c>
      <c r="T994" t="s">
        <v>3141</v>
      </c>
    </row>
    <row r="995" spans="1:20" x14ac:dyDescent="0.25">
      <c r="A995" t="s">
        <v>3142</v>
      </c>
      <c r="B995" s="1">
        <v>45588</v>
      </c>
      <c r="C995" t="s">
        <v>3143</v>
      </c>
      <c r="D995" t="s">
        <v>429</v>
      </c>
      <c r="E995" t="s">
        <v>196</v>
      </c>
      <c r="F995" t="s">
        <v>197</v>
      </c>
      <c r="G995" t="s">
        <v>38</v>
      </c>
      <c r="H995" t="s">
        <v>256</v>
      </c>
      <c r="I995">
        <v>4</v>
      </c>
      <c r="J995">
        <v>327.29000000000002</v>
      </c>
      <c r="K995">
        <v>0.1</v>
      </c>
      <c r="L995">
        <v>0</v>
      </c>
      <c r="M995">
        <v>1.04</v>
      </c>
      <c r="N995">
        <v>1179.28</v>
      </c>
      <c r="O995" t="s">
        <v>69</v>
      </c>
      <c r="P995" t="s">
        <v>28</v>
      </c>
      <c r="Q995" t="s">
        <v>60</v>
      </c>
      <c r="R995" t="s">
        <v>61</v>
      </c>
      <c r="S995" t="s">
        <v>43</v>
      </c>
      <c r="T995" t="s">
        <v>993</v>
      </c>
    </row>
    <row r="996" spans="1:20" x14ac:dyDescent="0.25">
      <c r="A996" t="s">
        <v>3144</v>
      </c>
      <c r="B996" s="1">
        <v>44593</v>
      </c>
      <c r="C996" t="s">
        <v>3145</v>
      </c>
      <c r="D996" t="s">
        <v>573</v>
      </c>
      <c r="E996" t="s">
        <v>56</v>
      </c>
      <c r="F996" t="s">
        <v>57</v>
      </c>
      <c r="G996" t="s">
        <v>180</v>
      </c>
      <c r="H996" t="s">
        <v>123</v>
      </c>
      <c r="I996">
        <v>1</v>
      </c>
      <c r="J996">
        <v>28.68</v>
      </c>
      <c r="K996">
        <v>0</v>
      </c>
      <c r="L996">
        <v>2.29</v>
      </c>
      <c r="M996">
        <v>4.46</v>
      </c>
      <c r="N996">
        <v>35.43</v>
      </c>
      <c r="O996" t="s">
        <v>40</v>
      </c>
      <c r="P996" t="s">
        <v>28</v>
      </c>
      <c r="Q996" t="s">
        <v>182</v>
      </c>
      <c r="R996" t="s">
        <v>183</v>
      </c>
      <c r="S996" t="s">
        <v>43</v>
      </c>
      <c r="T996" t="s">
        <v>3146</v>
      </c>
    </row>
    <row r="997" spans="1:20" x14ac:dyDescent="0.25">
      <c r="A997" t="s">
        <v>3147</v>
      </c>
      <c r="B997" s="1">
        <v>44231</v>
      </c>
      <c r="C997" t="s">
        <v>3148</v>
      </c>
      <c r="D997" t="s">
        <v>379</v>
      </c>
      <c r="E997" t="s">
        <v>130</v>
      </c>
      <c r="F997" t="s">
        <v>131</v>
      </c>
      <c r="G997" t="s">
        <v>50</v>
      </c>
      <c r="H997" t="s">
        <v>58</v>
      </c>
      <c r="I997">
        <v>3</v>
      </c>
      <c r="J997">
        <v>205.85</v>
      </c>
      <c r="K997">
        <v>0.05</v>
      </c>
      <c r="L997">
        <v>46.93</v>
      </c>
      <c r="M997">
        <v>4.1100000000000003</v>
      </c>
      <c r="N997">
        <v>637.71</v>
      </c>
      <c r="O997" t="s">
        <v>69</v>
      </c>
      <c r="P997" t="s">
        <v>28</v>
      </c>
      <c r="Q997" t="s">
        <v>100</v>
      </c>
      <c r="R997" t="s">
        <v>101</v>
      </c>
      <c r="S997" t="s">
        <v>43</v>
      </c>
      <c r="T997" t="s">
        <v>3149</v>
      </c>
    </row>
    <row r="998" spans="1:20" x14ac:dyDescent="0.25">
      <c r="A998" t="s">
        <v>3150</v>
      </c>
      <c r="B998" s="1">
        <v>44454</v>
      </c>
      <c r="C998" t="s">
        <v>3151</v>
      </c>
      <c r="D998" t="s">
        <v>768</v>
      </c>
      <c r="E998" t="s">
        <v>400</v>
      </c>
      <c r="F998" t="s">
        <v>401</v>
      </c>
      <c r="G998" t="s">
        <v>38</v>
      </c>
      <c r="H998" t="s">
        <v>58</v>
      </c>
      <c r="I998">
        <v>3</v>
      </c>
      <c r="J998">
        <v>354.79</v>
      </c>
      <c r="K998">
        <v>0</v>
      </c>
      <c r="L998">
        <v>127.72</v>
      </c>
      <c r="M998">
        <v>6.11</v>
      </c>
      <c r="N998">
        <v>1198.2</v>
      </c>
      <c r="O998" t="s">
        <v>69</v>
      </c>
      <c r="P998" t="s">
        <v>28</v>
      </c>
      <c r="Q998" t="s">
        <v>100</v>
      </c>
      <c r="R998" t="s">
        <v>101</v>
      </c>
      <c r="S998" t="s">
        <v>43</v>
      </c>
      <c r="T998" t="s">
        <v>3152</v>
      </c>
    </row>
    <row r="999" spans="1:20" x14ac:dyDescent="0.25">
      <c r="A999" t="s">
        <v>3153</v>
      </c>
      <c r="B999" s="1">
        <v>44597</v>
      </c>
      <c r="C999" t="s">
        <v>3154</v>
      </c>
      <c r="D999" t="s">
        <v>1006</v>
      </c>
      <c r="E999" t="s">
        <v>812</v>
      </c>
      <c r="F999" t="s">
        <v>813</v>
      </c>
      <c r="G999" t="s">
        <v>50</v>
      </c>
      <c r="H999" t="s">
        <v>58</v>
      </c>
      <c r="I999">
        <v>4</v>
      </c>
      <c r="J999">
        <v>468.74</v>
      </c>
      <c r="K999">
        <v>0.05</v>
      </c>
      <c r="L999">
        <v>320.62</v>
      </c>
      <c r="M999">
        <v>1.2</v>
      </c>
      <c r="N999">
        <v>2103.0300000000002</v>
      </c>
      <c r="O999" t="s">
        <v>153</v>
      </c>
      <c r="P999" t="s">
        <v>28</v>
      </c>
      <c r="Q999" t="s">
        <v>51</v>
      </c>
      <c r="R999" t="s">
        <v>42</v>
      </c>
      <c r="S999" t="s">
        <v>43</v>
      </c>
      <c r="T999" t="s">
        <v>2919</v>
      </c>
    </row>
    <row r="1000" spans="1:20" x14ac:dyDescent="0.25">
      <c r="A1000" t="s">
        <v>3155</v>
      </c>
      <c r="B1000" s="1">
        <v>45157</v>
      </c>
      <c r="C1000" t="s">
        <v>3156</v>
      </c>
      <c r="D1000" t="s">
        <v>694</v>
      </c>
      <c r="E1000" t="s">
        <v>286</v>
      </c>
      <c r="F1000" t="s">
        <v>287</v>
      </c>
      <c r="G1000" t="s">
        <v>38</v>
      </c>
      <c r="H1000" t="s">
        <v>68</v>
      </c>
      <c r="I1000">
        <v>4</v>
      </c>
      <c r="J1000">
        <v>44.82</v>
      </c>
      <c r="K1000">
        <v>0.05</v>
      </c>
      <c r="L1000">
        <v>13.63</v>
      </c>
      <c r="M1000">
        <v>0.53</v>
      </c>
      <c r="N1000">
        <v>184.48</v>
      </c>
      <c r="O1000" t="s">
        <v>80</v>
      </c>
      <c r="P1000" t="s">
        <v>181</v>
      </c>
      <c r="Q1000" t="s">
        <v>145</v>
      </c>
      <c r="R1000" t="s">
        <v>146</v>
      </c>
      <c r="S1000" t="s">
        <v>43</v>
      </c>
      <c r="T1000" t="s">
        <v>3157</v>
      </c>
    </row>
    <row r="1001" spans="1:20" x14ac:dyDescent="0.25">
      <c r="A1001" t="s">
        <v>3158</v>
      </c>
      <c r="B1001" s="1">
        <v>44749</v>
      </c>
      <c r="C1001" t="s">
        <v>3159</v>
      </c>
      <c r="D1001" t="s">
        <v>549</v>
      </c>
      <c r="E1001" t="s">
        <v>574</v>
      </c>
      <c r="F1001" t="s">
        <v>575</v>
      </c>
      <c r="G1001" t="s">
        <v>180</v>
      </c>
      <c r="H1001" t="s">
        <v>26</v>
      </c>
      <c r="I1001">
        <v>5</v>
      </c>
      <c r="J1001">
        <v>137.56</v>
      </c>
      <c r="K1001">
        <v>0</v>
      </c>
      <c r="L1001">
        <v>34.39</v>
      </c>
      <c r="M1001">
        <v>9.0399999999999991</v>
      </c>
      <c r="N1001">
        <v>731.23</v>
      </c>
      <c r="O1001" t="s">
        <v>153</v>
      </c>
      <c r="P1001" t="s">
        <v>181</v>
      </c>
      <c r="Q1001" t="s">
        <v>100</v>
      </c>
      <c r="R1001" t="s">
        <v>101</v>
      </c>
      <c r="S1001" t="s">
        <v>43</v>
      </c>
      <c r="T1001" t="s">
        <v>3160</v>
      </c>
    </row>
    <row r="1002" spans="1:20" x14ac:dyDescent="0.25">
      <c r="A1002" t="s">
        <v>3161</v>
      </c>
      <c r="B1002" s="1">
        <v>45061</v>
      </c>
      <c r="C1002" t="s">
        <v>3162</v>
      </c>
      <c r="D1002" t="s">
        <v>1034</v>
      </c>
      <c r="E1002" t="s">
        <v>434</v>
      </c>
      <c r="F1002" t="s">
        <v>435</v>
      </c>
      <c r="G1002" t="s">
        <v>25</v>
      </c>
      <c r="H1002" t="s">
        <v>58</v>
      </c>
      <c r="I1002">
        <v>4</v>
      </c>
      <c r="J1002">
        <v>368.67</v>
      </c>
      <c r="K1002">
        <v>0.05</v>
      </c>
      <c r="L1002">
        <v>168.11</v>
      </c>
      <c r="M1002">
        <v>0.98</v>
      </c>
      <c r="N1002">
        <v>1570.04</v>
      </c>
      <c r="O1002" t="s">
        <v>59</v>
      </c>
      <c r="P1002" t="s">
        <v>28</v>
      </c>
      <c r="Q1002" t="s">
        <v>188</v>
      </c>
      <c r="R1002" t="s">
        <v>82</v>
      </c>
      <c r="S1002" t="s">
        <v>72</v>
      </c>
      <c r="T1002" t="s">
        <v>1761</v>
      </c>
    </row>
    <row r="1003" spans="1:20" x14ac:dyDescent="0.25">
      <c r="A1003" t="s">
        <v>3163</v>
      </c>
      <c r="B1003" s="1">
        <v>45083</v>
      </c>
      <c r="C1003" t="s">
        <v>3164</v>
      </c>
      <c r="D1003" t="s">
        <v>318</v>
      </c>
      <c r="E1003" t="s">
        <v>244</v>
      </c>
      <c r="F1003" t="s">
        <v>245</v>
      </c>
      <c r="G1003" t="s">
        <v>180</v>
      </c>
      <c r="H1003" t="s">
        <v>263</v>
      </c>
      <c r="I1003">
        <v>5</v>
      </c>
      <c r="J1003">
        <v>516.45000000000005</v>
      </c>
      <c r="K1003">
        <v>0.1</v>
      </c>
      <c r="L1003">
        <v>0</v>
      </c>
      <c r="M1003">
        <v>11.2</v>
      </c>
      <c r="N1003">
        <v>2335.2199999999998</v>
      </c>
      <c r="O1003" t="s">
        <v>27</v>
      </c>
      <c r="P1003" t="s">
        <v>99</v>
      </c>
      <c r="Q1003" t="s">
        <v>221</v>
      </c>
      <c r="R1003" t="s">
        <v>222</v>
      </c>
      <c r="S1003" t="s">
        <v>43</v>
      </c>
      <c r="T1003" t="s">
        <v>3165</v>
      </c>
    </row>
    <row r="1004" spans="1:20" x14ac:dyDescent="0.25">
      <c r="A1004" t="s">
        <v>3166</v>
      </c>
      <c r="B1004" s="1">
        <v>44683</v>
      </c>
      <c r="C1004" t="s">
        <v>3167</v>
      </c>
      <c r="D1004" t="s">
        <v>385</v>
      </c>
      <c r="E1004" t="s">
        <v>23</v>
      </c>
      <c r="F1004" t="s">
        <v>24</v>
      </c>
      <c r="G1004" t="s">
        <v>98</v>
      </c>
      <c r="H1004" t="s">
        <v>68</v>
      </c>
      <c r="I1004">
        <v>1</v>
      </c>
      <c r="J1004">
        <v>413.06</v>
      </c>
      <c r="K1004">
        <v>0.3</v>
      </c>
      <c r="L1004">
        <v>34.700000000000003</v>
      </c>
      <c r="M1004">
        <v>13.86</v>
      </c>
      <c r="N1004">
        <v>337.7</v>
      </c>
      <c r="O1004" t="s">
        <v>27</v>
      </c>
      <c r="P1004" t="s">
        <v>28</v>
      </c>
      <c r="Q1004" t="s">
        <v>339</v>
      </c>
      <c r="R1004" t="s">
        <v>82</v>
      </c>
      <c r="S1004" t="s">
        <v>72</v>
      </c>
      <c r="T1004" t="s">
        <v>2593</v>
      </c>
    </row>
    <row r="1005" spans="1:20" x14ac:dyDescent="0.25">
      <c r="A1005" t="s">
        <v>3168</v>
      </c>
      <c r="B1005" s="1">
        <v>44408</v>
      </c>
      <c r="C1005" t="s">
        <v>3169</v>
      </c>
      <c r="D1005" t="s">
        <v>764</v>
      </c>
      <c r="E1005" t="s">
        <v>226</v>
      </c>
      <c r="F1005" t="s">
        <v>227</v>
      </c>
      <c r="G1005" t="s">
        <v>25</v>
      </c>
      <c r="H1005" t="s">
        <v>39</v>
      </c>
      <c r="I1005">
        <v>3</v>
      </c>
      <c r="J1005">
        <v>468.4</v>
      </c>
      <c r="K1005">
        <v>0.2</v>
      </c>
      <c r="L1005">
        <v>56.21</v>
      </c>
      <c r="M1005">
        <v>11.26</v>
      </c>
      <c r="N1005">
        <v>1191.6300000000001</v>
      </c>
      <c r="O1005" t="s">
        <v>27</v>
      </c>
      <c r="P1005" t="s">
        <v>28</v>
      </c>
      <c r="Q1005" t="s">
        <v>51</v>
      </c>
      <c r="R1005" t="s">
        <v>42</v>
      </c>
      <c r="S1005" t="s">
        <v>43</v>
      </c>
      <c r="T1005" t="s">
        <v>3170</v>
      </c>
    </row>
    <row r="1006" spans="1:20" x14ac:dyDescent="0.25">
      <c r="A1006" t="s">
        <v>3171</v>
      </c>
      <c r="B1006" s="1">
        <v>43905</v>
      </c>
      <c r="C1006" t="s">
        <v>3172</v>
      </c>
      <c r="D1006" t="s">
        <v>347</v>
      </c>
      <c r="E1006" t="s">
        <v>196</v>
      </c>
      <c r="F1006" t="s">
        <v>197</v>
      </c>
      <c r="G1006" t="s">
        <v>25</v>
      </c>
      <c r="H1006" t="s">
        <v>354</v>
      </c>
      <c r="I1006">
        <v>2</v>
      </c>
      <c r="J1006">
        <v>55.14</v>
      </c>
      <c r="K1006">
        <v>0</v>
      </c>
      <c r="L1006">
        <v>5.51</v>
      </c>
      <c r="M1006">
        <v>6.13</v>
      </c>
      <c r="N1006">
        <v>121.92</v>
      </c>
      <c r="O1006" t="s">
        <v>40</v>
      </c>
      <c r="P1006" t="s">
        <v>181</v>
      </c>
      <c r="Q1006" t="s">
        <v>228</v>
      </c>
      <c r="R1006" t="s">
        <v>82</v>
      </c>
      <c r="S1006" t="s">
        <v>43</v>
      </c>
      <c r="T1006" t="s">
        <v>1035</v>
      </c>
    </row>
    <row r="1007" spans="1:20" x14ac:dyDescent="0.25">
      <c r="A1007" t="s">
        <v>3173</v>
      </c>
      <c r="B1007" s="1">
        <v>44265</v>
      </c>
      <c r="C1007" t="s">
        <v>3174</v>
      </c>
      <c r="D1007" t="s">
        <v>757</v>
      </c>
      <c r="E1007" t="s">
        <v>215</v>
      </c>
      <c r="F1007" t="s">
        <v>216</v>
      </c>
      <c r="G1007" t="s">
        <v>50</v>
      </c>
      <c r="H1007" t="s">
        <v>256</v>
      </c>
      <c r="I1007">
        <v>1</v>
      </c>
      <c r="J1007">
        <v>43.41</v>
      </c>
      <c r="K1007">
        <v>0.15</v>
      </c>
      <c r="L1007">
        <v>0</v>
      </c>
      <c r="M1007">
        <v>1.68</v>
      </c>
      <c r="N1007">
        <v>38.58</v>
      </c>
      <c r="O1007" t="s">
        <v>69</v>
      </c>
      <c r="P1007" t="s">
        <v>99</v>
      </c>
      <c r="Q1007" t="s">
        <v>182</v>
      </c>
      <c r="R1007" t="s">
        <v>183</v>
      </c>
      <c r="S1007" t="s">
        <v>43</v>
      </c>
      <c r="T1007" t="s">
        <v>2349</v>
      </c>
    </row>
    <row r="1008" spans="1:20" x14ac:dyDescent="0.25">
      <c r="A1008" t="s">
        <v>3175</v>
      </c>
      <c r="B1008" s="1">
        <v>43933</v>
      </c>
      <c r="C1008" t="s">
        <v>3176</v>
      </c>
      <c r="D1008" t="s">
        <v>720</v>
      </c>
      <c r="E1008" t="s">
        <v>178</v>
      </c>
      <c r="F1008" t="s">
        <v>179</v>
      </c>
      <c r="G1008" t="s">
        <v>50</v>
      </c>
      <c r="H1008" t="s">
        <v>58</v>
      </c>
      <c r="I1008">
        <v>3</v>
      </c>
      <c r="J1008">
        <v>290.87</v>
      </c>
      <c r="K1008">
        <v>0</v>
      </c>
      <c r="L1008">
        <v>104.71</v>
      </c>
      <c r="M1008">
        <v>13.95</v>
      </c>
      <c r="N1008">
        <v>991.27</v>
      </c>
      <c r="O1008" t="s">
        <v>153</v>
      </c>
      <c r="P1008" t="s">
        <v>132</v>
      </c>
      <c r="Q1008" t="s">
        <v>210</v>
      </c>
      <c r="R1008" t="s">
        <v>42</v>
      </c>
      <c r="S1008" t="s">
        <v>31</v>
      </c>
      <c r="T1008" t="s">
        <v>3177</v>
      </c>
    </row>
    <row r="1009" spans="1:20" x14ac:dyDescent="0.25">
      <c r="A1009" t="s">
        <v>3178</v>
      </c>
      <c r="B1009" s="1">
        <v>45276</v>
      </c>
      <c r="C1009" t="s">
        <v>3179</v>
      </c>
      <c r="D1009" t="s">
        <v>757</v>
      </c>
      <c r="E1009" t="s">
        <v>675</v>
      </c>
      <c r="F1009" t="s">
        <v>676</v>
      </c>
      <c r="G1009" t="s">
        <v>180</v>
      </c>
      <c r="H1009" t="s">
        <v>26</v>
      </c>
      <c r="I1009">
        <v>2</v>
      </c>
      <c r="J1009">
        <v>67.069999999999993</v>
      </c>
      <c r="K1009">
        <v>0</v>
      </c>
      <c r="L1009">
        <v>24.15</v>
      </c>
      <c r="M1009">
        <v>0.48</v>
      </c>
      <c r="N1009">
        <v>158.77000000000001</v>
      </c>
      <c r="O1009" t="s">
        <v>69</v>
      </c>
      <c r="P1009" t="s">
        <v>28</v>
      </c>
      <c r="Q1009" t="s">
        <v>41</v>
      </c>
      <c r="R1009" t="s">
        <v>42</v>
      </c>
      <c r="S1009" t="s">
        <v>43</v>
      </c>
      <c r="T1009" t="s">
        <v>3180</v>
      </c>
    </row>
    <row r="1010" spans="1:20" x14ac:dyDescent="0.25">
      <c r="A1010" t="s">
        <v>3181</v>
      </c>
      <c r="B1010" s="1">
        <v>45558</v>
      </c>
      <c r="C1010" t="s">
        <v>3182</v>
      </c>
      <c r="D1010" t="s">
        <v>549</v>
      </c>
      <c r="E1010" t="s">
        <v>244</v>
      </c>
      <c r="F1010" t="s">
        <v>245</v>
      </c>
      <c r="G1010" t="s">
        <v>180</v>
      </c>
      <c r="H1010" t="s">
        <v>263</v>
      </c>
      <c r="I1010">
        <v>2</v>
      </c>
      <c r="J1010">
        <v>469.05</v>
      </c>
      <c r="K1010">
        <v>0</v>
      </c>
      <c r="L1010">
        <v>75.05</v>
      </c>
      <c r="M1010">
        <v>13.01</v>
      </c>
      <c r="N1010">
        <v>1026.1600000000001</v>
      </c>
      <c r="O1010" t="s">
        <v>27</v>
      </c>
      <c r="P1010" t="s">
        <v>28</v>
      </c>
      <c r="Q1010" t="s">
        <v>228</v>
      </c>
      <c r="R1010" t="s">
        <v>82</v>
      </c>
      <c r="S1010" t="s">
        <v>43</v>
      </c>
      <c r="T1010" t="s">
        <v>3183</v>
      </c>
    </row>
    <row r="1011" spans="1:20" x14ac:dyDescent="0.25">
      <c r="A1011" t="s">
        <v>3184</v>
      </c>
      <c r="B1011" s="1">
        <v>44594</v>
      </c>
      <c r="C1011" t="s">
        <v>3185</v>
      </c>
      <c r="D1011" t="s">
        <v>291</v>
      </c>
      <c r="E1011" t="s">
        <v>261</v>
      </c>
      <c r="F1011" t="s">
        <v>262</v>
      </c>
      <c r="G1011" t="s">
        <v>180</v>
      </c>
      <c r="H1011" t="s">
        <v>256</v>
      </c>
      <c r="I1011">
        <v>4</v>
      </c>
      <c r="J1011">
        <v>130.99</v>
      </c>
      <c r="K1011">
        <v>0.2</v>
      </c>
      <c r="L1011">
        <v>50.3</v>
      </c>
      <c r="M1011">
        <v>14.62</v>
      </c>
      <c r="N1011">
        <v>484.09</v>
      </c>
      <c r="O1011" t="s">
        <v>40</v>
      </c>
      <c r="P1011" t="s">
        <v>132</v>
      </c>
      <c r="Q1011" t="s">
        <v>182</v>
      </c>
      <c r="R1011" t="s">
        <v>183</v>
      </c>
      <c r="S1011" t="s">
        <v>43</v>
      </c>
      <c r="T1011" t="s">
        <v>3186</v>
      </c>
    </row>
    <row r="1012" spans="1:20" x14ac:dyDescent="0.25">
      <c r="A1012" t="s">
        <v>3187</v>
      </c>
      <c r="B1012" s="1">
        <v>44568</v>
      </c>
      <c r="C1012" t="s">
        <v>3188</v>
      </c>
      <c r="D1012" t="s">
        <v>597</v>
      </c>
      <c r="E1012" t="s">
        <v>196</v>
      </c>
      <c r="F1012" t="s">
        <v>197</v>
      </c>
      <c r="G1012" t="s">
        <v>180</v>
      </c>
      <c r="H1012" t="s">
        <v>109</v>
      </c>
      <c r="I1012">
        <v>1</v>
      </c>
      <c r="J1012">
        <v>570.14</v>
      </c>
      <c r="K1012">
        <v>0.1</v>
      </c>
      <c r="L1012">
        <v>41.05</v>
      </c>
      <c r="M1012">
        <v>12.99</v>
      </c>
      <c r="N1012">
        <v>567.16999999999996</v>
      </c>
      <c r="O1012" t="s">
        <v>27</v>
      </c>
      <c r="P1012" t="s">
        <v>28</v>
      </c>
      <c r="Q1012" t="s">
        <v>145</v>
      </c>
      <c r="R1012" t="s">
        <v>146</v>
      </c>
      <c r="S1012" t="s">
        <v>31</v>
      </c>
      <c r="T1012" t="s">
        <v>605</v>
      </c>
    </row>
    <row r="1013" spans="1:20" x14ac:dyDescent="0.25">
      <c r="A1013" t="s">
        <v>3189</v>
      </c>
      <c r="B1013" s="1">
        <v>44636</v>
      </c>
      <c r="C1013" t="s">
        <v>3190</v>
      </c>
      <c r="D1013" t="s">
        <v>1056</v>
      </c>
      <c r="E1013" t="s">
        <v>208</v>
      </c>
      <c r="F1013" t="s">
        <v>209</v>
      </c>
      <c r="G1013" t="s">
        <v>38</v>
      </c>
      <c r="H1013" t="s">
        <v>109</v>
      </c>
      <c r="I1013">
        <v>4</v>
      </c>
      <c r="J1013">
        <v>92.44</v>
      </c>
      <c r="K1013">
        <v>0.1</v>
      </c>
      <c r="L1013">
        <v>26.62</v>
      </c>
      <c r="M1013">
        <v>10.62</v>
      </c>
      <c r="N1013">
        <v>370.02</v>
      </c>
      <c r="O1013" t="s">
        <v>153</v>
      </c>
      <c r="P1013" t="s">
        <v>28</v>
      </c>
      <c r="Q1013" t="s">
        <v>71</v>
      </c>
      <c r="R1013" t="s">
        <v>42</v>
      </c>
      <c r="S1013" t="s">
        <v>43</v>
      </c>
      <c r="T1013" t="s">
        <v>184</v>
      </c>
    </row>
    <row r="1014" spans="1:20" x14ac:dyDescent="0.25">
      <c r="A1014" t="s">
        <v>3191</v>
      </c>
      <c r="B1014" s="1">
        <v>45160</v>
      </c>
      <c r="C1014" t="s">
        <v>3192</v>
      </c>
      <c r="D1014" t="s">
        <v>1006</v>
      </c>
      <c r="E1014" t="s">
        <v>521</v>
      </c>
      <c r="F1014" t="s">
        <v>522</v>
      </c>
      <c r="G1014" t="s">
        <v>180</v>
      </c>
      <c r="H1014" t="s">
        <v>79</v>
      </c>
      <c r="I1014">
        <v>2</v>
      </c>
      <c r="J1014">
        <v>97.79</v>
      </c>
      <c r="K1014">
        <v>0</v>
      </c>
      <c r="L1014">
        <v>0</v>
      </c>
      <c r="M1014">
        <v>10.97</v>
      </c>
      <c r="N1014">
        <v>206.55</v>
      </c>
      <c r="O1014" t="s">
        <v>80</v>
      </c>
      <c r="P1014" t="s">
        <v>99</v>
      </c>
      <c r="Q1014" t="s">
        <v>116</v>
      </c>
      <c r="R1014" t="s">
        <v>42</v>
      </c>
      <c r="S1014" t="s">
        <v>31</v>
      </c>
      <c r="T1014" t="s">
        <v>2437</v>
      </c>
    </row>
    <row r="1015" spans="1:20" x14ac:dyDescent="0.25">
      <c r="A1015" t="s">
        <v>3193</v>
      </c>
      <c r="B1015" s="1">
        <v>43928</v>
      </c>
      <c r="C1015" t="s">
        <v>3194</v>
      </c>
      <c r="D1015" t="s">
        <v>447</v>
      </c>
      <c r="E1015" t="s">
        <v>286</v>
      </c>
      <c r="F1015" t="s">
        <v>287</v>
      </c>
      <c r="G1015" t="s">
        <v>180</v>
      </c>
      <c r="H1015" t="s">
        <v>109</v>
      </c>
      <c r="I1015">
        <v>1</v>
      </c>
      <c r="J1015">
        <v>459.17</v>
      </c>
      <c r="K1015">
        <v>0</v>
      </c>
      <c r="L1015">
        <v>82.65</v>
      </c>
      <c r="M1015">
        <v>8.9</v>
      </c>
      <c r="N1015">
        <v>550.72</v>
      </c>
      <c r="O1015" t="s">
        <v>80</v>
      </c>
      <c r="P1015" t="s">
        <v>28</v>
      </c>
      <c r="Q1015" t="s">
        <v>124</v>
      </c>
      <c r="R1015" t="s">
        <v>125</v>
      </c>
      <c r="S1015" t="s">
        <v>43</v>
      </c>
      <c r="T1015" t="s">
        <v>2500</v>
      </c>
    </row>
    <row r="1016" spans="1:20" x14ac:dyDescent="0.25">
      <c r="A1016" t="s">
        <v>3195</v>
      </c>
      <c r="B1016" s="1">
        <v>44628</v>
      </c>
      <c r="C1016" t="s">
        <v>3196</v>
      </c>
      <c r="D1016" t="s">
        <v>1170</v>
      </c>
      <c r="E1016" t="s">
        <v>280</v>
      </c>
      <c r="F1016" t="s">
        <v>281</v>
      </c>
      <c r="G1016" t="s">
        <v>108</v>
      </c>
      <c r="H1016" t="s">
        <v>68</v>
      </c>
      <c r="I1016">
        <v>2</v>
      </c>
      <c r="J1016">
        <v>107.7</v>
      </c>
      <c r="K1016">
        <v>0.05</v>
      </c>
      <c r="L1016">
        <v>24.56</v>
      </c>
      <c r="M1016">
        <v>5.14</v>
      </c>
      <c r="N1016">
        <v>234.33</v>
      </c>
      <c r="O1016" t="s">
        <v>69</v>
      </c>
      <c r="P1016" t="s">
        <v>28</v>
      </c>
      <c r="Q1016" t="s">
        <v>124</v>
      </c>
      <c r="R1016" t="s">
        <v>125</v>
      </c>
      <c r="S1016" t="s">
        <v>235</v>
      </c>
      <c r="T1016" t="s">
        <v>193</v>
      </c>
    </row>
    <row r="1017" spans="1:20" x14ac:dyDescent="0.25">
      <c r="A1017" t="s">
        <v>3197</v>
      </c>
      <c r="B1017" s="1">
        <v>45189</v>
      </c>
      <c r="C1017" t="s">
        <v>3198</v>
      </c>
      <c r="D1017" t="s">
        <v>753</v>
      </c>
      <c r="E1017" t="s">
        <v>172</v>
      </c>
      <c r="F1017" t="s">
        <v>173</v>
      </c>
      <c r="G1017" t="s">
        <v>50</v>
      </c>
      <c r="H1017" t="s">
        <v>109</v>
      </c>
      <c r="I1017">
        <v>3</v>
      </c>
      <c r="J1017">
        <v>398.7</v>
      </c>
      <c r="K1017">
        <v>0.1</v>
      </c>
      <c r="L1017">
        <v>193.77</v>
      </c>
      <c r="M1017">
        <v>1.94</v>
      </c>
      <c r="N1017">
        <v>1272.2</v>
      </c>
      <c r="O1017" t="s">
        <v>27</v>
      </c>
      <c r="P1017" t="s">
        <v>28</v>
      </c>
      <c r="Q1017" t="s">
        <v>154</v>
      </c>
      <c r="R1017" t="s">
        <v>155</v>
      </c>
      <c r="S1017" t="s">
        <v>31</v>
      </c>
      <c r="T1017" t="s">
        <v>888</v>
      </c>
    </row>
    <row r="1018" spans="1:20" x14ac:dyDescent="0.25">
      <c r="A1018" t="s">
        <v>3199</v>
      </c>
      <c r="B1018" s="1">
        <v>44689</v>
      </c>
      <c r="C1018" t="s">
        <v>3200</v>
      </c>
      <c r="D1018" t="s">
        <v>894</v>
      </c>
      <c r="E1018" t="s">
        <v>530</v>
      </c>
      <c r="F1018" t="s">
        <v>531</v>
      </c>
      <c r="G1018" t="s">
        <v>108</v>
      </c>
      <c r="H1018" t="s">
        <v>39</v>
      </c>
      <c r="I1018">
        <v>2</v>
      </c>
      <c r="J1018">
        <v>532.39</v>
      </c>
      <c r="K1018">
        <v>0.1</v>
      </c>
      <c r="L1018">
        <v>0</v>
      </c>
      <c r="M1018">
        <v>10.91</v>
      </c>
      <c r="N1018">
        <v>969.21</v>
      </c>
      <c r="O1018" t="s">
        <v>69</v>
      </c>
      <c r="P1018" t="s">
        <v>132</v>
      </c>
      <c r="Q1018" t="s">
        <v>339</v>
      </c>
      <c r="R1018" t="s">
        <v>82</v>
      </c>
      <c r="S1018" t="s">
        <v>72</v>
      </c>
      <c r="T1018" t="s">
        <v>3201</v>
      </c>
    </row>
    <row r="1019" spans="1:20" x14ac:dyDescent="0.25">
      <c r="A1019" t="s">
        <v>3202</v>
      </c>
      <c r="B1019" s="1">
        <v>44265</v>
      </c>
      <c r="C1019" t="s">
        <v>3203</v>
      </c>
      <c r="D1019" t="s">
        <v>1174</v>
      </c>
      <c r="E1019" t="s">
        <v>358</v>
      </c>
      <c r="F1019" t="s">
        <v>359</v>
      </c>
      <c r="G1019" t="s">
        <v>50</v>
      </c>
      <c r="H1019" t="s">
        <v>68</v>
      </c>
      <c r="I1019">
        <v>2</v>
      </c>
      <c r="J1019">
        <v>57.14</v>
      </c>
      <c r="K1019">
        <v>0</v>
      </c>
      <c r="L1019">
        <v>9.14</v>
      </c>
      <c r="M1019">
        <v>3.49</v>
      </c>
      <c r="N1019">
        <v>126.91</v>
      </c>
      <c r="O1019" t="s">
        <v>69</v>
      </c>
      <c r="P1019" t="s">
        <v>28</v>
      </c>
      <c r="Q1019" t="s">
        <v>339</v>
      </c>
      <c r="R1019" t="s">
        <v>82</v>
      </c>
      <c r="S1019" t="s">
        <v>235</v>
      </c>
      <c r="T1019" t="s">
        <v>3204</v>
      </c>
    </row>
    <row r="1020" spans="1:20" x14ac:dyDescent="0.25">
      <c r="A1020" t="s">
        <v>3205</v>
      </c>
      <c r="B1020" s="1">
        <v>44277</v>
      </c>
      <c r="C1020" t="s">
        <v>3206</v>
      </c>
      <c r="D1020" t="s">
        <v>324</v>
      </c>
      <c r="E1020" t="s">
        <v>208</v>
      </c>
      <c r="F1020" t="s">
        <v>209</v>
      </c>
      <c r="G1020" t="s">
        <v>50</v>
      </c>
      <c r="H1020" t="s">
        <v>109</v>
      </c>
      <c r="I1020">
        <v>5</v>
      </c>
      <c r="J1020">
        <v>536.48</v>
      </c>
      <c r="K1020">
        <v>0.1</v>
      </c>
      <c r="L1020">
        <v>193.13</v>
      </c>
      <c r="M1020">
        <v>6.83</v>
      </c>
      <c r="N1020">
        <v>2614.12</v>
      </c>
      <c r="O1020" t="s">
        <v>80</v>
      </c>
      <c r="P1020" t="s">
        <v>28</v>
      </c>
      <c r="Q1020" t="s">
        <v>60</v>
      </c>
      <c r="R1020" t="s">
        <v>61</v>
      </c>
      <c r="S1020" t="s">
        <v>43</v>
      </c>
      <c r="T1020" t="s">
        <v>3207</v>
      </c>
    </row>
    <row r="1021" spans="1:20" x14ac:dyDescent="0.25">
      <c r="A1021" t="s">
        <v>3208</v>
      </c>
      <c r="B1021" s="1">
        <v>45162</v>
      </c>
      <c r="C1021" t="s">
        <v>3209</v>
      </c>
      <c r="D1021" t="s">
        <v>1618</v>
      </c>
      <c r="E1021" t="s">
        <v>114</v>
      </c>
      <c r="F1021" t="s">
        <v>115</v>
      </c>
      <c r="G1021" t="s">
        <v>108</v>
      </c>
      <c r="H1021" t="s">
        <v>123</v>
      </c>
      <c r="I1021">
        <v>3</v>
      </c>
      <c r="J1021">
        <v>484.75</v>
      </c>
      <c r="K1021">
        <v>0</v>
      </c>
      <c r="L1021">
        <v>174.51</v>
      </c>
      <c r="M1021">
        <v>14.71</v>
      </c>
      <c r="N1021">
        <v>1643.47</v>
      </c>
      <c r="O1021" t="s">
        <v>69</v>
      </c>
      <c r="P1021" t="s">
        <v>28</v>
      </c>
      <c r="Q1021" t="s">
        <v>71</v>
      </c>
      <c r="R1021" t="s">
        <v>42</v>
      </c>
      <c r="S1021" t="s">
        <v>43</v>
      </c>
      <c r="T1021" t="s">
        <v>3210</v>
      </c>
    </row>
    <row r="1022" spans="1:20" x14ac:dyDescent="0.25">
      <c r="A1022" t="s">
        <v>3211</v>
      </c>
      <c r="B1022" s="1">
        <v>44079</v>
      </c>
      <c r="C1022" t="s">
        <v>1431</v>
      </c>
      <c r="D1022" t="s">
        <v>624</v>
      </c>
      <c r="E1022" t="s">
        <v>945</v>
      </c>
      <c r="F1022" t="s">
        <v>946</v>
      </c>
      <c r="G1022" t="s">
        <v>98</v>
      </c>
      <c r="H1022" t="s">
        <v>39</v>
      </c>
      <c r="I1022">
        <v>3</v>
      </c>
      <c r="J1022">
        <v>561.67999999999995</v>
      </c>
      <c r="K1022">
        <v>0</v>
      </c>
      <c r="L1022">
        <v>202.2</v>
      </c>
      <c r="M1022">
        <v>4.68</v>
      </c>
      <c r="N1022">
        <v>1891.92</v>
      </c>
      <c r="O1022" t="s">
        <v>153</v>
      </c>
      <c r="P1022" t="s">
        <v>28</v>
      </c>
      <c r="Q1022" t="s">
        <v>145</v>
      </c>
      <c r="R1022" t="s">
        <v>146</v>
      </c>
      <c r="S1022" t="s">
        <v>31</v>
      </c>
      <c r="T1022" t="s">
        <v>2224</v>
      </c>
    </row>
    <row r="1023" spans="1:20" x14ac:dyDescent="0.25">
      <c r="A1023" t="s">
        <v>3212</v>
      </c>
      <c r="B1023" s="1">
        <v>43996</v>
      </c>
      <c r="C1023" t="s">
        <v>3213</v>
      </c>
      <c r="D1023" t="s">
        <v>47</v>
      </c>
      <c r="E1023" t="s">
        <v>226</v>
      </c>
      <c r="F1023" t="s">
        <v>227</v>
      </c>
      <c r="G1023" t="s">
        <v>50</v>
      </c>
      <c r="H1023" t="s">
        <v>58</v>
      </c>
      <c r="I1023">
        <v>3</v>
      </c>
      <c r="J1023">
        <v>527.55999999999995</v>
      </c>
      <c r="K1023">
        <v>0.05</v>
      </c>
      <c r="L1023">
        <v>180.43</v>
      </c>
      <c r="M1023">
        <v>7.21</v>
      </c>
      <c r="N1023">
        <v>1691.19</v>
      </c>
      <c r="O1023" t="s">
        <v>69</v>
      </c>
      <c r="P1023" t="s">
        <v>28</v>
      </c>
      <c r="Q1023" t="s">
        <v>29</v>
      </c>
      <c r="R1023" t="s">
        <v>30</v>
      </c>
      <c r="S1023" t="s">
        <v>43</v>
      </c>
      <c r="T1023" t="s">
        <v>3214</v>
      </c>
    </row>
    <row r="1024" spans="1:20" x14ac:dyDescent="0.25">
      <c r="A1024" t="s">
        <v>3215</v>
      </c>
      <c r="B1024" s="1">
        <v>45335</v>
      </c>
      <c r="C1024" t="s">
        <v>3216</v>
      </c>
      <c r="D1024" t="s">
        <v>22</v>
      </c>
      <c r="E1024" t="s">
        <v>202</v>
      </c>
      <c r="F1024" t="s">
        <v>203</v>
      </c>
      <c r="G1024" t="s">
        <v>38</v>
      </c>
      <c r="H1024" t="s">
        <v>109</v>
      </c>
      <c r="I1024">
        <v>4</v>
      </c>
      <c r="J1024">
        <v>149.12</v>
      </c>
      <c r="K1024">
        <v>0.1</v>
      </c>
      <c r="L1024">
        <v>42.95</v>
      </c>
      <c r="M1024">
        <v>11.75</v>
      </c>
      <c r="N1024">
        <v>591.53</v>
      </c>
      <c r="O1024" t="s">
        <v>80</v>
      </c>
      <c r="P1024" t="s">
        <v>28</v>
      </c>
      <c r="Q1024" t="s">
        <v>60</v>
      </c>
      <c r="R1024" t="s">
        <v>61</v>
      </c>
      <c r="S1024" t="s">
        <v>31</v>
      </c>
      <c r="T1024" t="s">
        <v>3217</v>
      </c>
    </row>
    <row r="1025" spans="1:20" x14ac:dyDescent="0.25">
      <c r="A1025" t="s">
        <v>3218</v>
      </c>
      <c r="B1025" s="1">
        <v>44814</v>
      </c>
      <c r="C1025" t="s">
        <v>3219</v>
      </c>
      <c r="D1025" t="s">
        <v>418</v>
      </c>
      <c r="E1025" t="s">
        <v>130</v>
      </c>
      <c r="F1025" t="s">
        <v>131</v>
      </c>
      <c r="G1025" t="s">
        <v>25</v>
      </c>
      <c r="H1025" t="s">
        <v>263</v>
      </c>
      <c r="I1025">
        <v>4</v>
      </c>
      <c r="J1025">
        <v>298.27999999999997</v>
      </c>
      <c r="K1025">
        <v>0.15</v>
      </c>
      <c r="L1025">
        <v>50.71</v>
      </c>
      <c r="M1025">
        <v>5.83</v>
      </c>
      <c r="N1025">
        <v>1070.69</v>
      </c>
      <c r="O1025" t="s">
        <v>40</v>
      </c>
      <c r="P1025" t="s">
        <v>132</v>
      </c>
      <c r="Q1025" t="s">
        <v>210</v>
      </c>
      <c r="R1025" t="s">
        <v>42</v>
      </c>
      <c r="S1025" t="s">
        <v>43</v>
      </c>
      <c r="T1025" t="s">
        <v>1223</v>
      </c>
    </row>
    <row r="1026" spans="1:20" x14ac:dyDescent="0.25">
      <c r="A1026" t="s">
        <v>3220</v>
      </c>
      <c r="B1026" s="1">
        <v>45189</v>
      </c>
      <c r="C1026" t="s">
        <v>3221</v>
      </c>
      <c r="D1026" t="s">
        <v>1402</v>
      </c>
      <c r="E1026" t="s">
        <v>945</v>
      </c>
      <c r="F1026" t="s">
        <v>946</v>
      </c>
      <c r="G1026" t="s">
        <v>25</v>
      </c>
      <c r="H1026" t="s">
        <v>26</v>
      </c>
      <c r="I1026">
        <v>2</v>
      </c>
      <c r="J1026">
        <v>222.57</v>
      </c>
      <c r="K1026">
        <v>0</v>
      </c>
      <c r="L1026">
        <v>53.42</v>
      </c>
      <c r="M1026">
        <v>10.41</v>
      </c>
      <c r="N1026">
        <v>508.97</v>
      </c>
      <c r="O1026" t="s">
        <v>69</v>
      </c>
      <c r="P1026" t="s">
        <v>28</v>
      </c>
      <c r="Q1026" t="s">
        <v>116</v>
      </c>
      <c r="R1026" t="s">
        <v>42</v>
      </c>
      <c r="S1026" t="s">
        <v>72</v>
      </c>
      <c r="T1026" t="s">
        <v>1764</v>
      </c>
    </row>
    <row r="1027" spans="1:20" x14ac:dyDescent="0.25">
      <c r="A1027" t="s">
        <v>3222</v>
      </c>
      <c r="B1027" s="1">
        <v>44850</v>
      </c>
      <c r="C1027" t="s">
        <v>3223</v>
      </c>
      <c r="D1027" t="s">
        <v>47</v>
      </c>
      <c r="E1027" t="s">
        <v>208</v>
      </c>
      <c r="F1027" t="s">
        <v>209</v>
      </c>
      <c r="G1027" t="s">
        <v>25</v>
      </c>
      <c r="H1027" t="s">
        <v>68</v>
      </c>
      <c r="I1027">
        <v>3</v>
      </c>
      <c r="J1027">
        <v>359.08</v>
      </c>
      <c r="K1027">
        <v>0</v>
      </c>
      <c r="L1027">
        <v>0</v>
      </c>
      <c r="M1027">
        <v>0.11</v>
      </c>
      <c r="N1027">
        <v>1077.3499999999999</v>
      </c>
      <c r="O1027" t="s">
        <v>69</v>
      </c>
      <c r="P1027" t="s">
        <v>28</v>
      </c>
      <c r="Q1027" t="s">
        <v>116</v>
      </c>
      <c r="R1027" t="s">
        <v>42</v>
      </c>
      <c r="S1027" t="s">
        <v>235</v>
      </c>
      <c r="T1027" t="s">
        <v>1334</v>
      </c>
    </row>
    <row r="1028" spans="1:20" x14ac:dyDescent="0.25">
      <c r="A1028" t="s">
        <v>3224</v>
      </c>
      <c r="B1028" s="1">
        <v>44372</v>
      </c>
      <c r="C1028" t="s">
        <v>3225</v>
      </c>
      <c r="D1028" t="s">
        <v>1006</v>
      </c>
      <c r="E1028" t="s">
        <v>66</v>
      </c>
      <c r="F1028" t="s">
        <v>67</v>
      </c>
      <c r="G1028" t="s">
        <v>108</v>
      </c>
      <c r="H1028" t="s">
        <v>79</v>
      </c>
      <c r="I1028">
        <v>5</v>
      </c>
      <c r="J1028">
        <v>422.14</v>
      </c>
      <c r="K1028">
        <v>0.05</v>
      </c>
      <c r="L1028">
        <v>240.62</v>
      </c>
      <c r="M1028">
        <v>1.82</v>
      </c>
      <c r="N1028">
        <v>2247.6</v>
      </c>
      <c r="O1028" t="s">
        <v>80</v>
      </c>
      <c r="P1028" t="s">
        <v>28</v>
      </c>
      <c r="Q1028" t="s">
        <v>166</v>
      </c>
      <c r="R1028" t="s">
        <v>167</v>
      </c>
      <c r="S1028" t="s">
        <v>43</v>
      </c>
      <c r="T1028" t="s">
        <v>617</v>
      </c>
    </row>
    <row r="1029" spans="1:20" x14ac:dyDescent="0.25">
      <c r="A1029" t="s">
        <v>3226</v>
      </c>
      <c r="B1029" s="1">
        <v>44589</v>
      </c>
      <c r="C1029" t="s">
        <v>3227</v>
      </c>
      <c r="D1029" t="s">
        <v>324</v>
      </c>
      <c r="E1029" t="s">
        <v>783</v>
      </c>
      <c r="F1029" t="s">
        <v>784</v>
      </c>
      <c r="G1029" t="s">
        <v>25</v>
      </c>
      <c r="H1029" t="s">
        <v>58</v>
      </c>
      <c r="I1029">
        <v>2</v>
      </c>
      <c r="J1029">
        <v>574.21</v>
      </c>
      <c r="K1029">
        <v>0.1</v>
      </c>
      <c r="L1029">
        <v>82.69</v>
      </c>
      <c r="M1029">
        <v>9.06</v>
      </c>
      <c r="N1029">
        <v>1125.33</v>
      </c>
      <c r="O1029" t="s">
        <v>153</v>
      </c>
      <c r="P1029" t="s">
        <v>28</v>
      </c>
      <c r="Q1029" t="s">
        <v>210</v>
      </c>
      <c r="R1029" t="s">
        <v>42</v>
      </c>
      <c r="S1029" t="s">
        <v>43</v>
      </c>
      <c r="T1029" t="s">
        <v>3228</v>
      </c>
    </row>
    <row r="1030" spans="1:20" x14ac:dyDescent="0.25">
      <c r="A1030" t="s">
        <v>3229</v>
      </c>
      <c r="B1030" s="1">
        <v>44960</v>
      </c>
      <c r="C1030" t="s">
        <v>3230</v>
      </c>
      <c r="D1030" t="s">
        <v>291</v>
      </c>
      <c r="E1030" t="s">
        <v>178</v>
      </c>
      <c r="F1030" t="s">
        <v>179</v>
      </c>
      <c r="G1030" t="s">
        <v>98</v>
      </c>
      <c r="H1030" t="s">
        <v>123</v>
      </c>
      <c r="I1030">
        <v>3</v>
      </c>
      <c r="J1030">
        <v>359.83</v>
      </c>
      <c r="K1030">
        <v>0.05</v>
      </c>
      <c r="L1030">
        <v>82.04</v>
      </c>
      <c r="M1030">
        <v>4.7300000000000004</v>
      </c>
      <c r="N1030">
        <v>1112.29</v>
      </c>
      <c r="O1030" t="s">
        <v>80</v>
      </c>
      <c r="P1030" t="s">
        <v>132</v>
      </c>
      <c r="Q1030" t="s">
        <v>116</v>
      </c>
      <c r="R1030" t="s">
        <v>42</v>
      </c>
      <c r="S1030" t="s">
        <v>72</v>
      </c>
      <c r="T1030" t="s">
        <v>3231</v>
      </c>
    </row>
    <row r="1031" spans="1:20" x14ac:dyDescent="0.25">
      <c r="A1031" t="s">
        <v>3232</v>
      </c>
      <c r="B1031" s="1">
        <v>45417</v>
      </c>
      <c r="C1031" t="s">
        <v>3233</v>
      </c>
      <c r="D1031" t="s">
        <v>520</v>
      </c>
      <c r="E1031" t="s">
        <v>400</v>
      </c>
      <c r="F1031" t="s">
        <v>401</v>
      </c>
      <c r="G1031" t="s">
        <v>50</v>
      </c>
      <c r="H1031" t="s">
        <v>58</v>
      </c>
      <c r="I1031">
        <v>3</v>
      </c>
      <c r="J1031">
        <v>212.52</v>
      </c>
      <c r="K1031">
        <v>0.15</v>
      </c>
      <c r="L1031">
        <v>27.1</v>
      </c>
      <c r="M1031">
        <v>14.61</v>
      </c>
      <c r="N1031">
        <v>583.64</v>
      </c>
      <c r="O1031" t="s">
        <v>69</v>
      </c>
      <c r="P1031" t="s">
        <v>70</v>
      </c>
      <c r="Q1031" t="s">
        <v>116</v>
      </c>
      <c r="R1031" t="s">
        <v>42</v>
      </c>
      <c r="S1031" t="s">
        <v>31</v>
      </c>
      <c r="T1031" t="s">
        <v>2763</v>
      </c>
    </row>
    <row r="1032" spans="1:20" x14ac:dyDescent="0.25">
      <c r="A1032" t="s">
        <v>3234</v>
      </c>
      <c r="B1032" s="1">
        <v>43911</v>
      </c>
      <c r="C1032" t="s">
        <v>3235</v>
      </c>
      <c r="D1032" t="s">
        <v>836</v>
      </c>
      <c r="E1032" t="s">
        <v>492</v>
      </c>
      <c r="F1032" t="s">
        <v>493</v>
      </c>
      <c r="G1032" t="s">
        <v>180</v>
      </c>
      <c r="H1032" t="s">
        <v>58</v>
      </c>
      <c r="I1032">
        <v>4</v>
      </c>
      <c r="J1032">
        <v>469.58</v>
      </c>
      <c r="K1032">
        <v>0</v>
      </c>
      <c r="L1032">
        <v>93.92</v>
      </c>
      <c r="M1032">
        <v>10.73</v>
      </c>
      <c r="N1032">
        <v>1982.97</v>
      </c>
      <c r="O1032" t="s">
        <v>153</v>
      </c>
      <c r="P1032" t="s">
        <v>70</v>
      </c>
      <c r="Q1032" t="s">
        <v>116</v>
      </c>
      <c r="R1032" t="s">
        <v>42</v>
      </c>
      <c r="S1032" t="s">
        <v>43</v>
      </c>
      <c r="T1032" t="s">
        <v>3236</v>
      </c>
    </row>
    <row r="1033" spans="1:20" x14ac:dyDescent="0.25">
      <c r="A1033" t="s">
        <v>3237</v>
      </c>
      <c r="B1033" s="1">
        <v>43963</v>
      </c>
      <c r="C1033" t="s">
        <v>3238</v>
      </c>
      <c r="D1033" t="s">
        <v>465</v>
      </c>
      <c r="E1033" t="s">
        <v>151</v>
      </c>
      <c r="F1033" t="s">
        <v>152</v>
      </c>
      <c r="G1033" t="s">
        <v>25</v>
      </c>
      <c r="H1033" t="s">
        <v>26</v>
      </c>
      <c r="I1033">
        <v>3</v>
      </c>
      <c r="J1033">
        <v>112.91</v>
      </c>
      <c r="K1033">
        <v>0.1</v>
      </c>
      <c r="L1033">
        <v>0</v>
      </c>
      <c r="M1033">
        <v>8.25</v>
      </c>
      <c r="N1033">
        <v>313.11</v>
      </c>
      <c r="O1033" t="s">
        <v>69</v>
      </c>
      <c r="P1033" t="s">
        <v>28</v>
      </c>
      <c r="Q1033" t="s">
        <v>166</v>
      </c>
      <c r="R1033" t="s">
        <v>167</v>
      </c>
      <c r="S1033" t="s">
        <v>235</v>
      </c>
      <c r="T1033" t="s">
        <v>2011</v>
      </c>
    </row>
    <row r="1034" spans="1:20" x14ac:dyDescent="0.25">
      <c r="A1034" t="s">
        <v>3239</v>
      </c>
      <c r="B1034" s="1">
        <v>44627</v>
      </c>
      <c r="C1034" t="s">
        <v>3240</v>
      </c>
      <c r="D1034" t="s">
        <v>177</v>
      </c>
      <c r="E1034" t="s">
        <v>434</v>
      </c>
      <c r="F1034" t="s">
        <v>435</v>
      </c>
      <c r="G1034" t="s">
        <v>180</v>
      </c>
      <c r="H1034" t="s">
        <v>263</v>
      </c>
      <c r="I1034">
        <v>5</v>
      </c>
      <c r="J1034">
        <v>82.59</v>
      </c>
      <c r="K1034">
        <v>0.15</v>
      </c>
      <c r="L1034">
        <v>0</v>
      </c>
      <c r="M1034">
        <v>12.42</v>
      </c>
      <c r="N1034">
        <v>363.43</v>
      </c>
      <c r="O1034" t="s">
        <v>80</v>
      </c>
      <c r="P1034" t="s">
        <v>28</v>
      </c>
      <c r="Q1034" t="s">
        <v>154</v>
      </c>
      <c r="R1034" t="s">
        <v>155</v>
      </c>
      <c r="S1034" t="s">
        <v>43</v>
      </c>
      <c r="T1034" t="s">
        <v>3241</v>
      </c>
    </row>
    <row r="1035" spans="1:20" x14ac:dyDescent="0.25">
      <c r="A1035" t="s">
        <v>3242</v>
      </c>
      <c r="B1035" s="1">
        <v>44730</v>
      </c>
      <c r="C1035" t="s">
        <v>3243</v>
      </c>
      <c r="D1035" t="s">
        <v>520</v>
      </c>
      <c r="E1035" t="s">
        <v>492</v>
      </c>
      <c r="F1035" t="s">
        <v>493</v>
      </c>
      <c r="G1035" t="s">
        <v>108</v>
      </c>
      <c r="H1035" t="s">
        <v>26</v>
      </c>
      <c r="I1035">
        <v>3</v>
      </c>
      <c r="J1035">
        <v>457.28</v>
      </c>
      <c r="K1035">
        <v>0.25</v>
      </c>
      <c r="L1035">
        <v>51.44</v>
      </c>
      <c r="M1035">
        <v>6.95</v>
      </c>
      <c r="N1035">
        <v>1087.27</v>
      </c>
      <c r="O1035" t="s">
        <v>69</v>
      </c>
      <c r="P1035" t="s">
        <v>70</v>
      </c>
      <c r="Q1035" t="s">
        <v>71</v>
      </c>
      <c r="R1035" t="s">
        <v>42</v>
      </c>
      <c r="S1035" t="s">
        <v>43</v>
      </c>
      <c r="T1035" t="s">
        <v>3244</v>
      </c>
    </row>
    <row r="1036" spans="1:20" x14ac:dyDescent="0.25">
      <c r="A1036" t="s">
        <v>3245</v>
      </c>
      <c r="B1036" s="1">
        <v>43968</v>
      </c>
      <c r="C1036" t="s">
        <v>3246</v>
      </c>
      <c r="D1036" t="s">
        <v>611</v>
      </c>
      <c r="E1036" t="s">
        <v>178</v>
      </c>
      <c r="F1036" t="s">
        <v>179</v>
      </c>
      <c r="G1036" t="s">
        <v>50</v>
      </c>
      <c r="H1036" t="s">
        <v>109</v>
      </c>
      <c r="I1036">
        <v>5</v>
      </c>
      <c r="J1036">
        <v>199.32</v>
      </c>
      <c r="K1036">
        <v>0</v>
      </c>
      <c r="L1036">
        <v>49.83</v>
      </c>
      <c r="M1036">
        <v>7</v>
      </c>
      <c r="N1036">
        <v>1053.43</v>
      </c>
      <c r="O1036" t="s">
        <v>40</v>
      </c>
      <c r="P1036" t="s">
        <v>28</v>
      </c>
      <c r="Q1036" t="s">
        <v>124</v>
      </c>
      <c r="R1036" t="s">
        <v>125</v>
      </c>
      <c r="S1036" t="s">
        <v>43</v>
      </c>
      <c r="T1036" t="s">
        <v>3247</v>
      </c>
    </row>
    <row r="1037" spans="1:20" x14ac:dyDescent="0.25">
      <c r="A1037" t="s">
        <v>3248</v>
      </c>
      <c r="B1037" s="1">
        <v>44014</v>
      </c>
      <c r="C1037" t="s">
        <v>3249</v>
      </c>
      <c r="D1037" t="s">
        <v>1854</v>
      </c>
      <c r="E1037" t="s">
        <v>521</v>
      </c>
      <c r="F1037" t="s">
        <v>522</v>
      </c>
      <c r="G1037" t="s">
        <v>180</v>
      </c>
      <c r="H1037" t="s">
        <v>39</v>
      </c>
      <c r="I1037">
        <v>2</v>
      </c>
      <c r="J1037">
        <v>223.12</v>
      </c>
      <c r="K1037">
        <v>0</v>
      </c>
      <c r="L1037">
        <v>22.31</v>
      </c>
      <c r="M1037">
        <v>4.67</v>
      </c>
      <c r="N1037">
        <v>473.22</v>
      </c>
      <c r="O1037" t="s">
        <v>153</v>
      </c>
      <c r="P1037" t="s">
        <v>28</v>
      </c>
      <c r="Q1037" t="s">
        <v>228</v>
      </c>
      <c r="R1037" t="s">
        <v>82</v>
      </c>
      <c r="S1037" t="s">
        <v>43</v>
      </c>
      <c r="T1037" t="s">
        <v>189</v>
      </c>
    </row>
    <row r="1038" spans="1:20" x14ac:dyDescent="0.25">
      <c r="A1038" t="s">
        <v>3250</v>
      </c>
      <c r="B1038" s="1">
        <v>45255</v>
      </c>
      <c r="C1038" t="s">
        <v>3251</v>
      </c>
      <c r="D1038" t="s">
        <v>694</v>
      </c>
      <c r="E1038" t="s">
        <v>244</v>
      </c>
      <c r="F1038" t="s">
        <v>245</v>
      </c>
      <c r="G1038" t="s">
        <v>38</v>
      </c>
      <c r="H1038" t="s">
        <v>263</v>
      </c>
      <c r="I1038">
        <v>4</v>
      </c>
      <c r="J1038">
        <v>444.87</v>
      </c>
      <c r="K1038">
        <v>0.15</v>
      </c>
      <c r="L1038">
        <v>121</v>
      </c>
      <c r="M1038">
        <v>8.6300000000000008</v>
      </c>
      <c r="N1038">
        <v>1642.19</v>
      </c>
      <c r="O1038" t="s">
        <v>80</v>
      </c>
      <c r="P1038" t="s">
        <v>132</v>
      </c>
      <c r="Q1038" t="s">
        <v>60</v>
      </c>
      <c r="R1038" t="s">
        <v>61</v>
      </c>
      <c r="S1038" t="s">
        <v>43</v>
      </c>
      <c r="T1038" t="s">
        <v>3149</v>
      </c>
    </row>
    <row r="1039" spans="1:20" x14ac:dyDescent="0.25">
      <c r="A1039" t="s">
        <v>3252</v>
      </c>
      <c r="B1039" s="1">
        <v>45184</v>
      </c>
      <c r="C1039" t="s">
        <v>3253</v>
      </c>
      <c r="D1039" t="s">
        <v>757</v>
      </c>
      <c r="E1039" t="s">
        <v>521</v>
      </c>
      <c r="F1039" t="s">
        <v>522</v>
      </c>
      <c r="G1039" t="s">
        <v>25</v>
      </c>
      <c r="H1039" t="s">
        <v>79</v>
      </c>
      <c r="I1039">
        <v>3</v>
      </c>
      <c r="J1039">
        <v>268.54000000000002</v>
      </c>
      <c r="K1039">
        <v>0.15</v>
      </c>
      <c r="L1039">
        <v>0</v>
      </c>
      <c r="M1039">
        <v>7.92</v>
      </c>
      <c r="N1039">
        <v>692.7</v>
      </c>
      <c r="O1039" t="s">
        <v>69</v>
      </c>
      <c r="P1039" t="s">
        <v>28</v>
      </c>
      <c r="Q1039" t="s">
        <v>71</v>
      </c>
      <c r="R1039" t="s">
        <v>42</v>
      </c>
      <c r="S1039" t="s">
        <v>43</v>
      </c>
      <c r="T1039" t="s">
        <v>3180</v>
      </c>
    </row>
    <row r="1040" spans="1:20" x14ac:dyDescent="0.25">
      <c r="A1040" t="s">
        <v>3254</v>
      </c>
      <c r="B1040" s="1">
        <v>44615</v>
      </c>
      <c r="C1040" t="s">
        <v>3255</v>
      </c>
      <c r="D1040" t="s">
        <v>1736</v>
      </c>
      <c r="E1040" t="s">
        <v>202</v>
      </c>
      <c r="F1040" t="s">
        <v>203</v>
      </c>
      <c r="G1040" t="s">
        <v>25</v>
      </c>
      <c r="H1040" t="s">
        <v>26</v>
      </c>
      <c r="I1040">
        <v>2</v>
      </c>
      <c r="J1040">
        <v>495.15</v>
      </c>
      <c r="K1040">
        <v>0.2</v>
      </c>
      <c r="L1040">
        <v>63.38</v>
      </c>
      <c r="M1040">
        <v>4.99</v>
      </c>
      <c r="N1040">
        <v>860.61</v>
      </c>
      <c r="O1040" t="s">
        <v>80</v>
      </c>
      <c r="P1040" t="s">
        <v>28</v>
      </c>
      <c r="Q1040" t="s">
        <v>339</v>
      </c>
      <c r="R1040" t="s">
        <v>82</v>
      </c>
      <c r="S1040" t="s">
        <v>43</v>
      </c>
      <c r="T1040" t="s">
        <v>3256</v>
      </c>
    </row>
    <row r="1041" spans="1:20" x14ac:dyDescent="0.25">
      <c r="A1041" t="s">
        <v>3257</v>
      </c>
      <c r="B1041" s="1">
        <v>45362</v>
      </c>
      <c r="C1041" t="s">
        <v>3258</v>
      </c>
      <c r="D1041" t="s">
        <v>439</v>
      </c>
      <c r="E1041" t="s">
        <v>56</v>
      </c>
      <c r="F1041" t="s">
        <v>57</v>
      </c>
      <c r="G1041" t="s">
        <v>38</v>
      </c>
      <c r="H1041" t="s">
        <v>109</v>
      </c>
      <c r="I1041">
        <v>3</v>
      </c>
      <c r="J1041">
        <v>369.69</v>
      </c>
      <c r="K1041">
        <v>0.05</v>
      </c>
      <c r="L1041">
        <v>84.29</v>
      </c>
      <c r="M1041">
        <v>13.15</v>
      </c>
      <c r="N1041">
        <v>1151.06</v>
      </c>
      <c r="O1041" t="s">
        <v>27</v>
      </c>
      <c r="P1041" t="s">
        <v>28</v>
      </c>
      <c r="Q1041" t="s">
        <v>51</v>
      </c>
      <c r="R1041" t="s">
        <v>42</v>
      </c>
      <c r="S1041" t="s">
        <v>72</v>
      </c>
      <c r="T1041" t="s">
        <v>2938</v>
      </c>
    </row>
    <row r="1042" spans="1:20" x14ac:dyDescent="0.25">
      <c r="A1042" t="s">
        <v>3259</v>
      </c>
      <c r="B1042" s="1">
        <v>44814</v>
      </c>
      <c r="C1042" t="s">
        <v>3260</v>
      </c>
      <c r="D1042" t="s">
        <v>86</v>
      </c>
      <c r="E1042" t="s">
        <v>254</v>
      </c>
      <c r="F1042" t="s">
        <v>255</v>
      </c>
      <c r="G1042" t="s">
        <v>98</v>
      </c>
      <c r="H1042" t="s">
        <v>58</v>
      </c>
      <c r="I1042">
        <v>3</v>
      </c>
      <c r="J1042">
        <v>30.74</v>
      </c>
      <c r="K1042">
        <v>0.1</v>
      </c>
      <c r="L1042">
        <v>4.1500000000000004</v>
      </c>
      <c r="M1042">
        <v>8.58</v>
      </c>
      <c r="N1042">
        <v>95.73</v>
      </c>
      <c r="O1042" t="s">
        <v>40</v>
      </c>
      <c r="P1042" t="s">
        <v>28</v>
      </c>
      <c r="Q1042" t="s">
        <v>166</v>
      </c>
      <c r="R1042" t="s">
        <v>167</v>
      </c>
      <c r="S1042" t="s">
        <v>43</v>
      </c>
      <c r="T1042" t="s">
        <v>563</v>
      </c>
    </row>
    <row r="1043" spans="1:20" x14ac:dyDescent="0.25">
      <c r="A1043" t="s">
        <v>3261</v>
      </c>
      <c r="B1043" s="1">
        <v>43899</v>
      </c>
      <c r="C1043" t="s">
        <v>3262</v>
      </c>
      <c r="D1043" t="s">
        <v>620</v>
      </c>
      <c r="E1043" t="s">
        <v>286</v>
      </c>
      <c r="F1043" t="s">
        <v>287</v>
      </c>
      <c r="G1043" t="s">
        <v>180</v>
      </c>
      <c r="H1043" t="s">
        <v>123</v>
      </c>
      <c r="I1043">
        <v>1</v>
      </c>
      <c r="J1043">
        <v>340</v>
      </c>
      <c r="K1043">
        <v>0.1</v>
      </c>
      <c r="L1043">
        <v>24.48</v>
      </c>
      <c r="M1043">
        <v>0.41</v>
      </c>
      <c r="N1043">
        <v>330.89</v>
      </c>
      <c r="O1043" t="s">
        <v>69</v>
      </c>
      <c r="P1043" t="s">
        <v>28</v>
      </c>
      <c r="Q1043" t="s">
        <v>51</v>
      </c>
      <c r="R1043" t="s">
        <v>42</v>
      </c>
      <c r="S1043" t="s">
        <v>43</v>
      </c>
      <c r="T1043" t="s">
        <v>2532</v>
      </c>
    </row>
    <row r="1044" spans="1:20" x14ac:dyDescent="0.25">
      <c r="A1044" t="s">
        <v>3263</v>
      </c>
      <c r="B1044" s="1">
        <v>44376</v>
      </c>
      <c r="C1044" t="s">
        <v>3264</v>
      </c>
      <c r="D1044" t="s">
        <v>1418</v>
      </c>
      <c r="E1044" t="s">
        <v>106</v>
      </c>
      <c r="F1044" t="s">
        <v>107</v>
      </c>
      <c r="G1044" t="s">
        <v>98</v>
      </c>
      <c r="H1044" t="s">
        <v>79</v>
      </c>
      <c r="I1044">
        <v>1</v>
      </c>
      <c r="J1044">
        <v>72.5</v>
      </c>
      <c r="K1044">
        <v>0.15</v>
      </c>
      <c r="L1044">
        <v>11.09</v>
      </c>
      <c r="M1044">
        <v>14.49</v>
      </c>
      <c r="N1044">
        <v>87.2</v>
      </c>
      <c r="O1044" t="s">
        <v>40</v>
      </c>
      <c r="P1044" t="s">
        <v>28</v>
      </c>
      <c r="Q1044" t="s">
        <v>188</v>
      </c>
      <c r="R1044" t="s">
        <v>82</v>
      </c>
      <c r="S1044" t="s">
        <v>31</v>
      </c>
      <c r="T1044" t="s">
        <v>3265</v>
      </c>
    </row>
    <row r="1045" spans="1:20" x14ac:dyDescent="0.25">
      <c r="A1045" t="s">
        <v>3266</v>
      </c>
      <c r="B1045" s="1">
        <v>45628</v>
      </c>
      <c r="C1045" t="s">
        <v>3267</v>
      </c>
      <c r="D1045" t="s">
        <v>1885</v>
      </c>
      <c r="E1045" t="s">
        <v>196</v>
      </c>
      <c r="F1045" t="s">
        <v>197</v>
      </c>
      <c r="G1045" t="s">
        <v>108</v>
      </c>
      <c r="H1045" t="s">
        <v>109</v>
      </c>
      <c r="I1045">
        <v>4</v>
      </c>
      <c r="J1045">
        <v>490.07</v>
      </c>
      <c r="K1045">
        <v>0</v>
      </c>
      <c r="L1045">
        <v>352.85</v>
      </c>
      <c r="M1045">
        <v>2</v>
      </c>
      <c r="N1045">
        <v>2315.13</v>
      </c>
      <c r="O1045" t="s">
        <v>27</v>
      </c>
      <c r="P1045" t="s">
        <v>28</v>
      </c>
      <c r="Q1045" t="s">
        <v>100</v>
      </c>
      <c r="R1045" t="s">
        <v>101</v>
      </c>
      <c r="S1045" t="s">
        <v>72</v>
      </c>
      <c r="T1045" t="s">
        <v>3268</v>
      </c>
    </row>
    <row r="1046" spans="1:20" x14ac:dyDescent="0.25">
      <c r="A1046" t="s">
        <v>3269</v>
      </c>
      <c r="B1046" s="1">
        <v>43883</v>
      </c>
      <c r="C1046" t="s">
        <v>3270</v>
      </c>
      <c r="D1046" t="s">
        <v>604</v>
      </c>
      <c r="E1046" t="s">
        <v>130</v>
      </c>
      <c r="F1046" t="s">
        <v>131</v>
      </c>
      <c r="G1046" t="s">
        <v>38</v>
      </c>
      <c r="H1046" t="s">
        <v>39</v>
      </c>
      <c r="I1046">
        <v>4</v>
      </c>
      <c r="J1046">
        <v>321.58999999999997</v>
      </c>
      <c r="K1046">
        <v>0</v>
      </c>
      <c r="L1046">
        <v>231.54</v>
      </c>
      <c r="M1046">
        <v>13.79</v>
      </c>
      <c r="N1046">
        <v>1531.69</v>
      </c>
      <c r="O1046" t="s">
        <v>27</v>
      </c>
      <c r="P1046" t="s">
        <v>28</v>
      </c>
      <c r="Q1046" t="s">
        <v>51</v>
      </c>
      <c r="R1046" t="s">
        <v>42</v>
      </c>
      <c r="S1046" t="s">
        <v>43</v>
      </c>
      <c r="T1046" t="s">
        <v>1992</v>
      </c>
    </row>
    <row r="1047" spans="1:20" x14ac:dyDescent="0.25">
      <c r="A1047" t="s">
        <v>3271</v>
      </c>
      <c r="B1047" s="1">
        <v>45304</v>
      </c>
      <c r="C1047" t="s">
        <v>3272</v>
      </c>
      <c r="D1047" t="s">
        <v>1892</v>
      </c>
      <c r="E1047" t="s">
        <v>106</v>
      </c>
      <c r="F1047" t="s">
        <v>107</v>
      </c>
      <c r="G1047" t="s">
        <v>50</v>
      </c>
      <c r="H1047" t="s">
        <v>58</v>
      </c>
      <c r="I1047">
        <v>2</v>
      </c>
      <c r="J1047">
        <v>170.45</v>
      </c>
      <c r="K1047">
        <v>0.1</v>
      </c>
      <c r="L1047">
        <v>55.23</v>
      </c>
      <c r="M1047">
        <v>9.1999999999999993</v>
      </c>
      <c r="N1047">
        <v>371.24</v>
      </c>
      <c r="O1047" t="s">
        <v>69</v>
      </c>
      <c r="P1047" t="s">
        <v>132</v>
      </c>
      <c r="Q1047" t="s">
        <v>89</v>
      </c>
      <c r="R1047" t="s">
        <v>90</v>
      </c>
      <c r="S1047" t="s">
        <v>43</v>
      </c>
      <c r="T1047" t="s">
        <v>3273</v>
      </c>
    </row>
    <row r="1048" spans="1:20" x14ac:dyDescent="0.25">
      <c r="A1048" t="s">
        <v>3274</v>
      </c>
      <c r="B1048" s="1">
        <v>44035</v>
      </c>
      <c r="C1048" t="s">
        <v>3275</v>
      </c>
      <c r="D1048" t="s">
        <v>285</v>
      </c>
      <c r="E1048" t="s">
        <v>337</v>
      </c>
      <c r="F1048" t="s">
        <v>338</v>
      </c>
      <c r="G1048" t="s">
        <v>98</v>
      </c>
      <c r="H1048" t="s">
        <v>354</v>
      </c>
      <c r="I1048">
        <v>2</v>
      </c>
      <c r="J1048">
        <v>192.48</v>
      </c>
      <c r="K1048">
        <v>0.25</v>
      </c>
      <c r="L1048">
        <v>51.97</v>
      </c>
      <c r="M1048">
        <v>4.9400000000000004</v>
      </c>
      <c r="N1048">
        <v>345.63</v>
      </c>
      <c r="O1048" t="s">
        <v>69</v>
      </c>
      <c r="P1048" t="s">
        <v>28</v>
      </c>
      <c r="Q1048" t="s">
        <v>145</v>
      </c>
      <c r="R1048" t="s">
        <v>146</v>
      </c>
      <c r="S1048" t="s">
        <v>43</v>
      </c>
      <c r="T1048" t="s">
        <v>3276</v>
      </c>
    </row>
    <row r="1049" spans="1:20" x14ac:dyDescent="0.25">
      <c r="A1049" t="s">
        <v>3277</v>
      </c>
      <c r="B1049" s="1">
        <v>43956</v>
      </c>
      <c r="C1049" t="s">
        <v>3278</v>
      </c>
      <c r="D1049" t="s">
        <v>894</v>
      </c>
      <c r="E1049" t="s">
        <v>337</v>
      </c>
      <c r="F1049" t="s">
        <v>338</v>
      </c>
      <c r="G1049" t="s">
        <v>25</v>
      </c>
      <c r="H1049" t="s">
        <v>109</v>
      </c>
      <c r="I1049">
        <v>1</v>
      </c>
      <c r="J1049">
        <v>211.84</v>
      </c>
      <c r="K1049">
        <v>0</v>
      </c>
      <c r="L1049">
        <v>25.42</v>
      </c>
      <c r="M1049">
        <v>11.58</v>
      </c>
      <c r="N1049">
        <v>248.84</v>
      </c>
      <c r="O1049" t="s">
        <v>69</v>
      </c>
      <c r="P1049" t="s">
        <v>181</v>
      </c>
      <c r="Q1049" t="s">
        <v>100</v>
      </c>
      <c r="R1049" t="s">
        <v>101</v>
      </c>
      <c r="S1049" t="s">
        <v>91</v>
      </c>
      <c r="T1049" t="s">
        <v>2329</v>
      </c>
    </row>
    <row r="1050" spans="1:20" x14ac:dyDescent="0.25">
      <c r="A1050" t="s">
        <v>3279</v>
      </c>
      <c r="B1050" s="1">
        <v>45601</v>
      </c>
      <c r="C1050" t="s">
        <v>3280</v>
      </c>
      <c r="D1050" t="s">
        <v>243</v>
      </c>
      <c r="E1050" t="s">
        <v>178</v>
      </c>
      <c r="F1050" t="s">
        <v>179</v>
      </c>
      <c r="G1050" t="s">
        <v>38</v>
      </c>
      <c r="H1050" t="s">
        <v>68</v>
      </c>
      <c r="I1050">
        <v>5</v>
      </c>
      <c r="J1050">
        <v>584.78</v>
      </c>
      <c r="K1050">
        <v>0.1</v>
      </c>
      <c r="L1050">
        <v>315.77999999999997</v>
      </c>
      <c r="M1050">
        <v>6.18</v>
      </c>
      <c r="N1050">
        <v>2953.47</v>
      </c>
      <c r="O1050" t="s">
        <v>27</v>
      </c>
      <c r="P1050" t="s">
        <v>28</v>
      </c>
      <c r="Q1050" t="s">
        <v>51</v>
      </c>
      <c r="R1050" t="s">
        <v>42</v>
      </c>
      <c r="S1050" t="s">
        <v>43</v>
      </c>
      <c r="T1050" t="s">
        <v>1886</v>
      </c>
    </row>
    <row r="1051" spans="1:20" x14ac:dyDescent="0.25">
      <c r="A1051" t="s">
        <v>3281</v>
      </c>
      <c r="B1051" s="1">
        <v>43873</v>
      </c>
      <c r="C1051" t="s">
        <v>3282</v>
      </c>
      <c r="D1051" t="s">
        <v>953</v>
      </c>
      <c r="E1051" t="s">
        <v>36</v>
      </c>
      <c r="F1051" t="s">
        <v>37</v>
      </c>
      <c r="G1051" t="s">
        <v>50</v>
      </c>
      <c r="H1051" t="s">
        <v>263</v>
      </c>
      <c r="I1051">
        <v>5</v>
      </c>
      <c r="J1051">
        <v>339.27</v>
      </c>
      <c r="K1051">
        <v>0</v>
      </c>
      <c r="L1051">
        <v>84.82</v>
      </c>
      <c r="M1051">
        <v>14.48</v>
      </c>
      <c r="N1051">
        <v>1795.65</v>
      </c>
      <c r="O1051" t="s">
        <v>69</v>
      </c>
      <c r="P1051" t="s">
        <v>28</v>
      </c>
      <c r="Q1051" t="s">
        <v>89</v>
      </c>
      <c r="R1051" t="s">
        <v>90</v>
      </c>
      <c r="S1051" t="s">
        <v>43</v>
      </c>
      <c r="T1051" t="s">
        <v>3283</v>
      </c>
    </row>
    <row r="1052" spans="1:20" x14ac:dyDescent="0.25">
      <c r="A1052" t="s">
        <v>3284</v>
      </c>
      <c r="B1052" s="1">
        <v>45606</v>
      </c>
      <c r="C1052" t="s">
        <v>3285</v>
      </c>
      <c r="D1052" t="s">
        <v>201</v>
      </c>
      <c r="E1052" t="s">
        <v>233</v>
      </c>
      <c r="F1052" t="s">
        <v>234</v>
      </c>
      <c r="G1052" t="s">
        <v>180</v>
      </c>
      <c r="H1052" t="s">
        <v>68</v>
      </c>
      <c r="I1052">
        <v>5</v>
      </c>
      <c r="J1052">
        <v>573.49</v>
      </c>
      <c r="K1052">
        <v>0.15</v>
      </c>
      <c r="L1052">
        <v>0</v>
      </c>
      <c r="M1052">
        <v>9.11</v>
      </c>
      <c r="N1052">
        <v>2446.44</v>
      </c>
      <c r="O1052" t="s">
        <v>80</v>
      </c>
      <c r="P1052" t="s">
        <v>132</v>
      </c>
      <c r="Q1052" t="s">
        <v>221</v>
      </c>
      <c r="R1052" t="s">
        <v>222</v>
      </c>
      <c r="S1052" t="s">
        <v>43</v>
      </c>
      <c r="T1052" t="s">
        <v>3286</v>
      </c>
    </row>
    <row r="1053" spans="1:20" x14ac:dyDescent="0.25">
      <c r="A1053" t="s">
        <v>3287</v>
      </c>
      <c r="B1053" s="1">
        <v>43941</v>
      </c>
      <c r="C1053" t="s">
        <v>3288</v>
      </c>
      <c r="D1053" t="s">
        <v>1379</v>
      </c>
      <c r="E1053" t="s">
        <v>202</v>
      </c>
      <c r="F1053" t="s">
        <v>203</v>
      </c>
      <c r="G1053" t="s">
        <v>98</v>
      </c>
      <c r="H1053" t="s">
        <v>109</v>
      </c>
      <c r="I1053">
        <v>1</v>
      </c>
      <c r="J1053">
        <v>424.1</v>
      </c>
      <c r="K1053">
        <v>0.05</v>
      </c>
      <c r="L1053">
        <v>48.35</v>
      </c>
      <c r="M1053">
        <v>12.6</v>
      </c>
      <c r="N1053">
        <v>463.84</v>
      </c>
      <c r="O1053" t="s">
        <v>69</v>
      </c>
      <c r="P1053" t="s">
        <v>28</v>
      </c>
      <c r="Q1053" t="s">
        <v>154</v>
      </c>
      <c r="R1053" t="s">
        <v>155</v>
      </c>
      <c r="S1053" t="s">
        <v>43</v>
      </c>
      <c r="T1053" t="s">
        <v>1931</v>
      </c>
    </row>
    <row r="1054" spans="1:20" x14ac:dyDescent="0.25">
      <c r="A1054" t="s">
        <v>3289</v>
      </c>
      <c r="B1054" s="1">
        <v>44591</v>
      </c>
      <c r="C1054" t="s">
        <v>3290</v>
      </c>
      <c r="D1054" t="s">
        <v>716</v>
      </c>
      <c r="E1054" t="s">
        <v>96</v>
      </c>
      <c r="F1054" t="s">
        <v>97</v>
      </c>
      <c r="G1054" t="s">
        <v>98</v>
      </c>
      <c r="H1054" t="s">
        <v>354</v>
      </c>
      <c r="I1054">
        <v>4</v>
      </c>
      <c r="J1054">
        <v>514.88</v>
      </c>
      <c r="K1054">
        <v>0</v>
      </c>
      <c r="L1054">
        <v>102.98</v>
      </c>
      <c r="M1054">
        <v>10.86</v>
      </c>
      <c r="N1054">
        <v>2173.36</v>
      </c>
      <c r="O1054" t="s">
        <v>153</v>
      </c>
      <c r="P1054" t="s">
        <v>28</v>
      </c>
      <c r="Q1054" t="s">
        <v>210</v>
      </c>
      <c r="R1054" t="s">
        <v>42</v>
      </c>
      <c r="S1054" t="s">
        <v>43</v>
      </c>
      <c r="T1054" t="s">
        <v>1278</v>
      </c>
    </row>
    <row r="1055" spans="1:20" x14ac:dyDescent="0.25">
      <c r="A1055" t="s">
        <v>3291</v>
      </c>
      <c r="B1055" s="1">
        <v>45517</v>
      </c>
      <c r="C1055" t="s">
        <v>3292</v>
      </c>
      <c r="D1055" t="s">
        <v>1636</v>
      </c>
      <c r="E1055" t="s">
        <v>254</v>
      </c>
      <c r="F1055" t="s">
        <v>255</v>
      </c>
      <c r="G1055" t="s">
        <v>50</v>
      </c>
      <c r="H1055" t="s">
        <v>39</v>
      </c>
      <c r="I1055">
        <v>5</v>
      </c>
      <c r="J1055">
        <v>47.68</v>
      </c>
      <c r="K1055">
        <v>0.05</v>
      </c>
      <c r="L1055">
        <v>11.32</v>
      </c>
      <c r="M1055">
        <v>9.0500000000000007</v>
      </c>
      <c r="N1055">
        <v>246.85</v>
      </c>
      <c r="O1055" t="s">
        <v>69</v>
      </c>
      <c r="P1055" t="s">
        <v>28</v>
      </c>
      <c r="Q1055" t="s">
        <v>166</v>
      </c>
      <c r="R1055" t="s">
        <v>167</v>
      </c>
      <c r="S1055" t="s">
        <v>43</v>
      </c>
      <c r="T1055" t="s">
        <v>3293</v>
      </c>
    </row>
    <row r="1056" spans="1:20" x14ac:dyDescent="0.25">
      <c r="A1056" t="s">
        <v>3294</v>
      </c>
      <c r="B1056" s="1">
        <v>45037</v>
      </c>
      <c r="C1056" t="s">
        <v>3295</v>
      </c>
      <c r="D1056" t="s">
        <v>1885</v>
      </c>
      <c r="E1056" t="s">
        <v>196</v>
      </c>
      <c r="F1056" t="s">
        <v>197</v>
      </c>
      <c r="G1056" t="s">
        <v>50</v>
      </c>
      <c r="H1056" t="s">
        <v>68</v>
      </c>
      <c r="I1056">
        <v>5</v>
      </c>
      <c r="J1056">
        <v>16.09</v>
      </c>
      <c r="K1056">
        <v>0</v>
      </c>
      <c r="L1056">
        <v>4.0199999999999996</v>
      </c>
      <c r="M1056">
        <v>13.4</v>
      </c>
      <c r="N1056">
        <v>97.87</v>
      </c>
      <c r="O1056" t="s">
        <v>80</v>
      </c>
      <c r="P1056" t="s">
        <v>28</v>
      </c>
      <c r="Q1056" t="s">
        <v>124</v>
      </c>
      <c r="R1056" t="s">
        <v>125</v>
      </c>
      <c r="S1056" t="s">
        <v>43</v>
      </c>
      <c r="T1056" t="s">
        <v>3296</v>
      </c>
    </row>
    <row r="1057" spans="1:20" x14ac:dyDescent="0.25">
      <c r="A1057" t="s">
        <v>3297</v>
      </c>
      <c r="B1057" s="1">
        <v>44678</v>
      </c>
      <c r="C1057" t="s">
        <v>3298</v>
      </c>
      <c r="D1057" t="s">
        <v>1802</v>
      </c>
      <c r="E1057" t="s">
        <v>469</v>
      </c>
      <c r="F1057" t="s">
        <v>470</v>
      </c>
      <c r="G1057" t="s">
        <v>108</v>
      </c>
      <c r="H1057" t="s">
        <v>109</v>
      </c>
      <c r="I1057">
        <v>4</v>
      </c>
      <c r="J1057">
        <v>338.24</v>
      </c>
      <c r="K1057">
        <v>0.1</v>
      </c>
      <c r="L1057">
        <v>0</v>
      </c>
      <c r="M1057">
        <v>9.6</v>
      </c>
      <c r="N1057">
        <v>1227.26</v>
      </c>
      <c r="O1057" t="s">
        <v>80</v>
      </c>
      <c r="P1057" t="s">
        <v>132</v>
      </c>
      <c r="Q1057" t="s">
        <v>139</v>
      </c>
      <c r="R1057" t="s">
        <v>140</v>
      </c>
      <c r="S1057" t="s">
        <v>43</v>
      </c>
      <c r="T1057" t="s">
        <v>3299</v>
      </c>
    </row>
    <row r="1058" spans="1:20" x14ac:dyDescent="0.25">
      <c r="A1058" t="s">
        <v>3300</v>
      </c>
      <c r="B1058" s="1">
        <v>43925</v>
      </c>
      <c r="C1058" t="s">
        <v>3301</v>
      </c>
      <c r="D1058" t="s">
        <v>1314</v>
      </c>
      <c r="E1058" t="s">
        <v>675</v>
      </c>
      <c r="F1058" t="s">
        <v>676</v>
      </c>
      <c r="G1058" t="s">
        <v>108</v>
      </c>
      <c r="H1058" t="s">
        <v>79</v>
      </c>
      <c r="I1058">
        <v>2</v>
      </c>
      <c r="J1058">
        <v>409.85</v>
      </c>
      <c r="K1058">
        <v>0.05</v>
      </c>
      <c r="L1058">
        <v>62.3</v>
      </c>
      <c r="M1058">
        <v>13.76</v>
      </c>
      <c r="N1058">
        <v>854.78</v>
      </c>
      <c r="O1058" t="s">
        <v>69</v>
      </c>
      <c r="P1058" t="s">
        <v>28</v>
      </c>
      <c r="Q1058" t="s">
        <v>154</v>
      </c>
      <c r="R1058" t="s">
        <v>155</v>
      </c>
      <c r="S1058" t="s">
        <v>43</v>
      </c>
      <c r="T1058" t="s">
        <v>3302</v>
      </c>
    </row>
    <row r="1059" spans="1:20" x14ac:dyDescent="0.25">
      <c r="A1059" t="s">
        <v>3303</v>
      </c>
      <c r="B1059" s="1">
        <v>45228</v>
      </c>
      <c r="C1059" t="s">
        <v>3304</v>
      </c>
      <c r="D1059" t="s">
        <v>318</v>
      </c>
      <c r="E1059" t="s">
        <v>386</v>
      </c>
      <c r="F1059" t="s">
        <v>387</v>
      </c>
      <c r="G1059" t="s">
        <v>25</v>
      </c>
      <c r="H1059" t="s">
        <v>79</v>
      </c>
      <c r="I1059">
        <v>3</v>
      </c>
      <c r="J1059">
        <v>37.979999999999997</v>
      </c>
      <c r="K1059">
        <v>0.2</v>
      </c>
      <c r="L1059">
        <v>7.29</v>
      </c>
      <c r="M1059">
        <v>2.0699999999999998</v>
      </c>
      <c r="N1059">
        <v>100.51</v>
      </c>
      <c r="O1059" t="s">
        <v>27</v>
      </c>
      <c r="P1059" t="s">
        <v>28</v>
      </c>
      <c r="Q1059" t="s">
        <v>51</v>
      </c>
      <c r="R1059" t="s">
        <v>42</v>
      </c>
      <c r="S1059" t="s">
        <v>43</v>
      </c>
      <c r="T1059" t="s">
        <v>3305</v>
      </c>
    </row>
    <row r="1060" spans="1:20" x14ac:dyDescent="0.25">
      <c r="A1060" t="s">
        <v>3306</v>
      </c>
      <c r="B1060" s="1">
        <v>45374</v>
      </c>
      <c r="C1060" t="s">
        <v>3307</v>
      </c>
      <c r="D1060" t="s">
        <v>2575</v>
      </c>
      <c r="E1060" t="s">
        <v>261</v>
      </c>
      <c r="F1060" t="s">
        <v>262</v>
      </c>
      <c r="G1060" t="s">
        <v>38</v>
      </c>
      <c r="H1060" t="s">
        <v>256</v>
      </c>
      <c r="I1060">
        <v>3</v>
      </c>
      <c r="J1060">
        <v>170.62</v>
      </c>
      <c r="K1060">
        <v>0</v>
      </c>
      <c r="L1060">
        <v>61.42</v>
      </c>
      <c r="M1060">
        <v>13.85</v>
      </c>
      <c r="N1060">
        <v>587.13</v>
      </c>
      <c r="O1060" t="s">
        <v>153</v>
      </c>
      <c r="P1060" t="s">
        <v>132</v>
      </c>
      <c r="Q1060" t="s">
        <v>182</v>
      </c>
      <c r="R1060" t="s">
        <v>183</v>
      </c>
      <c r="S1060" t="s">
        <v>43</v>
      </c>
      <c r="T1060" t="s">
        <v>3308</v>
      </c>
    </row>
    <row r="1061" spans="1:20" x14ac:dyDescent="0.25">
      <c r="A1061" t="s">
        <v>3309</v>
      </c>
      <c r="B1061" s="1">
        <v>44730</v>
      </c>
      <c r="C1061" t="s">
        <v>3310</v>
      </c>
      <c r="D1061" t="s">
        <v>455</v>
      </c>
      <c r="E1061" t="s">
        <v>130</v>
      </c>
      <c r="F1061" t="s">
        <v>131</v>
      </c>
      <c r="G1061" t="s">
        <v>108</v>
      </c>
      <c r="H1061" t="s">
        <v>68</v>
      </c>
      <c r="I1061">
        <v>4</v>
      </c>
      <c r="J1061">
        <v>536.49</v>
      </c>
      <c r="K1061">
        <v>0</v>
      </c>
      <c r="L1061">
        <v>107.3</v>
      </c>
      <c r="M1061">
        <v>1.04</v>
      </c>
      <c r="N1061">
        <v>2254.3000000000002</v>
      </c>
      <c r="O1061" t="s">
        <v>27</v>
      </c>
      <c r="P1061" t="s">
        <v>28</v>
      </c>
      <c r="Q1061" t="s">
        <v>81</v>
      </c>
      <c r="R1061" t="s">
        <v>82</v>
      </c>
      <c r="S1061" t="s">
        <v>91</v>
      </c>
      <c r="T1061" t="s">
        <v>1916</v>
      </c>
    </row>
    <row r="1062" spans="1:20" x14ac:dyDescent="0.25">
      <c r="A1062" t="s">
        <v>3311</v>
      </c>
      <c r="B1062" s="1">
        <v>44190</v>
      </c>
      <c r="C1062" t="s">
        <v>3312</v>
      </c>
      <c r="D1062" t="s">
        <v>694</v>
      </c>
      <c r="E1062" t="s">
        <v>386</v>
      </c>
      <c r="F1062" t="s">
        <v>387</v>
      </c>
      <c r="G1062" t="s">
        <v>25</v>
      </c>
      <c r="H1062" t="s">
        <v>68</v>
      </c>
      <c r="I1062">
        <v>2</v>
      </c>
      <c r="J1062">
        <v>305.76</v>
      </c>
      <c r="K1062">
        <v>0.1</v>
      </c>
      <c r="L1062">
        <v>99.07</v>
      </c>
      <c r="M1062">
        <v>13.04</v>
      </c>
      <c r="N1062">
        <v>662.48</v>
      </c>
      <c r="O1062" t="s">
        <v>69</v>
      </c>
      <c r="P1062" t="s">
        <v>181</v>
      </c>
      <c r="Q1062" t="s">
        <v>100</v>
      </c>
      <c r="R1062" t="s">
        <v>101</v>
      </c>
      <c r="S1062" t="s">
        <v>43</v>
      </c>
      <c r="T1062" t="s">
        <v>3313</v>
      </c>
    </row>
    <row r="1063" spans="1:20" x14ac:dyDescent="0.25">
      <c r="A1063" t="s">
        <v>3314</v>
      </c>
      <c r="B1063" s="1">
        <v>44730</v>
      </c>
      <c r="C1063" t="s">
        <v>3315</v>
      </c>
      <c r="D1063" t="s">
        <v>447</v>
      </c>
      <c r="E1063" t="s">
        <v>96</v>
      </c>
      <c r="F1063" t="s">
        <v>97</v>
      </c>
      <c r="G1063" t="s">
        <v>108</v>
      </c>
      <c r="H1063" t="s">
        <v>68</v>
      </c>
      <c r="I1063">
        <v>4</v>
      </c>
      <c r="J1063">
        <v>178.75</v>
      </c>
      <c r="K1063">
        <v>0</v>
      </c>
      <c r="L1063">
        <v>57.2</v>
      </c>
      <c r="M1063">
        <v>9.83</v>
      </c>
      <c r="N1063">
        <v>782.03</v>
      </c>
      <c r="O1063" t="s">
        <v>80</v>
      </c>
      <c r="P1063" t="s">
        <v>28</v>
      </c>
      <c r="Q1063" t="s">
        <v>71</v>
      </c>
      <c r="R1063" t="s">
        <v>42</v>
      </c>
      <c r="S1063" t="s">
        <v>31</v>
      </c>
      <c r="T1063" t="s">
        <v>2266</v>
      </c>
    </row>
    <row r="1064" spans="1:20" x14ac:dyDescent="0.25">
      <c r="A1064" t="s">
        <v>3316</v>
      </c>
      <c r="B1064" s="1">
        <v>45550</v>
      </c>
      <c r="C1064" t="s">
        <v>3317</v>
      </c>
      <c r="D1064" t="s">
        <v>497</v>
      </c>
      <c r="E1064" t="s">
        <v>233</v>
      </c>
      <c r="F1064" t="s">
        <v>234</v>
      </c>
      <c r="G1064" t="s">
        <v>38</v>
      </c>
      <c r="H1064" t="s">
        <v>109</v>
      </c>
      <c r="I1064">
        <v>1</v>
      </c>
      <c r="J1064">
        <v>34.590000000000003</v>
      </c>
      <c r="K1064">
        <v>0.25</v>
      </c>
      <c r="L1064">
        <v>2.08</v>
      </c>
      <c r="M1064">
        <v>7.13</v>
      </c>
      <c r="N1064">
        <v>35.15</v>
      </c>
      <c r="O1064" t="s">
        <v>69</v>
      </c>
      <c r="P1064" t="s">
        <v>28</v>
      </c>
      <c r="Q1064" t="s">
        <v>210</v>
      </c>
      <c r="R1064" t="s">
        <v>42</v>
      </c>
      <c r="S1064" t="s">
        <v>31</v>
      </c>
      <c r="T1064" t="s">
        <v>3318</v>
      </c>
    </row>
    <row r="1065" spans="1:20" x14ac:dyDescent="0.25">
      <c r="A1065" t="s">
        <v>3319</v>
      </c>
      <c r="B1065" s="1">
        <v>44111</v>
      </c>
      <c r="C1065" t="s">
        <v>3320</v>
      </c>
      <c r="D1065" t="s">
        <v>332</v>
      </c>
      <c r="E1065" t="s">
        <v>130</v>
      </c>
      <c r="F1065" t="s">
        <v>131</v>
      </c>
      <c r="G1065" t="s">
        <v>108</v>
      </c>
      <c r="H1065" t="s">
        <v>263</v>
      </c>
      <c r="I1065">
        <v>5</v>
      </c>
      <c r="J1065">
        <v>506.41</v>
      </c>
      <c r="K1065">
        <v>0</v>
      </c>
      <c r="L1065">
        <v>202.56</v>
      </c>
      <c r="M1065">
        <v>1.51</v>
      </c>
      <c r="N1065">
        <v>2736.12</v>
      </c>
      <c r="O1065" t="s">
        <v>80</v>
      </c>
      <c r="P1065" t="s">
        <v>28</v>
      </c>
      <c r="Q1065" t="s">
        <v>100</v>
      </c>
      <c r="R1065" t="s">
        <v>101</v>
      </c>
      <c r="S1065" t="s">
        <v>43</v>
      </c>
      <c r="T1065" t="s">
        <v>3321</v>
      </c>
    </row>
    <row r="1066" spans="1:20" x14ac:dyDescent="0.25">
      <c r="A1066" t="s">
        <v>3322</v>
      </c>
      <c r="B1066" s="1">
        <v>45049</v>
      </c>
      <c r="C1066" t="s">
        <v>3323</v>
      </c>
      <c r="D1066" t="s">
        <v>801</v>
      </c>
      <c r="E1066" t="s">
        <v>196</v>
      </c>
      <c r="F1066" t="s">
        <v>197</v>
      </c>
      <c r="G1066" t="s">
        <v>25</v>
      </c>
      <c r="H1066" t="s">
        <v>39</v>
      </c>
      <c r="I1066">
        <v>3</v>
      </c>
      <c r="J1066">
        <v>340.33</v>
      </c>
      <c r="K1066">
        <v>0</v>
      </c>
      <c r="L1066">
        <v>0</v>
      </c>
      <c r="M1066">
        <v>0.46</v>
      </c>
      <c r="N1066">
        <v>1021.45</v>
      </c>
      <c r="O1066" t="s">
        <v>80</v>
      </c>
      <c r="P1066" t="s">
        <v>28</v>
      </c>
      <c r="Q1066" t="s">
        <v>116</v>
      </c>
      <c r="R1066" t="s">
        <v>42</v>
      </c>
      <c r="S1066" t="s">
        <v>31</v>
      </c>
      <c r="T1066" t="s">
        <v>3324</v>
      </c>
    </row>
    <row r="1067" spans="1:20" x14ac:dyDescent="0.25">
      <c r="A1067" t="s">
        <v>3325</v>
      </c>
      <c r="B1067" s="1">
        <v>45049</v>
      </c>
      <c r="C1067" t="s">
        <v>3326</v>
      </c>
      <c r="D1067" t="s">
        <v>447</v>
      </c>
      <c r="E1067" t="s">
        <v>36</v>
      </c>
      <c r="F1067" t="s">
        <v>37</v>
      </c>
      <c r="G1067" t="s">
        <v>98</v>
      </c>
      <c r="H1067" t="s">
        <v>354</v>
      </c>
      <c r="I1067">
        <v>2</v>
      </c>
      <c r="J1067">
        <v>11.64</v>
      </c>
      <c r="K1067">
        <v>0.05</v>
      </c>
      <c r="L1067">
        <v>1.77</v>
      </c>
      <c r="M1067">
        <v>4.3899999999999997</v>
      </c>
      <c r="N1067">
        <v>28.28</v>
      </c>
      <c r="O1067" t="s">
        <v>69</v>
      </c>
      <c r="P1067" t="s">
        <v>28</v>
      </c>
      <c r="Q1067" t="s">
        <v>139</v>
      </c>
      <c r="R1067" t="s">
        <v>140</v>
      </c>
      <c r="S1067" t="s">
        <v>43</v>
      </c>
      <c r="T1067" t="s">
        <v>3327</v>
      </c>
    </row>
    <row r="1068" spans="1:20" x14ac:dyDescent="0.25">
      <c r="A1068" t="s">
        <v>3328</v>
      </c>
      <c r="B1068" s="1">
        <v>44497</v>
      </c>
      <c r="C1068" t="s">
        <v>3329</v>
      </c>
      <c r="D1068" t="s">
        <v>461</v>
      </c>
      <c r="E1068" t="s">
        <v>48</v>
      </c>
      <c r="F1068" t="s">
        <v>49</v>
      </c>
      <c r="G1068" t="s">
        <v>25</v>
      </c>
      <c r="H1068" t="s">
        <v>39</v>
      </c>
      <c r="I1068">
        <v>5</v>
      </c>
      <c r="J1068">
        <v>11.84</v>
      </c>
      <c r="K1068">
        <v>0.15</v>
      </c>
      <c r="L1068">
        <v>0</v>
      </c>
      <c r="M1068">
        <v>11.83</v>
      </c>
      <c r="N1068">
        <v>62.15</v>
      </c>
      <c r="O1068" t="s">
        <v>27</v>
      </c>
      <c r="P1068" t="s">
        <v>28</v>
      </c>
      <c r="Q1068" t="s">
        <v>81</v>
      </c>
      <c r="R1068" t="s">
        <v>82</v>
      </c>
      <c r="S1068" t="s">
        <v>43</v>
      </c>
      <c r="T1068" t="s">
        <v>3330</v>
      </c>
    </row>
    <row r="1069" spans="1:20" x14ac:dyDescent="0.25">
      <c r="A1069" t="s">
        <v>3331</v>
      </c>
      <c r="B1069" s="1">
        <v>43923</v>
      </c>
      <c r="C1069" t="s">
        <v>3332</v>
      </c>
      <c r="D1069" t="s">
        <v>150</v>
      </c>
      <c r="E1069" t="s">
        <v>286</v>
      </c>
      <c r="F1069" t="s">
        <v>287</v>
      </c>
      <c r="G1069" t="s">
        <v>108</v>
      </c>
      <c r="H1069" t="s">
        <v>123</v>
      </c>
      <c r="I1069">
        <v>4</v>
      </c>
      <c r="J1069">
        <v>130.38</v>
      </c>
      <c r="K1069">
        <v>0.15</v>
      </c>
      <c r="L1069">
        <v>53.2</v>
      </c>
      <c r="M1069">
        <v>8.4</v>
      </c>
      <c r="N1069">
        <v>504.89</v>
      </c>
      <c r="O1069" t="s">
        <v>153</v>
      </c>
      <c r="P1069" t="s">
        <v>181</v>
      </c>
      <c r="Q1069" t="s">
        <v>182</v>
      </c>
      <c r="R1069" t="s">
        <v>183</v>
      </c>
      <c r="S1069" t="s">
        <v>91</v>
      </c>
      <c r="T1069" t="s">
        <v>3327</v>
      </c>
    </row>
    <row r="1070" spans="1:20" x14ac:dyDescent="0.25">
      <c r="A1070" t="s">
        <v>3333</v>
      </c>
      <c r="B1070" s="1">
        <v>44502</v>
      </c>
      <c r="C1070" t="s">
        <v>3334</v>
      </c>
      <c r="D1070" t="s">
        <v>1496</v>
      </c>
      <c r="E1070" t="s">
        <v>87</v>
      </c>
      <c r="F1070" t="s">
        <v>88</v>
      </c>
      <c r="G1070" t="s">
        <v>38</v>
      </c>
      <c r="H1070" t="s">
        <v>263</v>
      </c>
      <c r="I1070">
        <v>1</v>
      </c>
      <c r="J1070">
        <v>67.7</v>
      </c>
      <c r="K1070">
        <v>0</v>
      </c>
      <c r="L1070">
        <v>12.19</v>
      </c>
      <c r="M1070">
        <v>1.6</v>
      </c>
      <c r="N1070">
        <v>81.489999999999995</v>
      </c>
      <c r="O1070" t="s">
        <v>69</v>
      </c>
      <c r="P1070" t="s">
        <v>28</v>
      </c>
      <c r="Q1070" t="s">
        <v>228</v>
      </c>
      <c r="R1070" t="s">
        <v>82</v>
      </c>
      <c r="S1070" t="s">
        <v>43</v>
      </c>
      <c r="T1070" t="s">
        <v>3335</v>
      </c>
    </row>
    <row r="1071" spans="1:20" x14ac:dyDescent="0.25">
      <c r="A1071" t="s">
        <v>3336</v>
      </c>
      <c r="B1071" s="1">
        <v>43891</v>
      </c>
      <c r="C1071" t="s">
        <v>3337</v>
      </c>
      <c r="D1071" t="s">
        <v>1854</v>
      </c>
      <c r="E1071" t="s">
        <v>137</v>
      </c>
      <c r="F1071" t="s">
        <v>138</v>
      </c>
      <c r="G1071" t="s">
        <v>50</v>
      </c>
      <c r="H1071" t="s">
        <v>79</v>
      </c>
      <c r="I1071">
        <v>3</v>
      </c>
      <c r="J1071">
        <v>172.79</v>
      </c>
      <c r="K1071">
        <v>0</v>
      </c>
      <c r="L1071">
        <v>0</v>
      </c>
      <c r="M1071">
        <v>4.17</v>
      </c>
      <c r="N1071">
        <v>522.54</v>
      </c>
      <c r="O1071" t="s">
        <v>153</v>
      </c>
      <c r="P1071" t="s">
        <v>28</v>
      </c>
      <c r="Q1071" t="s">
        <v>154</v>
      </c>
      <c r="R1071" t="s">
        <v>155</v>
      </c>
      <c r="S1071" t="s">
        <v>31</v>
      </c>
      <c r="T1071" t="s">
        <v>3338</v>
      </c>
    </row>
    <row r="1072" spans="1:20" x14ac:dyDescent="0.25">
      <c r="A1072" t="s">
        <v>3339</v>
      </c>
      <c r="B1072" s="1">
        <v>44464</v>
      </c>
      <c r="C1072" t="s">
        <v>3340</v>
      </c>
      <c r="D1072" t="s">
        <v>702</v>
      </c>
      <c r="E1072" t="s">
        <v>337</v>
      </c>
      <c r="F1072" t="s">
        <v>338</v>
      </c>
      <c r="G1072" t="s">
        <v>180</v>
      </c>
      <c r="H1072" t="s">
        <v>256</v>
      </c>
      <c r="I1072">
        <v>4</v>
      </c>
      <c r="J1072">
        <v>558.66</v>
      </c>
      <c r="K1072">
        <v>0.15</v>
      </c>
      <c r="L1072">
        <v>151.96</v>
      </c>
      <c r="M1072">
        <v>12.15</v>
      </c>
      <c r="N1072">
        <v>2063.5500000000002</v>
      </c>
      <c r="O1072" t="s">
        <v>69</v>
      </c>
      <c r="P1072" t="s">
        <v>132</v>
      </c>
      <c r="Q1072" t="s">
        <v>71</v>
      </c>
      <c r="R1072" t="s">
        <v>42</v>
      </c>
      <c r="S1072" t="s">
        <v>43</v>
      </c>
      <c r="T1072" t="s">
        <v>3341</v>
      </c>
    </row>
    <row r="1073" spans="1:20" x14ac:dyDescent="0.25">
      <c r="A1073" t="s">
        <v>3342</v>
      </c>
      <c r="B1073" s="1">
        <v>44905</v>
      </c>
      <c r="C1073" t="s">
        <v>3343</v>
      </c>
      <c r="D1073" t="s">
        <v>1192</v>
      </c>
      <c r="E1073" t="s">
        <v>172</v>
      </c>
      <c r="F1073" t="s">
        <v>173</v>
      </c>
      <c r="G1073" t="s">
        <v>180</v>
      </c>
      <c r="H1073" t="s">
        <v>109</v>
      </c>
      <c r="I1073">
        <v>2</v>
      </c>
      <c r="J1073">
        <v>554.23</v>
      </c>
      <c r="K1073">
        <v>0.25</v>
      </c>
      <c r="L1073">
        <v>99.76</v>
      </c>
      <c r="M1073">
        <v>6.2</v>
      </c>
      <c r="N1073">
        <v>937.3</v>
      </c>
      <c r="O1073" t="s">
        <v>27</v>
      </c>
      <c r="P1073" t="s">
        <v>70</v>
      </c>
      <c r="Q1073" t="s">
        <v>188</v>
      </c>
      <c r="R1073" t="s">
        <v>82</v>
      </c>
      <c r="S1073" t="s">
        <v>43</v>
      </c>
      <c r="T1073" t="s">
        <v>3344</v>
      </c>
    </row>
    <row r="1074" spans="1:20" x14ac:dyDescent="0.25">
      <c r="A1074" t="s">
        <v>3345</v>
      </c>
      <c r="B1074" s="1">
        <v>45257</v>
      </c>
      <c r="C1074" t="s">
        <v>3346</v>
      </c>
      <c r="D1074" t="s">
        <v>1034</v>
      </c>
      <c r="E1074" t="s">
        <v>215</v>
      </c>
      <c r="F1074" t="s">
        <v>216</v>
      </c>
      <c r="G1074" t="s">
        <v>108</v>
      </c>
      <c r="H1074" t="s">
        <v>123</v>
      </c>
      <c r="I1074">
        <v>4</v>
      </c>
      <c r="J1074">
        <v>215.31</v>
      </c>
      <c r="K1074">
        <v>0</v>
      </c>
      <c r="L1074">
        <v>0</v>
      </c>
      <c r="M1074">
        <v>12.77</v>
      </c>
      <c r="N1074">
        <v>874.01</v>
      </c>
      <c r="O1074" t="s">
        <v>27</v>
      </c>
      <c r="P1074" t="s">
        <v>28</v>
      </c>
      <c r="Q1074" t="s">
        <v>41</v>
      </c>
      <c r="R1074" t="s">
        <v>42</v>
      </c>
      <c r="S1074" t="s">
        <v>43</v>
      </c>
      <c r="T1074" t="s">
        <v>3347</v>
      </c>
    </row>
    <row r="1075" spans="1:20" x14ac:dyDescent="0.25">
      <c r="A1075" t="s">
        <v>3348</v>
      </c>
      <c r="B1075" s="1">
        <v>45643</v>
      </c>
      <c r="C1075" t="s">
        <v>3349</v>
      </c>
      <c r="D1075" t="s">
        <v>465</v>
      </c>
      <c r="E1075" t="s">
        <v>521</v>
      </c>
      <c r="F1075" t="s">
        <v>522</v>
      </c>
      <c r="G1075" t="s">
        <v>50</v>
      </c>
      <c r="H1075" t="s">
        <v>109</v>
      </c>
      <c r="I1075">
        <v>1</v>
      </c>
      <c r="J1075">
        <v>435.67</v>
      </c>
      <c r="K1075">
        <v>0.2</v>
      </c>
      <c r="L1075">
        <v>17.43</v>
      </c>
      <c r="M1075">
        <v>12.03</v>
      </c>
      <c r="N1075">
        <v>378</v>
      </c>
      <c r="O1075" t="s">
        <v>69</v>
      </c>
      <c r="P1075" t="s">
        <v>28</v>
      </c>
      <c r="Q1075" t="s">
        <v>41</v>
      </c>
      <c r="R1075" t="s">
        <v>42</v>
      </c>
      <c r="S1075" t="s">
        <v>43</v>
      </c>
      <c r="T1075" t="s">
        <v>3244</v>
      </c>
    </row>
    <row r="1076" spans="1:20" x14ac:dyDescent="0.25">
      <c r="A1076" t="s">
        <v>3350</v>
      </c>
      <c r="B1076" s="1">
        <v>44859</v>
      </c>
      <c r="C1076" t="s">
        <v>3351</v>
      </c>
      <c r="D1076" t="s">
        <v>1919</v>
      </c>
      <c r="E1076" t="s">
        <v>492</v>
      </c>
      <c r="F1076" t="s">
        <v>493</v>
      </c>
      <c r="G1076" t="s">
        <v>38</v>
      </c>
      <c r="H1076" t="s">
        <v>123</v>
      </c>
      <c r="I1076">
        <v>1</v>
      </c>
      <c r="J1076">
        <v>406.99</v>
      </c>
      <c r="K1076">
        <v>0.05</v>
      </c>
      <c r="L1076">
        <v>46.4</v>
      </c>
      <c r="M1076">
        <v>11.91</v>
      </c>
      <c r="N1076">
        <v>444.95</v>
      </c>
      <c r="O1076" t="s">
        <v>69</v>
      </c>
      <c r="P1076" t="s">
        <v>28</v>
      </c>
      <c r="Q1076" t="s">
        <v>71</v>
      </c>
      <c r="R1076" t="s">
        <v>42</v>
      </c>
      <c r="S1076" t="s">
        <v>43</v>
      </c>
      <c r="T1076" t="s">
        <v>642</v>
      </c>
    </row>
    <row r="1077" spans="1:20" x14ac:dyDescent="0.25">
      <c r="A1077" t="s">
        <v>3352</v>
      </c>
      <c r="B1077" s="1">
        <v>45320</v>
      </c>
      <c r="C1077" t="s">
        <v>3353</v>
      </c>
      <c r="D1077" t="s">
        <v>207</v>
      </c>
      <c r="E1077" t="s">
        <v>208</v>
      </c>
      <c r="F1077" t="s">
        <v>209</v>
      </c>
      <c r="G1077" t="s">
        <v>25</v>
      </c>
      <c r="H1077" t="s">
        <v>58</v>
      </c>
      <c r="I1077">
        <v>1</v>
      </c>
      <c r="J1077">
        <v>9.8800000000000008</v>
      </c>
      <c r="K1077">
        <v>0</v>
      </c>
      <c r="L1077">
        <v>0.79</v>
      </c>
      <c r="M1077">
        <v>5.34</v>
      </c>
      <c r="N1077">
        <v>16.010000000000002</v>
      </c>
      <c r="O1077" t="s">
        <v>69</v>
      </c>
      <c r="P1077" t="s">
        <v>99</v>
      </c>
      <c r="Q1077" t="s">
        <v>145</v>
      </c>
      <c r="R1077" t="s">
        <v>146</v>
      </c>
      <c r="S1077" t="s">
        <v>91</v>
      </c>
      <c r="T1077" t="s">
        <v>3354</v>
      </c>
    </row>
    <row r="1078" spans="1:20" x14ac:dyDescent="0.25">
      <c r="A1078" t="s">
        <v>3355</v>
      </c>
      <c r="B1078" s="1">
        <v>44434</v>
      </c>
      <c r="C1078" t="s">
        <v>3356</v>
      </c>
      <c r="D1078" t="s">
        <v>1034</v>
      </c>
      <c r="E1078" t="s">
        <v>48</v>
      </c>
      <c r="F1078" t="s">
        <v>49</v>
      </c>
      <c r="G1078" t="s">
        <v>108</v>
      </c>
      <c r="H1078" t="s">
        <v>39</v>
      </c>
      <c r="I1078">
        <v>1</v>
      </c>
      <c r="J1078">
        <v>127.05</v>
      </c>
      <c r="K1078">
        <v>0</v>
      </c>
      <c r="L1078">
        <v>15.25</v>
      </c>
      <c r="M1078">
        <v>0.81</v>
      </c>
      <c r="N1078">
        <v>143.11000000000001</v>
      </c>
      <c r="O1078" t="s">
        <v>80</v>
      </c>
      <c r="P1078" t="s">
        <v>132</v>
      </c>
      <c r="Q1078" t="s">
        <v>145</v>
      </c>
      <c r="R1078" t="s">
        <v>146</v>
      </c>
      <c r="S1078" t="s">
        <v>43</v>
      </c>
      <c r="T1078" t="s">
        <v>3357</v>
      </c>
    </row>
    <row r="1079" spans="1:20" x14ac:dyDescent="0.25">
      <c r="A1079" t="s">
        <v>3358</v>
      </c>
      <c r="B1079" s="1">
        <v>44512</v>
      </c>
      <c r="C1079" t="s">
        <v>3359</v>
      </c>
      <c r="D1079" t="s">
        <v>1205</v>
      </c>
      <c r="E1079" t="s">
        <v>178</v>
      </c>
      <c r="F1079" t="s">
        <v>179</v>
      </c>
      <c r="G1079" t="s">
        <v>50</v>
      </c>
      <c r="H1079" t="s">
        <v>123</v>
      </c>
      <c r="I1079">
        <v>4</v>
      </c>
      <c r="J1079">
        <v>23.95</v>
      </c>
      <c r="K1079">
        <v>0.15</v>
      </c>
      <c r="L1079">
        <v>6.51</v>
      </c>
      <c r="M1079">
        <v>0.25</v>
      </c>
      <c r="N1079">
        <v>88.19</v>
      </c>
      <c r="O1079" t="s">
        <v>59</v>
      </c>
      <c r="P1079" t="s">
        <v>28</v>
      </c>
      <c r="Q1079" t="s">
        <v>51</v>
      </c>
      <c r="R1079" t="s">
        <v>42</v>
      </c>
      <c r="S1079" t="s">
        <v>43</v>
      </c>
      <c r="T1079" t="s">
        <v>3360</v>
      </c>
    </row>
    <row r="1080" spans="1:20" x14ac:dyDescent="0.25">
      <c r="A1080" t="s">
        <v>3361</v>
      </c>
      <c r="B1080" s="1">
        <v>44364</v>
      </c>
      <c r="C1080" t="s">
        <v>3362</v>
      </c>
      <c r="D1080" t="s">
        <v>836</v>
      </c>
      <c r="E1080" t="s">
        <v>380</v>
      </c>
      <c r="F1080" t="s">
        <v>381</v>
      </c>
      <c r="G1080" t="s">
        <v>180</v>
      </c>
      <c r="H1080" t="s">
        <v>256</v>
      </c>
      <c r="I1080">
        <v>5</v>
      </c>
      <c r="J1080">
        <v>264.79000000000002</v>
      </c>
      <c r="K1080">
        <v>0.15</v>
      </c>
      <c r="L1080">
        <v>56.27</v>
      </c>
      <c r="M1080">
        <v>14.78</v>
      </c>
      <c r="N1080">
        <v>1196.4100000000001</v>
      </c>
      <c r="O1080" t="s">
        <v>69</v>
      </c>
      <c r="P1080" t="s">
        <v>28</v>
      </c>
      <c r="Q1080" t="s">
        <v>60</v>
      </c>
      <c r="R1080" t="s">
        <v>61</v>
      </c>
      <c r="S1080" t="s">
        <v>43</v>
      </c>
      <c r="T1080" t="s">
        <v>3363</v>
      </c>
    </row>
    <row r="1081" spans="1:20" x14ac:dyDescent="0.25">
      <c r="A1081" t="s">
        <v>3364</v>
      </c>
      <c r="B1081" s="1">
        <v>45259</v>
      </c>
      <c r="C1081" t="s">
        <v>3365</v>
      </c>
      <c r="D1081" t="s">
        <v>573</v>
      </c>
      <c r="E1081" t="s">
        <v>178</v>
      </c>
      <c r="F1081" t="s">
        <v>179</v>
      </c>
      <c r="G1081" t="s">
        <v>50</v>
      </c>
      <c r="H1081" t="s">
        <v>39</v>
      </c>
      <c r="I1081">
        <v>3</v>
      </c>
      <c r="J1081">
        <v>398.86</v>
      </c>
      <c r="K1081">
        <v>0</v>
      </c>
      <c r="L1081">
        <v>95.73</v>
      </c>
      <c r="M1081">
        <v>11.2</v>
      </c>
      <c r="N1081">
        <v>1303.51</v>
      </c>
      <c r="O1081" t="s">
        <v>27</v>
      </c>
      <c r="P1081" t="s">
        <v>28</v>
      </c>
      <c r="Q1081" t="s">
        <v>81</v>
      </c>
      <c r="R1081" t="s">
        <v>82</v>
      </c>
      <c r="S1081" t="s">
        <v>43</v>
      </c>
      <c r="T1081" t="s">
        <v>754</v>
      </c>
    </row>
    <row r="1082" spans="1:20" x14ac:dyDescent="0.25">
      <c r="A1082" t="s">
        <v>3366</v>
      </c>
      <c r="B1082" s="1">
        <v>44668</v>
      </c>
      <c r="C1082" t="s">
        <v>3367</v>
      </c>
      <c r="D1082" t="s">
        <v>307</v>
      </c>
      <c r="E1082" t="s">
        <v>812</v>
      </c>
      <c r="F1082" t="s">
        <v>813</v>
      </c>
      <c r="G1082" t="s">
        <v>38</v>
      </c>
      <c r="H1082" t="s">
        <v>68</v>
      </c>
      <c r="I1082">
        <v>3</v>
      </c>
      <c r="J1082">
        <v>533.57000000000005</v>
      </c>
      <c r="K1082">
        <v>0.1</v>
      </c>
      <c r="L1082">
        <v>172.88</v>
      </c>
      <c r="M1082">
        <v>8.5399999999999991</v>
      </c>
      <c r="N1082">
        <v>1622.06</v>
      </c>
      <c r="O1082" t="s">
        <v>27</v>
      </c>
      <c r="P1082" t="s">
        <v>28</v>
      </c>
      <c r="Q1082" t="s">
        <v>116</v>
      </c>
      <c r="R1082" t="s">
        <v>42</v>
      </c>
      <c r="S1082" t="s">
        <v>72</v>
      </c>
      <c r="T1082" t="s">
        <v>2416</v>
      </c>
    </row>
    <row r="1083" spans="1:20" x14ac:dyDescent="0.25">
      <c r="A1083" t="s">
        <v>3368</v>
      </c>
      <c r="B1083" s="1">
        <v>45367</v>
      </c>
      <c r="C1083" t="s">
        <v>3369</v>
      </c>
      <c r="D1083" t="s">
        <v>698</v>
      </c>
      <c r="E1083" t="s">
        <v>456</v>
      </c>
      <c r="F1083" t="s">
        <v>457</v>
      </c>
      <c r="G1083" t="s">
        <v>108</v>
      </c>
      <c r="H1083" t="s">
        <v>68</v>
      </c>
      <c r="I1083">
        <v>5</v>
      </c>
      <c r="J1083">
        <v>188.99</v>
      </c>
      <c r="K1083">
        <v>0</v>
      </c>
      <c r="L1083">
        <v>47.25</v>
      </c>
      <c r="M1083">
        <v>12.67</v>
      </c>
      <c r="N1083">
        <v>1004.87</v>
      </c>
      <c r="O1083" t="s">
        <v>69</v>
      </c>
      <c r="P1083" t="s">
        <v>28</v>
      </c>
      <c r="Q1083" t="s">
        <v>166</v>
      </c>
      <c r="R1083" t="s">
        <v>167</v>
      </c>
      <c r="S1083" t="s">
        <v>31</v>
      </c>
      <c r="T1083" t="s">
        <v>3370</v>
      </c>
    </row>
    <row r="1084" spans="1:20" x14ac:dyDescent="0.25">
      <c r="A1084" t="s">
        <v>3371</v>
      </c>
      <c r="B1084" s="1">
        <v>44475</v>
      </c>
      <c r="C1084" t="s">
        <v>3372</v>
      </c>
      <c r="D1084" t="s">
        <v>451</v>
      </c>
      <c r="E1084" t="s">
        <v>48</v>
      </c>
      <c r="F1084" t="s">
        <v>49</v>
      </c>
      <c r="G1084" t="s">
        <v>180</v>
      </c>
      <c r="H1084" t="s">
        <v>354</v>
      </c>
      <c r="I1084">
        <v>2</v>
      </c>
      <c r="J1084">
        <v>372.91</v>
      </c>
      <c r="K1084">
        <v>0.2</v>
      </c>
      <c r="L1084">
        <v>47.73</v>
      </c>
      <c r="M1084">
        <v>10.34</v>
      </c>
      <c r="N1084">
        <v>654.73</v>
      </c>
      <c r="O1084" t="s">
        <v>27</v>
      </c>
      <c r="P1084" t="s">
        <v>99</v>
      </c>
      <c r="Q1084" t="s">
        <v>51</v>
      </c>
      <c r="R1084" t="s">
        <v>42</v>
      </c>
      <c r="S1084" t="s">
        <v>43</v>
      </c>
      <c r="T1084" t="s">
        <v>3373</v>
      </c>
    </row>
    <row r="1085" spans="1:20" x14ac:dyDescent="0.25">
      <c r="A1085" t="s">
        <v>3374</v>
      </c>
      <c r="B1085" s="1">
        <v>44063</v>
      </c>
      <c r="C1085" t="s">
        <v>3375</v>
      </c>
      <c r="D1085" t="s">
        <v>1402</v>
      </c>
      <c r="E1085" t="s">
        <v>36</v>
      </c>
      <c r="F1085" t="s">
        <v>37</v>
      </c>
      <c r="G1085" t="s">
        <v>98</v>
      </c>
      <c r="H1085" t="s">
        <v>123</v>
      </c>
      <c r="I1085">
        <v>2</v>
      </c>
      <c r="J1085">
        <v>433.92</v>
      </c>
      <c r="K1085">
        <v>0</v>
      </c>
      <c r="L1085">
        <v>69.430000000000007</v>
      </c>
      <c r="M1085">
        <v>3.45</v>
      </c>
      <c r="N1085">
        <v>940.72</v>
      </c>
      <c r="O1085" t="s">
        <v>80</v>
      </c>
      <c r="P1085" t="s">
        <v>70</v>
      </c>
      <c r="Q1085" t="s">
        <v>81</v>
      </c>
      <c r="R1085" t="s">
        <v>82</v>
      </c>
      <c r="S1085" t="s">
        <v>43</v>
      </c>
      <c r="T1085" t="s">
        <v>3186</v>
      </c>
    </row>
    <row r="1086" spans="1:20" x14ac:dyDescent="0.25">
      <c r="A1086" t="s">
        <v>3376</v>
      </c>
      <c r="B1086" s="1">
        <v>44354</v>
      </c>
      <c r="C1086" t="s">
        <v>3377</v>
      </c>
      <c r="D1086" t="s">
        <v>163</v>
      </c>
      <c r="E1086" t="s">
        <v>226</v>
      </c>
      <c r="F1086" t="s">
        <v>227</v>
      </c>
      <c r="G1086" t="s">
        <v>180</v>
      </c>
      <c r="H1086" t="s">
        <v>256</v>
      </c>
      <c r="I1086">
        <v>2</v>
      </c>
      <c r="J1086">
        <v>369.49</v>
      </c>
      <c r="K1086">
        <v>0</v>
      </c>
      <c r="L1086">
        <v>59.12</v>
      </c>
      <c r="M1086">
        <v>9.0399999999999991</v>
      </c>
      <c r="N1086">
        <v>807.14</v>
      </c>
      <c r="O1086" t="s">
        <v>69</v>
      </c>
      <c r="P1086" t="s">
        <v>28</v>
      </c>
      <c r="Q1086" t="s">
        <v>188</v>
      </c>
      <c r="R1086" t="s">
        <v>82</v>
      </c>
      <c r="S1086" t="s">
        <v>31</v>
      </c>
      <c r="T1086" t="s">
        <v>3378</v>
      </c>
    </row>
    <row r="1087" spans="1:20" x14ac:dyDescent="0.25">
      <c r="A1087" t="s">
        <v>3379</v>
      </c>
      <c r="B1087" s="1">
        <v>44176</v>
      </c>
      <c r="C1087" t="s">
        <v>3380</v>
      </c>
      <c r="D1087" t="s">
        <v>1892</v>
      </c>
      <c r="E1087" t="s">
        <v>456</v>
      </c>
      <c r="F1087" t="s">
        <v>457</v>
      </c>
      <c r="G1087" t="s">
        <v>98</v>
      </c>
      <c r="H1087" t="s">
        <v>79</v>
      </c>
      <c r="I1087">
        <v>5</v>
      </c>
      <c r="J1087">
        <v>437.34</v>
      </c>
      <c r="K1087">
        <v>0.15</v>
      </c>
      <c r="L1087">
        <v>92.93</v>
      </c>
      <c r="M1087">
        <v>0.31</v>
      </c>
      <c r="N1087">
        <v>1951.93</v>
      </c>
      <c r="O1087" t="s">
        <v>69</v>
      </c>
      <c r="P1087" t="s">
        <v>132</v>
      </c>
      <c r="Q1087" t="s">
        <v>29</v>
      </c>
      <c r="R1087" t="s">
        <v>30</v>
      </c>
      <c r="S1087" t="s">
        <v>43</v>
      </c>
      <c r="T1087" t="s">
        <v>2947</v>
      </c>
    </row>
    <row r="1088" spans="1:20" x14ac:dyDescent="0.25">
      <c r="A1088" t="s">
        <v>3381</v>
      </c>
      <c r="B1088" s="1">
        <v>44900</v>
      </c>
      <c r="C1088" t="s">
        <v>3382</v>
      </c>
      <c r="D1088" t="s">
        <v>526</v>
      </c>
      <c r="E1088" t="s">
        <v>23</v>
      </c>
      <c r="F1088" t="s">
        <v>24</v>
      </c>
      <c r="G1088" t="s">
        <v>50</v>
      </c>
      <c r="H1088" t="s">
        <v>256</v>
      </c>
      <c r="I1088">
        <v>4</v>
      </c>
      <c r="J1088">
        <v>475.49</v>
      </c>
      <c r="K1088">
        <v>0.05</v>
      </c>
      <c r="L1088">
        <v>144.55000000000001</v>
      </c>
      <c r="M1088">
        <v>13.78</v>
      </c>
      <c r="N1088">
        <v>1965.19</v>
      </c>
      <c r="O1088" t="s">
        <v>69</v>
      </c>
      <c r="P1088" t="s">
        <v>28</v>
      </c>
      <c r="Q1088" t="s">
        <v>81</v>
      </c>
      <c r="R1088" t="s">
        <v>82</v>
      </c>
      <c r="S1088" t="s">
        <v>235</v>
      </c>
      <c r="T1088" t="s">
        <v>3383</v>
      </c>
    </row>
    <row r="1089" spans="1:20" x14ac:dyDescent="0.25">
      <c r="A1089" t="s">
        <v>3384</v>
      </c>
      <c r="B1089" s="1">
        <v>44376</v>
      </c>
      <c r="C1089" t="s">
        <v>3385</v>
      </c>
      <c r="D1089" t="s">
        <v>764</v>
      </c>
      <c r="E1089" t="s">
        <v>244</v>
      </c>
      <c r="F1089" t="s">
        <v>245</v>
      </c>
      <c r="G1089" t="s">
        <v>180</v>
      </c>
      <c r="H1089" t="s">
        <v>26</v>
      </c>
      <c r="I1089">
        <v>3</v>
      </c>
      <c r="J1089">
        <v>204.17</v>
      </c>
      <c r="K1089">
        <v>0</v>
      </c>
      <c r="L1089">
        <v>0</v>
      </c>
      <c r="M1089">
        <v>0.47</v>
      </c>
      <c r="N1089">
        <v>612.98</v>
      </c>
      <c r="O1089" t="s">
        <v>69</v>
      </c>
      <c r="P1089" t="s">
        <v>28</v>
      </c>
      <c r="Q1089" t="s">
        <v>339</v>
      </c>
      <c r="R1089" t="s">
        <v>82</v>
      </c>
      <c r="S1089" t="s">
        <v>43</v>
      </c>
      <c r="T1089" t="s">
        <v>3386</v>
      </c>
    </row>
    <row r="1090" spans="1:20" x14ac:dyDescent="0.25">
      <c r="A1090" t="s">
        <v>3387</v>
      </c>
      <c r="B1090" s="1">
        <v>44932</v>
      </c>
      <c r="C1090" t="s">
        <v>3388</v>
      </c>
      <c r="D1090" t="s">
        <v>311</v>
      </c>
      <c r="E1090" t="s">
        <v>178</v>
      </c>
      <c r="F1090" t="s">
        <v>179</v>
      </c>
      <c r="G1090" t="s">
        <v>25</v>
      </c>
      <c r="H1090" t="s">
        <v>263</v>
      </c>
      <c r="I1090">
        <v>4</v>
      </c>
      <c r="J1090">
        <v>334.21</v>
      </c>
      <c r="K1090">
        <v>0.05</v>
      </c>
      <c r="L1090">
        <v>152.4</v>
      </c>
      <c r="M1090">
        <v>1.37</v>
      </c>
      <c r="N1090">
        <v>1423.77</v>
      </c>
      <c r="O1090" t="s">
        <v>40</v>
      </c>
      <c r="P1090" t="s">
        <v>28</v>
      </c>
      <c r="Q1090" t="s">
        <v>210</v>
      </c>
      <c r="R1090" t="s">
        <v>42</v>
      </c>
      <c r="S1090" t="s">
        <v>235</v>
      </c>
      <c r="T1090" t="s">
        <v>1902</v>
      </c>
    </row>
    <row r="1091" spans="1:20" x14ac:dyDescent="0.25">
      <c r="A1091" t="s">
        <v>3389</v>
      </c>
      <c r="B1091" s="1">
        <v>45584</v>
      </c>
      <c r="C1091" t="s">
        <v>3390</v>
      </c>
      <c r="D1091" t="s">
        <v>1372</v>
      </c>
      <c r="E1091" t="s">
        <v>215</v>
      </c>
      <c r="F1091" t="s">
        <v>216</v>
      </c>
      <c r="G1091" t="s">
        <v>98</v>
      </c>
      <c r="H1091" t="s">
        <v>58</v>
      </c>
      <c r="I1091">
        <v>3</v>
      </c>
      <c r="J1091">
        <v>213.56</v>
      </c>
      <c r="K1091">
        <v>0</v>
      </c>
      <c r="L1091">
        <v>32.03</v>
      </c>
      <c r="M1091">
        <v>5.52</v>
      </c>
      <c r="N1091">
        <v>678.23</v>
      </c>
      <c r="O1091" t="s">
        <v>69</v>
      </c>
      <c r="P1091" t="s">
        <v>132</v>
      </c>
      <c r="Q1091" t="s">
        <v>166</v>
      </c>
      <c r="R1091" t="s">
        <v>167</v>
      </c>
      <c r="S1091" t="s">
        <v>43</v>
      </c>
      <c r="T1091" t="s">
        <v>3391</v>
      </c>
    </row>
    <row r="1092" spans="1:20" x14ac:dyDescent="0.25">
      <c r="A1092" t="s">
        <v>3392</v>
      </c>
      <c r="B1092" s="1">
        <v>44927</v>
      </c>
      <c r="C1092" t="s">
        <v>3393</v>
      </c>
      <c r="D1092" t="s">
        <v>652</v>
      </c>
      <c r="E1092" t="s">
        <v>456</v>
      </c>
      <c r="F1092" t="s">
        <v>457</v>
      </c>
      <c r="G1092" t="s">
        <v>38</v>
      </c>
      <c r="H1092" t="s">
        <v>263</v>
      </c>
      <c r="I1092">
        <v>3</v>
      </c>
      <c r="J1092">
        <v>475.74</v>
      </c>
      <c r="K1092">
        <v>0</v>
      </c>
      <c r="L1092">
        <v>71.36</v>
      </c>
      <c r="M1092">
        <v>1.64</v>
      </c>
      <c r="N1092">
        <v>1500.22</v>
      </c>
      <c r="O1092" t="s">
        <v>59</v>
      </c>
      <c r="P1092" t="s">
        <v>28</v>
      </c>
      <c r="Q1092" t="s">
        <v>41</v>
      </c>
      <c r="R1092" t="s">
        <v>42</v>
      </c>
      <c r="S1092" t="s">
        <v>43</v>
      </c>
      <c r="T1092" t="s">
        <v>2144</v>
      </c>
    </row>
    <row r="1093" spans="1:20" x14ac:dyDescent="0.25">
      <c r="A1093" t="s">
        <v>3394</v>
      </c>
      <c r="B1093" s="1">
        <v>44624</v>
      </c>
      <c r="C1093" t="s">
        <v>3395</v>
      </c>
      <c r="D1093" t="s">
        <v>105</v>
      </c>
      <c r="E1093" t="s">
        <v>380</v>
      </c>
      <c r="F1093" t="s">
        <v>381</v>
      </c>
      <c r="G1093" t="s">
        <v>50</v>
      </c>
      <c r="H1093" t="s">
        <v>58</v>
      </c>
      <c r="I1093">
        <v>2</v>
      </c>
      <c r="J1093">
        <v>421.58</v>
      </c>
      <c r="K1093">
        <v>0.1</v>
      </c>
      <c r="L1093">
        <v>60.71</v>
      </c>
      <c r="M1093">
        <v>10.8</v>
      </c>
      <c r="N1093">
        <v>830.35</v>
      </c>
      <c r="O1093" t="s">
        <v>27</v>
      </c>
      <c r="P1093" t="s">
        <v>28</v>
      </c>
      <c r="Q1093" t="s">
        <v>210</v>
      </c>
      <c r="R1093" t="s">
        <v>42</v>
      </c>
      <c r="S1093" t="s">
        <v>43</v>
      </c>
      <c r="T1093" t="s">
        <v>52</v>
      </c>
    </row>
    <row r="1094" spans="1:20" x14ac:dyDescent="0.25">
      <c r="A1094" t="s">
        <v>3396</v>
      </c>
      <c r="B1094" s="1">
        <v>44079</v>
      </c>
      <c r="C1094" t="s">
        <v>3397</v>
      </c>
      <c r="D1094" t="s">
        <v>465</v>
      </c>
      <c r="E1094" t="s">
        <v>380</v>
      </c>
      <c r="F1094" t="s">
        <v>381</v>
      </c>
      <c r="G1094" t="s">
        <v>25</v>
      </c>
      <c r="H1094" t="s">
        <v>354</v>
      </c>
      <c r="I1094">
        <v>1</v>
      </c>
      <c r="J1094">
        <v>130.07</v>
      </c>
      <c r="K1094">
        <v>0.15</v>
      </c>
      <c r="L1094">
        <v>5.53</v>
      </c>
      <c r="M1094">
        <v>1.1200000000000001</v>
      </c>
      <c r="N1094">
        <v>117.21</v>
      </c>
      <c r="O1094" t="s">
        <v>27</v>
      </c>
      <c r="P1094" t="s">
        <v>28</v>
      </c>
      <c r="Q1094" t="s">
        <v>154</v>
      </c>
      <c r="R1094" t="s">
        <v>155</v>
      </c>
      <c r="S1094" t="s">
        <v>43</v>
      </c>
      <c r="T1094" t="s">
        <v>2643</v>
      </c>
    </row>
    <row r="1095" spans="1:20" x14ac:dyDescent="0.25">
      <c r="A1095" t="s">
        <v>3398</v>
      </c>
      <c r="B1095" s="1">
        <v>43877</v>
      </c>
      <c r="C1095" t="s">
        <v>3399</v>
      </c>
      <c r="D1095" t="s">
        <v>365</v>
      </c>
      <c r="E1095" t="s">
        <v>66</v>
      </c>
      <c r="F1095" t="s">
        <v>67</v>
      </c>
      <c r="G1095" t="s">
        <v>180</v>
      </c>
      <c r="H1095" t="s">
        <v>58</v>
      </c>
      <c r="I1095">
        <v>2</v>
      </c>
      <c r="J1095">
        <v>137.41999999999999</v>
      </c>
      <c r="K1095">
        <v>0</v>
      </c>
      <c r="L1095">
        <v>13.74</v>
      </c>
      <c r="M1095">
        <v>5.6</v>
      </c>
      <c r="N1095">
        <v>294.18</v>
      </c>
      <c r="O1095" t="s">
        <v>69</v>
      </c>
      <c r="P1095" t="s">
        <v>28</v>
      </c>
      <c r="Q1095" t="s">
        <v>51</v>
      </c>
      <c r="R1095" t="s">
        <v>42</v>
      </c>
      <c r="S1095" t="s">
        <v>43</v>
      </c>
      <c r="T1095" t="s">
        <v>3400</v>
      </c>
    </row>
    <row r="1096" spans="1:20" x14ac:dyDescent="0.25">
      <c r="A1096" t="s">
        <v>3401</v>
      </c>
      <c r="B1096" s="1">
        <v>44975</v>
      </c>
      <c r="C1096" t="s">
        <v>3402</v>
      </c>
      <c r="D1096" t="s">
        <v>120</v>
      </c>
      <c r="E1096" t="s">
        <v>48</v>
      </c>
      <c r="F1096" t="s">
        <v>49</v>
      </c>
      <c r="G1096" t="s">
        <v>98</v>
      </c>
      <c r="H1096" t="s">
        <v>79</v>
      </c>
      <c r="I1096">
        <v>1</v>
      </c>
      <c r="J1096">
        <v>289.38</v>
      </c>
      <c r="K1096">
        <v>0.15</v>
      </c>
      <c r="L1096">
        <v>19.68</v>
      </c>
      <c r="M1096">
        <v>10.61</v>
      </c>
      <c r="N1096">
        <v>276.26</v>
      </c>
      <c r="O1096" t="s">
        <v>69</v>
      </c>
      <c r="P1096" t="s">
        <v>28</v>
      </c>
      <c r="Q1096" t="s">
        <v>89</v>
      </c>
      <c r="R1096" t="s">
        <v>90</v>
      </c>
      <c r="S1096" t="s">
        <v>43</v>
      </c>
      <c r="T1096" t="s">
        <v>859</v>
      </c>
    </row>
    <row r="1097" spans="1:20" x14ac:dyDescent="0.25">
      <c r="A1097" t="s">
        <v>3403</v>
      </c>
      <c r="B1097" s="1">
        <v>44044</v>
      </c>
      <c r="C1097" t="s">
        <v>3404</v>
      </c>
      <c r="D1097" t="s">
        <v>1137</v>
      </c>
      <c r="E1097" t="s">
        <v>337</v>
      </c>
      <c r="F1097" t="s">
        <v>338</v>
      </c>
      <c r="G1097" t="s">
        <v>108</v>
      </c>
      <c r="H1097" t="s">
        <v>26</v>
      </c>
      <c r="I1097">
        <v>3</v>
      </c>
      <c r="J1097">
        <v>104.16</v>
      </c>
      <c r="K1097">
        <v>0</v>
      </c>
      <c r="L1097">
        <v>15.62</v>
      </c>
      <c r="M1097">
        <v>10.24</v>
      </c>
      <c r="N1097">
        <v>338.34</v>
      </c>
      <c r="O1097" t="s">
        <v>69</v>
      </c>
      <c r="P1097" t="s">
        <v>28</v>
      </c>
      <c r="Q1097" t="s">
        <v>228</v>
      </c>
      <c r="R1097" t="s">
        <v>82</v>
      </c>
      <c r="S1097" t="s">
        <v>43</v>
      </c>
      <c r="T1097" t="s">
        <v>3405</v>
      </c>
    </row>
    <row r="1098" spans="1:20" x14ac:dyDescent="0.25">
      <c r="A1098" t="s">
        <v>3406</v>
      </c>
      <c r="B1098" s="1">
        <v>44069</v>
      </c>
      <c r="C1098" t="s">
        <v>3407</v>
      </c>
      <c r="D1098" t="s">
        <v>2575</v>
      </c>
      <c r="E1098" t="s">
        <v>280</v>
      </c>
      <c r="F1098" t="s">
        <v>281</v>
      </c>
      <c r="G1098" t="s">
        <v>98</v>
      </c>
      <c r="H1098" t="s">
        <v>68</v>
      </c>
      <c r="I1098">
        <v>4</v>
      </c>
      <c r="J1098">
        <v>105.47</v>
      </c>
      <c r="K1098">
        <v>0</v>
      </c>
      <c r="L1098">
        <v>0</v>
      </c>
      <c r="M1098">
        <v>7.05</v>
      </c>
      <c r="N1098">
        <v>428.93</v>
      </c>
      <c r="O1098" t="s">
        <v>27</v>
      </c>
      <c r="P1098" t="s">
        <v>28</v>
      </c>
      <c r="Q1098" t="s">
        <v>139</v>
      </c>
      <c r="R1098" t="s">
        <v>140</v>
      </c>
      <c r="S1098" t="s">
        <v>235</v>
      </c>
      <c r="T1098" t="s">
        <v>3408</v>
      </c>
    </row>
    <row r="1099" spans="1:20" x14ac:dyDescent="0.25">
      <c r="A1099" t="s">
        <v>3409</v>
      </c>
      <c r="B1099" s="1">
        <v>44910</v>
      </c>
      <c r="C1099" t="s">
        <v>3410</v>
      </c>
      <c r="D1099" t="s">
        <v>849</v>
      </c>
      <c r="E1099" t="s">
        <v>261</v>
      </c>
      <c r="F1099" t="s">
        <v>262</v>
      </c>
      <c r="G1099" t="s">
        <v>38</v>
      </c>
      <c r="H1099" t="s">
        <v>26</v>
      </c>
      <c r="I1099">
        <v>1</v>
      </c>
      <c r="J1099">
        <v>189.97</v>
      </c>
      <c r="K1099">
        <v>0.1</v>
      </c>
      <c r="L1099">
        <v>0</v>
      </c>
      <c r="M1099">
        <v>10.3</v>
      </c>
      <c r="N1099">
        <v>181.27</v>
      </c>
      <c r="O1099" t="s">
        <v>69</v>
      </c>
      <c r="P1099" t="s">
        <v>28</v>
      </c>
      <c r="Q1099" t="s">
        <v>221</v>
      </c>
      <c r="R1099" t="s">
        <v>222</v>
      </c>
      <c r="S1099" t="s">
        <v>43</v>
      </c>
      <c r="T1099" t="s">
        <v>1787</v>
      </c>
    </row>
    <row r="1100" spans="1:20" x14ac:dyDescent="0.25">
      <c r="A1100" t="s">
        <v>3411</v>
      </c>
      <c r="B1100" s="1">
        <v>44180</v>
      </c>
      <c r="C1100" t="s">
        <v>3412</v>
      </c>
      <c r="D1100" t="s">
        <v>201</v>
      </c>
      <c r="E1100" t="s">
        <v>521</v>
      </c>
      <c r="F1100" t="s">
        <v>522</v>
      </c>
      <c r="G1100" t="s">
        <v>25</v>
      </c>
      <c r="H1100" t="s">
        <v>68</v>
      </c>
      <c r="I1100">
        <v>4</v>
      </c>
      <c r="J1100">
        <v>288.57</v>
      </c>
      <c r="K1100">
        <v>0.05</v>
      </c>
      <c r="L1100">
        <v>131.59</v>
      </c>
      <c r="M1100">
        <v>8.84</v>
      </c>
      <c r="N1100">
        <v>1237</v>
      </c>
      <c r="O1100" t="s">
        <v>153</v>
      </c>
      <c r="P1100" t="s">
        <v>28</v>
      </c>
      <c r="Q1100" t="s">
        <v>139</v>
      </c>
      <c r="R1100" t="s">
        <v>140</v>
      </c>
      <c r="S1100" t="s">
        <v>43</v>
      </c>
      <c r="T1100" t="s">
        <v>2640</v>
      </c>
    </row>
    <row r="1101" spans="1:20" x14ac:dyDescent="0.25">
      <c r="A1101" t="s">
        <v>3413</v>
      </c>
      <c r="B1101" s="1">
        <v>43937</v>
      </c>
      <c r="C1101" t="s">
        <v>3414</v>
      </c>
      <c r="D1101" t="s">
        <v>1802</v>
      </c>
      <c r="E1101" t="s">
        <v>121</v>
      </c>
      <c r="F1101" t="s">
        <v>122</v>
      </c>
      <c r="G1101" t="s">
        <v>108</v>
      </c>
      <c r="H1101" t="s">
        <v>354</v>
      </c>
      <c r="I1101">
        <v>4</v>
      </c>
      <c r="J1101">
        <v>163.5</v>
      </c>
      <c r="K1101">
        <v>0.05</v>
      </c>
      <c r="L1101">
        <v>111.83</v>
      </c>
      <c r="M1101">
        <v>0.35</v>
      </c>
      <c r="N1101">
        <v>733.48</v>
      </c>
      <c r="O1101" t="s">
        <v>69</v>
      </c>
      <c r="P1101" t="s">
        <v>28</v>
      </c>
      <c r="Q1101" t="s">
        <v>154</v>
      </c>
      <c r="R1101" t="s">
        <v>155</v>
      </c>
      <c r="S1101" t="s">
        <v>43</v>
      </c>
      <c r="T1101" t="s">
        <v>3415</v>
      </c>
    </row>
    <row r="1102" spans="1:20" x14ac:dyDescent="0.25">
      <c r="A1102" t="s">
        <v>3416</v>
      </c>
      <c r="B1102" s="1">
        <v>44661</v>
      </c>
      <c r="C1102" t="s">
        <v>3417</v>
      </c>
      <c r="D1102" t="s">
        <v>791</v>
      </c>
      <c r="E1102" t="s">
        <v>66</v>
      </c>
      <c r="F1102" t="s">
        <v>67</v>
      </c>
      <c r="G1102" t="s">
        <v>25</v>
      </c>
      <c r="H1102" t="s">
        <v>58</v>
      </c>
      <c r="I1102">
        <v>4</v>
      </c>
      <c r="J1102">
        <v>512.28</v>
      </c>
      <c r="K1102">
        <v>0.1</v>
      </c>
      <c r="L1102">
        <v>92.21</v>
      </c>
      <c r="M1102">
        <v>2.85</v>
      </c>
      <c r="N1102">
        <v>1939.27</v>
      </c>
      <c r="O1102" t="s">
        <v>27</v>
      </c>
      <c r="P1102" t="s">
        <v>28</v>
      </c>
      <c r="Q1102" t="s">
        <v>145</v>
      </c>
      <c r="R1102" t="s">
        <v>146</v>
      </c>
      <c r="S1102" t="s">
        <v>43</v>
      </c>
      <c r="T1102" t="s">
        <v>2224</v>
      </c>
    </row>
    <row r="1103" spans="1:20" x14ac:dyDescent="0.25">
      <c r="A1103" t="s">
        <v>3418</v>
      </c>
      <c r="B1103" s="1">
        <v>43878</v>
      </c>
      <c r="C1103" t="s">
        <v>3419</v>
      </c>
      <c r="D1103" t="s">
        <v>1736</v>
      </c>
      <c r="E1103" t="s">
        <v>151</v>
      </c>
      <c r="F1103" t="s">
        <v>152</v>
      </c>
      <c r="G1103" t="s">
        <v>38</v>
      </c>
      <c r="H1103" t="s">
        <v>354</v>
      </c>
      <c r="I1103">
        <v>3</v>
      </c>
      <c r="J1103">
        <v>115.28</v>
      </c>
      <c r="K1103">
        <v>0.15</v>
      </c>
      <c r="L1103">
        <v>14.7</v>
      </c>
      <c r="M1103">
        <v>2.57</v>
      </c>
      <c r="N1103">
        <v>311.23</v>
      </c>
      <c r="O1103" t="s">
        <v>80</v>
      </c>
      <c r="P1103" t="s">
        <v>28</v>
      </c>
      <c r="Q1103" t="s">
        <v>145</v>
      </c>
      <c r="R1103" t="s">
        <v>146</v>
      </c>
      <c r="S1103" t="s">
        <v>43</v>
      </c>
      <c r="T1103" t="s">
        <v>3065</v>
      </c>
    </row>
    <row r="1104" spans="1:20" x14ac:dyDescent="0.25">
      <c r="A1104" t="s">
        <v>3420</v>
      </c>
      <c r="B1104" s="1">
        <v>45427</v>
      </c>
      <c r="C1104" t="s">
        <v>3421</v>
      </c>
      <c r="D1104" t="s">
        <v>95</v>
      </c>
      <c r="E1104" t="s">
        <v>66</v>
      </c>
      <c r="F1104" t="s">
        <v>67</v>
      </c>
      <c r="G1104" t="s">
        <v>98</v>
      </c>
      <c r="H1104" t="s">
        <v>26</v>
      </c>
      <c r="I1104">
        <v>4</v>
      </c>
      <c r="J1104">
        <v>193.25</v>
      </c>
      <c r="K1104">
        <v>0</v>
      </c>
      <c r="L1104">
        <v>61.84</v>
      </c>
      <c r="M1104">
        <v>0.43</v>
      </c>
      <c r="N1104">
        <v>835.27</v>
      </c>
      <c r="O1104" t="s">
        <v>153</v>
      </c>
      <c r="P1104" t="s">
        <v>28</v>
      </c>
      <c r="Q1104" t="s">
        <v>81</v>
      </c>
      <c r="R1104" t="s">
        <v>82</v>
      </c>
      <c r="S1104" t="s">
        <v>235</v>
      </c>
      <c r="T1104" t="s">
        <v>3422</v>
      </c>
    </row>
    <row r="1105" spans="1:20" x14ac:dyDescent="0.25">
      <c r="A1105" t="s">
        <v>3423</v>
      </c>
      <c r="B1105" s="1">
        <v>44167</v>
      </c>
      <c r="C1105" t="s">
        <v>3424</v>
      </c>
      <c r="D1105" t="s">
        <v>405</v>
      </c>
      <c r="E1105" t="s">
        <v>386</v>
      </c>
      <c r="F1105" t="s">
        <v>387</v>
      </c>
      <c r="G1105" t="s">
        <v>108</v>
      </c>
      <c r="H1105" t="s">
        <v>123</v>
      </c>
      <c r="I1105">
        <v>4</v>
      </c>
      <c r="J1105">
        <v>221.52</v>
      </c>
      <c r="K1105">
        <v>0</v>
      </c>
      <c r="L1105">
        <v>44.3</v>
      </c>
      <c r="M1105">
        <v>3.27</v>
      </c>
      <c r="N1105">
        <v>933.65</v>
      </c>
      <c r="O1105" t="s">
        <v>80</v>
      </c>
      <c r="P1105" t="s">
        <v>28</v>
      </c>
      <c r="Q1105" t="s">
        <v>100</v>
      </c>
      <c r="R1105" t="s">
        <v>101</v>
      </c>
      <c r="S1105" t="s">
        <v>31</v>
      </c>
      <c r="T1105" t="s">
        <v>3425</v>
      </c>
    </row>
    <row r="1106" spans="1:20" x14ac:dyDescent="0.25">
      <c r="A1106" t="s">
        <v>3426</v>
      </c>
      <c r="B1106" s="1">
        <v>44880</v>
      </c>
      <c r="C1106" t="s">
        <v>3427</v>
      </c>
      <c r="D1106" t="s">
        <v>474</v>
      </c>
      <c r="E1106" t="s">
        <v>226</v>
      </c>
      <c r="F1106" t="s">
        <v>227</v>
      </c>
      <c r="G1106" t="s">
        <v>180</v>
      </c>
      <c r="H1106" t="s">
        <v>58</v>
      </c>
      <c r="I1106">
        <v>4</v>
      </c>
      <c r="J1106">
        <v>506.63</v>
      </c>
      <c r="K1106">
        <v>0.05</v>
      </c>
      <c r="L1106">
        <v>96.26</v>
      </c>
      <c r="M1106">
        <v>8.6300000000000008</v>
      </c>
      <c r="N1106">
        <v>2030.08</v>
      </c>
      <c r="O1106" t="s">
        <v>27</v>
      </c>
      <c r="P1106" t="s">
        <v>70</v>
      </c>
      <c r="Q1106" t="s">
        <v>100</v>
      </c>
      <c r="R1106" t="s">
        <v>101</v>
      </c>
      <c r="S1106" t="s">
        <v>43</v>
      </c>
      <c r="T1106" t="s">
        <v>2062</v>
      </c>
    </row>
    <row r="1107" spans="1:20" x14ac:dyDescent="0.25">
      <c r="A1107" t="s">
        <v>3428</v>
      </c>
      <c r="B1107" s="1">
        <v>44634</v>
      </c>
      <c r="C1107" t="s">
        <v>3429</v>
      </c>
      <c r="D1107" t="s">
        <v>1614</v>
      </c>
      <c r="E1107" t="s">
        <v>352</v>
      </c>
      <c r="F1107" t="s">
        <v>353</v>
      </c>
      <c r="G1107" t="s">
        <v>25</v>
      </c>
      <c r="H1107" t="s">
        <v>123</v>
      </c>
      <c r="I1107">
        <v>3</v>
      </c>
      <c r="J1107">
        <v>278.38</v>
      </c>
      <c r="K1107">
        <v>0.1</v>
      </c>
      <c r="L1107">
        <v>0</v>
      </c>
      <c r="M1107">
        <v>8.67</v>
      </c>
      <c r="N1107">
        <v>760.3</v>
      </c>
      <c r="O1107" t="s">
        <v>27</v>
      </c>
      <c r="P1107" t="s">
        <v>28</v>
      </c>
      <c r="Q1107" t="s">
        <v>41</v>
      </c>
      <c r="R1107" t="s">
        <v>42</v>
      </c>
      <c r="S1107" t="s">
        <v>43</v>
      </c>
      <c r="T1107" t="s">
        <v>2088</v>
      </c>
    </row>
    <row r="1108" spans="1:20" x14ac:dyDescent="0.25">
      <c r="A1108" t="s">
        <v>3430</v>
      </c>
      <c r="B1108" s="1">
        <v>45111</v>
      </c>
      <c r="C1108" t="s">
        <v>3431</v>
      </c>
      <c r="D1108" t="s">
        <v>2126</v>
      </c>
      <c r="E1108" t="s">
        <v>106</v>
      </c>
      <c r="F1108" t="s">
        <v>107</v>
      </c>
      <c r="G1108" t="s">
        <v>50</v>
      </c>
      <c r="H1108" t="s">
        <v>354</v>
      </c>
      <c r="I1108">
        <v>3</v>
      </c>
      <c r="J1108">
        <v>281.83999999999997</v>
      </c>
      <c r="K1108">
        <v>0.05</v>
      </c>
      <c r="L1108">
        <v>96.39</v>
      </c>
      <c r="M1108">
        <v>3.44</v>
      </c>
      <c r="N1108">
        <v>903.07</v>
      </c>
      <c r="O1108" t="s">
        <v>27</v>
      </c>
      <c r="P1108" t="s">
        <v>28</v>
      </c>
      <c r="Q1108" t="s">
        <v>339</v>
      </c>
      <c r="R1108" t="s">
        <v>82</v>
      </c>
      <c r="S1108" t="s">
        <v>31</v>
      </c>
      <c r="T1108" t="s">
        <v>3432</v>
      </c>
    </row>
    <row r="1109" spans="1:20" x14ac:dyDescent="0.25">
      <c r="A1109" t="s">
        <v>3433</v>
      </c>
      <c r="B1109" s="1">
        <v>43838</v>
      </c>
      <c r="C1109" t="s">
        <v>3434</v>
      </c>
      <c r="D1109" t="s">
        <v>1137</v>
      </c>
      <c r="E1109" t="s">
        <v>178</v>
      </c>
      <c r="F1109" t="s">
        <v>179</v>
      </c>
      <c r="G1109" t="s">
        <v>98</v>
      </c>
      <c r="H1109" t="s">
        <v>68</v>
      </c>
      <c r="I1109">
        <v>4</v>
      </c>
      <c r="J1109">
        <v>401.85</v>
      </c>
      <c r="K1109">
        <v>0.1</v>
      </c>
      <c r="L1109">
        <v>173.6</v>
      </c>
      <c r="M1109">
        <v>1.66</v>
      </c>
      <c r="N1109">
        <v>1621.92</v>
      </c>
      <c r="O1109" t="s">
        <v>69</v>
      </c>
      <c r="P1109" t="s">
        <v>28</v>
      </c>
      <c r="Q1109" t="s">
        <v>210</v>
      </c>
      <c r="R1109" t="s">
        <v>42</v>
      </c>
      <c r="S1109" t="s">
        <v>43</v>
      </c>
      <c r="T1109" t="s">
        <v>2260</v>
      </c>
    </row>
    <row r="1110" spans="1:20" x14ac:dyDescent="0.25">
      <c r="A1110" t="s">
        <v>3435</v>
      </c>
      <c r="B1110" s="1">
        <v>44455</v>
      </c>
      <c r="C1110" t="s">
        <v>3436</v>
      </c>
      <c r="D1110" t="s">
        <v>894</v>
      </c>
      <c r="E1110" t="s">
        <v>592</v>
      </c>
      <c r="F1110" t="s">
        <v>593</v>
      </c>
      <c r="G1110" t="s">
        <v>108</v>
      </c>
      <c r="H1110" t="s">
        <v>68</v>
      </c>
      <c r="I1110">
        <v>1</v>
      </c>
      <c r="J1110">
        <v>192.69</v>
      </c>
      <c r="K1110">
        <v>0.3</v>
      </c>
      <c r="L1110">
        <v>16.190000000000001</v>
      </c>
      <c r="M1110">
        <v>1.46</v>
      </c>
      <c r="N1110">
        <v>152.53</v>
      </c>
      <c r="O1110" t="s">
        <v>27</v>
      </c>
      <c r="P1110" t="s">
        <v>132</v>
      </c>
      <c r="Q1110" t="s">
        <v>51</v>
      </c>
      <c r="R1110" t="s">
        <v>42</v>
      </c>
      <c r="S1110" t="s">
        <v>43</v>
      </c>
      <c r="T1110" t="s">
        <v>1907</v>
      </c>
    </row>
    <row r="1111" spans="1:20" x14ac:dyDescent="0.25">
      <c r="A1111" t="s">
        <v>3437</v>
      </c>
      <c r="B1111" s="1">
        <v>45107</v>
      </c>
      <c r="C1111" t="s">
        <v>3438</v>
      </c>
      <c r="D1111" t="s">
        <v>823</v>
      </c>
      <c r="E1111" t="s">
        <v>244</v>
      </c>
      <c r="F1111" t="s">
        <v>245</v>
      </c>
      <c r="G1111" t="s">
        <v>25</v>
      </c>
      <c r="H1111" t="s">
        <v>68</v>
      </c>
      <c r="I1111">
        <v>1</v>
      </c>
      <c r="J1111">
        <v>273.08999999999997</v>
      </c>
      <c r="K1111">
        <v>0</v>
      </c>
      <c r="L1111">
        <v>0</v>
      </c>
      <c r="M1111">
        <v>3.67</v>
      </c>
      <c r="N1111">
        <v>276.76</v>
      </c>
      <c r="O1111" t="s">
        <v>69</v>
      </c>
      <c r="P1111" t="s">
        <v>28</v>
      </c>
      <c r="Q1111" t="s">
        <v>100</v>
      </c>
      <c r="R1111" t="s">
        <v>101</v>
      </c>
      <c r="S1111" t="s">
        <v>31</v>
      </c>
      <c r="T1111" t="s">
        <v>3439</v>
      </c>
    </row>
    <row r="1112" spans="1:20" x14ac:dyDescent="0.25">
      <c r="A1112" t="s">
        <v>3440</v>
      </c>
      <c r="B1112" s="1">
        <v>45546</v>
      </c>
      <c r="C1112" t="s">
        <v>3441</v>
      </c>
      <c r="D1112" t="s">
        <v>724</v>
      </c>
      <c r="E1112" t="s">
        <v>96</v>
      </c>
      <c r="F1112" t="s">
        <v>97</v>
      </c>
      <c r="G1112" t="s">
        <v>38</v>
      </c>
      <c r="H1112" t="s">
        <v>109</v>
      </c>
      <c r="I1112">
        <v>3</v>
      </c>
      <c r="J1112">
        <v>522.54999999999995</v>
      </c>
      <c r="K1112">
        <v>0.1</v>
      </c>
      <c r="L1112">
        <v>112.87</v>
      </c>
      <c r="M1112">
        <v>5.48</v>
      </c>
      <c r="N1112">
        <v>1529.24</v>
      </c>
      <c r="O1112" t="s">
        <v>153</v>
      </c>
      <c r="P1112" t="s">
        <v>99</v>
      </c>
      <c r="Q1112" t="s">
        <v>89</v>
      </c>
      <c r="R1112" t="s">
        <v>90</v>
      </c>
      <c r="S1112" t="s">
        <v>235</v>
      </c>
      <c r="T1112" t="s">
        <v>3442</v>
      </c>
    </row>
    <row r="1113" spans="1:20" x14ac:dyDescent="0.25">
      <c r="A1113" t="s">
        <v>3443</v>
      </c>
      <c r="B1113" s="1">
        <v>44549</v>
      </c>
      <c r="C1113" t="s">
        <v>3444</v>
      </c>
      <c r="D1113" t="s">
        <v>1825</v>
      </c>
      <c r="E1113" t="s">
        <v>319</v>
      </c>
      <c r="F1113" t="s">
        <v>320</v>
      </c>
      <c r="G1113" t="s">
        <v>98</v>
      </c>
      <c r="H1113" t="s">
        <v>354</v>
      </c>
      <c r="I1113">
        <v>1</v>
      </c>
      <c r="J1113">
        <v>554.83000000000004</v>
      </c>
      <c r="K1113">
        <v>0</v>
      </c>
      <c r="L1113">
        <v>27.74</v>
      </c>
      <c r="M1113">
        <v>8.2899999999999991</v>
      </c>
      <c r="N1113">
        <v>590.86</v>
      </c>
      <c r="O1113" t="s">
        <v>69</v>
      </c>
      <c r="P1113" t="s">
        <v>28</v>
      </c>
      <c r="Q1113" t="s">
        <v>166</v>
      </c>
      <c r="R1113" t="s">
        <v>167</v>
      </c>
      <c r="S1113" t="s">
        <v>31</v>
      </c>
      <c r="T1113" t="s">
        <v>2104</v>
      </c>
    </row>
    <row r="1114" spans="1:20" x14ac:dyDescent="0.25">
      <c r="A1114" t="s">
        <v>3445</v>
      </c>
      <c r="B1114" s="1">
        <v>44133</v>
      </c>
      <c r="C1114" t="s">
        <v>3446</v>
      </c>
      <c r="D1114" t="s">
        <v>1885</v>
      </c>
      <c r="E1114" t="s">
        <v>36</v>
      </c>
      <c r="F1114" t="s">
        <v>37</v>
      </c>
      <c r="G1114" t="s">
        <v>50</v>
      </c>
      <c r="H1114" t="s">
        <v>26</v>
      </c>
      <c r="I1114">
        <v>4</v>
      </c>
      <c r="J1114">
        <v>84</v>
      </c>
      <c r="K1114">
        <v>0.2</v>
      </c>
      <c r="L1114">
        <v>21.5</v>
      </c>
      <c r="M1114">
        <v>14.44</v>
      </c>
      <c r="N1114">
        <v>304.74</v>
      </c>
      <c r="O1114" t="s">
        <v>80</v>
      </c>
      <c r="P1114" t="s">
        <v>28</v>
      </c>
      <c r="Q1114" t="s">
        <v>51</v>
      </c>
      <c r="R1114" t="s">
        <v>42</v>
      </c>
      <c r="S1114" t="s">
        <v>43</v>
      </c>
      <c r="T1114" t="s">
        <v>2524</v>
      </c>
    </row>
    <row r="1115" spans="1:20" x14ac:dyDescent="0.25">
      <c r="A1115" t="s">
        <v>3447</v>
      </c>
      <c r="B1115" s="1">
        <v>44469</v>
      </c>
      <c r="C1115" t="s">
        <v>3448</v>
      </c>
      <c r="D1115" t="s">
        <v>811</v>
      </c>
      <c r="E1115" t="s">
        <v>386</v>
      </c>
      <c r="F1115" t="s">
        <v>387</v>
      </c>
      <c r="G1115" t="s">
        <v>108</v>
      </c>
      <c r="H1115" t="s">
        <v>58</v>
      </c>
      <c r="I1115">
        <v>2</v>
      </c>
      <c r="J1115">
        <v>432.53</v>
      </c>
      <c r="K1115">
        <v>0</v>
      </c>
      <c r="L1115">
        <v>155.71</v>
      </c>
      <c r="M1115">
        <v>8.0500000000000007</v>
      </c>
      <c r="N1115">
        <v>1028.82</v>
      </c>
      <c r="O1115" t="s">
        <v>80</v>
      </c>
      <c r="P1115" t="s">
        <v>70</v>
      </c>
      <c r="Q1115" t="s">
        <v>145</v>
      </c>
      <c r="R1115" t="s">
        <v>146</v>
      </c>
      <c r="S1115" t="s">
        <v>31</v>
      </c>
      <c r="T1115" t="s">
        <v>3357</v>
      </c>
    </row>
    <row r="1116" spans="1:20" x14ac:dyDescent="0.25">
      <c r="A1116" t="s">
        <v>3449</v>
      </c>
      <c r="B1116" s="1">
        <v>43886</v>
      </c>
      <c r="C1116" t="s">
        <v>3450</v>
      </c>
      <c r="D1116" t="s">
        <v>881</v>
      </c>
      <c r="E1116" t="s">
        <v>178</v>
      </c>
      <c r="F1116" t="s">
        <v>179</v>
      </c>
      <c r="G1116" t="s">
        <v>50</v>
      </c>
      <c r="H1116" t="s">
        <v>256</v>
      </c>
      <c r="I1116">
        <v>5</v>
      </c>
      <c r="J1116">
        <v>202.84</v>
      </c>
      <c r="K1116">
        <v>0.1</v>
      </c>
      <c r="L1116">
        <v>109.53</v>
      </c>
      <c r="M1116">
        <v>3.45</v>
      </c>
      <c r="N1116">
        <v>1025.76</v>
      </c>
      <c r="O1116" t="s">
        <v>153</v>
      </c>
      <c r="P1116" t="s">
        <v>28</v>
      </c>
      <c r="Q1116" t="s">
        <v>81</v>
      </c>
      <c r="R1116" t="s">
        <v>82</v>
      </c>
      <c r="S1116" t="s">
        <v>43</v>
      </c>
      <c r="T1116" t="s">
        <v>3451</v>
      </c>
    </row>
    <row r="1117" spans="1:20" x14ac:dyDescent="0.25">
      <c r="A1117" t="s">
        <v>3452</v>
      </c>
      <c r="B1117" s="1">
        <v>44556</v>
      </c>
      <c r="C1117" t="s">
        <v>3453</v>
      </c>
      <c r="D1117" t="s">
        <v>2468</v>
      </c>
      <c r="E1117" t="s">
        <v>121</v>
      </c>
      <c r="F1117" t="s">
        <v>122</v>
      </c>
      <c r="G1117" t="s">
        <v>98</v>
      </c>
      <c r="H1117" t="s">
        <v>256</v>
      </c>
      <c r="I1117">
        <v>4</v>
      </c>
      <c r="J1117">
        <v>56.01</v>
      </c>
      <c r="K1117">
        <v>0</v>
      </c>
      <c r="L1117">
        <v>40.33</v>
      </c>
      <c r="M1117">
        <v>13.29</v>
      </c>
      <c r="N1117">
        <v>277.66000000000003</v>
      </c>
      <c r="O1117" t="s">
        <v>153</v>
      </c>
      <c r="P1117" t="s">
        <v>28</v>
      </c>
      <c r="Q1117" t="s">
        <v>166</v>
      </c>
      <c r="R1117" t="s">
        <v>167</v>
      </c>
      <c r="S1117" t="s">
        <v>43</v>
      </c>
      <c r="T1117" t="s">
        <v>3454</v>
      </c>
    </row>
    <row r="1118" spans="1:20" x14ac:dyDescent="0.25">
      <c r="A1118" t="s">
        <v>3455</v>
      </c>
      <c r="B1118" s="1">
        <v>44356</v>
      </c>
      <c r="C1118" t="s">
        <v>3456</v>
      </c>
      <c r="D1118" t="s">
        <v>666</v>
      </c>
      <c r="E1118" t="s">
        <v>302</v>
      </c>
      <c r="F1118" t="s">
        <v>303</v>
      </c>
      <c r="G1118" t="s">
        <v>98</v>
      </c>
      <c r="H1118" t="s">
        <v>26</v>
      </c>
      <c r="I1118">
        <v>5</v>
      </c>
      <c r="J1118">
        <v>352.33</v>
      </c>
      <c r="K1118">
        <v>0.25</v>
      </c>
      <c r="L1118">
        <v>158.55000000000001</v>
      </c>
      <c r="M1118">
        <v>7.38</v>
      </c>
      <c r="N1118">
        <v>1487.17</v>
      </c>
      <c r="O1118" t="s">
        <v>59</v>
      </c>
      <c r="P1118" t="s">
        <v>132</v>
      </c>
      <c r="Q1118" t="s">
        <v>210</v>
      </c>
      <c r="R1118" t="s">
        <v>42</v>
      </c>
      <c r="S1118" t="s">
        <v>43</v>
      </c>
      <c r="T1118" t="s">
        <v>3457</v>
      </c>
    </row>
    <row r="1119" spans="1:20" x14ac:dyDescent="0.25">
      <c r="A1119" t="s">
        <v>3458</v>
      </c>
      <c r="B1119" s="1">
        <v>44304</v>
      </c>
      <c r="C1119" t="s">
        <v>3459</v>
      </c>
      <c r="D1119" t="s">
        <v>566</v>
      </c>
      <c r="E1119" t="s">
        <v>208</v>
      </c>
      <c r="F1119" t="s">
        <v>209</v>
      </c>
      <c r="G1119" t="s">
        <v>25</v>
      </c>
      <c r="H1119" t="s">
        <v>256</v>
      </c>
      <c r="I1119">
        <v>2</v>
      </c>
      <c r="J1119">
        <v>525.02</v>
      </c>
      <c r="K1119">
        <v>0.05</v>
      </c>
      <c r="L1119">
        <v>79.8</v>
      </c>
      <c r="M1119">
        <v>4.99</v>
      </c>
      <c r="N1119">
        <v>1082.33</v>
      </c>
      <c r="O1119" t="s">
        <v>40</v>
      </c>
      <c r="P1119" t="s">
        <v>28</v>
      </c>
      <c r="Q1119" t="s">
        <v>124</v>
      </c>
      <c r="R1119" t="s">
        <v>125</v>
      </c>
      <c r="S1119" t="s">
        <v>43</v>
      </c>
      <c r="T1119" t="s">
        <v>3460</v>
      </c>
    </row>
    <row r="1120" spans="1:20" x14ac:dyDescent="0.25">
      <c r="A1120" t="s">
        <v>3461</v>
      </c>
      <c r="B1120" s="1">
        <v>43858</v>
      </c>
      <c r="C1120" t="s">
        <v>3462</v>
      </c>
      <c r="D1120" t="s">
        <v>120</v>
      </c>
      <c r="E1120" t="s">
        <v>574</v>
      </c>
      <c r="F1120" t="s">
        <v>575</v>
      </c>
      <c r="G1120" t="s">
        <v>98</v>
      </c>
      <c r="H1120" t="s">
        <v>26</v>
      </c>
      <c r="I1120">
        <v>4</v>
      </c>
      <c r="J1120">
        <v>426.76</v>
      </c>
      <c r="K1120">
        <v>0</v>
      </c>
      <c r="L1120">
        <v>85.35</v>
      </c>
      <c r="M1120">
        <v>12.34</v>
      </c>
      <c r="N1120">
        <v>1804.73</v>
      </c>
      <c r="O1120" t="s">
        <v>59</v>
      </c>
      <c r="P1120" t="s">
        <v>28</v>
      </c>
      <c r="Q1120" t="s">
        <v>139</v>
      </c>
      <c r="R1120" t="s">
        <v>140</v>
      </c>
      <c r="S1120" t="s">
        <v>43</v>
      </c>
      <c r="T1120" t="s">
        <v>3463</v>
      </c>
    </row>
    <row r="1121" spans="1:20" x14ac:dyDescent="0.25">
      <c r="A1121" t="s">
        <v>3464</v>
      </c>
      <c r="B1121" s="1">
        <v>43908</v>
      </c>
      <c r="C1121" t="s">
        <v>3465</v>
      </c>
      <c r="D1121" t="s">
        <v>405</v>
      </c>
      <c r="E1121" t="s">
        <v>96</v>
      </c>
      <c r="F1121" t="s">
        <v>97</v>
      </c>
      <c r="G1121" t="s">
        <v>98</v>
      </c>
      <c r="H1121" t="s">
        <v>39</v>
      </c>
      <c r="I1121">
        <v>5</v>
      </c>
      <c r="J1121">
        <v>349.26</v>
      </c>
      <c r="K1121">
        <v>0</v>
      </c>
      <c r="L1121">
        <v>139.69999999999999</v>
      </c>
      <c r="M1121">
        <v>4.34</v>
      </c>
      <c r="N1121">
        <v>1890.34</v>
      </c>
      <c r="O1121" t="s">
        <v>153</v>
      </c>
      <c r="P1121" t="s">
        <v>28</v>
      </c>
      <c r="Q1121" t="s">
        <v>71</v>
      </c>
      <c r="R1121" t="s">
        <v>42</v>
      </c>
      <c r="S1121" t="s">
        <v>43</v>
      </c>
      <c r="T1121" t="s">
        <v>3466</v>
      </c>
    </row>
    <row r="1122" spans="1:20" x14ac:dyDescent="0.25">
      <c r="A1122" t="s">
        <v>3467</v>
      </c>
      <c r="B1122" s="1">
        <v>45070</v>
      </c>
      <c r="C1122" t="s">
        <v>3468</v>
      </c>
      <c r="D1122" t="s">
        <v>336</v>
      </c>
      <c r="E1122" t="s">
        <v>172</v>
      </c>
      <c r="F1122" t="s">
        <v>173</v>
      </c>
      <c r="G1122" t="s">
        <v>108</v>
      </c>
      <c r="H1122" t="s">
        <v>26</v>
      </c>
      <c r="I1122">
        <v>4</v>
      </c>
      <c r="J1122">
        <v>461.75</v>
      </c>
      <c r="K1122">
        <v>0.25</v>
      </c>
      <c r="L1122">
        <v>166.23</v>
      </c>
      <c r="M1122">
        <v>14.34</v>
      </c>
      <c r="N1122">
        <v>1565.82</v>
      </c>
      <c r="O1122" t="s">
        <v>69</v>
      </c>
      <c r="P1122" t="s">
        <v>28</v>
      </c>
      <c r="Q1122" t="s">
        <v>29</v>
      </c>
      <c r="R1122" t="s">
        <v>30</v>
      </c>
      <c r="S1122" t="s">
        <v>31</v>
      </c>
      <c r="T1122" t="s">
        <v>993</v>
      </c>
    </row>
    <row r="1123" spans="1:20" x14ac:dyDescent="0.25">
      <c r="A1123" t="s">
        <v>3469</v>
      </c>
      <c r="B1123" s="1">
        <v>45240</v>
      </c>
      <c r="C1123" t="s">
        <v>3470</v>
      </c>
      <c r="D1123" t="s">
        <v>724</v>
      </c>
      <c r="E1123" t="s">
        <v>302</v>
      </c>
      <c r="F1123" t="s">
        <v>303</v>
      </c>
      <c r="G1123" t="s">
        <v>25</v>
      </c>
      <c r="H1123" t="s">
        <v>123</v>
      </c>
      <c r="I1123">
        <v>5</v>
      </c>
      <c r="J1123">
        <v>139.38</v>
      </c>
      <c r="K1123">
        <v>0</v>
      </c>
      <c r="L1123">
        <v>125.44</v>
      </c>
      <c r="M1123">
        <v>0.65</v>
      </c>
      <c r="N1123">
        <v>822.99</v>
      </c>
      <c r="O1123" t="s">
        <v>40</v>
      </c>
      <c r="P1123" t="s">
        <v>28</v>
      </c>
      <c r="Q1123" t="s">
        <v>100</v>
      </c>
      <c r="R1123" t="s">
        <v>101</v>
      </c>
      <c r="S1123" t="s">
        <v>43</v>
      </c>
      <c r="T1123" t="s">
        <v>3471</v>
      </c>
    </row>
    <row r="1124" spans="1:20" x14ac:dyDescent="0.25">
      <c r="A1124" t="s">
        <v>3472</v>
      </c>
      <c r="B1124" s="1">
        <v>44195</v>
      </c>
      <c r="C1124" t="s">
        <v>3473</v>
      </c>
      <c r="D1124" t="s">
        <v>986</v>
      </c>
      <c r="E1124" t="s">
        <v>151</v>
      </c>
      <c r="F1124" t="s">
        <v>152</v>
      </c>
      <c r="G1124" t="s">
        <v>180</v>
      </c>
      <c r="H1124" t="s">
        <v>58</v>
      </c>
      <c r="I1124">
        <v>2</v>
      </c>
      <c r="J1124">
        <v>99.34</v>
      </c>
      <c r="K1124">
        <v>0.1</v>
      </c>
      <c r="L1124">
        <v>21.46</v>
      </c>
      <c r="M1124">
        <v>6.55</v>
      </c>
      <c r="N1124">
        <v>206.82</v>
      </c>
      <c r="O1124" t="s">
        <v>69</v>
      </c>
      <c r="P1124" t="s">
        <v>28</v>
      </c>
      <c r="Q1124" t="s">
        <v>182</v>
      </c>
      <c r="R1124" t="s">
        <v>183</v>
      </c>
      <c r="S1124" t="s">
        <v>91</v>
      </c>
      <c r="T1124" t="s">
        <v>3474</v>
      </c>
    </row>
    <row r="1125" spans="1:20" x14ac:dyDescent="0.25">
      <c r="A1125" t="s">
        <v>3475</v>
      </c>
      <c r="B1125" s="1">
        <v>44496</v>
      </c>
      <c r="C1125" t="s">
        <v>3476</v>
      </c>
      <c r="D1125" t="s">
        <v>307</v>
      </c>
      <c r="E1125" t="s">
        <v>675</v>
      </c>
      <c r="F1125" t="s">
        <v>676</v>
      </c>
      <c r="G1125" t="s">
        <v>98</v>
      </c>
      <c r="H1125" t="s">
        <v>354</v>
      </c>
      <c r="I1125">
        <v>1</v>
      </c>
      <c r="J1125">
        <v>222.38</v>
      </c>
      <c r="K1125">
        <v>0</v>
      </c>
      <c r="L1125">
        <v>11.12</v>
      </c>
      <c r="M1125">
        <v>7.3</v>
      </c>
      <c r="N1125">
        <v>240.8</v>
      </c>
      <c r="O1125" t="s">
        <v>80</v>
      </c>
      <c r="P1125" t="s">
        <v>28</v>
      </c>
      <c r="Q1125" t="s">
        <v>124</v>
      </c>
      <c r="R1125" t="s">
        <v>125</v>
      </c>
      <c r="S1125" t="s">
        <v>43</v>
      </c>
      <c r="T1125" t="s">
        <v>3477</v>
      </c>
    </row>
    <row r="1126" spans="1:20" x14ac:dyDescent="0.25">
      <c r="A1126" t="s">
        <v>3478</v>
      </c>
      <c r="B1126" s="1">
        <v>44356</v>
      </c>
      <c r="C1126" t="s">
        <v>3479</v>
      </c>
      <c r="D1126" t="s">
        <v>3062</v>
      </c>
      <c r="E1126" t="s">
        <v>202</v>
      </c>
      <c r="F1126" t="s">
        <v>203</v>
      </c>
      <c r="G1126" t="s">
        <v>50</v>
      </c>
      <c r="H1126" t="s">
        <v>263</v>
      </c>
      <c r="I1126">
        <v>5</v>
      </c>
      <c r="J1126">
        <v>505.95</v>
      </c>
      <c r="K1126">
        <v>0.15</v>
      </c>
      <c r="L1126">
        <v>172.02</v>
      </c>
      <c r="M1126">
        <v>7.26</v>
      </c>
      <c r="N1126">
        <v>2329.5700000000002</v>
      </c>
      <c r="O1126" t="s">
        <v>153</v>
      </c>
      <c r="P1126" t="s">
        <v>28</v>
      </c>
      <c r="Q1126" t="s">
        <v>188</v>
      </c>
      <c r="R1126" t="s">
        <v>82</v>
      </c>
      <c r="S1126" t="s">
        <v>43</v>
      </c>
      <c r="T1126" t="s">
        <v>3480</v>
      </c>
    </row>
    <row r="1127" spans="1:20" x14ac:dyDescent="0.25">
      <c r="A1127" t="s">
        <v>3481</v>
      </c>
      <c r="B1127" s="1">
        <v>44529</v>
      </c>
      <c r="C1127" t="s">
        <v>3482</v>
      </c>
      <c r="D1127" t="s">
        <v>307</v>
      </c>
      <c r="E1127" t="s">
        <v>121</v>
      </c>
      <c r="F1127" t="s">
        <v>122</v>
      </c>
      <c r="G1127" t="s">
        <v>38</v>
      </c>
      <c r="H1127" t="s">
        <v>109</v>
      </c>
      <c r="I1127">
        <v>3</v>
      </c>
      <c r="J1127">
        <v>318.14</v>
      </c>
      <c r="K1127">
        <v>0.25</v>
      </c>
      <c r="L1127">
        <v>85.9</v>
      </c>
      <c r="M1127">
        <v>10.65</v>
      </c>
      <c r="N1127">
        <v>812.36</v>
      </c>
      <c r="O1127" t="s">
        <v>153</v>
      </c>
      <c r="P1127" t="s">
        <v>28</v>
      </c>
      <c r="Q1127" t="s">
        <v>228</v>
      </c>
      <c r="R1127" t="s">
        <v>82</v>
      </c>
      <c r="S1127" t="s">
        <v>72</v>
      </c>
      <c r="T1127" t="s">
        <v>3483</v>
      </c>
    </row>
    <row r="1128" spans="1:20" x14ac:dyDescent="0.25">
      <c r="A1128" t="s">
        <v>3484</v>
      </c>
      <c r="B1128" s="1">
        <v>45166</v>
      </c>
      <c r="C1128" t="s">
        <v>3485</v>
      </c>
      <c r="D1128" t="s">
        <v>207</v>
      </c>
      <c r="E1128" t="s">
        <v>352</v>
      </c>
      <c r="F1128" t="s">
        <v>353</v>
      </c>
      <c r="G1128" t="s">
        <v>38</v>
      </c>
      <c r="H1128" t="s">
        <v>79</v>
      </c>
      <c r="I1128">
        <v>5</v>
      </c>
      <c r="J1128">
        <v>126.65</v>
      </c>
      <c r="K1128">
        <v>0.05</v>
      </c>
      <c r="L1128">
        <v>108.29</v>
      </c>
      <c r="M1128">
        <v>11.95</v>
      </c>
      <c r="N1128">
        <v>721.83</v>
      </c>
      <c r="O1128" t="s">
        <v>69</v>
      </c>
      <c r="P1128" t="s">
        <v>132</v>
      </c>
      <c r="Q1128" t="s">
        <v>81</v>
      </c>
      <c r="R1128" t="s">
        <v>82</v>
      </c>
      <c r="S1128" t="s">
        <v>43</v>
      </c>
      <c r="T1128" t="s">
        <v>2449</v>
      </c>
    </row>
    <row r="1129" spans="1:20" x14ac:dyDescent="0.25">
      <c r="A1129" t="s">
        <v>3486</v>
      </c>
      <c r="B1129" s="1">
        <v>44713</v>
      </c>
      <c r="C1129" t="s">
        <v>3487</v>
      </c>
      <c r="D1129" t="s">
        <v>1137</v>
      </c>
      <c r="E1129" t="s">
        <v>302</v>
      </c>
      <c r="F1129" t="s">
        <v>303</v>
      </c>
      <c r="G1129" t="s">
        <v>38</v>
      </c>
      <c r="H1129" t="s">
        <v>263</v>
      </c>
      <c r="I1129">
        <v>1</v>
      </c>
      <c r="J1129">
        <v>442.31</v>
      </c>
      <c r="K1129">
        <v>0.1</v>
      </c>
      <c r="L1129">
        <v>71.650000000000006</v>
      </c>
      <c r="M1129">
        <v>9.3800000000000008</v>
      </c>
      <c r="N1129">
        <v>479.11</v>
      </c>
      <c r="O1129" t="s">
        <v>69</v>
      </c>
      <c r="P1129" t="s">
        <v>132</v>
      </c>
      <c r="Q1129" t="s">
        <v>89</v>
      </c>
      <c r="R1129" t="s">
        <v>90</v>
      </c>
      <c r="S1129" t="s">
        <v>43</v>
      </c>
      <c r="T1129" t="s">
        <v>3488</v>
      </c>
    </row>
    <row r="1130" spans="1:20" x14ac:dyDescent="0.25">
      <c r="A1130" t="s">
        <v>3489</v>
      </c>
      <c r="B1130" s="1">
        <v>44861</v>
      </c>
      <c r="C1130" t="s">
        <v>3490</v>
      </c>
      <c r="D1130" t="s">
        <v>1321</v>
      </c>
      <c r="E1130" t="s">
        <v>374</v>
      </c>
      <c r="F1130" t="s">
        <v>375</v>
      </c>
      <c r="G1130" t="s">
        <v>98</v>
      </c>
      <c r="H1130" t="s">
        <v>79</v>
      </c>
      <c r="I1130">
        <v>1</v>
      </c>
      <c r="J1130">
        <v>339.25</v>
      </c>
      <c r="K1130">
        <v>0</v>
      </c>
      <c r="L1130">
        <v>16.96</v>
      </c>
      <c r="M1130">
        <v>6.1</v>
      </c>
      <c r="N1130">
        <v>362.31</v>
      </c>
      <c r="O1130" t="s">
        <v>27</v>
      </c>
      <c r="P1130" t="s">
        <v>132</v>
      </c>
      <c r="Q1130" t="s">
        <v>81</v>
      </c>
      <c r="R1130" t="s">
        <v>82</v>
      </c>
      <c r="S1130" t="s">
        <v>235</v>
      </c>
      <c r="T1130" t="s">
        <v>3491</v>
      </c>
    </row>
    <row r="1131" spans="1:20" x14ac:dyDescent="0.25">
      <c r="A1131" t="s">
        <v>3492</v>
      </c>
      <c r="B1131" s="1">
        <v>44857</v>
      </c>
      <c r="C1131" t="s">
        <v>3493</v>
      </c>
      <c r="D1131" t="s">
        <v>113</v>
      </c>
      <c r="E1131" t="s">
        <v>352</v>
      </c>
      <c r="F1131" t="s">
        <v>353</v>
      </c>
      <c r="G1131" t="s">
        <v>50</v>
      </c>
      <c r="H1131" t="s">
        <v>26</v>
      </c>
      <c r="I1131">
        <v>5</v>
      </c>
      <c r="J1131">
        <v>89.68</v>
      </c>
      <c r="K1131">
        <v>0.1</v>
      </c>
      <c r="L1131">
        <v>32.28</v>
      </c>
      <c r="M1131">
        <v>9.2100000000000009</v>
      </c>
      <c r="N1131">
        <v>445.05</v>
      </c>
      <c r="O1131" t="s">
        <v>27</v>
      </c>
      <c r="P1131" t="s">
        <v>99</v>
      </c>
      <c r="Q1131" t="s">
        <v>188</v>
      </c>
      <c r="R1131" t="s">
        <v>82</v>
      </c>
      <c r="S1131" t="s">
        <v>43</v>
      </c>
      <c r="T1131" t="s">
        <v>3494</v>
      </c>
    </row>
    <row r="1132" spans="1:20" x14ac:dyDescent="0.25">
      <c r="A1132" t="s">
        <v>3495</v>
      </c>
      <c r="B1132" s="1">
        <v>45477</v>
      </c>
      <c r="C1132" t="s">
        <v>3496</v>
      </c>
      <c r="D1132" t="s">
        <v>150</v>
      </c>
      <c r="E1132" t="s">
        <v>261</v>
      </c>
      <c r="F1132" t="s">
        <v>262</v>
      </c>
      <c r="G1132" t="s">
        <v>180</v>
      </c>
      <c r="H1132" t="s">
        <v>39</v>
      </c>
      <c r="I1132">
        <v>2</v>
      </c>
      <c r="J1132">
        <v>104.69</v>
      </c>
      <c r="K1132">
        <v>0.25</v>
      </c>
      <c r="L1132">
        <v>7.85</v>
      </c>
      <c r="M1132">
        <v>3.35</v>
      </c>
      <c r="N1132">
        <v>168.24</v>
      </c>
      <c r="O1132" t="s">
        <v>69</v>
      </c>
      <c r="P1132" t="s">
        <v>132</v>
      </c>
      <c r="Q1132" t="s">
        <v>81</v>
      </c>
      <c r="R1132" t="s">
        <v>82</v>
      </c>
      <c r="S1132" t="s">
        <v>72</v>
      </c>
      <c r="T1132" t="s">
        <v>3497</v>
      </c>
    </row>
    <row r="1133" spans="1:20" x14ac:dyDescent="0.25">
      <c r="A1133" t="s">
        <v>3498</v>
      </c>
      <c r="B1133" s="1">
        <v>44749</v>
      </c>
      <c r="C1133" t="s">
        <v>3499</v>
      </c>
      <c r="D1133" t="s">
        <v>648</v>
      </c>
      <c r="E1133" t="s">
        <v>492</v>
      </c>
      <c r="F1133" t="s">
        <v>493</v>
      </c>
      <c r="G1133" t="s">
        <v>50</v>
      </c>
      <c r="H1133" t="s">
        <v>256</v>
      </c>
      <c r="I1133">
        <v>3</v>
      </c>
      <c r="J1133">
        <v>282.42</v>
      </c>
      <c r="K1133">
        <v>0.05</v>
      </c>
      <c r="L1133">
        <v>96.59</v>
      </c>
      <c r="M1133">
        <v>6.68</v>
      </c>
      <c r="N1133">
        <v>908.17</v>
      </c>
      <c r="O1133" t="s">
        <v>69</v>
      </c>
      <c r="P1133" t="s">
        <v>28</v>
      </c>
      <c r="Q1133" t="s">
        <v>221</v>
      </c>
      <c r="R1133" t="s">
        <v>222</v>
      </c>
      <c r="S1133" t="s">
        <v>43</v>
      </c>
      <c r="T1133" t="s">
        <v>3500</v>
      </c>
    </row>
    <row r="1134" spans="1:20" x14ac:dyDescent="0.25">
      <c r="A1134" t="s">
        <v>3501</v>
      </c>
      <c r="B1134" s="1">
        <v>44580</v>
      </c>
      <c r="C1134" t="s">
        <v>3502</v>
      </c>
      <c r="D1134" t="s">
        <v>680</v>
      </c>
      <c r="E1134" t="s">
        <v>337</v>
      </c>
      <c r="F1134" t="s">
        <v>338</v>
      </c>
      <c r="G1134" t="s">
        <v>38</v>
      </c>
      <c r="H1134" t="s">
        <v>68</v>
      </c>
      <c r="I1134">
        <v>2</v>
      </c>
      <c r="J1134">
        <v>154.66999999999999</v>
      </c>
      <c r="K1134">
        <v>0.15</v>
      </c>
      <c r="L1134">
        <v>21.04</v>
      </c>
      <c r="M1134">
        <v>5.87</v>
      </c>
      <c r="N1134">
        <v>289.85000000000002</v>
      </c>
      <c r="O1134" t="s">
        <v>27</v>
      </c>
      <c r="P1134" t="s">
        <v>28</v>
      </c>
      <c r="Q1134" t="s">
        <v>41</v>
      </c>
      <c r="R1134" t="s">
        <v>42</v>
      </c>
      <c r="S1134" t="s">
        <v>43</v>
      </c>
      <c r="T1134" t="s">
        <v>3503</v>
      </c>
    </row>
    <row r="1135" spans="1:20" x14ac:dyDescent="0.25">
      <c r="A1135" t="s">
        <v>3504</v>
      </c>
      <c r="B1135" s="1">
        <v>44193</v>
      </c>
      <c r="C1135" t="s">
        <v>3505</v>
      </c>
      <c r="D1135" t="s">
        <v>159</v>
      </c>
      <c r="E1135" t="s">
        <v>137</v>
      </c>
      <c r="F1135" t="s">
        <v>138</v>
      </c>
      <c r="G1135" t="s">
        <v>25</v>
      </c>
      <c r="H1135" t="s">
        <v>68</v>
      </c>
      <c r="I1135">
        <v>1</v>
      </c>
      <c r="J1135">
        <v>482.86</v>
      </c>
      <c r="K1135">
        <v>0</v>
      </c>
      <c r="L1135">
        <v>24.14</v>
      </c>
      <c r="M1135">
        <v>11.35</v>
      </c>
      <c r="N1135">
        <v>518.35</v>
      </c>
      <c r="O1135" t="s">
        <v>153</v>
      </c>
      <c r="P1135" t="s">
        <v>28</v>
      </c>
      <c r="Q1135" t="s">
        <v>221</v>
      </c>
      <c r="R1135" t="s">
        <v>222</v>
      </c>
      <c r="S1135" t="s">
        <v>43</v>
      </c>
      <c r="T1135" t="s">
        <v>3506</v>
      </c>
    </row>
    <row r="1136" spans="1:20" x14ac:dyDescent="0.25">
      <c r="A1136" t="s">
        <v>3507</v>
      </c>
      <c r="B1136" s="1">
        <v>45605</v>
      </c>
      <c r="C1136" t="s">
        <v>3508</v>
      </c>
      <c r="D1136" t="s">
        <v>373</v>
      </c>
      <c r="E1136" t="s">
        <v>456</v>
      </c>
      <c r="F1136" t="s">
        <v>457</v>
      </c>
      <c r="G1136" t="s">
        <v>50</v>
      </c>
      <c r="H1136" t="s">
        <v>256</v>
      </c>
      <c r="I1136">
        <v>2</v>
      </c>
      <c r="J1136">
        <v>481.99</v>
      </c>
      <c r="K1136">
        <v>0.1</v>
      </c>
      <c r="L1136">
        <v>43.38</v>
      </c>
      <c r="M1136">
        <v>3.54</v>
      </c>
      <c r="N1136">
        <v>914.5</v>
      </c>
      <c r="O1136" t="s">
        <v>80</v>
      </c>
      <c r="P1136" t="s">
        <v>99</v>
      </c>
      <c r="Q1136" t="s">
        <v>89</v>
      </c>
      <c r="R1136" t="s">
        <v>90</v>
      </c>
      <c r="S1136" t="s">
        <v>43</v>
      </c>
      <c r="T1136" t="s">
        <v>3509</v>
      </c>
    </row>
    <row r="1137" spans="1:20" x14ac:dyDescent="0.25">
      <c r="A1137" t="s">
        <v>3510</v>
      </c>
      <c r="B1137" s="1">
        <v>45362</v>
      </c>
      <c r="C1137" t="s">
        <v>3511</v>
      </c>
      <c r="D1137" t="s">
        <v>986</v>
      </c>
      <c r="E1137" t="s">
        <v>96</v>
      </c>
      <c r="F1137" t="s">
        <v>97</v>
      </c>
      <c r="G1137" t="s">
        <v>180</v>
      </c>
      <c r="H1137" t="s">
        <v>39</v>
      </c>
      <c r="I1137">
        <v>4</v>
      </c>
      <c r="J1137">
        <v>224.98</v>
      </c>
      <c r="K1137">
        <v>0.25</v>
      </c>
      <c r="L1137">
        <v>121.49</v>
      </c>
      <c r="M1137">
        <v>2.15</v>
      </c>
      <c r="N1137">
        <v>798.58</v>
      </c>
      <c r="O1137" t="s">
        <v>80</v>
      </c>
      <c r="P1137" t="s">
        <v>28</v>
      </c>
      <c r="Q1137" t="s">
        <v>89</v>
      </c>
      <c r="R1137" t="s">
        <v>90</v>
      </c>
      <c r="S1137" t="s">
        <v>43</v>
      </c>
      <c r="T1137" t="s">
        <v>3071</v>
      </c>
    </row>
    <row r="1138" spans="1:20" x14ac:dyDescent="0.25">
      <c r="A1138" t="s">
        <v>3512</v>
      </c>
      <c r="B1138" s="1">
        <v>45128</v>
      </c>
      <c r="C1138" t="s">
        <v>3513</v>
      </c>
      <c r="D1138" t="s">
        <v>637</v>
      </c>
      <c r="E1138" t="s">
        <v>137</v>
      </c>
      <c r="F1138" t="s">
        <v>138</v>
      </c>
      <c r="G1138" t="s">
        <v>108</v>
      </c>
      <c r="H1138" t="s">
        <v>123</v>
      </c>
      <c r="I1138">
        <v>2</v>
      </c>
      <c r="J1138">
        <v>533.29999999999995</v>
      </c>
      <c r="K1138">
        <v>0</v>
      </c>
      <c r="L1138">
        <v>85.33</v>
      </c>
      <c r="M1138">
        <v>11.59</v>
      </c>
      <c r="N1138">
        <v>1163.52</v>
      </c>
      <c r="O1138" t="s">
        <v>69</v>
      </c>
      <c r="P1138" t="s">
        <v>28</v>
      </c>
      <c r="Q1138" t="s">
        <v>145</v>
      </c>
      <c r="R1138" t="s">
        <v>146</v>
      </c>
      <c r="S1138" t="s">
        <v>43</v>
      </c>
      <c r="T1138" t="s">
        <v>1315</v>
      </c>
    </row>
    <row r="1139" spans="1:20" x14ac:dyDescent="0.25">
      <c r="A1139" t="s">
        <v>3514</v>
      </c>
      <c r="B1139" s="1">
        <v>45360</v>
      </c>
      <c r="C1139" t="s">
        <v>3515</v>
      </c>
      <c r="D1139" t="s">
        <v>150</v>
      </c>
      <c r="E1139" t="s">
        <v>261</v>
      </c>
      <c r="F1139" t="s">
        <v>262</v>
      </c>
      <c r="G1139" t="s">
        <v>98</v>
      </c>
      <c r="H1139" t="s">
        <v>263</v>
      </c>
      <c r="I1139">
        <v>5</v>
      </c>
      <c r="J1139">
        <v>500.49</v>
      </c>
      <c r="K1139">
        <v>0.1</v>
      </c>
      <c r="L1139">
        <v>180.18</v>
      </c>
      <c r="M1139">
        <v>7.6</v>
      </c>
      <c r="N1139">
        <v>2439.98</v>
      </c>
      <c r="O1139" t="s">
        <v>27</v>
      </c>
      <c r="P1139" t="s">
        <v>28</v>
      </c>
      <c r="Q1139" t="s">
        <v>81</v>
      </c>
      <c r="R1139" t="s">
        <v>82</v>
      </c>
      <c r="S1139" t="s">
        <v>43</v>
      </c>
      <c r="T1139" t="s">
        <v>3516</v>
      </c>
    </row>
    <row r="1140" spans="1:20" x14ac:dyDescent="0.25">
      <c r="A1140" t="s">
        <v>3517</v>
      </c>
      <c r="B1140" s="1">
        <v>44636</v>
      </c>
      <c r="C1140" t="s">
        <v>3518</v>
      </c>
      <c r="D1140" t="s">
        <v>706</v>
      </c>
      <c r="E1140" t="s">
        <v>23</v>
      </c>
      <c r="F1140" t="s">
        <v>24</v>
      </c>
      <c r="G1140" t="s">
        <v>38</v>
      </c>
      <c r="H1140" t="s">
        <v>123</v>
      </c>
      <c r="I1140">
        <v>4</v>
      </c>
      <c r="J1140">
        <v>541.77</v>
      </c>
      <c r="K1140">
        <v>0.05</v>
      </c>
      <c r="L1140">
        <v>247.05</v>
      </c>
      <c r="M1140">
        <v>13.24</v>
      </c>
      <c r="N1140">
        <v>2319.02</v>
      </c>
      <c r="O1140" t="s">
        <v>69</v>
      </c>
      <c r="P1140" t="s">
        <v>132</v>
      </c>
      <c r="Q1140" t="s">
        <v>51</v>
      </c>
      <c r="R1140" t="s">
        <v>42</v>
      </c>
      <c r="S1140" t="s">
        <v>43</v>
      </c>
      <c r="T1140" t="s">
        <v>2115</v>
      </c>
    </row>
    <row r="1141" spans="1:20" x14ac:dyDescent="0.25">
      <c r="A1141" t="s">
        <v>3519</v>
      </c>
      <c r="B1141" s="1">
        <v>44569</v>
      </c>
      <c r="C1141" t="s">
        <v>3520</v>
      </c>
      <c r="D1141" t="s">
        <v>1099</v>
      </c>
      <c r="E1141" t="s">
        <v>87</v>
      </c>
      <c r="F1141" t="s">
        <v>88</v>
      </c>
      <c r="G1141" t="s">
        <v>180</v>
      </c>
      <c r="H1141" t="s">
        <v>256</v>
      </c>
      <c r="I1141">
        <v>5</v>
      </c>
      <c r="J1141">
        <v>314.95999999999998</v>
      </c>
      <c r="K1141">
        <v>0</v>
      </c>
      <c r="L1141">
        <v>0</v>
      </c>
      <c r="M1141">
        <v>5.82</v>
      </c>
      <c r="N1141">
        <v>1580.62</v>
      </c>
      <c r="O1141" t="s">
        <v>27</v>
      </c>
      <c r="P1141" t="s">
        <v>28</v>
      </c>
      <c r="Q1141" t="s">
        <v>29</v>
      </c>
      <c r="R1141" t="s">
        <v>30</v>
      </c>
      <c r="S1141" t="s">
        <v>91</v>
      </c>
      <c r="T1141" t="s">
        <v>3521</v>
      </c>
    </row>
    <row r="1142" spans="1:20" x14ac:dyDescent="0.25">
      <c r="A1142" t="s">
        <v>3522</v>
      </c>
      <c r="B1142" s="1">
        <v>44869</v>
      </c>
      <c r="C1142" t="s">
        <v>3523</v>
      </c>
      <c r="D1142" t="s">
        <v>501</v>
      </c>
      <c r="E1142" t="s">
        <v>374</v>
      </c>
      <c r="F1142" t="s">
        <v>375</v>
      </c>
      <c r="G1142" t="s">
        <v>38</v>
      </c>
      <c r="H1142" t="s">
        <v>68</v>
      </c>
      <c r="I1142">
        <v>1</v>
      </c>
      <c r="J1142">
        <v>474.08</v>
      </c>
      <c r="K1142">
        <v>0.05</v>
      </c>
      <c r="L1142">
        <v>36.03</v>
      </c>
      <c r="M1142">
        <v>3.99</v>
      </c>
      <c r="N1142">
        <v>490.4</v>
      </c>
      <c r="O1142" t="s">
        <v>69</v>
      </c>
      <c r="P1142" t="s">
        <v>28</v>
      </c>
      <c r="Q1142" t="s">
        <v>182</v>
      </c>
      <c r="R1142" t="s">
        <v>183</v>
      </c>
      <c r="S1142" t="s">
        <v>235</v>
      </c>
      <c r="T1142" t="s">
        <v>1459</v>
      </c>
    </row>
    <row r="1143" spans="1:20" x14ac:dyDescent="0.25">
      <c r="A1143" t="s">
        <v>3524</v>
      </c>
      <c r="B1143" s="1">
        <v>45046</v>
      </c>
      <c r="C1143" t="s">
        <v>3525</v>
      </c>
      <c r="D1143" t="s">
        <v>694</v>
      </c>
      <c r="E1143" t="s">
        <v>208</v>
      </c>
      <c r="F1143" t="s">
        <v>209</v>
      </c>
      <c r="G1143" t="s">
        <v>38</v>
      </c>
      <c r="H1143" t="s">
        <v>263</v>
      </c>
      <c r="I1143">
        <v>2</v>
      </c>
      <c r="J1143">
        <v>349.96</v>
      </c>
      <c r="K1143">
        <v>0.1</v>
      </c>
      <c r="L1143">
        <v>31.5</v>
      </c>
      <c r="M1143">
        <v>1.29</v>
      </c>
      <c r="N1143">
        <v>662.72</v>
      </c>
      <c r="O1143" t="s">
        <v>40</v>
      </c>
      <c r="P1143" t="s">
        <v>28</v>
      </c>
      <c r="Q1143" t="s">
        <v>124</v>
      </c>
      <c r="R1143" t="s">
        <v>125</v>
      </c>
      <c r="S1143" t="s">
        <v>235</v>
      </c>
      <c r="T1143" t="s">
        <v>1399</v>
      </c>
    </row>
    <row r="1144" spans="1:20" x14ac:dyDescent="0.25">
      <c r="A1144" t="s">
        <v>3526</v>
      </c>
      <c r="B1144" s="1">
        <v>45485</v>
      </c>
      <c r="C1144" t="s">
        <v>3527</v>
      </c>
      <c r="D1144" t="s">
        <v>220</v>
      </c>
      <c r="E1144" t="s">
        <v>244</v>
      </c>
      <c r="F1144" t="s">
        <v>245</v>
      </c>
      <c r="G1144" t="s">
        <v>108</v>
      </c>
      <c r="H1144" t="s">
        <v>26</v>
      </c>
      <c r="I1144">
        <v>2</v>
      </c>
      <c r="J1144">
        <v>369.02</v>
      </c>
      <c r="K1144">
        <v>0.05</v>
      </c>
      <c r="L1144">
        <v>56.09</v>
      </c>
      <c r="M1144">
        <v>4.33</v>
      </c>
      <c r="N1144">
        <v>761.56</v>
      </c>
      <c r="O1144" t="s">
        <v>69</v>
      </c>
      <c r="P1144" t="s">
        <v>28</v>
      </c>
      <c r="Q1144" t="s">
        <v>60</v>
      </c>
      <c r="R1144" t="s">
        <v>61</v>
      </c>
      <c r="S1144" t="s">
        <v>43</v>
      </c>
      <c r="T1144" t="s">
        <v>415</v>
      </c>
    </row>
    <row r="1145" spans="1:20" x14ac:dyDescent="0.25">
      <c r="A1145" t="s">
        <v>3528</v>
      </c>
      <c r="B1145" s="1">
        <v>44315</v>
      </c>
      <c r="C1145" t="s">
        <v>3529</v>
      </c>
      <c r="D1145" t="s">
        <v>716</v>
      </c>
      <c r="E1145" t="s">
        <v>337</v>
      </c>
      <c r="F1145" t="s">
        <v>338</v>
      </c>
      <c r="G1145" t="s">
        <v>108</v>
      </c>
      <c r="H1145" t="s">
        <v>26</v>
      </c>
      <c r="I1145">
        <v>4</v>
      </c>
      <c r="J1145">
        <v>200.46</v>
      </c>
      <c r="K1145">
        <v>0.15</v>
      </c>
      <c r="L1145">
        <v>54.53</v>
      </c>
      <c r="M1145">
        <v>12.79</v>
      </c>
      <c r="N1145">
        <v>748.88</v>
      </c>
      <c r="O1145" t="s">
        <v>27</v>
      </c>
      <c r="P1145" t="s">
        <v>28</v>
      </c>
      <c r="Q1145" t="s">
        <v>154</v>
      </c>
      <c r="R1145" t="s">
        <v>155</v>
      </c>
      <c r="S1145" t="s">
        <v>43</v>
      </c>
      <c r="T1145" t="s">
        <v>3530</v>
      </c>
    </row>
    <row r="1146" spans="1:20" x14ac:dyDescent="0.25">
      <c r="A1146" t="s">
        <v>3531</v>
      </c>
      <c r="B1146" s="1">
        <v>43858</v>
      </c>
      <c r="C1146" t="s">
        <v>3532</v>
      </c>
      <c r="D1146" t="s">
        <v>159</v>
      </c>
      <c r="E1146" t="s">
        <v>56</v>
      </c>
      <c r="F1146" t="s">
        <v>57</v>
      </c>
      <c r="G1146" t="s">
        <v>25</v>
      </c>
      <c r="H1146" t="s">
        <v>109</v>
      </c>
      <c r="I1146">
        <v>4</v>
      </c>
      <c r="J1146">
        <v>317.08</v>
      </c>
      <c r="K1146">
        <v>0</v>
      </c>
      <c r="L1146">
        <v>101.47</v>
      </c>
      <c r="M1146">
        <v>5.18</v>
      </c>
      <c r="N1146">
        <v>1374.97</v>
      </c>
      <c r="O1146" t="s">
        <v>27</v>
      </c>
      <c r="P1146" t="s">
        <v>28</v>
      </c>
      <c r="Q1146" t="s">
        <v>182</v>
      </c>
      <c r="R1146" t="s">
        <v>183</v>
      </c>
      <c r="S1146" t="s">
        <v>43</v>
      </c>
      <c r="T1146" t="s">
        <v>3533</v>
      </c>
    </row>
    <row r="1147" spans="1:20" x14ac:dyDescent="0.25">
      <c r="A1147" t="s">
        <v>3534</v>
      </c>
      <c r="B1147" s="1">
        <v>44544</v>
      </c>
      <c r="C1147" t="s">
        <v>3535</v>
      </c>
      <c r="D1147" t="s">
        <v>201</v>
      </c>
      <c r="E1147" t="s">
        <v>23</v>
      </c>
      <c r="F1147" t="s">
        <v>24</v>
      </c>
      <c r="G1147" t="s">
        <v>50</v>
      </c>
      <c r="H1147" t="s">
        <v>26</v>
      </c>
      <c r="I1147">
        <v>3</v>
      </c>
      <c r="J1147">
        <v>549.05999999999995</v>
      </c>
      <c r="K1147">
        <v>0</v>
      </c>
      <c r="L1147">
        <v>0</v>
      </c>
      <c r="M1147">
        <v>3.35</v>
      </c>
      <c r="N1147">
        <v>1650.53</v>
      </c>
      <c r="O1147" t="s">
        <v>153</v>
      </c>
      <c r="P1147" t="s">
        <v>28</v>
      </c>
      <c r="Q1147" t="s">
        <v>145</v>
      </c>
      <c r="R1147" t="s">
        <v>146</v>
      </c>
      <c r="S1147" t="s">
        <v>91</v>
      </c>
      <c r="T1147" t="s">
        <v>3052</v>
      </c>
    </row>
    <row r="1148" spans="1:20" x14ac:dyDescent="0.25">
      <c r="A1148" t="s">
        <v>3536</v>
      </c>
      <c r="B1148" s="1">
        <v>44893</v>
      </c>
      <c r="C1148" t="s">
        <v>3537</v>
      </c>
      <c r="D1148" t="s">
        <v>520</v>
      </c>
      <c r="E1148" t="s">
        <v>23</v>
      </c>
      <c r="F1148" t="s">
        <v>24</v>
      </c>
      <c r="G1148" t="s">
        <v>108</v>
      </c>
      <c r="H1148" t="s">
        <v>263</v>
      </c>
      <c r="I1148">
        <v>2</v>
      </c>
      <c r="J1148">
        <v>302.43</v>
      </c>
      <c r="K1148">
        <v>0</v>
      </c>
      <c r="L1148">
        <v>72.58</v>
      </c>
      <c r="M1148">
        <v>8.3699999999999992</v>
      </c>
      <c r="N1148">
        <v>685.81</v>
      </c>
      <c r="O1148" t="s">
        <v>69</v>
      </c>
      <c r="P1148" t="s">
        <v>28</v>
      </c>
      <c r="Q1148" t="s">
        <v>81</v>
      </c>
      <c r="R1148" t="s">
        <v>82</v>
      </c>
      <c r="S1148" t="s">
        <v>43</v>
      </c>
      <c r="T1148" t="s">
        <v>3538</v>
      </c>
    </row>
    <row r="1149" spans="1:20" x14ac:dyDescent="0.25">
      <c r="A1149" t="s">
        <v>3539</v>
      </c>
      <c r="B1149" s="1">
        <v>45127</v>
      </c>
      <c r="C1149" t="s">
        <v>3540</v>
      </c>
      <c r="D1149" t="s">
        <v>365</v>
      </c>
      <c r="E1149" t="s">
        <v>208</v>
      </c>
      <c r="F1149" t="s">
        <v>209</v>
      </c>
      <c r="G1149" t="s">
        <v>108</v>
      </c>
      <c r="H1149" t="s">
        <v>39</v>
      </c>
      <c r="I1149">
        <v>3</v>
      </c>
      <c r="J1149">
        <v>7.11</v>
      </c>
      <c r="K1149">
        <v>0.15</v>
      </c>
      <c r="L1149">
        <v>0.91</v>
      </c>
      <c r="M1149">
        <v>3.45</v>
      </c>
      <c r="N1149">
        <v>22.49</v>
      </c>
      <c r="O1149" t="s">
        <v>69</v>
      </c>
      <c r="P1149" t="s">
        <v>28</v>
      </c>
      <c r="Q1149" t="s">
        <v>124</v>
      </c>
      <c r="R1149" t="s">
        <v>125</v>
      </c>
      <c r="S1149" t="s">
        <v>72</v>
      </c>
      <c r="T1149" t="s">
        <v>3541</v>
      </c>
    </row>
    <row r="1150" spans="1:20" x14ac:dyDescent="0.25">
      <c r="A1150" t="s">
        <v>3542</v>
      </c>
      <c r="B1150" s="1">
        <v>45085</v>
      </c>
      <c r="C1150" t="s">
        <v>3543</v>
      </c>
      <c r="D1150" t="s">
        <v>666</v>
      </c>
      <c r="E1150" t="s">
        <v>302</v>
      </c>
      <c r="F1150" t="s">
        <v>303</v>
      </c>
      <c r="G1150" t="s">
        <v>25</v>
      </c>
      <c r="H1150" t="s">
        <v>256</v>
      </c>
      <c r="I1150">
        <v>2</v>
      </c>
      <c r="J1150">
        <v>341.84</v>
      </c>
      <c r="K1150">
        <v>0.1</v>
      </c>
      <c r="L1150">
        <v>49.22</v>
      </c>
      <c r="M1150">
        <v>3.92</v>
      </c>
      <c r="N1150">
        <v>668.45</v>
      </c>
      <c r="O1150" t="s">
        <v>40</v>
      </c>
      <c r="P1150" t="s">
        <v>28</v>
      </c>
      <c r="Q1150" t="s">
        <v>339</v>
      </c>
      <c r="R1150" t="s">
        <v>82</v>
      </c>
      <c r="S1150" t="s">
        <v>31</v>
      </c>
      <c r="T1150" t="s">
        <v>2722</v>
      </c>
    </row>
    <row r="1151" spans="1:20" x14ac:dyDescent="0.25">
      <c r="A1151" t="s">
        <v>3544</v>
      </c>
      <c r="B1151" s="1">
        <v>43916</v>
      </c>
      <c r="C1151" t="s">
        <v>3545</v>
      </c>
      <c r="D1151" t="s">
        <v>232</v>
      </c>
      <c r="E1151" t="s">
        <v>23</v>
      </c>
      <c r="F1151" t="s">
        <v>24</v>
      </c>
      <c r="G1151" t="s">
        <v>38</v>
      </c>
      <c r="H1151" t="s">
        <v>256</v>
      </c>
      <c r="I1151">
        <v>5</v>
      </c>
      <c r="J1151">
        <v>254.99</v>
      </c>
      <c r="K1151">
        <v>0.05</v>
      </c>
      <c r="L1151">
        <v>60.56</v>
      </c>
      <c r="M1151">
        <v>5.01</v>
      </c>
      <c r="N1151">
        <v>1276.77</v>
      </c>
      <c r="O1151" t="s">
        <v>40</v>
      </c>
      <c r="P1151" t="s">
        <v>28</v>
      </c>
      <c r="Q1151" t="s">
        <v>100</v>
      </c>
      <c r="R1151" t="s">
        <v>101</v>
      </c>
      <c r="S1151" t="s">
        <v>31</v>
      </c>
      <c r="T1151" t="s">
        <v>1187</v>
      </c>
    </row>
    <row r="1152" spans="1:20" x14ac:dyDescent="0.25">
      <c r="A1152" t="s">
        <v>3546</v>
      </c>
      <c r="B1152" s="1">
        <v>45328</v>
      </c>
      <c r="C1152" t="s">
        <v>3547</v>
      </c>
      <c r="D1152" t="s">
        <v>849</v>
      </c>
      <c r="E1152" t="s">
        <v>352</v>
      </c>
      <c r="F1152" t="s">
        <v>353</v>
      </c>
      <c r="G1152" t="s">
        <v>108</v>
      </c>
      <c r="H1152" t="s">
        <v>123</v>
      </c>
      <c r="I1152">
        <v>1</v>
      </c>
      <c r="J1152">
        <v>548.48</v>
      </c>
      <c r="K1152">
        <v>0.15</v>
      </c>
      <c r="L1152">
        <v>0</v>
      </c>
      <c r="M1152">
        <v>7.16</v>
      </c>
      <c r="N1152">
        <v>473.37</v>
      </c>
      <c r="O1152" t="s">
        <v>69</v>
      </c>
      <c r="P1152" t="s">
        <v>132</v>
      </c>
      <c r="Q1152" t="s">
        <v>124</v>
      </c>
      <c r="R1152" t="s">
        <v>125</v>
      </c>
      <c r="S1152" t="s">
        <v>43</v>
      </c>
      <c r="T1152" t="s">
        <v>3548</v>
      </c>
    </row>
    <row r="1153" spans="1:20" x14ac:dyDescent="0.25">
      <c r="A1153" t="s">
        <v>3549</v>
      </c>
      <c r="B1153" s="1">
        <v>43956</v>
      </c>
      <c r="C1153" t="s">
        <v>3550</v>
      </c>
      <c r="D1153" t="s">
        <v>666</v>
      </c>
      <c r="E1153" t="s">
        <v>23</v>
      </c>
      <c r="F1153" t="s">
        <v>24</v>
      </c>
      <c r="G1153" t="s">
        <v>25</v>
      </c>
      <c r="H1153" t="s">
        <v>26</v>
      </c>
      <c r="I1153">
        <v>4</v>
      </c>
      <c r="J1153">
        <v>172.15</v>
      </c>
      <c r="K1153">
        <v>0.1</v>
      </c>
      <c r="L1153">
        <v>30.99</v>
      </c>
      <c r="M1153">
        <v>11.19</v>
      </c>
      <c r="N1153">
        <v>661.92</v>
      </c>
      <c r="O1153" t="s">
        <v>59</v>
      </c>
      <c r="P1153" t="s">
        <v>132</v>
      </c>
      <c r="Q1153" t="s">
        <v>221</v>
      </c>
      <c r="R1153" t="s">
        <v>222</v>
      </c>
      <c r="S1153" t="s">
        <v>43</v>
      </c>
      <c r="T1153" t="s">
        <v>3551</v>
      </c>
    </row>
    <row r="1154" spans="1:20" x14ac:dyDescent="0.25">
      <c r="A1154" t="s">
        <v>3552</v>
      </c>
      <c r="B1154" s="1">
        <v>44642</v>
      </c>
      <c r="C1154" t="s">
        <v>3553</v>
      </c>
      <c r="D1154" t="s">
        <v>706</v>
      </c>
      <c r="E1154" t="s">
        <v>137</v>
      </c>
      <c r="F1154" t="s">
        <v>138</v>
      </c>
      <c r="G1154" t="s">
        <v>98</v>
      </c>
      <c r="H1154" t="s">
        <v>123</v>
      </c>
      <c r="I1154">
        <v>4</v>
      </c>
      <c r="J1154">
        <v>258.14999999999998</v>
      </c>
      <c r="K1154">
        <v>0.1</v>
      </c>
      <c r="L1154">
        <v>111.52</v>
      </c>
      <c r="M1154">
        <v>2.65</v>
      </c>
      <c r="N1154">
        <v>1043.51</v>
      </c>
      <c r="O1154" t="s">
        <v>27</v>
      </c>
      <c r="P1154" t="s">
        <v>28</v>
      </c>
      <c r="Q1154" t="s">
        <v>228</v>
      </c>
      <c r="R1154" t="s">
        <v>82</v>
      </c>
      <c r="S1154" t="s">
        <v>43</v>
      </c>
      <c r="T1154" t="s">
        <v>788</v>
      </c>
    </row>
    <row r="1155" spans="1:20" x14ac:dyDescent="0.25">
      <c r="A1155" t="s">
        <v>3554</v>
      </c>
      <c r="B1155" s="1">
        <v>44367</v>
      </c>
      <c r="C1155" t="s">
        <v>3555</v>
      </c>
      <c r="D1155" t="s">
        <v>159</v>
      </c>
      <c r="E1155" t="s">
        <v>812</v>
      </c>
      <c r="F1155" t="s">
        <v>813</v>
      </c>
      <c r="G1155" t="s">
        <v>25</v>
      </c>
      <c r="H1155" t="s">
        <v>58</v>
      </c>
      <c r="I1155">
        <v>1</v>
      </c>
      <c r="J1155">
        <v>450.46</v>
      </c>
      <c r="K1155">
        <v>0.05</v>
      </c>
      <c r="L1155">
        <v>34.229999999999997</v>
      </c>
      <c r="M1155">
        <v>6.81</v>
      </c>
      <c r="N1155">
        <v>468.98</v>
      </c>
      <c r="O1155" t="s">
        <v>80</v>
      </c>
      <c r="P1155" t="s">
        <v>132</v>
      </c>
      <c r="Q1155" t="s">
        <v>145</v>
      </c>
      <c r="R1155" t="s">
        <v>146</v>
      </c>
      <c r="S1155" t="s">
        <v>43</v>
      </c>
      <c r="T1155" t="s">
        <v>1587</v>
      </c>
    </row>
    <row r="1156" spans="1:20" x14ac:dyDescent="0.25">
      <c r="A1156" t="s">
        <v>3556</v>
      </c>
      <c r="B1156" s="1">
        <v>43975</v>
      </c>
      <c r="C1156" t="s">
        <v>3557</v>
      </c>
      <c r="D1156" t="s">
        <v>986</v>
      </c>
      <c r="E1156" t="s">
        <v>574</v>
      </c>
      <c r="F1156" t="s">
        <v>575</v>
      </c>
      <c r="G1156" t="s">
        <v>50</v>
      </c>
      <c r="H1156" t="s">
        <v>123</v>
      </c>
      <c r="I1156">
        <v>3</v>
      </c>
      <c r="J1156">
        <v>569.33000000000004</v>
      </c>
      <c r="K1156">
        <v>0</v>
      </c>
      <c r="L1156">
        <v>307.44</v>
      </c>
      <c r="M1156">
        <v>3.41</v>
      </c>
      <c r="N1156">
        <v>2018.84</v>
      </c>
      <c r="O1156" t="s">
        <v>80</v>
      </c>
      <c r="P1156" t="s">
        <v>28</v>
      </c>
      <c r="Q1156" t="s">
        <v>100</v>
      </c>
      <c r="R1156" t="s">
        <v>101</v>
      </c>
      <c r="S1156" t="s">
        <v>43</v>
      </c>
      <c r="T1156" t="s">
        <v>236</v>
      </c>
    </row>
    <row r="1157" spans="1:20" x14ac:dyDescent="0.25">
      <c r="A1157" t="s">
        <v>3558</v>
      </c>
      <c r="B1157" s="1">
        <v>45379</v>
      </c>
      <c r="C1157" t="s">
        <v>3559</v>
      </c>
      <c r="D1157" t="s">
        <v>964</v>
      </c>
      <c r="E1157" t="s">
        <v>521</v>
      </c>
      <c r="F1157" t="s">
        <v>522</v>
      </c>
      <c r="G1157" t="s">
        <v>108</v>
      </c>
      <c r="H1157" t="s">
        <v>256</v>
      </c>
      <c r="I1157">
        <v>2</v>
      </c>
      <c r="J1157">
        <v>180.04</v>
      </c>
      <c r="K1157">
        <v>0</v>
      </c>
      <c r="L1157">
        <v>64.81</v>
      </c>
      <c r="M1157">
        <v>10.07</v>
      </c>
      <c r="N1157">
        <v>434.96</v>
      </c>
      <c r="O1157" t="s">
        <v>69</v>
      </c>
      <c r="P1157" t="s">
        <v>28</v>
      </c>
      <c r="Q1157" t="s">
        <v>124</v>
      </c>
      <c r="R1157" t="s">
        <v>125</v>
      </c>
      <c r="S1157" t="s">
        <v>43</v>
      </c>
      <c r="T1157" t="s">
        <v>3560</v>
      </c>
    </row>
    <row r="1158" spans="1:20" x14ac:dyDescent="0.25">
      <c r="A1158" t="s">
        <v>3561</v>
      </c>
      <c r="B1158" s="1">
        <v>45066</v>
      </c>
      <c r="C1158" t="s">
        <v>3562</v>
      </c>
      <c r="D1158" t="s">
        <v>1333</v>
      </c>
      <c r="E1158" t="s">
        <v>391</v>
      </c>
      <c r="F1158" t="s">
        <v>392</v>
      </c>
      <c r="G1158" t="s">
        <v>108</v>
      </c>
      <c r="H1158" t="s">
        <v>26</v>
      </c>
      <c r="I1158">
        <v>4</v>
      </c>
      <c r="J1158">
        <v>236.56</v>
      </c>
      <c r="K1158">
        <v>0.1</v>
      </c>
      <c r="L1158">
        <v>68.13</v>
      </c>
      <c r="M1158">
        <v>8.1</v>
      </c>
      <c r="N1158">
        <v>927.85</v>
      </c>
      <c r="O1158" t="s">
        <v>59</v>
      </c>
      <c r="P1158" t="s">
        <v>28</v>
      </c>
      <c r="Q1158" t="s">
        <v>29</v>
      </c>
      <c r="R1158" t="s">
        <v>30</v>
      </c>
      <c r="S1158" t="s">
        <v>43</v>
      </c>
      <c r="T1158" t="s">
        <v>1549</v>
      </c>
    </row>
    <row r="1159" spans="1:20" x14ac:dyDescent="0.25">
      <c r="A1159" t="s">
        <v>3563</v>
      </c>
      <c r="B1159" s="1">
        <v>43855</v>
      </c>
      <c r="C1159" t="s">
        <v>3564</v>
      </c>
      <c r="D1159" t="s">
        <v>1732</v>
      </c>
      <c r="E1159" t="s">
        <v>48</v>
      </c>
      <c r="F1159" t="s">
        <v>49</v>
      </c>
      <c r="G1159" t="s">
        <v>180</v>
      </c>
      <c r="H1159" t="s">
        <v>68</v>
      </c>
      <c r="I1159">
        <v>2</v>
      </c>
      <c r="J1159">
        <v>534.71</v>
      </c>
      <c r="K1159">
        <v>0.15</v>
      </c>
      <c r="L1159">
        <v>45.45</v>
      </c>
      <c r="M1159">
        <v>8.01</v>
      </c>
      <c r="N1159">
        <v>962.47</v>
      </c>
      <c r="O1159" t="s">
        <v>153</v>
      </c>
      <c r="P1159" t="s">
        <v>28</v>
      </c>
      <c r="Q1159" t="s">
        <v>89</v>
      </c>
      <c r="R1159" t="s">
        <v>90</v>
      </c>
      <c r="S1159" t="s">
        <v>43</v>
      </c>
      <c r="T1159" t="s">
        <v>1719</v>
      </c>
    </row>
    <row r="1160" spans="1:20" x14ac:dyDescent="0.25">
      <c r="A1160" t="s">
        <v>3565</v>
      </c>
      <c r="B1160" s="1">
        <v>45434</v>
      </c>
      <c r="C1160" t="s">
        <v>3566</v>
      </c>
      <c r="D1160" t="s">
        <v>177</v>
      </c>
      <c r="E1160" t="s">
        <v>675</v>
      </c>
      <c r="F1160" t="s">
        <v>676</v>
      </c>
      <c r="G1160" t="s">
        <v>25</v>
      </c>
      <c r="H1160" t="s">
        <v>39</v>
      </c>
      <c r="I1160">
        <v>2</v>
      </c>
      <c r="J1160">
        <v>498.4</v>
      </c>
      <c r="K1160">
        <v>0.25</v>
      </c>
      <c r="L1160">
        <v>37.380000000000003</v>
      </c>
      <c r="M1160">
        <v>8.49</v>
      </c>
      <c r="N1160">
        <v>793.47</v>
      </c>
      <c r="O1160" t="s">
        <v>69</v>
      </c>
      <c r="P1160" t="s">
        <v>132</v>
      </c>
      <c r="Q1160" t="s">
        <v>81</v>
      </c>
      <c r="R1160" t="s">
        <v>82</v>
      </c>
      <c r="S1160" t="s">
        <v>235</v>
      </c>
      <c r="T1160" t="s">
        <v>3567</v>
      </c>
    </row>
    <row r="1161" spans="1:20" x14ac:dyDescent="0.25">
      <c r="A1161" t="s">
        <v>3568</v>
      </c>
      <c r="B1161" s="1">
        <v>45248</v>
      </c>
      <c r="C1161" t="s">
        <v>3569</v>
      </c>
      <c r="D1161" t="s">
        <v>1321</v>
      </c>
      <c r="E1161" t="s">
        <v>492</v>
      </c>
      <c r="F1161" t="s">
        <v>493</v>
      </c>
      <c r="G1161" t="s">
        <v>25</v>
      </c>
      <c r="H1161" t="s">
        <v>256</v>
      </c>
      <c r="I1161">
        <v>3</v>
      </c>
      <c r="J1161">
        <v>20.07</v>
      </c>
      <c r="K1161">
        <v>0.1</v>
      </c>
      <c r="L1161">
        <v>6.5</v>
      </c>
      <c r="M1161">
        <v>9.39</v>
      </c>
      <c r="N1161">
        <v>70.08</v>
      </c>
      <c r="O1161" t="s">
        <v>69</v>
      </c>
      <c r="P1161" t="s">
        <v>28</v>
      </c>
      <c r="Q1161" t="s">
        <v>89</v>
      </c>
      <c r="R1161" t="s">
        <v>90</v>
      </c>
      <c r="S1161" t="s">
        <v>43</v>
      </c>
      <c r="T1161" t="s">
        <v>3570</v>
      </c>
    </row>
    <row r="1162" spans="1:20" x14ac:dyDescent="0.25">
      <c r="A1162" t="s">
        <v>3571</v>
      </c>
      <c r="B1162" s="1">
        <v>43897</v>
      </c>
      <c r="C1162" t="s">
        <v>3572</v>
      </c>
      <c r="D1162" t="s">
        <v>1257</v>
      </c>
      <c r="E1162" t="s">
        <v>114</v>
      </c>
      <c r="F1162" t="s">
        <v>115</v>
      </c>
      <c r="G1162" t="s">
        <v>38</v>
      </c>
      <c r="H1162" t="s">
        <v>263</v>
      </c>
      <c r="I1162">
        <v>3</v>
      </c>
      <c r="J1162">
        <v>249.93</v>
      </c>
      <c r="K1162">
        <v>0</v>
      </c>
      <c r="L1162">
        <v>37.49</v>
      </c>
      <c r="M1162">
        <v>3.24</v>
      </c>
      <c r="N1162">
        <v>790.52</v>
      </c>
      <c r="O1162" t="s">
        <v>153</v>
      </c>
      <c r="P1162" t="s">
        <v>28</v>
      </c>
      <c r="Q1162" t="s">
        <v>41</v>
      </c>
      <c r="R1162" t="s">
        <v>42</v>
      </c>
      <c r="S1162" t="s">
        <v>43</v>
      </c>
      <c r="T1162" t="s">
        <v>3573</v>
      </c>
    </row>
    <row r="1163" spans="1:20" x14ac:dyDescent="0.25">
      <c r="A1163" t="s">
        <v>3574</v>
      </c>
      <c r="B1163" s="1">
        <v>44063</v>
      </c>
      <c r="C1163" t="s">
        <v>3575</v>
      </c>
      <c r="D1163" t="s">
        <v>324</v>
      </c>
      <c r="E1163" t="s">
        <v>675</v>
      </c>
      <c r="F1163" t="s">
        <v>676</v>
      </c>
      <c r="G1163" t="s">
        <v>108</v>
      </c>
      <c r="H1163" t="s">
        <v>256</v>
      </c>
      <c r="I1163">
        <v>2</v>
      </c>
      <c r="J1163">
        <v>240.3</v>
      </c>
      <c r="K1163">
        <v>0.15</v>
      </c>
      <c r="L1163">
        <v>20.43</v>
      </c>
      <c r="M1163">
        <v>13.11</v>
      </c>
      <c r="N1163">
        <v>442.05</v>
      </c>
      <c r="O1163" t="s">
        <v>27</v>
      </c>
      <c r="P1163" t="s">
        <v>99</v>
      </c>
      <c r="Q1163" t="s">
        <v>221</v>
      </c>
      <c r="R1163" t="s">
        <v>222</v>
      </c>
      <c r="S1163" t="s">
        <v>43</v>
      </c>
      <c r="T1163" t="s">
        <v>3344</v>
      </c>
    </row>
    <row r="1164" spans="1:20" x14ac:dyDescent="0.25">
      <c r="A1164" t="s">
        <v>3576</v>
      </c>
      <c r="B1164" s="1">
        <v>43939</v>
      </c>
      <c r="C1164" t="s">
        <v>3577</v>
      </c>
      <c r="D1164" t="s">
        <v>425</v>
      </c>
      <c r="E1164" t="s">
        <v>66</v>
      </c>
      <c r="F1164" t="s">
        <v>67</v>
      </c>
      <c r="G1164" t="s">
        <v>180</v>
      </c>
      <c r="H1164" t="s">
        <v>123</v>
      </c>
      <c r="I1164">
        <v>2</v>
      </c>
      <c r="J1164">
        <v>122.23</v>
      </c>
      <c r="K1164">
        <v>0</v>
      </c>
      <c r="L1164">
        <v>19.559999999999999</v>
      </c>
      <c r="M1164">
        <v>13.55</v>
      </c>
      <c r="N1164">
        <v>277.57</v>
      </c>
      <c r="O1164" t="s">
        <v>69</v>
      </c>
      <c r="P1164" t="s">
        <v>28</v>
      </c>
      <c r="Q1164" t="s">
        <v>145</v>
      </c>
      <c r="R1164" t="s">
        <v>146</v>
      </c>
      <c r="S1164" t="s">
        <v>43</v>
      </c>
      <c r="T1164" t="s">
        <v>3405</v>
      </c>
    </row>
    <row r="1165" spans="1:20" x14ac:dyDescent="0.25">
      <c r="A1165" t="s">
        <v>3578</v>
      </c>
      <c r="B1165" s="1">
        <v>45000</v>
      </c>
      <c r="C1165" t="s">
        <v>3579</v>
      </c>
      <c r="D1165" t="s">
        <v>1103</v>
      </c>
      <c r="E1165" t="s">
        <v>226</v>
      </c>
      <c r="F1165" t="s">
        <v>227</v>
      </c>
      <c r="G1165" t="s">
        <v>50</v>
      </c>
      <c r="H1165" t="s">
        <v>263</v>
      </c>
      <c r="I1165">
        <v>1</v>
      </c>
      <c r="J1165">
        <v>287.23</v>
      </c>
      <c r="K1165">
        <v>0</v>
      </c>
      <c r="L1165">
        <v>51.7</v>
      </c>
      <c r="M1165">
        <v>3.67</v>
      </c>
      <c r="N1165">
        <v>342.6</v>
      </c>
      <c r="O1165" t="s">
        <v>69</v>
      </c>
      <c r="P1165" t="s">
        <v>28</v>
      </c>
      <c r="Q1165" t="s">
        <v>188</v>
      </c>
      <c r="R1165" t="s">
        <v>82</v>
      </c>
      <c r="S1165" t="s">
        <v>235</v>
      </c>
      <c r="T1165" t="s">
        <v>3580</v>
      </c>
    </row>
    <row r="1166" spans="1:20" x14ac:dyDescent="0.25">
      <c r="A1166" t="s">
        <v>3581</v>
      </c>
      <c r="B1166" s="1">
        <v>43941</v>
      </c>
      <c r="C1166" t="s">
        <v>3582</v>
      </c>
      <c r="D1166" t="s">
        <v>666</v>
      </c>
      <c r="E1166" t="s">
        <v>56</v>
      </c>
      <c r="F1166" t="s">
        <v>57</v>
      </c>
      <c r="G1166" t="s">
        <v>98</v>
      </c>
      <c r="H1166" t="s">
        <v>263</v>
      </c>
      <c r="I1166">
        <v>5</v>
      </c>
      <c r="J1166">
        <v>333.48</v>
      </c>
      <c r="K1166">
        <v>0.2</v>
      </c>
      <c r="L1166">
        <v>66.7</v>
      </c>
      <c r="M1166">
        <v>13.37</v>
      </c>
      <c r="N1166">
        <v>1413.99</v>
      </c>
      <c r="O1166" t="s">
        <v>69</v>
      </c>
      <c r="P1166" t="s">
        <v>28</v>
      </c>
      <c r="Q1166" t="s">
        <v>100</v>
      </c>
      <c r="R1166" t="s">
        <v>101</v>
      </c>
      <c r="S1166" t="s">
        <v>43</v>
      </c>
      <c r="T1166" t="s">
        <v>3583</v>
      </c>
    </row>
    <row r="1167" spans="1:20" x14ac:dyDescent="0.25">
      <c r="A1167" t="s">
        <v>3584</v>
      </c>
      <c r="B1167" s="1">
        <v>44058</v>
      </c>
      <c r="C1167" t="s">
        <v>3585</v>
      </c>
      <c r="D1167" t="s">
        <v>159</v>
      </c>
      <c r="E1167" t="s">
        <v>233</v>
      </c>
      <c r="F1167" t="s">
        <v>234</v>
      </c>
      <c r="G1167" t="s">
        <v>98</v>
      </c>
      <c r="H1167" t="s">
        <v>256</v>
      </c>
      <c r="I1167">
        <v>3</v>
      </c>
      <c r="J1167">
        <v>197.82</v>
      </c>
      <c r="K1167">
        <v>0</v>
      </c>
      <c r="L1167">
        <v>47.48</v>
      </c>
      <c r="M1167">
        <v>6.97</v>
      </c>
      <c r="N1167">
        <v>647.91</v>
      </c>
      <c r="O1167" t="s">
        <v>59</v>
      </c>
      <c r="P1167" t="s">
        <v>28</v>
      </c>
      <c r="Q1167" t="s">
        <v>41</v>
      </c>
      <c r="R1167" t="s">
        <v>42</v>
      </c>
      <c r="S1167" t="s">
        <v>43</v>
      </c>
      <c r="T1167" t="s">
        <v>3586</v>
      </c>
    </row>
    <row r="1168" spans="1:20" x14ac:dyDescent="0.25">
      <c r="A1168" t="s">
        <v>3587</v>
      </c>
      <c r="B1168" s="1">
        <v>43941</v>
      </c>
      <c r="C1168" t="s">
        <v>3588</v>
      </c>
      <c r="D1168" t="s">
        <v>573</v>
      </c>
      <c r="E1168" t="s">
        <v>66</v>
      </c>
      <c r="F1168" t="s">
        <v>67</v>
      </c>
      <c r="G1168" t="s">
        <v>98</v>
      </c>
      <c r="H1168" t="s">
        <v>256</v>
      </c>
      <c r="I1168">
        <v>2</v>
      </c>
      <c r="J1168">
        <v>68.73</v>
      </c>
      <c r="K1168">
        <v>0</v>
      </c>
      <c r="L1168">
        <v>11</v>
      </c>
      <c r="M1168">
        <v>9.1300000000000008</v>
      </c>
      <c r="N1168">
        <v>157.59</v>
      </c>
      <c r="O1168" t="s">
        <v>69</v>
      </c>
      <c r="P1168" t="s">
        <v>181</v>
      </c>
      <c r="Q1168" t="s">
        <v>60</v>
      </c>
      <c r="R1168" t="s">
        <v>61</v>
      </c>
      <c r="S1168" t="s">
        <v>43</v>
      </c>
      <c r="T1168" t="s">
        <v>2873</v>
      </c>
    </row>
    <row r="1169" spans="1:20" x14ac:dyDescent="0.25">
      <c r="A1169" t="s">
        <v>3589</v>
      </c>
      <c r="B1169" s="1">
        <v>45324</v>
      </c>
      <c r="C1169" t="s">
        <v>3590</v>
      </c>
      <c r="D1169" t="s">
        <v>425</v>
      </c>
      <c r="E1169" t="s">
        <v>391</v>
      </c>
      <c r="F1169" t="s">
        <v>392</v>
      </c>
      <c r="G1169" t="s">
        <v>180</v>
      </c>
      <c r="H1169" t="s">
        <v>68</v>
      </c>
      <c r="I1169">
        <v>4</v>
      </c>
      <c r="J1169">
        <v>569.19000000000005</v>
      </c>
      <c r="K1169">
        <v>0.05</v>
      </c>
      <c r="L1169">
        <v>173.03</v>
      </c>
      <c r="M1169">
        <v>5.67</v>
      </c>
      <c r="N1169">
        <v>2341.62</v>
      </c>
      <c r="O1169" t="s">
        <v>40</v>
      </c>
      <c r="P1169" t="s">
        <v>28</v>
      </c>
      <c r="Q1169" t="s">
        <v>339</v>
      </c>
      <c r="R1169" t="s">
        <v>82</v>
      </c>
      <c r="S1169" t="s">
        <v>43</v>
      </c>
      <c r="T1169" t="s">
        <v>3408</v>
      </c>
    </row>
    <row r="1170" spans="1:20" x14ac:dyDescent="0.25">
      <c r="A1170" t="s">
        <v>3591</v>
      </c>
      <c r="B1170" s="1">
        <v>43864</v>
      </c>
      <c r="C1170" t="s">
        <v>3592</v>
      </c>
      <c r="D1170" t="s">
        <v>271</v>
      </c>
      <c r="E1170" t="s">
        <v>130</v>
      </c>
      <c r="F1170" t="s">
        <v>131</v>
      </c>
      <c r="G1170" t="s">
        <v>98</v>
      </c>
      <c r="H1170" t="s">
        <v>354</v>
      </c>
      <c r="I1170">
        <v>2</v>
      </c>
      <c r="J1170">
        <v>319.26</v>
      </c>
      <c r="K1170">
        <v>0</v>
      </c>
      <c r="L1170">
        <v>51.08</v>
      </c>
      <c r="M1170">
        <v>12.5</v>
      </c>
      <c r="N1170">
        <v>702.1</v>
      </c>
      <c r="O1170" t="s">
        <v>80</v>
      </c>
      <c r="P1170" t="s">
        <v>28</v>
      </c>
      <c r="Q1170" t="s">
        <v>71</v>
      </c>
      <c r="R1170" t="s">
        <v>42</v>
      </c>
      <c r="S1170" t="s">
        <v>43</v>
      </c>
      <c r="T1170" t="s">
        <v>3593</v>
      </c>
    </row>
    <row r="1171" spans="1:20" x14ac:dyDescent="0.25">
      <c r="A1171" t="s">
        <v>3594</v>
      </c>
      <c r="B1171" s="1">
        <v>44453</v>
      </c>
      <c r="C1171" t="s">
        <v>3595</v>
      </c>
      <c r="D1171" t="s">
        <v>373</v>
      </c>
      <c r="E1171" t="s">
        <v>196</v>
      </c>
      <c r="F1171" t="s">
        <v>197</v>
      </c>
      <c r="G1171" t="s">
        <v>50</v>
      </c>
      <c r="H1171" t="s">
        <v>354</v>
      </c>
      <c r="I1171">
        <v>4</v>
      </c>
      <c r="J1171">
        <v>538.94000000000005</v>
      </c>
      <c r="K1171">
        <v>0</v>
      </c>
      <c r="L1171">
        <v>107.79</v>
      </c>
      <c r="M1171">
        <v>6.7</v>
      </c>
      <c r="N1171">
        <v>2270.25</v>
      </c>
      <c r="O1171" t="s">
        <v>69</v>
      </c>
      <c r="P1171" t="s">
        <v>28</v>
      </c>
      <c r="Q1171" t="s">
        <v>81</v>
      </c>
      <c r="R1171" t="s">
        <v>82</v>
      </c>
      <c r="S1171" t="s">
        <v>235</v>
      </c>
      <c r="T1171" t="s">
        <v>3596</v>
      </c>
    </row>
    <row r="1172" spans="1:20" x14ac:dyDescent="0.25">
      <c r="A1172" t="s">
        <v>3597</v>
      </c>
      <c r="B1172" s="1">
        <v>45630</v>
      </c>
      <c r="C1172" t="s">
        <v>3598</v>
      </c>
      <c r="D1172" t="s">
        <v>666</v>
      </c>
      <c r="E1172" t="s">
        <v>352</v>
      </c>
      <c r="F1172" t="s">
        <v>353</v>
      </c>
      <c r="G1172" t="s">
        <v>98</v>
      </c>
      <c r="H1172" t="s">
        <v>39</v>
      </c>
      <c r="I1172">
        <v>3</v>
      </c>
      <c r="J1172">
        <v>180.56</v>
      </c>
      <c r="K1172">
        <v>0.2</v>
      </c>
      <c r="L1172">
        <v>0</v>
      </c>
      <c r="M1172">
        <v>11.65</v>
      </c>
      <c r="N1172">
        <v>444.99</v>
      </c>
      <c r="O1172" t="s">
        <v>40</v>
      </c>
      <c r="P1172" t="s">
        <v>28</v>
      </c>
      <c r="Q1172" t="s">
        <v>100</v>
      </c>
      <c r="R1172" t="s">
        <v>101</v>
      </c>
      <c r="S1172" t="s">
        <v>31</v>
      </c>
      <c r="T1172" t="s">
        <v>3599</v>
      </c>
    </row>
    <row r="1173" spans="1:20" x14ac:dyDescent="0.25">
      <c r="A1173" t="s">
        <v>3600</v>
      </c>
      <c r="B1173" s="1">
        <v>45223</v>
      </c>
      <c r="C1173" t="s">
        <v>3601</v>
      </c>
      <c r="D1173" t="s">
        <v>150</v>
      </c>
      <c r="E1173" t="s">
        <v>137</v>
      </c>
      <c r="F1173" t="s">
        <v>138</v>
      </c>
      <c r="G1173" t="s">
        <v>180</v>
      </c>
      <c r="H1173" t="s">
        <v>256</v>
      </c>
      <c r="I1173">
        <v>4</v>
      </c>
      <c r="J1173">
        <v>24.13</v>
      </c>
      <c r="K1173">
        <v>0.05</v>
      </c>
      <c r="L1173">
        <v>16.5</v>
      </c>
      <c r="M1173">
        <v>4.25</v>
      </c>
      <c r="N1173">
        <v>112.44</v>
      </c>
      <c r="O1173" t="s">
        <v>27</v>
      </c>
      <c r="P1173" t="s">
        <v>28</v>
      </c>
      <c r="Q1173" t="s">
        <v>154</v>
      </c>
      <c r="R1173" t="s">
        <v>155</v>
      </c>
      <c r="S1173" t="s">
        <v>31</v>
      </c>
      <c r="T1173" t="s">
        <v>3602</v>
      </c>
    </row>
    <row r="1174" spans="1:20" x14ac:dyDescent="0.25">
      <c r="A1174" t="s">
        <v>3603</v>
      </c>
      <c r="B1174" s="1">
        <v>44578</v>
      </c>
      <c r="C1174" t="s">
        <v>3604</v>
      </c>
      <c r="D1174" t="s">
        <v>779</v>
      </c>
      <c r="E1174" t="s">
        <v>400</v>
      </c>
      <c r="F1174" t="s">
        <v>401</v>
      </c>
      <c r="G1174" t="s">
        <v>180</v>
      </c>
      <c r="H1174" t="s">
        <v>109</v>
      </c>
      <c r="I1174">
        <v>5</v>
      </c>
      <c r="J1174">
        <v>113.21</v>
      </c>
      <c r="K1174">
        <v>0.1</v>
      </c>
      <c r="L1174">
        <v>0</v>
      </c>
      <c r="M1174">
        <v>12.91</v>
      </c>
      <c r="N1174">
        <v>522.36</v>
      </c>
      <c r="O1174" t="s">
        <v>153</v>
      </c>
      <c r="P1174" t="s">
        <v>28</v>
      </c>
      <c r="Q1174" t="s">
        <v>41</v>
      </c>
      <c r="R1174" t="s">
        <v>42</v>
      </c>
      <c r="S1174" t="s">
        <v>43</v>
      </c>
      <c r="T1174" t="s">
        <v>802</v>
      </c>
    </row>
    <row r="1175" spans="1:20" x14ac:dyDescent="0.25">
      <c r="A1175" t="s">
        <v>3605</v>
      </c>
      <c r="B1175" s="1">
        <v>44425</v>
      </c>
      <c r="C1175" t="s">
        <v>3606</v>
      </c>
      <c r="D1175" t="s">
        <v>960</v>
      </c>
      <c r="E1175" t="s">
        <v>456</v>
      </c>
      <c r="F1175" t="s">
        <v>457</v>
      </c>
      <c r="G1175" t="s">
        <v>50</v>
      </c>
      <c r="H1175" t="s">
        <v>263</v>
      </c>
      <c r="I1175">
        <v>5</v>
      </c>
      <c r="J1175">
        <v>487.42</v>
      </c>
      <c r="K1175">
        <v>0</v>
      </c>
      <c r="L1175">
        <v>292.45</v>
      </c>
      <c r="M1175">
        <v>2.74</v>
      </c>
      <c r="N1175">
        <v>2732.29</v>
      </c>
      <c r="O1175" t="s">
        <v>69</v>
      </c>
      <c r="P1175" t="s">
        <v>28</v>
      </c>
      <c r="Q1175" t="s">
        <v>188</v>
      </c>
      <c r="R1175" t="s">
        <v>82</v>
      </c>
      <c r="S1175" t="s">
        <v>43</v>
      </c>
      <c r="T1175" t="s">
        <v>466</v>
      </c>
    </row>
    <row r="1176" spans="1:20" x14ac:dyDescent="0.25">
      <c r="A1176" t="s">
        <v>3607</v>
      </c>
      <c r="B1176" s="1">
        <v>45408</v>
      </c>
      <c r="C1176" t="s">
        <v>3608</v>
      </c>
      <c r="D1176" t="s">
        <v>192</v>
      </c>
      <c r="E1176" t="s">
        <v>675</v>
      </c>
      <c r="F1176" t="s">
        <v>676</v>
      </c>
      <c r="G1176" t="s">
        <v>25</v>
      </c>
      <c r="H1176" t="s">
        <v>39</v>
      </c>
      <c r="I1176">
        <v>1</v>
      </c>
      <c r="J1176">
        <v>157.26</v>
      </c>
      <c r="K1176">
        <v>0.05</v>
      </c>
      <c r="L1176">
        <v>17.93</v>
      </c>
      <c r="M1176">
        <v>7.97</v>
      </c>
      <c r="N1176">
        <v>175.3</v>
      </c>
      <c r="O1176" t="s">
        <v>69</v>
      </c>
      <c r="P1176" t="s">
        <v>28</v>
      </c>
      <c r="Q1176" t="s">
        <v>29</v>
      </c>
      <c r="R1176" t="s">
        <v>30</v>
      </c>
      <c r="S1176" t="s">
        <v>43</v>
      </c>
      <c r="T1176" t="s">
        <v>1478</v>
      </c>
    </row>
    <row r="1177" spans="1:20" x14ac:dyDescent="0.25">
      <c r="A1177" t="s">
        <v>3609</v>
      </c>
      <c r="B1177" s="1">
        <v>44255</v>
      </c>
      <c r="C1177" t="s">
        <v>3610</v>
      </c>
      <c r="D1177" t="s">
        <v>611</v>
      </c>
      <c r="E1177" t="s">
        <v>352</v>
      </c>
      <c r="F1177" t="s">
        <v>353</v>
      </c>
      <c r="G1177" t="s">
        <v>50</v>
      </c>
      <c r="H1177" t="s">
        <v>79</v>
      </c>
      <c r="I1177">
        <v>2</v>
      </c>
      <c r="J1177">
        <v>374.65</v>
      </c>
      <c r="K1177">
        <v>0</v>
      </c>
      <c r="L1177">
        <v>37.46</v>
      </c>
      <c r="M1177">
        <v>4.01</v>
      </c>
      <c r="N1177">
        <v>790.77</v>
      </c>
      <c r="O1177" t="s">
        <v>69</v>
      </c>
      <c r="P1177" t="s">
        <v>28</v>
      </c>
      <c r="Q1177" t="s">
        <v>60</v>
      </c>
      <c r="R1177" t="s">
        <v>61</v>
      </c>
      <c r="S1177" t="s">
        <v>43</v>
      </c>
      <c r="T1177" t="s">
        <v>3611</v>
      </c>
    </row>
    <row r="1178" spans="1:20" x14ac:dyDescent="0.25">
      <c r="A1178" t="s">
        <v>3612</v>
      </c>
      <c r="B1178" s="1">
        <v>44443</v>
      </c>
      <c r="C1178" t="s">
        <v>3613</v>
      </c>
      <c r="D1178" t="s">
        <v>1257</v>
      </c>
      <c r="E1178" t="s">
        <v>469</v>
      </c>
      <c r="F1178" t="s">
        <v>470</v>
      </c>
      <c r="G1178" t="s">
        <v>180</v>
      </c>
      <c r="H1178" t="s">
        <v>58</v>
      </c>
      <c r="I1178">
        <v>5</v>
      </c>
      <c r="J1178">
        <v>241.91</v>
      </c>
      <c r="K1178">
        <v>0.05</v>
      </c>
      <c r="L1178">
        <v>137.88999999999999</v>
      </c>
      <c r="M1178">
        <v>12.56</v>
      </c>
      <c r="N1178">
        <v>1299.52</v>
      </c>
      <c r="O1178" t="s">
        <v>40</v>
      </c>
      <c r="P1178" t="s">
        <v>28</v>
      </c>
      <c r="Q1178" t="s">
        <v>116</v>
      </c>
      <c r="R1178" t="s">
        <v>42</v>
      </c>
      <c r="S1178" t="s">
        <v>43</v>
      </c>
      <c r="T1178" t="s">
        <v>3614</v>
      </c>
    </row>
    <row r="1179" spans="1:20" x14ac:dyDescent="0.25">
      <c r="A1179" t="s">
        <v>3615</v>
      </c>
      <c r="B1179" s="1">
        <v>45372</v>
      </c>
      <c r="C1179" t="s">
        <v>3616</v>
      </c>
      <c r="D1179" t="s">
        <v>1257</v>
      </c>
      <c r="E1179" t="s">
        <v>592</v>
      </c>
      <c r="F1179" t="s">
        <v>593</v>
      </c>
      <c r="G1179" t="s">
        <v>98</v>
      </c>
      <c r="H1179" t="s">
        <v>263</v>
      </c>
      <c r="I1179">
        <v>4</v>
      </c>
      <c r="J1179">
        <v>427.15</v>
      </c>
      <c r="K1179">
        <v>0.05</v>
      </c>
      <c r="L1179">
        <v>194.78</v>
      </c>
      <c r="M1179">
        <v>6.62</v>
      </c>
      <c r="N1179">
        <v>1824.57</v>
      </c>
      <c r="O1179" t="s">
        <v>153</v>
      </c>
      <c r="P1179" t="s">
        <v>28</v>
      </c>
      <c r="Q1179" t="s">
        <v>188</v>
      </c>
      <c r="R1179" t="s">
        <v>82</v>
      </c>
      <c r="S1179" t="s">
        <v>43</v>
      </c>
      <c r="T1179" t="s">
        <v>3617</v>
      </c>
    </row>
    <row r="1180" spans="1:20" x14ac:dyDescent="0.25">
      <c r="A1180" t="s">
        <v>3618</v>
      </c>
      <c r="B1180" s="1">
        <v>44522</v>
      </c>
      <c r="C1180" t="s">
        <v>3619</v>
      </c>
      <c r="D1180" t="s">
        <v>461</v>
      </c>
      <c r="E1180" t="s">
        <v>386</v>
      </c>
      <c r="F1180" t="s">
        <v>387</v>
      </c>
      <c r="G1180" t="s">
        <v>180</v>
      </c>
      <c r="H1180" t="s">
        <v>123</v>
      </c>
      <c r="I1180">
        <v>4</v>
      </c>
      <c r="J1180">
        <v>144.61000000000001</v>
      </c>
      <c r="K1180">
        <v>0.15</v>
      </c>
      <c r="L1180">
        <v>24.58</v>
      </c>
      <c r="M1180">
        <v>0.19</v>
      </c>
      <c r="N1180">
        <v>516.44000000000005</v>
      </c>
      <c r="O1180" t="s">
        <v>69</v>
      </c>
      <c r="P1180" t="s">
        <v>28</v>
      </c>
      <c r="Q1180" t="s">
        <v>81</v>
      </c>
      <c r="R1180" t="s">
        <v>82</v>
      </c>
      <c r="S1180" t="s">
        <v>43</v>
      </c>
      <c r="T1180" t="s">
        <v>532</v>
      </c>
    </row>
    <row r="1181" spans="1:20" x14ac:dyDescent="0.25">
      <c r="A1181" t="s">
        <v>3620</v>
      </c>
      <c r="B1181" s="1">
        <v>45136</v>
      </c>
      <c r="C1181" t="s">
        <v>3621</v>
      </c>
      <c r="D1181" t="s">
        <v>670</v>
      </c>
      <c r="E1181" t="s">
        <v>434</v>
      </c>
      <c r="F1181" t="s">
        <v>435</v>
      </c>
      <c r="G1181" t="s">
        <v>98</v>
      </c>
      <c r="H1181" t="s">
        <v>256</v>
      </c>
      <c r="I1181">
        <v>3</v>
      </c>
      <c r="J1181">
        <v>195.12</v>
      </c>
      <c r="K1181">
        <v>0.05</v>
      </c>
      <c r="L1181">
        <v>44.49</v>
      </c>
      <c r="M1181">
        <v>3.08</v>
      </c>
      <c r="N1181">
        <v>603.66</v>
      </c>
      <c r="O1181" t="s">
        <v>40</v>
      </c>
      <c r="P1181" t="s">
        <v>28</v>
      </c>
      <c r="Q1181" t="s">
        <v>89</v>
      </c>
      <c r="R1181" t="s">
        <v>90</v>
      </c>
      <c r="S1181" t="s">
        <v>31</v>
      </c>
      <c r="T1181" t="s">
        <v>3622</v>
      </c>
    </row>
    <row r="1182" spans="1:20" x14ac:dyDescent="0.25">
      <c r="A1182" t="s">
        <v>3623</v>
      </c>
      <c r="B1182" s="1">
        <v>45174</v>
      </c>
      <c r="C1182" t="s">
        <v>3624</v>
      </c>
      <c r="D1182" t="s">
        <v>497</v>
      </c>
      <c r="E1182" t="s">
        <v>261</v>
      </c>
      <c r="F1182" t="s">
        <v>262</v>
      </c>
      <c r="G1182" t="s">
        <v>25</v>
      </c>
      <c r="H1182" t="s">
        <v>123</v>
      </c>
      <c r="I1182">
        <v>2</v>
      </c>
      <c r="J1182">
        <v>148.74</v>
      </c>
      <c r="K1182">
        <v>0.05</v>
      </c>
      <c r="L1182">
        <v>22.61</v>
      </c>
      <c r="M1182">
        <v>1.17</v>
      </c>
      <c r="N1182">
        <v>306.39</v>
      </c>
      <c r="O1182" t="s">
        <v>69</v>
      </c>
      <c r="P1182" t="s">
        <v>28</v>
      </c>
      <c r="Q1182" t="s">
        <v>139</v>
      </c>
      <c r="R1182" t="s">
        <v>140</v>
      </c>
      <c r="S1182" t="s">
        <v>43</v>
      </c>
      <c r="T1182" t="s">
        <v>3625</v>
      </c>
    </row>
    <row r="1183" spans="1:20" x14ac:dyDescent="0.25">
      <c r="A1183" t="s">
        <v>3626</v>
      </c>
      <c r="B1183" s="1">
        <v>45592</v>
      </c>
      <c r="C1183" t="s">
        <v>3627</v>
      </c>
      <c r="D1183" t="s">
        <v>95</v>
      </c>
      <c r="E1183" t="s">
        <v>391</v>
      </c>
      <c r="F1183" t="s">
        <v>392</v>
      </c>
      <c r="G1183" t="s">
        <v>25</v>
      </c>
      <c r="H1183" t="s">
        <v>256</v>
      </c>
      <c r="I1183">
        <v>1</v>
      </c>
      <c r="J1183">
        <v>159.57</v>
      </c>
      <c r="K1183">
        <v>0.05</v>
      </c>
      <c r="L1183">
        <v>18.190000000000001</v>
      </c>
      <c r="M1183">
        <v>2.81</v>
      </c>
      <c r="N1183">
        <v>172.59</v>
      </c>
      <c r="O1183" t="s">
        <v>59</v>
      </c>
      <c r="P1183" t="s">
        <v>28</v>
      </c>
      <c r="Q1183" t="s">
        <v>41</v>
      </c>
      <c r="R1183" t="s">
        <v>42</v>
      </c>
      <c r="S1183" t="s">
        <v>43</v>
      </c>
      <c r="T1183" t="s">
        <v>2123</v>
      </c>
    </row>
    <row r="1184" spans="1:20" x14ac:dyDescent="0.25">
      <c r="A1184" t="s">
        <v>3628</v>
      </c>
      <c r="B1184" s="1">
        <v>45297</v>
      </c>
      <c r="C1184" t="s">
        <v>3629</v>
      </c>
      <c r="D1184" t="s">
        <v>716</v>
      </c>
      <c r="E1184" t="s">
        <v>87</v>
      </c>
      <c r="F1184" t="s">
        <v>88</v>
      </c>
      <c r="G1184" t="s">
        <v>25</v>
      </c>
      <c r="H1184" t="s">
        <v>26</v>
      </c>
      <c r="I1184">
        <v>2</v>
      </c>
      <c r="J1184">
        <v>262.10000000000002</v>
      </c>
      <c r="K1184">
        <v>0.05</v>
      </c>
      <c r="L1184">
        <v>59.76</v>
      </c>
      <c r="M1184">
        <v>0.3</v>
      </c>
      <c r="N1184">
        <v>558.04999999999995</v>
      </c>
      <c r="O1184" t="s">
        <v>69</v>
      </c>
      <c r="P1184" t="s">
        <v>28</v>
      </c>
      <c r="Q1184" t="s">
        <v>154</v>
      </c>
      <c r="R1184" t="s">
        <v>155</v>
      </c>
      <c r="S1184" t="s">
        <v>43</v>
      </c>
      <c r="T1184" t="s">
        <v>535</v>
      </c>
    </row>
    <row r="1185" spans="1:20" x14ac:dyDescent="0.25">
      <c r="A1185" t="s">
        <v>3630</v>
      </c>
      <c r="B1185" s="1">
        <v>44145</v>
      </c>
      <c r="C1185" t="s">
        <v>3631</v>
      </c>
      <c r="D1185" t="s">
        <v>520</v>
      </c>
      <c r="E1185" t="s">
        <v>106</v>
      </c>
      <c r="F1185" t="s">
        <v>107</v>
      </c>
      <c r="G1185" t="s">
        <v>108</v>
      </c>
      <c r="H1185" t="s">
        <v>68</v>
      </c>
      <c r="I1185">
        <v>1</v>
      </c>
      <c r="J1185">
        <v>99.32</v>
      </c>
      <c r="K1185">
        <v>0.05</v>
      </c>
      <c r="L1185">
        <v>4.72</v>
      </c>
      <c r="M1185">
        <v>5.52</v>
      </c>
      <c r="N1185">
        <v>104.59</v>
      </c>
      <c r="O1185" t="s">
        <v>27</v>
      </c>
      <c r="P1185" t="s">
        <v>28</v>
      </c>
      <c r="Q1185" t="s">
        <v>139</v>
      </c>
      <c r="R1185" t="s">
        <v>140</v>
      </c>
      <c r="S1185" t="s">
        <v>43</v>
      </c>
      <c r="T1185" t="s">
        <v>3632</v>
      </c>
    </row>
    <row r="1186" spans="1:20" x14ac:dyDescent="0.25">
      <c r="A1186" t="s">
        <v>3633</v>
      </c>
      <c r="B1186" s="1">
        <v>44707</v>
      </c>
      <c r="C1186" t="s">
        <v>3634</v>
      </c>
      <c r="D1186" t="s">
        <v>1732</v>
      </c>
      <c r="E1186" t="s">
        <v>202</v>
      </c>
      <c r="F1186" t="s">
        <v>203</v>
      </c>
      <c r="G1186" t="s">
        <v>25</v>
      </c>
      <c r="H1186" t="s">
        <v>79</v>
      </c>
      <c r="I1186">
        <v>3</v>
      </c>
      <c r="J1186">
        <v>20.22</v>
      </c>
      <c r="K1186">
        <v>0.15</v>
      </c>
      <c r="L1186">
        <v>0</v>
      </c>
      <c r="M1186">
        <v>11.13</v>
      </c>
      <c r="N1186">
        <v>62.69</v>
      </c>
      <c r="O1186" t="s">
        <v>59</v>
      </c>
      <c r="P1186" t="s">
        <v>28</v>
      </c>
      <c r="Q1186" t="s">
        <v>154</v>
      </c>
      <c r="R1186" t="s">
        <v>155</v>
      </c>
      <c r="S1186" t="s">
        <v>43</v>
      </c>
      <c r="T1186" t="s">
        <v>3635</v>
      </c>
    </row>
    <row r="1187" spans="1:20" x14ac:dyDescent="0.25">
      <c r="A1187" t="s">
        <v>3636</v>
      </c>
      <c r="B1187" s="1">
        <v>45595</v>
      </c>
      <c r="C1187" t="s">
        <v>3637</v>
      </c>
      <c r="D1187" t="s">
        <v>65</v>
      </c>
      <c r="E1187" t="s">
        <v>36</v>
      </c>
      <c r="F1187" t="s">
        <v>37</v>
      </c>
      <c r="G1187" t="s">
        <v>98</v>
      </c>
      <c r="H1187" t="s">
        <v>58</v>
      </c>
      <c r="I1187">
        <v>2</v>
      </c>
      <c r="J1187">
        <v>569.89</v>
      </c>
      <c r="K1187">
        <v>0.05</v>
      </c>
      <c r="L1187">
        <v>86.62</v>
      </c>
      <c r="M1187">
        <v>13.6</v>
      </c>
      <c r="N1187">
        <v>1183.01</v>
      </c>
      <c r="O1187" t="s">
        <v>27</v>
      </c>
      <c r="P1187" t="s">
        <v>132</v>
      </c>
      <c r="Q1187" t="s">
        <v>139</v>
      </c>
      <c r="R1187" t="s">
        <v>140</v>
      </c>
      <c r="S1187" t="s">
        <v>31</v>
      </c>
      <c r="T1187" t="s">
        <v>3638</v>
      </c>
    </row>
    <row r="1188" spans="1:20" x14ac:dyDescent="0.25">
      <c r="A1188" t="s">
        <v>3639</v>
      </c>
      <c r="B1188" s="1">
        <v>45231</v>
      </c>
      <c r="C1188" t="s">
        <v>3640</v>
      </c>
      <c r="D1188" t="s">
        <v>22</v>
      </c>
      <c r="E1188" t="s">
        <v>492</v>
      </c>
      <c r="F1188" t="s">
        <v>493</v>
      </c>
      <c r="G1188" t="s">
        <v>38</v>
      </c>
      <c r="H1188" t="s">
        <v>79</v>
      </c>
      <c r="I1188">
        <v>4</v>
      </c>
      <c r="J1188">
        <v>66.34</v>
      </c>
      <c r="K1188">
        <v>0.1</v>
      </c>
      <c r="L1188">
        <v>0</v>
      </c>
      <c r="M1188">
        <v>4.17</v>
      </c>
      <c r="N1188">
        <v>242.99</v>
      </c>
      <c r="O1188" t="s">
        <v>69</v>
      </c>
      <c r="P1188" t="s">
        <v>28</v>
      </c>
      <c r="Q1188" t="s">
        <v>139</v>
      </c>
      <c r="R1188" t="s">
        <v>140</v>
      </c>
      <c r="S1188" t="s">
        <v>31</v>
      </c>
      <c r="T1188" t="s">
        <v>3641</v>
      </c>
    </row>
    <row r="1189" spans="1:20" x14ac:dyDescent="0.25">
      <c r="A1189" t="s">
        <v>3642</v>
      </c>
      <c r="B1189" s="1">
        <v>45143</v>
      </c>
      <c r="C1189" t="s">
        <v>3643</v>
      </c>
      <c r="D1189" t="s">
        <v>1458</v>
      </c>
      <c r="E1189" t="s">
        <v>783</v>
      </c>
      <c r="F1189" t="s">
        <v>784</v>
      </c>
      <c r="G1189" t="s">
        <v>50</v>
      </c>
      <c r="H1189" t="s">
        <v>26</v>
      </c>
      <c r="I1189">
        <v>5</v>
      </c>
      <c r="J1189">
        <v>164.48</v>
      </c>
      <c r="K1189">
        <v>0.1</v>
      </c>
      <c r="L1189">
        <v>133.22999999999999</v>
      </c>
      <c r="M1189">
        <v>6.14</v>
      </c>
      <c r="N1189">
        <v>879.53</v>
      </c>
      <c r="O1189" t="s">
        <v>69</v>
      </c>
      <c r="P1189" t="s">
        <v>99</v>
      </c>
      <c r="Q1189" t="s">
        <v>154</v>
      </c>
      <c r="R1189" t="s">
        <v>155</v>
      </c>
      <c r="S1189" t="s">
        <v>31</v>
      </c>
      <c r="T1189" t="s">
        <v>3644</v>
      </c>
    </row>
    <row r="1190" spans="1:20" x14ac:dyDescent="0.25">
      <c r="A1190" t="s">
        <v>3645</v>
      </c>
      <c r="B1190" s="1">
        <v>45291</v>
      </c>
      <c r="C1190" t="s">
        <v>3646</v>
      </c>
      <c r="D1190" t="s">
        <v>318</v>
      </c>
      <c r="E1190" t="s">
        <v>208</v>
      </c>
      <c r="F1190" t="s">
        <v>209</v>
      </c>
      <c r="G1190" t="s">
        <v>98</v>
      </c>
      <c r="H1190" t="s">
        <v>109</v>
      </c>
      <c r="I1190">
        <v>4</v>
      </c>
      <c r="J1190">
        <v>456.31</v>
      </c>
      <c r="K1190">
        <v>0</v>
      </c>
      <c r="L1190">
        <v>91.26</v>
      </c>
      <c r="M1190">
        <v>9.85</v>
      </c>
      <c r="N1190">
        <v>1926.35</v>
      </c>
      <c r="O1190" t="s">
        <v>153</v>
      </c>
      <c r="P1190" t="s">
        <v>28</v>
      </c>
      <c r="Q1190" t="s">
        <v>339</v>
      </c>
      <c r="R1190" t="s">
        <v>82</v>
      </c>
      <c r="S1190" t="s">
        <v>43</v>
      </c>
      <c r="T1190" t="s">
        <v>1218</v>
      </c>
    </row>
    <row r="1191" spans="1:20" x14ac:dyDescent="0.25">
      <c r="A1191" t="s">
        <v>3647</v>
      </c>
      <c r="B1191" s="1">
        <v>44492</v>
      </c>
      <c r="C1191" t="s">
        <v>3648</v>
      </c>
      <c r="D1191" t="s">
        <v>570</v>
      </c>
      <c r="E1191" t="s">
        <v>106</v>
      </c>
      <c r="F1191" t="s">
        <v>107</v>
      </c>
      <c r="G1191" t="s">
        <v>108</v>
      </c>
      <c r="H1191" t="s">
        <v>123</v>
      </c>
      <c r="I1191">
        <v>1</v>
      </c>
      <c r="J1191">
        <v>386.93</v>
      </c>
      <c r="K1191">
        <v>0.1</v>
      </c>
      <c r="L1191">
        <v>27.86</v>
      </c>
      <c r="M1191">
        <v>14.87</v>
      </c>
      <c r="N1191">
        <v>390.97</v>
      </c>
      <c r="O1191" t="s">
        <v>80</v>
      </c>
      <c r="P1191" t="s">
        <v>28</v>
      </c>
      <c r="Q1191" t="s">
        <v>188</v>
      </c>
      <c r="R1191" t="s">
        <v>82</v>
      </c>
      <c r="S1191" t="s">
        <v>235</v>
      </c>
      <c r="T1191" t="s">
        <v>3649</v>
      </c>
    </row>
    <row r="1192" spans="1:20" x14ac:dyDescent="0.25">
      <c r="A1192" t="s">
        <v>3650</v>
      </c>
      <c r="B1192" s="1">
        <v>44107</v>
      </c>
      <c r="C1192" t="s">
        <v>3651</v>
      </c>
      <c r="D1192" t="s">
        <v>267</v>
      </c>
      <c r="E1192" t="s">
        <v>280</v>
      </c>
      <c r="F1192" t="s">
        <v>281</v>
      </c>
      <c r="G1192" t="s">
        <v>108</v>
      </c>
      <c r="H1192" t="s">
        <v>39</v>
      </c>
      <c r="I1192">
        <v>5</v>
      </c>
      <c r="J1192">
        <v>480.11</v>
      </c>
      <c r="K1192">
        <v>0</v>
      </c>
      <c r="L1192">
        <v>120.03</v>
      </c>
      <c r="M1192">
        <v>11.05</v>
      </c>
      <c r="N1192">
        <v>2531.63</v>
      </c>
      <c r="O1192" t="s">
        <v>69</v>
      </c>
      <c r="P1192" t="s">
        <v>28</v>
      </c>
      <c r="Q1192" t="s">
        <v>145</v>
      </c>
      <c r="R1192" t="s">
        <v>146</v>
      </c>
      <c r="S1192" t="s">
        <v>43</v>
      </c>
      <c r="T1192" t="s">
        <v>1646</v>
      </c>
    </row>
    <row r="1193" spans="1:20" x14ac:dyDescent="0.25">
      <c r="A1193" t="s">
        <v>3652</v>
      </c>
      <c r="B1193" s="1">
        <v>45564</v>
      </c>
      <c r="C1193" t="s">
        <v>3653</v>
      </c>
      <c r="D1193" t="s">
        <v>520</v>
      </c>
      <c r="E1193" t="s">
        <v>391</v>
      </c>
      <c r="F1193" t="s">
        <v>392</v>
      </c>
      <c r="G1193" t="s">
        <v>108</v>
      </c>
      <c r="H1193" t="s">
        <v>263</v>
      </c>
      <c r="I1193">
        <v>4</v>
      </c>
      <c r="J1193">
        <v>238.75</v>
      </c>
      <c r="K1193">
        <v>0.1</v>
      </c>
      <c r="L1193">
        <v>42.98</v>
      </c>
      <c r="M1193">
        <v>2.02</v>
      </c>
      <c r="N1193">
        <v>904.5</v>
      </c>
      <c r="O1193" t="s">
        <v>80</v>
      </c>
      <c r="P1193" t="s">
        <v>28</v>
      </c>
      <c r="Q1193" t="s">
        <v>339</v>
      </c>
      <c r="R1193" t="s">
        <v>82</v>
      </c>
      <c r="S1193" t="s">
        <v>43</v>
      </c>
      <c r="T1193" t="s">
        <v>1111</v>
      </c>
    </row>
    <row r="1194" spans="1:20" x14ac:dyDescent="0.25">
      <c r="A1194" t="s">
        <v>3654</v>
      </c>
      <c r="B1194" s="1">
        <v>45436</v>
      </c>
      <c r="C1194" t="s">
        <v>3655</v>
      </c>
      <c r="D1194" t="s">
        <v>526</v>
      </c>
      <c r="E1194" t="s">
        <v>215</v>
      </c>
      <c r="F1194" t="s">
        <v>216</v>
      </c>
      <c r="G1194" t="s">
        <v>38</v>
      </c>
      <c r="H1194" t="s">
        <v>263</v>
      </c>
      <c r="I1194">
        <v>5</v>
      </c>
      <c r="J1194">
        <v>308.92</v>
      </c>
      <c r="K1194">
        <v>0.15</v>
      </c>
      <c r="L1194">
        <v>236.32</v>
      </c>
      <c r="M1194">
        <v>13.01</v>
      </c>
      <c r="N1194">
        <v>1562.24</v>
      </c>
      <c r="O1194" t="s">
        <v>27</v>
      </c>
      <c r="P1194" t="s">
        <v>28</v>
      </c>
      <c r="Q1194" t="s">
        <v>221</v>
      </c>
      <c r="R1194" t="s">
        <v>222</v>
      </c>
      <c r="S1194" t="s">
        <v>31</v>
      </c>
      <c r="T1194" t="s">
        <v>971</v>
      </c>
    </row>
    <row r="1195" spans="1:20" x14ac:dyDescent="0.25">
      <c r="A1195" t="s">
        <v>3656</v>
      </c>
      <c r="B1195" s="1">
        <v>45357</v>
      </c>
      <c r="C1195" t="s">
        <v>3657</v>
      </c>
      <c r="D1195" t="s">
        <v>698</v>
      </c>
      <c r="E1195" t="s">
        <v>380</v>
      </c>
      <c r="F1195" t="s">
        <v>381</v>
      </c>
      <c r="G1195" t="s">
        <v>108</v>
      </c>
      <c r="H1195" t="s">
        <v>256</v>
      </c>
      <c r="I1195">
        <v>1</v>
      </c>
      <c r="J1195">
        <v>165.58</v>
      </c>
      <c r="K1195">
        <v>0.1</v>
      </c>
      <c r="L1195">
        <v>0</v>
      </c>
      <c r="M1195">
        <v>10.34</v>
      </c>
      <c r="N1195">
        <v>159.36000000000001</v>
      </c>
      <c r="O1195" t="s">
        <v>153</v>
      </c>
      <c r="P1195" t="s">
        <v>132</v>
      </c>
      <c r="Q1195" t="s">
        <v>81</v>
      </c>
      <c r="R1195" t="s">
        <v>82</v>
      </c>
      <c r="S1195" t="s">
        <v>43</v>
      </c>
      <c r="T1195" t="s">
        <v>409</v>
      </c>
    </row>
    <row r="1196" spans="1:20" x14ac:dyDescent="0.25">
      <c r="A1196" t="s">
        <v>3658</v>
      </c>
      <c r="B1196" s="1">
        <v>44454</v>
      </c>
      <c r="C1196" t="s">
        <v>3659</v>
      </c>
      <c r="D1196" t="s">
        <v>214</v>
      </c>
      <c r="E1196" t="s">
        <v>434</v>
      </c>
      <c r="F1196" t="s">
        <v>435</v>
      </c>
      <c r="G1196" t="s">
        <v>25</v>
      </c>
      <c r="H1196" t="s">
        <v>26</v>
      </c>
      <c r="I1196">
        <v>5</v>
      </c>
      <c r="J1196">
        <v>27.4</v>
      </c>
      <c r="K1196">
        <v>0</v>
      </c>
      <c r="L1196">
        <v>0</v>
      </c>
      <c r="M1196">
        <v>7.6</v>
      </c>
      <c r="N1196">
        <v>144.6</v>
      </c>
      <c r="O1196" t="s">
        <v>80</v>
      </c>
      <c r="P1196" t="s">
        <v>99</v>
      </c>
      <c r="Q1196" t="s">
        <v>81</v>
      </c>
      <c r="R1196" t="s">
        <v>82</v>
      </c>
      <c r="S1196" t="s">
        <v>43</v>
      </c>
      <c r="T1196" t="s">
        <v>3660</v>
      </c>
    </row>
    <row r="1197" spans="1:20" x14ac:dyDescent="0.25">
      <c r="A1197" t="s">
        <v>3661</v>
      </c>
      <c r="B1197" s="1">
        <v>44346</v>
      </c>
      <c r="C1197" t="s">
        <v>3662</v>
      </c>
      <c r="D1197" t="s">
        <v>1739</v>
      </c>
      <c r="E1197" t="s">
        <v>319</v>
      </c>
      <c r="F1197" t="s">
        <v>320</v>
      </c>
      <c r="G1197" t="s">
        <v>180</v>
      </c>
      <c r="H1197" t="s">
        <v>263</v>
      </c>
      <c r="I1197">
        <v>4</v>
      </c>
      <c r="J1197">
        <v>126.97</v>
      </c>
      <c r="K1197">
        <v>0.25</v>
      </c>
      <c r="L1197">
        <v>30.47</v>
      </c>
      <c r="M1197">
        <v>3.87</v>
      </c>
      <c r="N1197">
        <v>415.25</v>
      </c>
      <c r="O1197" t="s">
        <v>153</v>
      </c>
      <c r="P1197" t="s">
        <v>28</v>
      </c>
      <c r="Q1197" t="s">
        <v>139</v>
      </c>
      <c r="R1197" t="s">
        <v>140</v>
      </c>
      <c r="S1197" t="s">
        <v>43</v>
      </c>
      <c r="T1197" t="s">
        <v>2263</v>
      </c>
    </row>
    <row r="1198" spans="1:20" x14ac:dyDescent="0.25">
      <c r="A1198" t="s">
        <v>3663</v>
      </c>
      <c r="B1198" s="1">
        <v>45204</v>
      </c>
      <c r="C1198" t="s">
        <v>3664</v>
      </c>
      <c r="D1198" t="s">
        <v>332</v>
      </c>
      <c r="E1198" t="s">
        <v>137</v>
      </c>
      <c r="F1198" t="s">
        <v>138</v>
      </c>
      <c r="G1198" t="s">
        <v>108</v>
      </c>
      <c r="H1198" t="s">
        <v>68</v>
      </c>
      <c r="I1198">
        <v>1</v>
      </c>
      <c r="J1198">
        <v>540.69000000000005</v>
      </c>
      <c r="K1198">
        <v>0</v>
      </c>
      <c r="L1198">
        <v>64.88</v>
      </c>
      <c r="M1198">
        <v>1.65</v>
      </c>
      <c r="N1198">
        <v>607.22</v>
      </c>
      <c r="O1198" t="s">
        <v>40</v>
      </c>
      <c r="P1198" t="s">
        <v>28</v>
      </c>
      <c r="Q1198" t="s">
        <v>166</v>
      </c>
      <c r="R1198" t="s">
        <v>167</v>
      </c>
      <c r="S1198" t="s">
        <v>43</v>
      </c>
      <c r="T1198" t="s">
        <v>717</v>
      </c>
    </row>
    <row r="1199" spans="1:20" x14ac:dyDescent="0.25">
      <c r="A1199" t="s">
        <v>3665</v>
      </c>
      <c r="B1199" s="1">
        <v>44673</v>
      </c>
      <c r="C1199" t="s">
        <v>3666</v>
      </c>
      <c r="D1199" t="s">
        <v>2575</v>
      </c>
      <c r="E1199" t="s">
        <v>675</v>
      </c>
      <c r="F1199" t="s">
        <v>676</v>
      </c>
      <c r="G1199" t="s">
        <v>180</v>
      </c>
      <c r="H1199" t="s">
        <v>109</v>
      </c>
      <c r="I1199">
        <v>1</v>
      </c>
      <c r="J1199">
        <v>570.21</v>
      </c>
      <c r="K1199">
        <v>0.3</v>
      </c>
      <c r="L1199">
        <v>0</v>
      </c>
      <c r="M1199">
        <v>14.95</v>
      </c>
      <c r="N1199">
        <v>414.1</v>
      </c>
      <c r="O1199" t="s">
        <v>40</v>
      </c>
      <c r="P1199" t="s">
        <v>181</v>
      </c>
      <c r="Q1199" t="s">
        <v>182</v>
      </c>
      <c r="R1199" t="s">
        <v>183</v>
      </c>
      <c r="S1199" t="s">
        <v>31</v>
      </c>
      <c r="T1199" t="s">
        <v>1831</v>
      </c>
    </row>
    <row r="1200" spans="1:20" x14ac:dyDescent="0.25">
      <c r="A1200" t="s">
        <v>3667</v>
      </c>
      <c r="B1200" s="1">
        <v>45300</v>
      </c>
      <c r="C1200" t="s">
        <v>3668</v>
      </c>
      <c r="D1200" t="s">
        <v>136</v>
      </c>
      <c r="E1200" t="s">
        <v>280</v>
      </c>
      <c r="F1200" t="s">
        <v>281</v>
      </c>
      <c r="G1200" t="s">
        <v>108</v>
      </c>
      <c r="H1200" t="s">
        <v>354</v>
      </c>
      <c r="I1200">
        <v>3</v>
      </c>
      <c r="J1200">
        <v>386.3</v>
      </c>
      <c r="K1200">
        <v>0.25</v>
      </c>
      <c r="L1200">
        <v>156.44999999999999</v>
      </c>
      <c r="M1200">
        <v>8.17</v>
      </c>
      <c r="N1200">
        <v>1033.8</v>
      </c>
      <c r="O1200" t="s">
        <v>69</v>
      </c>
      <c r="P1200" t="s">
        <v>28</v>
      </c>
      <c r="Q1200" t="s">
        <v>51</v>
      </c>
      <c r="R1200" t="s">
        <v>42</v>
      </c>
      <c r="S1200" t="s">
        <v>72</v>
      </c>
      <c r="T1200" t="s">
        <v>3669</v>
      </c>
    </row>
    <row r="1201" spans="1:20" x14ac:dyDescent="0.25">
      <c r="A1201" t="s">
        <v>3670</v>
      </c>
      <c r="B1201" s="1">
        <v>44180</v>
      </c>
      <c r="C1201" t="s">
        <v>3671</v>
      </c>
      <c r="D1201" t="s">
        <v>1120</v>
      </c>
      <c r="E1201" t="s">
        <v>87</v>
      </c>
      <c r="F1201" t="s">
        <v>88</v>
      </c>
      <c r="G1201" t="s">
        <v>108</v>
      </c>
      <c r="H1201" t="s">
        <v>58</v>
      </c>
      <c r="I1201">
        <v>2</v>
      </c>
      <c r="J1201">
        <v>548.24</v>
      </c>
      <c r="K1201">
        <v>0.1</v>
      </c>
      <c r="L1201">
        <v>118.42</v>
      </c>
      <c r="M1201">
        <v>10.57</v>
      </c>
      <c r="N1201">
        <v>1115.82</v>
      </c>
      <c r="O1201" t="s">
        <v>69</v>
      </c>
      <c r="P1201" t="s">
        <v>28</v>
      </c>
      <c r="Q1201" t="s">
        <v>60</v>
      </c>
      <c r="R1201" t="s">
        <v>61</v>
      </c>
      <c r="S1201" t="s">
        <v>43</v>
      </c>
      <c r="T1201" t="s">
        <v>3672</v>
      </c>
    </row>
    <row r="1202" spans="1:20" x14ac:dyDescent="0.25">
      <c r="A1202" t="s">
        <v>3673</v>
      </c>
      <c r="B1202" s="1">
        <v>45461</v>
      </c>
      <c r="C1202" t="s">
        <v>3674</v>
      </c>
      <c r="D1202" t="s">
        <v>666</v>
      </c>
      <c r="E1202" t="s">
        <v>812</v>
      </c>
      <c r="F1202" t="s">
        <v>813</v>
      </c>
      <c r="G1202" t="s">
        <v>108</v>
      </c>
      <c r="H1202" t="s">
        <v>263</v>
      </c>
      <c r="I1202">
        <v>1</v>
      </c>
      <c r="J1202">
        <v>76.790000000000006</v>
      </c>
      <c r="K1202">
        <v>0</v>
      </c>
      <c r="L1202">
        <v>3.84</v>
      </c>
      <c r="M1202">
        <v>4.9800000000000004</v>
      </c>
      <c r="N1202">
        <v>85.61</v>
      </c>
      <c r="O1202" t="s">
        <v>153</v>
      </c>
      <c r="P1202" t="s">
        <v>28</v>
      </c>
      <c r="Q1202" t="s">
        <v>29</v>
      </c>
      <c r="R1202" t="s">
        <v>30</v>
      </c>
      <c r="S1202" t="s">
        <v>43</v>
      </c>
      <c r="T1202" t="s">
        <v>3675</v>
      </c>
    </row>
    <row r="1203" spans="1:20" x14ac:dyDescent="0.25">
      <c r="A1203" t="s">
        <v>3676</v>
      </c>
      <c r="B1203" s="1">
        <v>45518</v>
      </c>
      <c r="C1203" t="s">
        <v>3677</v>
      </c>
      <c r="D1203" t="s">
        <v>1232</v>
      </c>
      <c r="E1203" t="s">
        <v>48</v>
      </c>
      <c r="F1203" t="s">
        <v>49</v>
      </c>
      <c r="G1203" t="s">
        <v>98</v>
      </c>
      <c r="H1203" t="s">
        <v>256</v>
      </c>
      <c r="I1203">
        <v>5</v>
      </c>
      <c r="J1203">
        <v>456.68</v>
      </c>
      <c r="K1203">
        <v>0.1</v>
      </c>
      <c r="L1203">
        <v>164.4</v>
      </c>
      <c r="M1203">
        <v>13.31</v>
      </c>
      <c r="N1203">
        <v>2232.77</v>
      </c>
      <c r="O1203" t="s">
        <v>59</v>
      </c>
      <c r="P1203" t="s">
        <v>28</v>
      </c>
      <c r="Q1203" t="s">
        <v>116</v>
      </c>
      <c r="R1203" t="s">
        <v>42</v>
      </c>
      <c r="S1203" t="s">
        <v>43</v>
      </c>
      <c r="T1203" t="s">
        <v>3210</v>
      </c>
    </row>
    <row r="1204" spans="1:20" x14ac:dyDescent="0.25">
      <c r="A1204" t="s">
        <v>3678</v>
      </c>
      <c r="B1204" s="1">
        <v>44653</v>
      </c>
      <c r="C1204" t="s">
        <v>3679</v>
      </c>
      <c r="D1204" t="s">
        <v>144</v>
      </c>
      <c r="E1204" t="s">
        <v>391</v>
      </c>
      <c r="F1204" t="s">
        <v>392</v>
      </c>
      <c r="G1204" t="s">
        <v>25</v>
      </c>
      <c r="H1204" t="s">
        <v>58</v>
      </c>
      <c r="I1204">
        <v>4</v>
      </c>
      <c r="J1204">
        <v>476.13</v>
      </c>
      <c r="K1204">
        <v>0.3</v>
      </c>
      <c r="L1204">
        <v>159.97999999999999</v>
      </c>
      <c r="M1204">
        <v>8.6</v>
      </c>
      <c r="N1204">
        <v>1501.74</v>
      </c>
      <c r="O1204" t="s">
        <v>80</v>
      </c>
      <c r="P1204" t="s">
        <v>28</v>
      </c>
      <c r="Q1204" t="s">
        <v>139</v>
      </c>
      <c r="R1204" t="s">
        <v>140</v>
      </c>
      <c r="S1204" t="s">
        <v>43</v>
      </c>
      <c r="T1204" t="s">
        <v>3680</v>
      </c>
    </row>
    <row r="1205" spans="1:20" x14ac:dyDescent="0.25">
      <c r="A1205" t="s">
        <v>3681</v>
      </c>
      <c r="B1205" s="1">
        <v>44991</v>
      </c>
      <c r="C1205" t="s">
        <v>3682</v>
      </c>
      <c r="D1205" t="s">
        <v>318</v>
      </c>
      <c r="E1205" t="s">
        <v>574</v>
      </c>
      <c r="F1205" t="s">
        <v>575</v>
      </c>
      <c r="G1205" t="s">
        <v>180</v>
      </c>
      <c r="H1205" t="s">
        <v>256</v>
      </c>
      <c r="I1205">
        <v>2</v>
      </c>
      <c r="J1205">
        <v>487.35</v>
      </c>
      <c r="K1205">
        <v>0.2</v>
      </c>
      <c r="L1205">
        <v>62.38</v>
      </c>
      <c r="M1205">
        <v>4.1399999999999997</v>
      </c>
      <c r="N1205">
        <v>846.28</v>
      </c>
      <c r="O1205" t="s">
        <v>80</v>
      </c>
      <c r="P1205" t="s">
        <v>28</v>
      </c>
      <c r="Q1205" t="s">
        <v>228</v>
      </c>
      <c r="R1205" t="s">
        <v>82</v>
      </c>
      <c r="S1205" t="s">
        <v>43</v>
      </c>
      <c r="T1205" t="s">
        <v>667</v>
      </c>
    </row>
    <row r="1206" spans="1:20" x14ac:dyDescent="0.25">
      <c r="A1206" t="s">
        <v>3683</v>
      </c>
      <c r="B1206" s="1">
        <v>44589</v>
      </c>
      <c r="C1206" t="s">
        <v>3684</v>
      </c>
      <c r="D1206" t="s">
        <v>549</v>
      </c>
      <c r="E1206" t="s">
        <v>302</v>
      </c>
      <c r="F1206" t="s">
        <v>303</v>
      </c>
      <c r="G1206" t="s">
        <v>180</v>
      </c>
      <c r="H1206" t="s">
        <v>58</v>
      </c>
      <c r="I1206">
        <v>4</v>
      </c>
      <c r="J1206">
        <v>516.11</v>
      </c>
      <c r="K1206">
        <v>0.1</v>
      </c>
      <c r="L1206">
        <v>92.9</v>
      </c>
      <c r="M1206">
        <v>12.54</v>
      </c>
      <c r="N1206">
        <v>1963.44</v>
      </c>
      <c r="O1206" t="s">
        <v>69</v>
      </c>
      <c r="P1206" t="s">
        <v>28</v>
      </c>
      <c r="Q1206" t="s">
        <v>182</v>
      </c>
      <c r="R1206" t="s">
        <v>183</v>
      </c>
      <c r="S1206" t="s">
        <v>43</v>
      </c>
      <c r="T1206" t="s">
        <v>3685</v>
      </c>
    </row>
    <row r="1207" spans="1:20" x14ac:dyDescent="0.25">
      <c r="A1207" t="s">
        <v>3686</v>
      </c>
      <c r="B1207" s="1">
        <v>44729</v>
      </c>
      <c r="C1207" t="s">
        <v>3687</v>
      </c>
      <c r="D1207" t="s">
        <v>974</v>
      </c>
      <c r="E1207" t="s">
        <v>391</v>
      </c>
      <c r="F1207" t="s">
        <v>392</v>
      </c>
      <c r="G1207" t="s">
        <v>38</v>
      </c>
      <c r="H1207" t="s">
        <v>256</v>
      </c>
      <c r="I1207">
        <v>2</v>
      </c>
      <c r="J1207">
        <v>174.86</v>
      </c>
      <c r="K1207">
        <v>0.05</v>
      </c>
      <c r="L1207">
        <v>26.58</v>
      </c>
      <c r="M1207">
        <v>2.72</v>
      </c>
      <c r="N1207">
        <v>361.53</v>
      </c>
      <c r="O1207" t="s">
        <v>80</v>
      </c>
      <c r="P1207" t="s">
        <v>132</v>
      </c>
      <c r="Q1207" t="s">
        <v>210</v>
      </c>
      <c r="R1207" t="s">
        <v>42</v>
      </c>
      <c r="S1207" t="s">
        <v>43</v>
      </c>
      <c r="T1207" t="s">
        <v>3688</v>
      </c>
    </row>
    <row r="1208" spans="1:20" x14ac:dyDescent="0.25">
      <c r="A1208" t="s">
        <v>3689</v>
      </c>
      <c r="B1208" s="1">
        <v>44073</v>
      </c>
      <c r="C1208" t="s">
        <v>3690</v>
      </c>
      <c r="D1208" t="s">
        <v>214</v>
      </c>
      <c r="E1208" t="s">
        <v>254</v>
      </c>
      <c r="F1208" t="s">
        <v>255</v>
      </c>
      <c r="G1208" t="s">
        <v>108</v>
      </c>
      <c r="H1208" t="s">
        <v>109</v>
      </c>
      <c r="I1208">
        <v>2</v>
      </c>
      <c r="J1208">
        <v>154.56</v>
      </c>
      <c r="K1208">
        <v>0.1</v>
      </c>
      <c r="L1208">
        <v>22.26</v>
      </c>
      <c r="M1208">
        <v>12.17</v>
      </c>
      <c r="N1208">
        <v>312.64</v>
      </c>
      <c r="O1208" t="s">
        <v>69</v>
      </c>
      <c r="P1208" t="s">
        <v>28</v>
      </c>
      <c r="Q1208" t="s">
        <v>60</v>
      </c>
      <c r="R1208" t="s">
        <v>61</v>
      </c>
      <c r="S1208" t="s">
        <v>43</v>
      </c>
      <c r="T1208" t="s">
        <v>3691</v>
      </c>
    </row>
    <row r="1209" spans="1:20" x14ac:dyDescent="0.25">
      <c r="A1209" t="s">
        <v>3692</v>
      </c>
      <c r="B1209" s="1">
        <v>44373</v>
      </c>
      <c r="C1209" t="s">
        <v>3693</v>
      </c>
      <c r="D1209" t="s">
        <v>373</v>
      </c>
      <c r="E1209" t="s">
        <v>66</v>
      </c>
      <c r="F1209" t="s">
        <v>67</v>
      </c>
      <c r="G1209" t="s">
        <v>38</v>
      </c>
      <c r="H1209" t="s">
        <v>58</v>
      </c>
      <c r="I1209">
        <v>3</v>
      </c>
      <c r="J1209">
        <v>430.69</v>
      </c>
      <c r="K1209">
        <v>0</v>
      </c>
      <c r="L1209">
        <v>0</v>
      </c>
      <c r="M1209">
        <v>10.83</v>
      </c>
      <c r="N1209">
        <v>1302.9000000000001</v>
      </c>
      <c r="O1209" t="s">
        <v>153</v>
      </c>
      <c r="P1209" t="s">
        <v>28</v>
      </c>
      <c r="Q1209" t="s">
        <v>124</v>
      </c>
      <c r="R1209" t="s">
        <v>125</v>
      </c>
      <c r="S1209" t="s">
        <v>43</v>
      </c>
      <c r="T1209" t="s">
        <v>3694</v>
      </c>
    </row>
    <row r="1210" spans="1:20" x14ac:dyDescent="0.25">
      <c r="A1210" t="s">
        <v>3695</v>
      </c>
      <c r="B1210" s="1">
        <v>44894</v>
      </c>
      <c r="C1210" t="s">
        <v>3696</v>
      </c>
      <c r="D1210" t="s">
        <v>465</v>
      </c>
      <c r="E1210" t="s">
        <v>358</v>
      </c>
      <c r="F1210" t="s">
        <v>359</v>
      </c>
      <c r="G1210" t="s">
        <v>98</v>
      </c>
      <c r="H1210" t="s">
        <v>109</v>
      </c>
      <c r="I1210">
        <v>2</v>
      </c>
      <c r="J1210">
        <v>248.57</v>
      </c>
      <c r="K1210">
        <v>0</v>
      </c>
      <c r="L1210">
        <v>59.66</v>
      </c>
      <c r="M1210">
        <v>2.81</v>
      </c>
      <c r="N1210">
        <v>559.61</v>
      </c>
      <c r="O1210" t="s">
        <v>69</v>
      </c>
      <c r="P1210" t="s">
        <v>28</v>
      </c>
      <c r="Q1210" t="s">
        <v>210</v>
      </c>
      <c r="R1210" t="s">
        <v>42</v>
      </c>
      <c r="S1210" t="s">
        <v>31</v>
      </c>
      <c r="T1210" t="s">
        <v>3697</v>
      </c>
    </row>
    <row r="1211" spans="1:20" x14ac:dyDescent="0.25">
      <c r="A1211" t="s">
        <v>3698</v>
      </c>
      <c r="B1211" s="1">
        <v>44059</v>
      </c>
      <c r="C1211" t="s">
        <v>3699</v>
      </c>
      <c r="D1211" t="s">
        <v>418</v>
      </c>
      <c r="E1211" t="s">
        <v>48</v>
      </c>
      <c r="F1211" t="s">
        <v>49</v>
      </c>
      <c r="G1211" t="s">
        <v>98</v>
      </c>
      <c r="H1211" t="s">
        <v>79</v>
      </c>
      <c r="I1211">
        <v>2</v>
      </c>
      <c r="J1211">
        <v>590.28</v>
      </c>
      <c r="K1211">
        <v>0.1</v>
      </c>
      <c r="L1211">
        <v>127.5</v>
      </c>
      <c r="M1211">
        <v>3.74</v>
      </c>
      <c r="N1211">
        <v>1193.74</v>
      </c>
      <c r="O1211" t="s">
        <v>40</v>
      </c>
      <c r="P1211" t="s">
        <v>28</v>
      </c>
      <c r="Q1211" t="s">
        <v>60</v>
      </c>
      <c r="R1211" t="s">
        <v>61</v>
      </c>
      <c r="S1211" t="s">
        <v>43</v>
      </c>
      <c r="T1211" t="s">
        <v>3700</v>
      </c>
    </row>
    <row r="1212" spans="1:20" x14ac:dyDescent="0.25">
      <c r="A1212" t="s">
        <v>3701</v>
      </c>
      <c r="B1212" s="1">
        <v>44378</v>
      </c>
      <c r="C1212" t="s">
        <v>3702</v>
      </c>
      <c r="D1212" t="s">
        <v>904</v>
      </c>
      <c r="E1212" t="s">
        <v>400</v>
      </c>
      <c r="F1212" t="s">
        <v>401</v>
      </c>
      <c r="G1212" t="s">
        <v>25</v>
      </c>
      <c r="H1212" t="s">
        <v>26</v>
      </c>
      <c r="I1212">
        <v>1</v>
      </c>
      <c r="J1212">
        <v>589.49</v>
      </c>
      <c r="K1212">
        <v>0.1</v>
      </c>
      <c r="L1212">
        <v>0</v>
      </c>
      <c r="M1212">
        <v>9.08</v>
      </c>
      <c r="N1212">
        <v>539.62</v>
      </c>
      <c r="O1212" t="s">
        <v>69</v>
      </c>
      <c r="P1212" t="s">
        <v>28</v>
      </c>
      <c r="Q1212" t="s">
        <v>124</v>
      </c>
      <c r="R1212" t="s">
        <v>125</v>
      </c>
      <c r="S1212" t="s">
        <v>43</v>
      </c>
      <c r="T1212" t="s">
        <v>3703</v>
      </c>
    </row>
    <row r="1213" spans="1:20" x14ac:dyDescent="0.25">
      <c r="A1213" t="s">
        <v>3704</v>
      </c>
      <c r="B1213" s="1">
        <v>44750</v>
      </c>
      <c r="C1213" t="s">
        <v>3705</v>
      </c>
      <c r="D1213" t="s">
        <v>974</v>
      </c>
      <c r="E1213" t="s">
        <v>196</v>
      </c>
      <c r="F1213" t="s">
        <v>197</v>
      </c>
      <c r="G1213" t="s">
        <v>98</v>
      </c>
      <c r="H1213" t="s">
        <v>79</v>
      </c>
      <c r="I1213">
        <v>2</v>
      </c>
      <c r="J1213">
        <v>317.41000000000003</v>
      </c>
      <c r="K1213">
        <v>0</v>
      </c>
      <c r="L1213">
        <v>31.74</v>
      </c>
      <c r="M1213">
        <v>3.19</v>
      </c>
      <c r="N1213">
        <v>669.75</v>
      </c>
      <c r="O1213" t="s">
        <v>27</v>
      </c>
      <c r="P1213" t="s">
        <v>132</v>
      </c>
      <c r="Q1213" t="s">
        <v>89</v>
      </c>
      <c r="R1213" t="s">
        <v>90</v>
      </c>
      <c r="S1213" t="s">
        <v>72</v>
      </c>
      <c r="T1213" t="s">
        <v>3706</v>
      </c>
    </row>
    <row r="1214" spans="1:20" x14ac:dyDescent="0.25">
      <c r="A1214" t="s">
        <v>3707</v>
      </c>
      <c r="B1214" s="1">
        <v>45077</v>
      </c>
      <c r="C1214" t="s">
        <v>3708</v>
      </c>
      <c r="D1214" t="s">
        <v>1099</v>
      </c>
      <c r="E1214" t="s">
        <v>121</v>
      </c>
      <c r="F1214" t="s">
        <v>122</v>
      </c>
      <c r="G1214" t="s">
        <v>38</v>
      </c>
      <c r="H1214" t="s">
        <v>26</v>
      </c>
      <c r="I1214">
        <v>2</v>
      </c>
      <c r="J1214">
        <v>575.1</v>
      </c>
      <c r="K1214">
        <v>0</v>
      </c>
      <c r="L1214">
        <v>57.51</v>
      </c>
      <c r="M1214">
        <v>7.74</v>
      </c>
      <c r="N1214">
        <v>1215.45</v>
      </c>
      <c r="O1214" t="s">
        <v>69</v>
      </c>
      <c r="P1214" t="s">
        <v>28</v>
      </c>
      <c r="Q1214" t="s">
        <v>145</v>
      </c>
      <c r="R1214" t="s">
        <v>146</v>
      </c>
      <c r="S1214" t="s">
        <v>43</v>
      </c>
      <c r="T1214" t="s">
        <v>1388</v>
      </c>
    </row>
    <row r="1215" spans="1:20" x14ac:dyDescent="0.25">
      <c r="A1215" t="s">
        <v>3709</v>
      </c>
      <c r="B1215" s="1">
        <v>43836</v>
      </c>
      <c r="C1215" t="s">
        <v>3710</v>
      </c>
      <c r="D1215" t="s">
        <v>1333</v>
      </c>
      <c r="E1215" t="s">
        <v>574</v>
      </c>
      <c r="F1215" t="s">
        <v>575</v>
      </c>
      <c r="G1215" t="s">
        <v>50</v>
      </c>
      <c r="H1215" t="s">
        <v>79</v>
      </c>
      <c r="I1215">
        <v>3</v>
      </c>
      <c r="J1215">
        <v>567.66</v>
      </c>
      <c r="K1215">
        <v>0</v>
      </c>
      <c r="L1215">
        <v>204.36</v>
      </c>
      <c r="M1215">
        <v>7.18</v>
      </c>
      <c r="N1215">
        <v>1914.52</v>
      </c>
      <c r="O1215" t="s">
        <v>27</v>
      </c>
      <c r="P1215" t="s">
        <v>28</v>
      </c>
      <c r="Q1215" t="s">
        <v>71</v>
      </c>
      <c r="R1215" t="s">
        <v>42</v>
      </c>
      <c r="S1215" t="s">
        <v>31</v>
      </c>
      <c r="T1215" t="s">
        <v>3711</v>
      </c>
    </row>
    <row r="1216" spans="1:20" x14ac:dyDescent="0.25">
      <c r="A1216" t="s">
        <v>3712</v>
      </c>
      <c r="B1216" s="1">
        <v>45176</v>
      </c>
      <c r="C1216" t="s">
        <v>3713</v>
      </c>
      <c r="D1216" t="s">
        <v>214</v>
      </c>
      <c r="E1216" t="s">
        <v>233</v>
      </c>
      <c r="F1216" t="s">
        <v>234</v>
      </c>
      <c r="G1216" t="s">
        <v>108</v>
      </c>
      <c r="H1216" t="s">
        <v>26</v>
      </c>
      <c r="I1216">
        <v>5</v>
      </c>
      <c r="J1216">
        <v>32.24</v>
      </c>
      <c r="K1216">
        <v>0.1</v>
      </c>
      <c r="L1216">
        <v>26.11</v>
      </c>
      <c r="M1216">
        <v>7.37</v>
      </c>
      <c r="N1216">
        <v>178.56</v>
      </c>
      <c r="O1216" t="s">
        <v>80</v>
      </c>
      <c r="P1216" t="s">
        <v>28</v>
      </c>
      <c r="Q1216" t="s">
        <v>145</v>
      </c>
      <c r="R1216" t="s">
        <v>146</v>
      </c>
      <c r="S1216" t="s">
        <v>31</v>
      </c>
      <c r="T1216" t="s">
        <v>3711</v>
      </c>
    </row>
    <row r="1217" spans="1:20" x14ac:dyDescent="0.25">
      <c r="A1217" t="s">
        <v>3714</v>
      </c>
      <c r="B1217" s="1">
        <v>44298</v>
      </c>
      <c r="C1217" t="s">
        <v>3715</v>
      </c>
      <c r="D1217" t="s">
        <v>447</v>
      </c>
      <c r="E1217" t="s">
        <v>196</v>
      </c>
      <c r="F1217" t="s">
        <v>197</v>
      </c>
      <c r="G1217" t="s">
        <v>98</v>
      </c>
      <c r="H1217" t="s">
        <v>68</v>
      </c>
      <c r="I1217">
        <v>3</v>
      </c>
      <c r="J1217">
        <v>377.76</v>
      </c>
      <c r="K1217">
        <v>0.05</v>
      </c>
      <c r="L1217">
        <v>129.19</v>
      </c>
      <c r="M1217">
        <v>6.56</v>
      </c>
      <c r="N1217">
        <v>1212.3699999999999</v>
      </c>
      <c r="O1217" t="s">
        <v>80</v>
      </c>
      <c r="P1217" t="s">
        <v>132</v>
      </c>
      <c r="Q1217" t="s">
        <v>89</v>
      </c>
      <c r="R1217" t="s">
        <v>90</v>
      </c>
      <c r="S1217" t="s">
        <v>31</v>
      </c>
      <c r="T1217" t="s">
        <v>3716</v>
      </c>
    </row>
    <row r="1218" spans="1:20" x14ac:dyDescent="0.25">
      <c r="A1218" t="s">
        <v>3717</v>
      </c>
      <c r="B1218" s="1">
        <v>45586</v>
      </c>
      <c r="C1218" t="s">
        <v>3718</v>
      </c>
      <c r="D1218" t="s">
        <v>1321</v>
      </c>
      <c r="E1218" t="s">
        <v>280</v>
      </c>
      <c r="F1218" t="s">
        <v>281</v>
      </c>
      <c r="G1218" t="s">
        <v>38</v>
      </c>
      <c r="H1218" t="s">
        <v>58</v>
      </c>
      <c r="I1218">
        <v>1</v>
      </c>
      <c r="J1218">
        <v>164.95</v>
      </c>
      <c r="K1218">
        <v>0.05</v>
      </c>
      <c r="L1218">
        <v>28.21</v>
      </c>
      <c r="M1218">
        <v>8.56</v>
      </c>
      <c r="N1218">
        <v>193.47</v>
      </c>
      <c r="O1218" t="s">
        <v>69</v>
      </c>
      <c r="P1218" t="s">
        <v>28</v>
      </c>
      <c r="Q1218" t="s">
        <v>81</v>
      </c>
      <c r="R1218" t="s">
        <v>82</v>
      </c>
      <c r="S1218" t="s">
        <v>43</v>
      </c>
      <c r="T1218" t="s">
        <v>3719</v>
      </c>
    </row>
    <row r="1219" spans="1:20" x14ac:dyDescent="0.25">
      <c r="A1219" t="s">
        <v>3720</v>
      </c>
      <c r="B1219" s="1">
        <v>43905</v>
      </c>
      <c r="C1219" t="s">
        <v>3721</v>
      </c>
      <c r="D1219" t="s">
        <v>1825</v>
      </c>
      <c r="E1219" t="s">
        <v>319</v>
      </c>
      <c r="F1219" t="s">
        <v>320</v>
      </c>
      <c r="G1219" t="s">
        <v>50</v>
      </c>
      <c r="H1219" t="s">
        <v>26</v>
      </c>
      <c r="I1219">
        <v>2</v>
      </c>
      <c r="J1219">
        <v>174.92</v>
      </c>
      <c r="K1219">
        <v>0.15</v>
      </c>
      <c r="L1219">
        <v>14.87</v>
      </c>
      <c r="M1219">
        <v>2.5099999999999998</v>
      </c>
      <c r="N1219">
        <v>314.74</v>
      </c>
      <c r="O1219" t="s">
        <v>69</v>
      </c>
      <c r="P1219" t="s">
        <v>28</v>
      </c>
      <c r="Q1219" t="s">
        <v>154</v>
      </c>
      <c r="R1219" t="s">
        <v>155</v>
      </c>
      <c r="S1219" t="s">
        <v>43</v>
      </c>
      <c r="T1219" t="s">
        <v>3722</v>
      </c>
    </row>
    <row r="1220" spans="1:20" x14ac:dyDescent="0.25">
      <c r="A1220" t="s">
        <v>3723</v>
      </c>
      <c r="B1220" s="1">
        <v>43834</v>
      </c>
      <c r="C1220" t="s">
        <v>3724</v>
      </c>
      <c r="D1220" t="s">
        <v>429</v>
      </c>
      <c r="E1220" t="s">
        <v>137</v>
      </c>
      <c r="F1220" t="s">
        <v>138</v>
      </c>
      <c r="G1220" t="s">
        <v>50</v>
      </c>
      <c r="H1220" t="s">
        <v>123</v>
      </c>
      <c r="I1220">
        <v>4</v>
      </c>
      <c r="J1220">
        <v>144.65</v>
      </c>
      <c r="K1220">
        <v>0.1</v>
      </c>
      <c r="L1220">
        <v>62.49</v>
      </c>
      <c r="M1220">
        <v>10.74</v>
      </c>
      <c r="N1220">
        <v>593.97</v>
      </c>
      <c r="O1220" t="s">
        <v>80</v>
      </c>
      <c r="P1220" t="s">
        <v>132</v>
      </c>
      <c r="Q1220" t="s">
        <v>221</v>
      </c>
      <c r="R1220" t="s">
        <v>222</v>
      </c>
      <c r="S1220" t="s">
        <v>43</v>
      </c>
      <c r="T1220" t="s">
        <v>2795</v>
      </c>
    </row>
    <row r="1221" spans="1:20" x14ac:dyDescent="0.25">
      <c r="A1221" t="s">
        <v>3725</v>
      </c>
      <c r="B1221" s="1">
        <v>44476</v>
      </c>
      <c r="C1221" t="s">
        <v>3726</v>
      </c>
      <c r="D1221" t="s">
        <v>307</v>
      </c>
      <c r="E1221" t="s">
        <v>319</v>
      </c>
      <c r="F1221" t="s">
        <v>320</v>
      </c>
      <c r="G1221" t="s">
        <v>38</v>
      </c>
      <c r="H1221" t="s">
        <v>79</v>
      </c>
      <c r="I1221">
        <v>5</v>
      </c>
      <c r="J1221">
        <v>19.739999999999998</v>
      </c>
      <c r="K1221">
        <v>0.2</v>
      </c>
      <c r="L1221">
        <v>3.95</v>
      </c>
      <c r="M1221">
        <v>4.8600000000000003</v>
      </c>
      <c r="N1221">
        <v>87.77</v>
      </c>
      <c r="O1221" t="s">
        <v>40</v>
      </c>
      <c r="P1221" t="s">
        <v>28</v>
      </c>
      <c r="Q1221" t="s">
        <v>139</v>
      </c>
      <c r="R1221" t="s">
        <v>140</v>
      </c>
      <c r="S1221" t="s">
        <v>43</v>
      </c>
      <c r="T1221" t="s">
        <v>2268</v>
      </c>
    </row>
    <row r="1222" spans="1:20" x14ac:dyDescent="0.25">
      <c r="A1222" t="s">
        <v>3727</v>
      </c>
      <c r="B1222" s="1">
        <v>43948</v>
      </c>
      <c r="C1222" t="s">
        <v>3728</v>
      </c>
      <c r="D1222" t="s">
        <v>425</v>
      </c>
      <c r="E1222" t="s">
        <v>434</v>
      </c>
      <c r="F1222" t="s">
        <v>435</v>
      </c>
      <c r="G1222" t="s">
        <v>180</v>
      </c>
      <c r="H1222" t="s">
        <v>123</v>
      </c>
      <c r="I1222">
        <v>3</v>
      </c>
      <c r="J1222">
        <v>327.96</v>
      </c>
      <c r="K1222">
        <v>0.05</v>
      </c>
      <c r="L1222">
        <v>0</v>
      </c>
      <c r="M1222">
        <v>6.52</v>
      </c>
      <c r="N1222">
        <v>941.21</v>
      </c>
      <c r="O1222" t="s">
        <v>80</v>
      </c>
      <c r="P1222" t="s">
        <v>28</v>
      </c>
      <c r="Q1222" t="s">
        <v>100</v>
      </c>
      <c r="R1222" t="s">
        <v>101</v>
      </c>
      <c r="S1222" t="s">
        <v>235</v>
      </c>
      <c r="T1222" t="s">
        <v>2194</v>
      </c>
    </row>
    <row r="1223" spans="1:20" x14ac:dyDescent="0.25">
      <c r="A1223" t="s">
        <v>3729</v>
      </c>
      <c r="B1223" s="1">
        <v>44711</v>
      </c>
      <c r="C1223" t="s">
        <v>3730</v>
      </c>
      <c r="D1223" t="s">
        <v>201</v>
      </c>
      <c r="E1223" t="s">
        <v>945</v>
      </c>
      <c r="F1223" t="s">
        <v>946</v>
      </c>
      <c r="G1223" t="s">
        <v>180</v>
      </c>
      <c r="H1223" t="s">
        <v>79</v>
      </c>
      <c r="I1223">
        <v>1</v>
      </c>
      <c r="J1223">
        <v>374.72</v>
      </c>
      <c r="K1223">
        <v>0.3</v>
      </c>
      <c r="L1223">
        <v>20.98</v>
      </c>
      <c r="M1223">
        <v>14.32</v>
      </c>
      <c r="N1223">
        <v>297.60000000000002</v>
      </c>
      <c r="O1223" t="s">
        <v>27</v>
      </c>
      <c r="P1223" t="s">
        <v>28</v>
      </c>
      <c r="Q1223" t="s">
        <v>89</v>
      </c>
      <c r="R1223" t="s">
        <v>90</v>
      </c>
      <c r="S1223" t="s">
        <v>43</v>
      </c>
      <c r="T1223" t="s">
        <v>3622</v>
      </c>
    </row>
    <row r="1224" spans="1:20" x14ac:dyDescent="0.25">
      <c r="A1224" t="s">
        <v>3731</v>
      </c>
      <c r="B1224" s="1">
        <v>45460</v>
      </c>
      <c r="C1224" t="s">
        <v>3732</v>
      </c>
      <c r="D1224" t="s">
        <v>670</v>
      </c>
      <c r="E1224" t="s">
        <v>114</v>
      </c>
      <c r="F1224" t="s">
        <v>115</v>
      </c>
      <c r="G1224" t="s">
        <v>50</v>
      </c>
      <c r="H1224" t="s">
        <v>68</v>
      </c>
      <c r="I1224">
        <v>5</v>
      </c>
      <c r="J1224">
        <v>124.18</v>
      </c>
      <c r="K1224">
        <v>0.05</v>
      </c>
      <c r="L1224">
        <v>47.19</v>
      </c>
      <c r="M1224">
        <v>11.43</v>
      </c>
      <c r="N1224">
        <v>648.48</v>
      </c>
      <c r="O1224" t="s">
        <v>69</v>
      </c>
      <c r="P1224" t="s">
        <v>28</v>
      </c>
      <c r="Q1224" t="s">
        <v>210</v>
      </c>
      <c r="R1224" t="s">
        <v>42</v>
      </c>
      <c r="S1224" t="s">
        <v>31</v>
      </c>
      <c r="T1224" t="s">
        <v>3733</v>
      </c>
    </row>
    <row r="1225" spans="1:20" x14ac:dyDescent="0.25">
      <c r="A1225" t="s">
        <v>3734</v>
      </c>
      <c r="B1225" s="1">
        <v>44334</v>
      </c>
      <c r="C1225" t="s">
        <v>3735</v>
      </c>
      <c r="D1225" t="s">
        <v>1103</v>
      </c>
      <c r="E1225" t="s">
        <v>106</v>
      </c>
      <c r="F1225" t="s">
        <v>107</v>
      </c>
      <c r="G1225" t="s">
        <v>38</v>
      </c>
      <c r="H1225" t="s">
        <v>354</v>
      </c>
      <c r="I1225">
        <v>1</v>
      </c>
      <c r="J1225">
        <v>469.5</v>
      </c>
      <c r="K1225">
        <v>0.05</v>
      </c>
      <c r="L1225">
        <v>22.3</v>
      </c>
      <c r="M1225">
        <v>1.69</v>
      </c>
      <c r="N1225">
        <v>470.02</v>
      </c>
      <c r="O1225" t="s">
        <v>69</v>
      </c>
      <c r="P1225" t="s">
        <v>28</v>
      </c>
      <c r="Q1225" t="s">
        <v>51</v>
      </c>
      <c r="R1225" t="s">
        <v>42</v>
      </c>
      <c r="S1225" t="s">
        <v>72</v>
      </c>
      <c r="T1225" t="s">
        <v>3736</v>
      </c>
    </row>
    <row r="1226" spans="1:20" x14ac:dyDescent="0.25">
      <c r="A1226" t="s">
        <v>3737</v>
      </c>
      <c r="B1226" s="1">
        <v>44777</v>
      </c>
      <c r="C1226" t="s">
        <v>3738</v>
      </c>
      <c r="D1226" t="s">
        <v>1085</v>
      </c>
      <c r="E1226" t="s">
        <v>151</v>
      </c>
      <c r="F1226" t="s">
        <v>152</v>
      </c>
      <c r="G1226" t="s">
        <v>98</v>
      </c>
      <c r="H1226" t="s">
        <v>26</v>
      </c>
      <c r="I1226">
        <v>4</v>
      </c>
      <c r="J1226">
        <v>491.67</v>
      </c>
      <c r="K1226">
        <v>0.25</v>
      </c>
      <c r="L1226">
        <v>118</v>
      </c>
      <c r="M1226">
        <v>3.14</v>
      </c>
      <c r="N1226">
        <v>1596.15</v>
      </c>
      <c r="O1226" t="s">
        <v>153</v>
      </c>
      <c r="P1226" t="s">
        <v>28</v>
      </c>
      <c r="Q1226" t="s">
        <v>41</v>
      </c>
      <c r="R1226" t="s">
        <v>42</v>
      </c>
      <c r="S1226" t="s">
        <v>43</v>
      </c>
      <c r="T1226" t="s">
        <v>3739</v>
      </c>
    </row>
    <row r="1227" spans="1:20" x14ac:dyDescent="0.25">
      <c r="A1227" t="s">
        <v>3740</v>
      </c>
      <c r="B1227" s="1">
        <v>44404</v>
      </c>
      <c r="C1227" t="s">
        <v>3741</v>
      </c>
      <c r="D1227" t="s">
        <v>1314</v>
      </c>
      <c r="E1227" t="s">
        <v>56</v>
      </c>
      <c r="F1227" t="s">
        <v>57</v>
      </c>
      <c r="G1227" t="s">
        <v>50</v>
      </c>
      <c r="H1227" t="s">
        <v>123</v>
      </c>
      <c r="I1227">
        <v>5</v>
      </c>
      <c r="J1227">
        <v>327.63</v>
      </c>
      <c r="K1227">
        <v>0.05</v>
      </c>
      <c r="L1227">
        <v>77.81</v>
      </c>
      <c r="M1227">
        <v>13.82</v>
      </c>
      <c r="N1227">
        <v>1647.87</v>
      </c>
      <c r="O1227" t="s">
        <v>69</v>
      </c>
      <c r="P1227" t="s">
        <v>28</v>
      </c>
      <c r="Q1227" t="s">
        <v>100</v>
      </c>
      <c r="R1227" t="s">
        <v>101</v>
      </c>
      <c r="S1227" t="s">
        <v>43</v>
      </c>
      <c r="T1227" t="s">
        <v>3742</v>
      </c>
    </row>
    <row r="1228" spans="1:20" x14ac:dyDescent="0.25">
      <c r="A1228" t="s">
        <v>3743</v>
      </c>
      <c r="B1228" s="1">
        <v>45295</v>
      </c>
      <c r="C1228" t="s">
        <v>3744</v>
      </c>
      <c r="D1228" t="s">
        <v>35</v>
      </c>
      <c r="E1228" t="s">
        <v>96</v>
      </c>
      <c r="F1228" t="s">
        <v>97</v>
      </c>
      <c r="G1228" t="s">
        <v>108</v>
      </c>
      <c r="H1228" t="s">
        <v>263</v>
      </c>
      <c r="I1228">
        <v>1</v>
      </c>
      <c r="J1228">
        <v>117.2</v>
      </c>
      <c r="K1228">
        <v>0</v>
      </c>
      <c r="L1228">
        <v>5.86</v>
      </c>
      <c r="M1228">
        <v>14.47</v>
      </c>
      <c r="N1228">
        <v>137.53</v>
      </c>
      <c r="O1228" t="s">
        <v>27</v>
      </c>
      <c r="P1228" t="s">
        <v>28</v>
      </c>
      <c r="Q1228" t="s">
        <v>339</v>
      </c>
      <c r="R1228" t="s">
        <v>82</v>
      </c>
      <c r="S1228" t="s">
        <v>72</v>
      </c>
      <c r="T1228" t="s">
        <v>2878</v>
      </c>
    </row>
    <row r="1229" spans="1:20" x14ac:dyDescent="0.25">
      <c r="A1229" t="s">
        <v>3745</v>
      </c>
      <c r="B1229" s="1">
        <v>44024</v>
      </c>
      <c r="C1229" t="s">
        <v>3746</v>
      </c>
      <c r="D1229" t="s">
        <v>22</v>
      </c>
      <c r="E1229" t="s">
        <v>121</v>
      </c>
      <c r="F1229" t="s">
        <v>122</v>
      </c>
      <c r="G1229" t="s">
        <v>50</v>
      </c>
      <c r="H1229" t="s">
        <v>39</v>
      </c>
      <c r="I1229">
        <v>3</v>
      </c>
      <c r="J1229">
        <v>411.05</v>
      </c>
      <c r="K1229">
        <v>0</v>
      </c>
      <c r="L1229">
        <v>98.65</v>
      </c>
      <c r="M1229">
        <v>12.56</v>
      </c>
      <c r="N1229">
        <v>1344.36</v>
      </c>
      <c r="O1229" t="s">
        <v>27</v>
      </c>
      <c r="P1229" t="s">
        <v>28</v>
      </c>
      <c r="Q1229" t="s">
        <v>100</v>
      </c>
      <c r="R1229" t="s">
        <v>101</v>
      </c>
      <c r="S1229" t="s">
        <v>43</v>
      </c>
      <c r="T1229" t="s">
        <v>2326</v>
      </c>
    </row>
    <row r="1230" spans="1:20" x14ac:dyDescent="0.25">
      <c r="A1230" t="s">
        <v>3747</v>
      </c>
      <c r="B1230" s="1">
        <v>44677</v>
      </c>
      <c r="C1230" t="s">
        <v>3748</v>
      </c>
      <c r="D1230" t="s">
        <v>385</v>
      </c>
      <c r="E1230" t="s">
        <v>386</v>
      </c>
      <c r="F1230" t="s">
        <v>387</v>
      </c>
      <c r="G1230" t="s">
        <v>38</v>
      </c>
      <c r="H1230" t="s">
        <v>109</v>
      </c>
      <c r="I1230">
        <v>5</v>
      </c>
      <c r="J1230">
        <v>132.38</v>
      </c>
      <c r="K1230">
        <v>0</v>
      </c>
      <c r="L1230">
        <v>119.14</v>
      </c>
      <c r="M1230">
        <v>1.45</v>
      </c>
      <c r="N1230">
        <v>782.49</v>
      </c>
      <c r="O1230" t="s">
        <v>69</v>
      </c>
      <c r="P1230" t="s">
        <v>70</v>
      </c>
      <c r="Q1230" t="s">
        <v>139</v>
      </c>
      <c r="R1230" t="s">
        <v>140</v>
      </c>
      <c r="S1230" t="s">
        <v>31</v>
      </c>
      <c r="T1230" t="s">
        <v>725</v>
      </c>
    </row>
    <row r="1231" spans="1:20" x14ac:dyDescent="0.25">
      <c r="A1231" t="s">
        <v>3749</v>
      </c>
      <c r="B1231" s="1">
        <v>44545</v>
      </c>
      <c r="C1231" t="s">
        <v>3750</v>
      </c>
      <c r="D1231" t="s">
        <v>1292</v>
      </c>
      <c r="E1231" t="s">
        <v>196</v>
      </c>
      <c r="F1231" t="s">
        <v>197</v>
      </c>
      <c r="G1231" t="s">
        <v>108</v>
      </c>
      <c r="H1231" t="s">
        <v>58</v>
      </c>
      <c r="I1231">
        <v>4</v>
      </c>
      <c r="J1231">
        <v>103.11</v>
      </c>
      <c r="K1231">
        <v>0.05</v>
      </c>
      <c r="L1231">
        <v>19.59</v>
      </c>
      <c r="M1231">
        <v>0.3</v>
      </c>
      <c r="N1231">
        <v>411.71</v>
      </c>
      <c r="O1231" t="s">
        <v>27</v>
      </c>
      <c r="P1231" t="s">
        <v>28</v>
      </c>
      <c r="Q1231" t="s">
        <v>29</v>
      </c>
      <c r="R1231" t="s">
        <v>30</v>
      </c>
      <c r="S1231" t="s">
        <v>43</v>
      </c>
      <c r="T1231" t="s">
        <v>3751</v>
      </c>
    </row>
    <row r="1232" spans="1:20" x14ac:dyDescent="0.25">
      <c r="A1232" t="s">
        <v>3752</v>
      </c>
      <c r="B1232" s="1">
        <v>45246</v>
      </c>
      <c r="C1232" t="s">
        <v>3753</v>
      </c>
      <c r="D1232" t="s">
        <v>232</v>
      </c>
      <c r="E1232" t="s">
        <v>492</v>
      </c>
      <c r="F1232" t="s">
        <v>493</v>
      </c>
      <c r="G1232" t="s">
        <v>50</v>
      </c>
      <c r="H1232" t="s">
        <v>123</v>
      </c>
      <c r="I1232">
        <v>3</v>
      </c>
      <c r="J1232">
        <v>404.27</v>
      </c>
      <c r="K1232">
        <v>0.05</v>
      </c>
      <c r="L1232">
        <v>138.26</v>
      </c>
      <c r="M1232">
        <v>3.06</v>
      </c>
      <c r="N1232">
        <v>1293.49</v>
      </c>
      <c r="O1232" t="s">
        <v>153</v>
      </c>
      <c r="P1232" t="s">
        <v>28</v>
      </c>
      <c r="Q1232" t="s">
        <v>188</v>
      </c>
      <c r="R1232" t="s">
        <v>82</v>
      </c>
      <c r="S1232" t="s">
        <v>43</v>
      </c>
      <c r="T1232" t="s">
        <v>3474</v>
      </c>
    </row>
    <row r="1233" spans="1:20" x14ac:dyDescent="0.25">
      <c r="A1233" t="s">
        <v>3754</v>
      </c>
      <c r="B1233" s="1">
        <v>44880</v>
      </c>
      <c r="C1233" t="s">
        <v>3755</v>
      </c>
      <c r="D1233" t="s">
        <v>724</v>
      </c>
      <c r="E1233" t="s">
        <v>783</v>
      </c>
      <c r="F1233" t="s">
        <v>784</v>
      </c>
      <c r="G1233" t="s">
        <v>180</v>
      </c>
      <c r="H1233" t="s">
        <v>109</v>
      </c>
      <c r="I1233">
        <v>2</v>
      </c>
      <c r="J1233">
        <v>60.64</v>
      </c>
      <c r="K1233">
        <v>0</v>
      </c>
      <c r="L1233">
        <v>21.83</v>
      </c>
      <c r="M1233">
        <v>5.67</v>
      </c>
      <c r="N1233">
        <v>148.78</v>
      </c>
      <c r="O1233" t="s">
        <v>27</v>
      </c>
      <c r="P1233" t="s">
        <v>28</v>
      </c>
      <c r="Q1233" t="s">
        <v>124</v>
      </c>
      <c r="R1233" t="s">
        <v>125</v>
      </c>
      <c r="S1233" t="s">
        <v>43</v>
      </c>
      <c r="T1233" t="s">
        <v>397</v>
      </c>
    </row>
    <row r="1234" spans="1:20" x14ac:dyDescent="0.25">
      <c r="A1234" t="s">
        <v>3756</v>
      </c>
      <c r="B1234" s="1">
        <v>45289</v>
      </c>
      <c r="C1234" t="s">
        <v>3757</v>
      </c>
      <c r="D1234" t="s">
        <v>923</v>
      </c>
      <c r="E1234" t="s">
        <v>151</v>
      </c>
      <c r="F1234" t="s">
        <v>152</v>
      </c>
      <c r="G1234" t="s">
        <v>25</v>
      </c>
      <c r="H1234" t="s">
        <v>58</v>
      </c>
      <c r="I1234">
        <v>2</v>
      </c>
      <c r="J1234">
        <v>464.81</v>
      </c>
      <c r="K1234">
        <v>0</v>
      </c>
      <c r="L1234">
        <v>46.48</v>
      </c>
      <c r="M1234">
        <v>12.09</v>
      </c>
      <c r="N1234">
        <v>988.19</v>
      </c>
      <c r="O1234" t="s">
        <v>69</v>
      </c>
      <c r="P1234" t="s">
        <v>132</v>
      </c>
      <c r="Q1234" t="s">
        <v>228</v>
      </c>
      <c r="R1234" t="s">
        <v>82</v>
      </c>
      <c r="S1234" t="s">
        <v>31</v>
      </c>
      <c r="T1234" t="s">
        <v>1896</v>
      </c>
    </row>
    <row r="1235" spans="1:20" x14ac:dyDescent="0.25">
      <c r="A1235" t="s">
        <v>3758</v>
      </c>
      <c r="B1235" s="1">
        <v>44003</v>
      </c>
      <c r="C1235" t="s">
        <v>3759</v>
      </c>
      <c r="D1235" t="s">
        <v>731</v>
      </c>
      <c r="E1235" t="s">
        <v>244</v>
      </c>
      <c r="F1235" t="s">
        <v>245</v>
      </c>
      <c r="G1235" t="s">
        <v>108</v>
      </c>
      <c r="H1235" t="s">
        <v>26</v>
      </c>
      <c r="I1235">
        <v>5</v>
      </c>
      <c r="J1235">
        <v>195.23</v>
      </c>
      <c r="K1235">
        <v>0.05</v>
      </c>
      <c r="L1235">
        <v>46.37</v>
      </c>
      <c r="M1235">
        <v>7.14</v>
      </c>
      <c r="N1235">
        <v>980.85</v>
      </c>
      <c r="O1235" t="s">
        <v>27</v>
      </c>
      <c r="P1235" t="s">
        <v>28</v>
      </c>
      <c r="Q1235" t="s">
        <v>145</v>
      </c>
      <c r="R1235" t="s">
        <v>146</v>
      </c>
      <c r="S1235" t="s">
        <v>235</v>
      </c>
      <c r="T1235" t="s">
        <v>3760</v>
      </c>
    </row>
    <row r="1236" spans="1:20" x14ac:dyDescent="0.25">
      <c r="A1236" t="s">
        <v>3761</v>
      </c>
      <c r="B1236" s="1">
        <v>45154</v>
      </c>
      <c r="C1236" t="s">
        <v>3762</v>
      </c>
      <c r="D1236" t="s">
        <v>307</v>
      </c>
      <c r="E1236" t="s">
        <v>456</v>
      </c>
      <c r="F1236" t="s">
        <v>457</v>
      </c>
      <c r="G1236" t="s">
        <v>38</v>
      </c>
      <c r="H1236" t="s">
        <v>263</v>
      </c>
      <c r="I1236">
        <v>1</v>
      </c>
      <c r="J1236">
        <v>300.14999999999998</v>
      </c>
      <c r="K1236">
        <v>0.05</v>
      </c>
      <c r="L1236">
        <v>34.22</v>
      </c>
      <c r="M1236">
        <v>1.1499999999999999</v>
      </c>
      <c r="N1236">
        <v>320.51</v>
      </c>
      <c r="O1236" t="s">
        <v>69</v>
      </c>
      <c r="P1236" t="s">
        <v>28</v>
      </c>
      <c r="Q1236" t="s">
        <v>41</v>
      </c>
      <c r="R1236" t="s">
        <v>42</v>
      </c>
      <c r="S1236" t="s">
        <v>31</v>
      </c>
      <c r="T1236" t="s">
        <v>83</v>
      </c>
    </row>
    <row r="1237" spans="1:20" x14ac:dyDescent="0.25">
      <c r="A1237" t="s">
        <v>3763</v>
      </c>
      <c r="B1237" s="1">
        <v>45499</v>
      </c>
      <c r="C1237" t="s">
        <v>3764</v>
      </c>
      <c r="D1237" t="s">
        <v>1099</v>
      </c>
      <c r="E1237" t="s">
        <v>456</v>
      </c>
      <c r="F1237" t="s">
        <v>457</v>
      </c>
      <c r="G1237" t="s">
        <v>50</v>
      </c>
      <c r="H1237" t="s">
        <v>58</v>
      </c>
      <c r="I1237">
        <v>2</v>
      </c>
      <c r="J1237">
        <v>516.16999999999996</v>
      </c>
      <c r="K1237">
        <v>0.1</v>
      </c>
      <c r="L1237">
        <v>0</v>
      </c>
      <c r="M1237">
        <v>4.8</v>
      </c>
      <c r="N1237">
        <v>933.91</v>
      </c>
      <c r="O1237" t="s">
        <v>40</v>
      </c>
      <c r="P1237" t="s">
        <v>132</v>
      </c>
      <c r="Q1237" t="s">
        <v>154</v>
      </c>
      <c r="R1237" t="s">
        <v>155</v>
      </c>
      <c r="S1237" t="s">
        <v>43</v>
      </c>
      <c r="T1237" t="s">
        <v>3765</v>
      </c>
    </row>
    <row r="1238" spans="1:20" x14ac:dyDescent="0.25">
      <c r="A1238" t="s">
        <v>3766</v>
      </c>
      <c r="B1238" s="1">
        <v>44156</v>
      </c>
      <c r="C1238" t="s">
        <v>3767</v>
      </c>
      <c r="D1238" t="s">
        <v>343</v>
      </c>
      <c r="E1238" t="s">
        <v>400</v>
      </c>
      <c r="F1238" t="s">
        <v>401</v>
      </c>
      <c r="G1238" t="s">
        <v>180</v>
      </c>
      <c r="H1238" t="s">
        <v>58</v>
      </c>
      <c r="I1238">
        <v>2</v>
      </c>
      <c r="J1238">
        <v>362.98</v>
      </c>
      <c r="K1238">
        <v>0.1</v>
      </c>
      <c r="L1238">
        <v>117.61</v>
      </c>
      <c r="M1238">
        <v>6.11</v>
      </c>
      <c r="N1238">
        <v>777.08</v>
      </c>
      <c r="O1238" t="s">
        <v>69</v>
      </c>
      <c r="P1238" t="s">
        <v>28</v>
      </c>
      <c r="Q1238" t="s">
        <v>51</v>
      </c>
      <c r="R1238" t="s">
        <v>42</v>
      </c>
      <c r="S1238" t="s">
        <v>43</v>
      </c>
      <c r="T1238" t="s">
        <v>3768</v>
      </c>
    </row>
    <row r="1239" spans="1:20" x14ac:dyDescent="0.25">
      <c r="A1239" t="s">
        <v>3769</v>
      </c>
      <c r="B1239" s="1">
        <v>45264</v>
      </c>
      <c r="C1239" t="s">
        <v>3770</v>
      </c>
      <c r="D1239" t="s">
        <v>684</v>
      </c>
      <c r="E1239" t="s">
        <v>196</v>
      </c>
      <c r="F1239" t="s">
        <v>197</v>
      </c>
      <c r="G1239" t="s">
        <v>108</v>
      </c>
      <c r="H1239" t="s">
        <v>263</v>
      </c>
      <c r="I1239">
        <v>3</v>
      </c>
      <c r="J1239">
        <v>50.04</v>
      </c>
      <c r="K1239">
        <v>0</v>
      </c>
      <c r="L1239">
        <v>27.02</v>
      </c>
      <c r="M1239">
        <v>5.14</v>
      </c>
      <c r="N1239">
        <v>182.28</v>
      </c>
      <c r="O1239" t="s">
        <v>153</v>
      </c>
      <c r="P1239" t="s">
        <v>28</v>
      </c>
      <c r="Q1239" t="s">
        <v>228</v>
      </c>
      <c r="R1239" t="s">
        <v>82</v>
      </c>
      <c r="S1239" t="s">
        <v>43</v>
      </c>
      <c r="T1239" t="s">
        <v>3305</v>
      </c>
    </row>
    <row r="1240" spans="1:20" x14ac:dyDescent="0.25">
      <c r="A1240" t="s">
        <v>3771</v>
      </c>
      <c r="B1240" s="1">
        <v>44972</v>
      </c>
      <c r="C1240" t="s">
        <v>3772</v>
      </c>
      <c r="D1240" t="s">
        <v>365</v>
      </c>
      <c r="E1240" t="s">
        <v>352</v>
      </c>
      <c r="F1240" t="s">
        <v>353</v>
      </c>
      <c r="G1240" t="s">
        <v>50</v>
      </c>
      <c r="H1240" t="s">
        <v>79</v>
      </c>
      <c r="I1240">
        <v>2</v>
      </c>
      <c r="J1240">
        <v>6.95</v>
      </c>
      <c r="K1240">
        <v>0.1</v>
      </c>
      <c r="L1240">
        <v>0.63</v>
      </c>
      <c r="M1240">
        <v>4.62</v>
      </c>
      <c r="N1240">
        <v>17.760000000000002</v>
      </c>
      <c r="O1240" t="s">
        <v>27</v>
      </c>
      <c r="P1240" t="s">
        <v>28</v>
      </c>
      <c r="Q1240" t="s">
        <v>188</v>
      </c>
      <c r="R1240" t="s">
        <v>82</v>
      </c>
      <c r="S1240" t="s">
        <v>43</v>
      </c>
      <c r="T1240" t="s">
        <v>1541</v>
      </c>
    </row>
    <row r="1241" spans="1:20" x14ac:dyDescent="0.25">
      <c r="A1241" t="s">
        <v>3773</v>
      </c>
      <c r="B1241" s="1">
        <v>44666</v>
      </c>
      <c r="C1241" t="s">
        <v>3774</v>
      </c>
      <c r="D1241" t="s">
        <v>474</v>
      </c>
      <c r="E1241" t="s">
        <v>254</v>
      </c>
      <c r="F1241" t="s">
        <v>255</v>
      </c>
      <c r="G1241" t="s">
        <v>50</v>
      </c>
      <c r="H1241" t="s">
        <v>58</v>
      </c>
      <c r="I1241">
        <v>1</v>
      </c>
      <c r="J1241">
        <v>409.23</v>
      </c>
      <c r="K1241">
        <v>0</v>
      </c>
      <c r="L1241">
        <v>0</v>
      </c>
      <c r="M1241">
        <v>6.43</v>
      </c>
      <c r="N1241">
        <v>415.66</v>
      </c>
      <c r="O1241" t="s">
        <v>27</v>
      </c>
      <c r="P1241" t="s">
        <v>28</v>
      </c>
      <c r="Q1241" t="s">
        <v>41</v>
      </c>
      <c r="R1241" t="s">
        <v>42</v>
      </c>
      <c r="S1241" t="s">
        <v>43</v>
      </c>
      <c r="T1241" t="s">
        <v>3775</v>
      </c>
    </row>
    <row r="1242" spans="1:20" x14ac:dyDescent="0.25">
      <c r="A1242" t="s">
        <v>3776</v>
      </c>
      <c r="B1242" s="1">
        <v>45641</v>
      </c>
      <c r="C1242" t="s">
        <v>3777</v>
      </c>
      <c r="D1242" t="s">
        <v>1854</v>
      </c>
      <c r="E1242" t="s">
        <v>23</v>
      </c>
      <c r="F1242" t="s">
        <v>24</v>
      </c>
      <c r="G1242" t="s">
        <v>38</v>
      </c>
      <c r="H1242" t="s">
        <v>79</v>
      </c>
      <c r="I1242">
        <v>3</v>
      </c>
      <c r="J1242">
        <v>223.94</v>
      </c>
      <c r="K1242">
        <v>0.05</v>
      </c>
      <c r="L1242">
        <v>31.91</v>
      </c>
      <c r="M1242">
        <v>7.97</v>
      </c>
      <c r="N1242">
        <v>678.11</v>
      </c>
      <c r="O1242" t="s">
        <v>40</v>
      </c>
      <c r="P1242" t="s">
        <v>28</v>
      </c>
      <c r="Q1242" t="s">
        <v>89</v>
      </c>
      <c r="R1242" t="s">
        <v>90</v>
      </c>
      <c r="S1242" t="s">
        <v>43</v>
      </c>
      <c r="T1242" t="s">
        <v>3778</v>
      </c>
    </row>
    <row r="1243" spans="1:20" x14ac:dyDescent="0.25">
      <c r="A1243" t="s">
        <v>3779</v>
      </c>
      <c r="B1243" s="1">
        <v>44554</v>
      </c>
      <c r="C1243" t="s">
        <v>3780</v>
      </c>
      <c r="D1243" t="s">
        <v>573</v>
      </c>
      <c r="E1243" t="s">
        <v>114</v>
      </c>
      <c r="F1243" t="s">
        <v>115</v>
      </c>
      <c r="G1243" t="s">
        <v>38</v>
      </c>
      <c r="H1243" t="s">
        <v>263</v>
      </c>
      <c r="I1243">
        <v>4</v>
      </c>
      <c r="J1243">
        <v>125.06</v>
      </c>
      <c r="K1243">
        <v>0.1</v>
      </c>
      <c r="L1243">
        <v>54.03</v>
      </c>
      <c r="M1243">
        <v>14.8</v>
      </c>
      <c r="N1243">
        <v>519.04999999999995</v>
      </c>
      <c r="O1243" t="s">
        <v>153</v>
      </c>
      <c r="P1243" t="s">
        <v>132</v>
      </c>
      <c r="Q1243" t="s">
        <v>116</v>
      </c>
      <c r="R1243" t="s">
        <v>42</v>
      </c>
      <c r="S1243" t="s">
        <v>43</v>
      </c>
      <c r="T1243" t="s">
        <v>2790</v>
      </c>
    </row>
    <row r="1244" spans="1:20" x14ac:dyDescent="0.25">
      <c r="A1244" t="s">
        <v>3781</v>
      </c>
      <c r="B1244" s="1">
        <v>44055</v>
      </c>
      <c r="C1244" t="s">
        <v>3782</v>
      </c>
      <c r="D1244" t="s">
        <v>324</v>
      </c>
      <c r="E1244" t="s">
        <v>48</v>
      </c>
      <c r="F1244" t="s">
        <v>49</v>
      </c>
      <c r="G1244" t="s">
        <v>38</v>
      </c>
      <c r="H1244" t="s">
        <v>256</v>
      </c>
      <c r="I1244">
        <v>2</v>
      </c>
      <c r="J1244">
        <v>311.36</v>
      </c>
      <c r="K1244">
        <v>0.05</v>
      </c>
      <c r="L1244">
        <v>29.58</v>
      </c>
      <c r="M1244">
        <v>12.76</v>
      </c>
      <c r="N1244">
        <v>633.91999999999996</v>
      </c>
      <c r="O1244" t="s">
        <v>69</v>
      </c>
      <c r="P1244" t="s">
        <v>28</v>
      </c>
      <c r="Q1244" t="s">
        <v>139</v>
      </c>
      <c r="R1244" t="s">
        <v>140</v>
      </c>
      <c r="S1244" t="s">
        <v>43</v>
      </c>
      <c r="T1244" t="s">
        <v>3783</v>
      </c>
    </row>
    <row r="1245" spans="1:20" x14ac:dyDescent="0.25">
      <c r="A1245" t="s">
        <v>3784</v>
      </c>
      <c r="B1245" s="1">
        <v>44362</v>
      </c>
      <c r="C1245" t="s">
        <v>3785</v>
      </c>
      <c r="D1245" t="s">
        <v>1520</v>
      </c>
      <c r="E1245" t="s">
        <v>96</v>
      </c>
      <c r="F1245" t="s">
        <v>97</v>
      </c>
      <c r="G1245" t="s">
        <v>180</v>
      </c>
      <c r="H1245" t="s">
        <v>263</v>
      </c>
      <c r="I1245">
        <v>1</v>
      </c>
      <c r="J1245">
        <v>10.79</v>
      </c>
      <c r="K1245">
        <v>0.05</v>
      </c>
      <c r="L1245">
        <v>0.51</v>
      </c>
      <c r="M1245">
        <v>2.6</v>
      </c>
      <c r="N1245">
        <v>13.36</v>
      </c>
      <c r="O1245" t="s">
        <v>153</v>
      </c>
      <c r="P1245" t="s">
        <v>181</v>
      </c>
      <c r="Q1245" t="s">
        <v>145</v>
      </c>
      <c r="R1245" t="s">
        <v>146</v>
      </c>
      <c r="S1245" t="s">
        <v>43</v>
      </c>
      <c r="T1245" t="s">
        <v>2996</v>
      </c>
    </row>
    <row r="1246" spans="1:20" x14ac:dyDescent="0.25">
      <c r="A1246" t="s">
        <v>3786</v>
      </c>
      <c r="B1246" s="1">
        <v>43943</v>
      </c>
      <c r="C1246" t="s">
        <v>3787</v>
      </c>
      <c r="D1246" t="s">
        <v>3062</v>
      </c>
      <c r="E1246" t="s">
        <v>164</v>
      </c>
      <c r="F1246" t="s">
        <v>165</v>
      </c>
      <c r="G1246" t="s">
        <v>25</v>
      </c>
      <c r="H1246" t="s">
        <v>256</v>
      </c>
      <c r="I1246">
        <v>1</v>
      </c>
      <c r="J1246">
        <v>352.6</v>
      </c>
      <c r="K1246">
        <v>0</v>
      </c>
      <c r="L1246">
        <v>17.63</v>
      </c>
      <c r="M1246">
        <v>9.6199999999999992</v>
      </c>
      <c r="N1246">
        <v>379.85</v>
      </c>
      <c r="O1246" t="s">
        <v>69</v>
      </c>
      <c r="P1246" t="s">
        <v>28</v>
      </c>
      <c r="Q1246" t="s">
        <v>29</v>
      </c>
      <c r="R1246" t="s">
        <v>30</v>
      </c>
      <c r="S1246" t="s">
        <v>43</v>
      </c>
      <c r="T1246" t="s">
        <v>3788</v>
      </c>
    </row>
    <row r="1247" spans="1:20" x14ac:dyDescent="0.25">
      <c r="A1247" t="s">
        <v>3789</v>
      </c>
      <c r="B1247" s="1">
        <v>43970</v>
      </c>
      <c r="C1247" t="s">
        <v>3790</v>
      </c>
      <c r="D1247" t="s">
        <v>843</v>
      </c>
      <c r="E1247" t="s">
        <v>400</v>
      </c>
      <c r="F1247" t="s">
        <v>401</v>
      </c>
      <c r="G1247" t="s">
        <v>25</v>
      </c>
      <c r="H1247" t="s">
        <v>263</v>
      </c>
      <c r="I1247">
        <v>5</v>
      </c>
      <c r="J1247">
        <v>37.71</v>
      </c>
      <c r="K1247">
        <v>0</v>
      </c>
      <c r="L1247">
        <v>33.94</v>
      </c>
      <c r="M1247">
        <v>5.95</v>
      </c>
      <c r="N1247">
        <v>228.44</v>
      </c>
      <c r="O1247" t="s">
        <v>153</v>
      </c>
      <c r="P1247" t="s">
        <v>28</v>
      </c>
      <c r="Q1247" t="s">
        <v>116</v>
      </c>
      <c r="R1247" t="s">
        <v>42</v>
      </c>
      <c r="S1247" t="s">
        <v>43</v>
      </c>
      <c r="T1247" t="s">
        <v>3791</v>
      </c>
    </row>
    <row r="1248" spans="1:20" x14ac:dyDescent="0.25">
      <c r="A1248" t="s">
        <v>3792</v>
      </c>
      <c r="B1248" s="1">
        <v>44389</v>
      </c>
      <c r="C1248" t="s">
        <v>3793</v>
      </c>
      <c r="D1248" t="s">
        <v>144</v>
      </c>
      <c r="E1248" t="s">
        <v>202</v>
      </c>
      <c r="F1248" t="s">
        <v>203</v>
      </c>
      <c r="G1248" t="s">
        <v>50</v>
      </c>
      <c r="H1248" t="s">
        <v>109</v>
      </c>
      <c r="I1248">
        <v>4</v>
      </c>
      <c r="J1248">
        <v>259.36</v>
      </c>
      <c r="K1248">
        <v>0.1</v>
      </c>
      <c r="L1248">
        <v>74.7</v>
      </c>
      <c r="M1248">
        <v>6.22</v>
      </c>
      <c r="N1248">
        <v>1014.62</v>
      </c>
      <c r="O1248" t="s">
        <v>69</v>
      </c>
      <c r="P1248" t="s">
        <v>28</v>
      </c>
      <c r="Q1248" t="s">
        <v>228</v>
      </c>
      <c r="R1248" t="s">
        <v>82</v>
      </c>
      <c r="S1248" t="s">
        <v>43</v>
      </c>
      <c r="T1248" t="s">
        <v>1764</v>
      </c>
    </row>
    <row r="1249" spans="1:20" x14ac:dyDescent="0.25">
      <c r="A1249" t="s">
        <v>3794</v>
      </c>
      <c r="B1249" s="1">
        <v>43831</v>
      </c>
      <c r="C1249" t="s">
        <v>3795</v>
      </c>
      <c r="D1249" t="s">
        <v>1133</v>
      </c>
      <c r="E1249" t="s">
        <v>380</v>
      </c>
      <c r="F1249" t="s">
        <v>381</v>
      </c>
      <c r="G1249" t="s">
        <v>38</v>
      </c>
      <c r="H1249" t="s">
        <v>68</v>
      </c>
      <c r="I1249">
        <v>4</v>
      </c>
      <c r="J1249">
        <v>578.26</v>
      </c>
      <c r="K1249">
        <v>0</v>
      </c>
      <c r="L1249">
        <v>416.35</v>
      </c>
      <c r="M1249">
        <v>4.87</v>
      </c>
      <c r="N1249">
        <v>2734.26</v>
      </c>
      <c r="O1249" t="s">
        <v>59</v>
      </c>
      <c r="P1249" t="s">
        <v>132</v>
      </c>
      <c r="Q1249" t="s">
        <v>339</v>
      </c>
      <c r="R1249" t="s">
        <v>82</v>
      </c>
      <c r="S1249" t="s">
        <v>91</v>
      </c>
      <c r="T1249" t="s">
        <v>3796</v>
      </c>
    </row>
    <row r="1250" spans="1:20" x14ac:dyDescent="0.25">
      <c r="A1250" t="s">
        <v>3797</v>
      </c>
      <c r="B1250" s="1">
        <v>43920</v>
      </c>
      <c r="C1250" t="s">
        <v>3798</v>
      </c>
      <c r="D1250" t="s">
        <v>150</v>
      </c>
      <c r="E1250" t="s">
        <v>106</v>
      </c>
      <c r="F1250" t="s">
        <v>107</v>
      </c>
      <c r="G1250" t="s">
        <v>50</v>
      </c>
      <c r="H1250" t="s">
        <v>109</v>
      </c>
      <c r="I1250">
        <v>1</v>
      </c>
      <c r="J1250">
        <v>159.57</v>
      </c>
      <c r="K1250">
        <v>0.05</v>
      </c>
      <c r="L1250">
        <v>7.58</v>
      </c>
      <c r="M1250">
        <v>7.99</v>
      </c>
      <c r="N1250">
        <v>167.16</v>
      </c>
      <c r="O1250" t="s">
        <v>69</v>
      </c>
      <c r="P1250" t="s">
        <v>132</v>
      </c>
      <c r="Q1250" t="s">
        <v>51</v>
      </c>
      <c r="R1250" t="s">
        <v>42</v>
      </c>
      <c r="S1250" t="s">
        <v>235</v>
      </c>
      <c r="T1250" t="s">
        <v>3799</v>
      </c>
    </row>
    <row r="1251" spans="1:20" x14ac:dyDescent="0.25">
      <c r="A1251" t="s">
        <v>3800</v>
      </c>
      <c r="B1251" s="1">
        <v>44484</v>
      </c>
      <c r="C1251" t="s">
        <v>3801</v>
      </c>
      <c r="D1251" t="s">
        <v>1192</v>
      </c>
      <c r="E1251" t="s">
        <v>400</v>
      </c>
      <c r="F1251" t="s">
        <v>401</v>
      </c>
      <c r="G1251" t="s">
        <v>108</v>
      </c>
      <c r="H1251" t="s">
        <v>109</v>
      </c>
      <c r="I1251">
        <v>4</v>
      </c>
      <c r="J1251">
        <v>560.1</v>
      </c>
      <c r="K1251">
        <v>0.1</v>
      </c>
      <c r="L1251">
        <v>241.96</v>
      </c>
      <c r="M1251">
        <v>0.23</v>
      </c>
      <c r="N1251">
        <v>2258.5500000000002</v>
      </c>
      <c r="O1251" t="s">
        <v>153</v>
      </c>
      <c r="P1251" t="s">
        <v>28</v>
      </c>
      <c r="Q1251" t="s">
        <v>139</v>
      </c>
      <c r="R1251" t="s">
        <v>140</v>
      </c>
      <c r="S1251" t="s">
        <v>43</v>
      </c>
      <c r="T1251" t="s">
        <v>382</v>
      </c>
    </row>
    <row r="1252" spans="1:20" x14ac:dyDescent="0.25">
      <c r="A1252" t="s">
        <v>3802</v>
      </c>
      <c r="B1252" s="1">
        <v>44150</v>
      </c>
      <c r="C1252" t="s">
        <v>3803</v>
      </c>
      <c r="D1252" t="s">
        <v>555</v>
      </c>
      <c r="E1252" t="s">
        <v>233</v>
      </c>
      <c r="F1252" t="s">
        <v>234</v>
      </c>
      <c r="G1252" t="s">
        <v>25</v>
      </c>
      <c r="H1252" t="s">
        <v>354</v>
      </c>
      <c r="I1252">
        <v>5</v>
      </c>
      <c r="J1252">
        <v>409.24</v>
      </c>
      <c r="K1252">
        <v>0.3</v>
      </c>
      <c r="L1252">
        <v>114.59</v>
      </c>
      <c r="M1252">
        <v>5.21</v>
      </c>
      <c r="N1252">
        <v>1552.14</v>
      </c>
      <c r="O1252" t="s">
        <v>80</v>
      </c>
      <c r="P1252" t="s">
        <v>132</v>
      </c>
      <c r="Q1252" t="s">
        <v>124</v>
      </c>
      <c r="R1252" t="s">
        <v>125</v>
      </c>
      <c r="S1252" t="s">
        <v>43</v>
      </c>
      <c r="T1252" t="s">
        <v>3804</v>
      </c>
    </row>
    <row r="1253" spans="1:20" x14ac:dyDescent="0.25">
      <c r="A1253" t="s">
        <v>3805</v>
      </c>
      <c r="B1253" s="1">
        <v>45404</v>
      </c>
      <c r="C1253" t="s">
        <v>3806</v>
      </c>
      <c r="D1253" t="s">
        <v>953</v>
      </c>
      <c r="E1253" t="s">
        <v>352</v>
      </c>
      <c r="F1253" t="s">
        <v>353</v>
      </c>
      <c r="G1253" t="s">
        <v>25</v>
      </c>
      <c r="H1253" t="s">
        <v>256</v>
      </c>
      <c r="I1253">
        <v>5</v>
      </c>
      <c r="J1253">
        <v>351.78</v>
      </c>
      <c r="K1253">
        <v>0.05</v>
      </c>
      <c r="L1253">
        <v>83.55</v>
      </c>
      <c r="M1253">
        <v>6.23</v>
      </c>
      <c r="N1253">
        <v>1760.73</v>
      </c>
      <c r="O1253" t="s">
        <v>80</v>
      </c>
      <c r="P1253" t="s">
        <v>70</v>
      </c>
      <c r="Q1253" t="s">
        <v>154</v>
      </c>
      <c r="R1253" t="s">
        <v>155</v>
      </c>
      <c r="S1253" t="s">
        <v>31</v>
      </c>
      <c r="T1253" t="s">
        <v>3807</v>
      </c>
    </row>
    <row r="1254" spans="1:20" x14ac:dyDescent="0.25">
      <c r="A1254" t="s">
        <v>3808</v>
      </c>
      <c r="B1254" s="1">
        <v>43969</v>
      </c>
      <c r="C1254" t="s">
        <v>3809</v>
      </c>
      <c r="D1254" t="s">
        <v>311</v>
      </c>
      <c r="E1254" t="s">
        <v>434</v>
      </c>
      <c r="F1254" t="s">
        <v>435</v>
      </c>
      <c r="G1254" t="s">
        <v>38</v>
      </c>
      <c r="H1254" t="s">
        <v>123</v>
      </c>
      <c r="I1254">
        <v>4</v>
      </c>
      <c r="J1254">
        <v>331.34</v>
      </c>
      <c r="K1254">
        <v>0</v>
      </c>
      <c r="L1254">
        <v>238.56</v>
      </c>
      <c r="M1254">
        <v>8.02</v>
      </c>
      <c r="N1254">
        <v>1571.94</v>
      </c>
      <c r="O1254" t="s">
        <v>59</v>
      </c>
      <c r="P1254" t="s">
        <v>181</v>
      </c>
      <c r="Q1254" t="s">
        <v>145</v>
      </c>
      <c r="R1254" t="s">
        <v>146</v>
      </c>
      <c r="S1254" t="s">
        <v>235</v>
      </c>
      <c r="T1254" t="s">
        <v>3810</v>
      </c>
    </row>
    <row r="1255" spans="1:20" x14ac:dyDescent="0.25">
      <c r="A1255" t="s">
        <v>3811</v>
      </c>
      <c r="B1255" s="1">
        <v>45365</v>
      </c>
      <c r="C1255" t="s">
        <v>3812</v>
      </c>
      <c r="D1255" t="s">
        <v>620</v>
      </c>
      <c r="E1255" t="s">
        <v>783</v>
      </c>
      <c r="F1255" t="s">
        <v>784</v>
      </c>
      <c r="G1255" t="s">
        <v>98</v>
      </c>
      <c r="H1255" t="s">
        <v>123</v>
      </c>
      <c r="I1255">
        <v>5</v>
      </c>
      <c r="J1255">
        <v>78.94</v>
      </c>
      <c r="K1255">
        <v>0.25</v>
      </c>
      <c r="L1255">
        <v>14.8</v>
      </c>
      <c r="M1255">
        <v>9.1300000000000008</v>
      </c>
      <c r="N1255">
        <v>319.95999999999998</v>
      </c>
      <c r="O1255" t="s">
        <v>27</v>
      </c>
      <c r="P1255" t="s">
        <v>28</v>
      </c>
      <c r="Q1255" t="s">
        <v>81</v>
      </c>
      <c r="R1255" t="s">
        <v>82</v>
      </c>
      <c r="S1255" t="s">
        <v>72</v>
      </c>
      <c r="T1255" t="s">
        <v>3813</v>
      </c>
    </row>
    <row r="1256" spans="1:20" x14ac:dyDescent="0.25">
      <c r="A1256" t="s">
        <v>3814</v>
      </c>
      <c r="B1256" s="1">
        <v>44675</v>
      </c>
      <c r="C1256" t="s">
        <v>3815</v>
      </c>
      <c r="D1256" t="s">
        <v>418</v>
      </c>
      <c r="E1256" t="s">
        <v>48</v>
      </c>
      <c r="F1256" t="s">
        <v>49</v>
      </c>
      <c r="G1256" t="s">
        <v>108</v>
      </c>
      <c r="H1256" t="s">
        <v>123</v>
      </c>
      <c r="I1256">
        <v>4</v>
      </c>
      <c r="J1256">
        <v>215.07</v>
      </c>
      <c r="K1256">
        <v>0.2</v>
      </c>
      <c r="L1256">
        <v>82.59</v>
      </c>
      <c r="M1256">
        <v>6.7</v>
      </c>
      <c r="N1256">
        <v>777.51</v>
      </c>
      <c r="O1256" t="s">
        <v>69</v>
      </c>
      <c r="P1256" t="s">
        <v>132</v>
      </c>
      <c r="Q1256" t="s">
        <v>145</v>
      </c>
      <c r="R1256" t="s">
        <v>146</v>
      </c>
      <c r="S1256" t="s">
        <v>43</v>
      </c>
      <c r="T1256" t="s">
        <v>3816</v>
      </c>
    </row>
    <row r="1257" spans="1:20" x14ac:dyDescent="0.25">
      <c r="A1257" t="s">
        <v>3817</v>
      </c>
      <c r="B1257" s="1">
        <v>44089</v>
      </c>
      <c r="C1257" t="s">
        <v>3818</v>
      </c>
      <c r="D1257" t="s">
        <v>451</v>
      </c>
      <c r="E1257" t="s">
        <v>137</v>
      </c>
      <c r="F1257" t="s">
        <v>138</v>
      </c>
      <c r="G1257" t="s">
        <v>180</v>
      </c>
      <c r="H1257" t="s">
        <v>79</v>
      </c>
      <c r="I1257">
        <v>4</v>
      </c>
      <c r="J1257">
        <v>34.92</v>
      </c>
      <c r="K1257">
        <v>0</v>
      </c>
      <c r="L1257">
        <v>6.98</v>
      </c>
      <c r="M1257">
        <v>14.94</v>
      </c>
      <c r="N1257">
        <v>161.6</v>
      </c>
      <c r="O1257" t="s">
        <v>153</v>
      </c>
      <c r="P1257" t="s">
        <v>28</v>
      </c>
      <c r="Q1257" t="s">
        <v>210</v>
      </c>
      <c r="R1257" t="s">
        <v>42</v>
      </c>
      <c r="S1257" t="s">
        <v>43</v>
      </c>
      <c r="T1257" t="s">
        <v>3819</v>
      </c>
    </row>
    <row r="1258" spans="1:20" x14ac:dyDescent="0.25">
      <c r="A1258" t="s">
        <v>3820</v>
      </c>
      <c r="B1258" s="1">
        <v>45527</v>
      </c>
      <c r="C1258" t="s">
        <v>3821</v>
      </c>
      <c r="D1258" t="s">
        <v>566</v>
      </c>
      <c r="E1258" t="s">
        <v>374</v>
      </c>
      <c r="F1258" t="s">
        <v>375</v>
      </c>
      <c r="G1258" t="s">
        <v>108</v>
      </c>
      <c r="H1258" t="s">
        <v>109</v>
      </c>
      <c r="I1258">
        <v>3</v>
      </c>
      <c r="J1258">
        <v>71.650000000000006</v>
      </c>
      <c r="K1258">
        <v>0.05</v>
      </c>
      <c r="L1258">
        <v>10.210000000000001</v>
      </c>
      <c r="M1258">
        <v>9.65</v>
      </c>
      <c r="N1258">
        <v>224.06</v>
      </c>
      <c r="O1258" t="s">
        <v>80</v>
      </c>
      <c r="P1258" t="s">
        <v>28</v>
      </c>
      <c r="Q1258" t="s">
        <v>145</v>
      </c>
      <c r="R1258" t="s">
        <v>146</v>
      </c>
      <c r="S1258" t="s">
        <v>43</v>
      </c>
      <c r="T1258" t="s">
        <v>2080</v>
      </c>
    </row>
    <row r="1259" spans="1:20" x14ac:dyDescent="0.25">
      <c r="A1259" t="s">
        <v>3822</v>
      </c>
      <c r="B1259" s="1">
        <v>44732</v>
      </c>
      <c r="C1259" t="s">
        <v>3823</v>
      </c>
      <c r="D1259" t="s">
        <v>562</v>
      </c>
      <c r="E1259" t="s">
        <v>574</v>
      </c>
      <c r="F1259" t="s">
        <v>575</v>
      </c>
      <c r="G1259" t="s">
        <v>25</v>
      </c>
      <c r="H1259" t="s">
        <v>39</v>
      </c>
      <c r="I1259">
        <v>1</v>
      </c>
      <c r="J1259">
        <v>202.94</v>
      </c>
      <c r="K1259">
        <v>0.2</v>
      </c>
      <c r="L1259">
        <v>8.1199999999999992</v>
      </c>
      <c r="M1259">
        <v>3.74</v>
      </c>
      <c r="N1259">
        <v>174.21</v>
      </c>
      <c r="O1259" t="s">
        <v>69</v>
      </c>
      <c r="P1259" t="s">
        <v>28</v>
      </c>
      <c r="Q1259" t="s">
        <v>339</v>
      </c>
      <c r="R1259" t="s">
        <v>82</v>
      </c>
      <c r="S1259" t="s">
        <v>43</v>
      </c>
      <c r="T1259" t="s">
        <v>827</v>
      </c>
    </row>
    <row r="1260" spans="1:20" x14ac:dyDescent="0.25">
      <c r="A1260" t="s">
        <v>3824</v>
      </c>
      <c r="B1260" s="1">
        <v>44520</v>
      </c>
      <c r="C1260" t="s">
        <v>3825</v>
      </c>
      <c r="D1260" t="s">
        <v>1257</v>
      </c>
      <c r="E1260" t="s">
        <v>137</v>
      </c>
      <c r="F1260" t="s">
        <v>138</v>
      </c>
      <c r="G1260" t="s">
        <v>108</v>
      </c>
      <c r="H1260" t="s">
        <v>123</v>
      </c>
      <c r="I1260">
        <v>2</v>
      </c>
      <c r="J1260">
        <v>511.72</v>
      </c>
      <c r="K1260">
        <v>0</v>
      </c>
      <c r="L1260">
        <v>51.17</v>
      </c>
      <c r="M1260">
        <v>2.98</v>
      </c>
      <c r="N1260">
        <v>1077.5899999999999</v>
      </c>
      <c r="O1260" t="s">
        <v>69</v>
      </c>
      <c r="P1260" t="s">
        <v>28</v>
      </c>
      <c r="Q1260" t="s">
        <v>51</v>
      </c>
      <c r="R1260" t="s">
        <v>42</v>
      </c>
      <c r="S1260" t="s">
        <v>43</v>
      </c>
      <c r="T1260" t="s">
        <v>3826</v>
      </c>
    </row>
    <row r="1261" spans="1:20" x14ac:dyDescent="0.25">
      <c r="A1261" t="s">
        <v>3827</v>
      </c>
      <c r="B1261" s="1">
        <v>43840</v>
      </c>
      <c r="C1261" t="s">
        <v>3828</v>
      </c>
      <c r="D1261" t="s">
        <v>1120</v>
      </c>
      <c r="E1261" t="s">
        <v>172</v>
      </c>
      <c r="F1261" t="s">
        <v>173</v>
      </c>
      <c r="G1261" t="s">
        <v>108</v>
      </c>
      <c r="H1261" t="s">
        <v>256</v>
      </c>
      <c r="I1261">
        <v>5</v>
      </c>
      <c r="J1261">
        <v>324.69</v>
      </c>
      <c r="K1261">
        <v>0</v>
      </c>
      <c r="L1261">
        <v>292.22000000000003</v>
      </c>
      <c r="M1261">
        <v>11.9</v>
      </c>
      <c r="N1261">
        <v>1927.57</v>
      </c>
      <c r="O1261" t="s">
        <v>40</v>
      </c>
      <c r="P1261" t="s">
        <v>28</v>
      </c>
      <c r="Q1261" t="s">
        <v>145</v>
      </c>
      <c r="R1261" t="s">
        <v>146</v>
      </c>
      <c r="S1261" t="s">
        <v>31</v>
      </c>
      <c r="T1261" t="s">
        <v>3829</v>
      </c>
    </row>
    <row r="1262" spans="1:20" x14ac:dyDescent="0.25">
      <c r="A1262" t="s">
        <v>3830</v>
      </c>
      <c r="B1262" s="1">
        <v>44091</v>
      </c>
      <c r="C1262" t="s">
        <v>3831</v>
      </c>
      <c r="D1262" t="s">
        <v>1028</v>
      </c>
      <c r="E1262" t="s">
        <v>137</v>
      </c>
      <c r="F1262" t="s">
        <v>138</v>
      </c>
      <c r="G1262" t="s">
        <v>25</v>
      </c>
      <c r="H1262" t="s">
        <v>79</v>
      </c>
      <c r="I1262">
        <v>1</v>
      </c>
      <c r="J1262">
        <v>137.51</v>
      </c>
      <c r="K1262">
        <v>0</v>
      </c>
      <c r="L1262">
        <v>6.88</v>
      </c>
      <c r="M1262">
        <v>4.3499999999999996</v>
      </c>
      <c r="N1262">
        <v>148.74</v>
      </c>
      <c r="O1262" t="s">
        <v>80</v>
      </c>
      <c r="P1262" t="s">
        <v>28</v>
      </c>
      <c r="Q1262" t="s">
        <v>188</v>
      </c>
      <c r="R1262" t="s">
        <v>82</v>
      </c>
      <c r="S1262" t="s">
        <v>43</v>
      </c>
      <c r="T1262" t="s">
        <v>3832</v>
      </c>
    </row>
    <row r="1263" spans="1:20" x14ac:dyDescent="0.25">
      <c r="A1263" t="s">
        <v>3833</v>
      </c>
      <c r="B1263" s="1">
        <v>45504</v>
      </c>
      <c r="C1263" t="s">
        <v>3834</v>
      </c>
      <c r="D1263" t="s">
        <v>1458</v>
      </c>
      <c r="E1263" t="s">
        <v>77</v>
      </c>
      <c r="F1263" t="s">
        <v>78</v>
      </c>
      <c r="G1263" t="s">
        <v>38</v>
      </c>
      <c r="H1263" t="s">
        <v>354</v>
      </c>
      <c r="I1263">
        <v>5</v>
      </c>
      <c r="J1263">
        <v>148.44999999999999</v>
      </c>
      <c r="K1263">
        <v>0.2</v>
      </c>
      <c r="L1263">
        <v>0</v>
      </c>
      <c r="M1263">
        <v>4.96</v>
      </c>
      <c r="N1263">
        <v>598.76</v>
      </c>
      <c r="O1263" t="s">
        <v>69</v>
      </c>
      <c r="P1263" t="s">
        <v>28</v>
      </c>
      <c r="Q1263" t="s">
        <v>29</v>
      </c>
      <c r="R1263" t="s">
        <v>30</v>
      </c>
      <c r="S1263" t="s">
        <v>43</v>
      </c>
      <c r="T1263" t="s">
        <v>1302</v>
      </c>
    </row>
    <row r="1264" spans="1:20" x14ac:dyDescent="0.25">
      <c r="A1264" t="s">
        <v>3835</v>
      </c>
      <c r="B1264" s="1">
        <v>44002</v>
      </c>
      <c r="C1264" t="s">
        <v>3836</v>
      </c>
      <c r="D1264" t="s">
        <v>1372</v>
      </c>
      <c r="E1264" t="s">
        <v>121</v>
      </c>
      <c r="F1264" t="s">
        <v>122</v>
      </c>
      <c r="G1264" t="s">
        <v>38</v>
      </c>
      <c r="H1264" t="s">
        <v>26</v>
      </c>
      <c r="I1264">
        <v>2</v>
      </c>
      <c r="J1264">
        <v>226.23</v>
      </c>
      <c r="K1264">
        <v>0</v>
      </c>
      <c r="L1264">
        <v>54.3</v>
      </c>
      <c r="M1264">
        <v>0.17</v>
      </c>
      <c r="N1264">
        <v>506.93</v>
      </c>
      <c r="O1264" t="s">
        <v>69</v>
      </c>
      <c r="P1264" t="s">
        <v>28</v>
      </c>
      <c r="Q1264" t="s">
        <v>228</v>
      </c>
      <c r="R1264" t="s">
        <v>82</v>
      </c>
      <c r="S1264" t="s">
        <v>235</v>
      </c>
      <c r="T1264" t="s">
        <v>3688</v>
      </c>
    </row>
    <row r="1265" spans="1:20" x14ac:dyDescent="0.25">
      <c r="A1265" t="s">
        <v>3837</v>
      </c>
      <c r="B1265" s="1">
        <v>44728</v>
      </c>
      <c r="C1265" t="s">
        <v>3838</v>
      </c>
      <c r="D1265" t="s">
        <v>562</v>
      </c>
      <c r="E1265" t="s">
        <v>77</v>
      </c>
      <c r="F1265" t="s">
        <v>78</v>
      </c>
      <c r="G1265" t="s">
        <v>50</v>
      </c>
      <c r="H1265" t="s">
        <v>68</v>
      </c>
      <c r="I1265">
        <v>4</v>
      </c>
      <c r="J1265">
        <v>179.26</v>
      </c>
      <c r="K1265">
        <v>0.2</v>
      </c>
      <c r="L1265">
        <v>103.25</v>
      </c>
      <c r="M1265">
        <v>14.28</v>
      </c>
      <c r="N1265">
        <v>691.16</v>
      </c>
      <c r="O1265" t="s">
        <v>80</v>
      </c>
      <c r="P1265" t="s">
        <v>28</v>
      </c>
      <c r="Q1265" t="s">
        <v>339</v>
      </c>
      <c r="R1265" t="s">
        <v>82</v>
      </c>
      <c r="S1265" t="s">
        <v>235</v>
      </c>
      <c r="T1265" t="s">
        <v>3839</v>
      </c>
    </row>
    <row r="1266" spans="1:20" x14ac:dyDescent="0.25">
      <c r="A1266" t="s">
        <v>3840</v>
      </c>
      <c r="B1266" s="1">
        <v>43843</v>
      </c>
      <c r="C1266" t="s">
        <v>3841</v>
      </c>
      <c r="D1266" t="s">
        <v>746</v>
      </c>
      <c r="E1266" t="s">
        <v>492</v>
      </c>
      <c r="F1266" t="s">
        <v>493</v>
      </c>
      <c r="G1266" t="s">
        <v>180</v>
      </c>
      <c r="H1266" t="s">
        <v>39</v>
      </c>
      <c r="I1266">
        <v>1</v>
      </c>
      <c r="J1266">
        <v>376.02</v>
      </c>
      <c r="K1266">
        <v>0</v>
      </c>
      <c r="L1266">
        <v>30.08</v>
      </c>
      <c r="M1266">
        <v>10.18</v>
      </c>
      <c r="N1266">
        <v>416.28</v>
      </c>
      <c r="O1266" t="s">
        <v>69</v>
      </c>
      <c r="P1266" t="s">
        <v>28</v>
      </c>
      <c r="Q1266" t="s">
        <v>188</v>
      </c>
      <c r="R1266" t="s">
        <v>82</v>
      </c>
      <c r="S1266" t="s">
        <v>43</v>
      </c>
      <c r="T1266" t="s">
        <v>3842</v>
      </c>
    </row>
    <row r="1267" spans="1:20" x14ac:dyDescent="0.25">
      <c r="A1267" t="s">
        <v>3843</v>
      </c>
      <c r="B1267" s="1">
        <v>45022</v>
      </c>
      <c r="C1267" t="s">
        <v>3844</v>
      </c>
      <c r="D1267" t="s">
        <v>485</v>
      </c>
      <c r="E1267" t="s">
        <v>215</v>
      </c>
      <c r="F1267" t="s">
        <v>216</v>
      </c>
      <c r="G1267" t="s">
        <v>108</v>
      </c>
      <c r="H1267" t="s">
        <v>79</v>
      </c>
      <c r="I1267">
        <v>2</v>
      </c>
      <c r="J1267">
        <v>350.13</v>
      </c>
      <c r="K1267">
        <v>0.05</v>
      </c>
      <c r="L1267">
        <v>79.83</v>
      </c>
      <c r="M1267">
        <v>4.71</v>
      </c>
      <c r="N1267">
        <v>749.79</v>
      </c>
      <c r="O1267" t="s">
        <v>40</v>
      </c>
      <c r="P1267" t="s">
        <v>181</v>
      </c>
      <c r="Q1267" t="s">
        <v>145</v>
      </c>
      <c r="R1267" t="s">
        <v>146</v>
      </c>
      <c r="S1267" t="s">
        <v>43</v>
      </c>
      <c r="T1267" t="s">
        <v>3494</v>
      </c>
    </row>
    <row r="1268" spans="1:20" x14ac:dyDescent="0.25">
      <c r="A1268" t="s">
        <v>3845</v>
      </c>
      <c r="B1268" s="1">
        <v>45496</v>
      </c>
      <c r="C1268" t="s">
        <v>3846</v>
      </c>
      <c r="D1268" t="s">
        <v>2056</v>
      </c>
      <c r="E1268" t="s">
        <v>254</v>
      </c>
      <c r="F1268" t="s">
        <v>255</v>
      </c>
      <c r="G1268" t="s">
        <v>38</v>
      </c>
      <c r="H1268" t="s">
        <v>109</v>
      </c>
      <c r="I1268">
        <v>5</v>
      </c>
      <c r="J1268">
        <v>352.13</v>
      </c>
      <c r="K1268">
        <v>0.15</v>
      </c>
      <c r="L1268">
        <v>74.83</v>
      </c>
      <c r="M1268">
        <v>10.45</v>
      </c>
      <c r="N1268">
        <v>1581.83</v>
      </c>
      <c r="O1268" t="s">
        <v>69</v>
      </c>
      <c r="P1268" t="s">
        <v>28</v>
      </c>
      <c r="Q1268" t="s">
        <v>154</v>
      </c>
      <c r="R1268" t="s">
        <v>155</v>
      </c>
      <c r="S1268" t="s">
        <v>43</v>
      </c>
      <c r="T1268" t="s">
        <v>1366</v>
      </c>
    </row>
    <row r="1269" spans="1:20" x14ac:dyDescent="0.25">
      <c r="A1269" t="s">
        <v>3847</v>
      </c>
      <c r="B1269" s="1">
        <v>45450</v>
      </c>
      <c r="C1269" t="s">
        <v>3848</v>
      </c>
      <c r="D1269" t="s">
        <v>285</v>
      </c>
      <c r="E1269" t="s">
        <v>36</v>
      </c>
      <c r="F1269" t="s">
        <v>37</v>
      </c>
      <c r="G1269" t="s">
        <v>25</v>
      </c>
      <c r="H1269" t="s">
        <v>39</v>
      </c>
      <c r="I1269">
        <v>2</v>
      </c>
      <c r="J1269">
        <v>480.4</v>
      </c>
      <c r="K1269">
        <v>0</v>
      </c>
      <c r="L1269">
        <v>115.3</v>
      </c>
      <c r="M1269">
        <v>9.01</v>
      </c>
      <c r="N1269">
        <v>1085.1099999999999</v>
      </c>
      <c r="O1269" t="s">
        <v>27</v>
      </c>
      <c r="P1269" t="s">
        <v>132</v>
      </c>
      <c r="Q1269" t="s">
        <v>41</v>
      </c>
      <c r="R1269" t="s">
        <v>42</v>
      </c>
      <c r="S1269" t="s">
        <v>43</v>
      </c>
      <c r="T1269" t="s">
        <v>3849</v>
      </c>
    </row>
    <row r="1270" spans="1:20" x14ac:dyDescent="0.25">
      <c r="A1270" t="s">
        <v>3850</v>
      </c>
      <c r="B1270" s="1">
        <v>44151</v>
      </c>
      <c r="C1270" t="s">
        <v>3851</v>
      </c>
      <c r="D1270" t="s">
        <v>881</v>
      </c>
      <c r="E1270" t="s">
        <v>130</v>
      </c>
      <c r="F1270" t="s">
        <v>131</v>
      </c>
      <c r="G1270" t="s">
        <v>98</v>
      </c>
      <c r="H1270" t="s">
        <v>263</v>
      </c>
      <c r="I1270">
        <v>5</v>
      </c>
      <c r="J1270">
        <v>545.92999999999995</v>
      </c>
      <c r="K1270">
        <v>0.15</v>
      </c>
      <c r="L1270">
        <v>417.64</v>
      </c>
      <c r="M1270">
        <v>7.91</v>
      </c>
      <c r="N1270">
        <v>2745.75</v>
      </c>
      <c r="O1270" t="s">
        <v>69</v>
      </c>
      <c r="P1270" t="s">
        <v>28</v>
      </c>
      <c r="Q1270" t="s">
        <v>116</v>
      </c>
      <c r="R1270" t="s">
        <v>42</v>
      </c>
      <c r="S1270" t="s">
        <v>31</v>
      </c>
      <c r="T1270" t="s">
        <v>1951</v>
      </c>
    </row>
    <row r="1271" spans="1:20" x14ac:dyDescent="0.25">
      <c r="A1271" t="s">
        <v>3852</v>
      </c>
      <c r="B1271" s="1">
        <v>45173</v>
      </c>
      <c r="C1271" t="s">
        <v>3853</v>
      </c>
      <c r="D1271" t="s">
        <v>396</v>
      </c>
      <c r="E1271" t="s">
        <v>233</v>
      </c>
      <c r="F1271" t="s">
        <v>234</v>
      </c>
      <c r="G1271" t="s">
        <v>98</v>
      </c>
      <c r="H1271" t="s">
        <v>256</v>
      </c>
      <c r="I1271">
        <v>5</v>
      </c>
      <c r="J1271">
        <v>337.83</v>
      </c>
      <c r="K1271">
        <v>0.15</v>
      </c>
      <c r="L1271">
        <v>71.790000000000006</v>
      </c>
      <c r="M1271">
        <v>12.35</v>
      </c>
      <c r="N1271">
        <v>1519.92</v>
      </c>
      <c r="O1271" t="s">
        <v>153</v>
      </c>
      <c r="P1271" t="s">
        <v>28</v>
      </c>
      <c r="Q1271" t="s">
        <v>71</v>
      </c>
      <c r="R1271" t="s">
        <v>42</v>
      </c>
      <c r="S1271" t="s">
        <v>43</v>
      </c>
      <c r="T1271" t="s">
        <v>3854</v>
      </c>
    </row>
    <row r="1272" spans="1:20" x14ac:dyDescent="0.25">
      <c r="A1272" t="s">
        <v>3855</v>
      </c>
      <c r="B1272" s="1">
        <v>45467</v>
      </c>
      <c r="C1272" t="s">
        <v>3856</v>
      </c>
      <c r="D1272" t="s">
        <v>731</v>
      </c>
      <c r="E1272" t="s">
        <v>48</v>
      </c>
      <c r="F1272" t="s">
        <v>49</v>
      </c>
      <c r="G1272" t="s">
        <v>50</v>
      </c>
      <c r="H1272" t="s">
        <v>58</v>
      </c>
      <c r="I1272">
        <v>1</v>
      </c>
      <c r="J1272">
        <v>63.52</v>
      </c>
      <c r="K1272">
        <v>0.05</v>
      </c>
      <c r="L1272">
        <v>4.83</v>
      </c>
      <c r="M1272">
        <v>6.04</v>
      </c>
      <c r="N1272">
        <v>71.209999999999994</v>
      </c>
      <c r="O1272" t="s">
        <v>80</v>
      </c>
      <c r="P1272" t="s">
        <v>132</v>
      </c>
      <c r="Q1272" t="s">
        <v>124</v>
      </c>
      <c r="R1272" t="s">
        <v>125</v>
      </c>
      <c r="S1272" t="s">
        <v>43</v>
      </c>
      <c r="T1272" t="s">
        <v>3857</v>
      </c>
    </row>
    <row r="1273" spans="1:20" x14ac:dyDescent="0.25">
      <c r="A1273" t="s">
        <v>3858</v>
      </c>
      <c r="B1273" s="1">
        <v>44159</v>
      </c>
      <c r="C1273" t="s">
        <v>3859</v>
      </c>
      <c r="D1273" t="s">
        <v>641</v>
      </c>
      <c r="E1273" t="s">
        <v>302</v>
      </c>
      <c r="F1273" t="s">
        <v>303</v>
      </c>
      <c r="G1273" t="s">
        <v>180</v>
      </c>
      <c r="H1273" t="s">
        <v>354</v>
      </c>
      <c r="I1273">
        <v>2</v>
      </c>
      <c r="J1273">
        <v>504.28</v>
      </c>
      <c r="K1273">
        <v>0</v>
      </c>
      <c r="L1273">
        <v>121.03</v>
      </c>
      <c r="M1273">
        <v>0.03</v>
      </c>
      <c r="N1273">
        <v>1129.6199999999999</v>
      </c>
      <c r="O1273" t="s">
        <v>153</v>
      </c>
      <c r="P1273" t="s">
        <v>28</v>
      </c>
      <c r="Q1273" t="s">
        <v>139</v>
      </c>
      <c r="R1273" t="s">
        <v>140</v>
      </c>
      <c r="S1273" t="s">
        <v>43</v>
      </c>
      <c r="T1273" t="s">
        <v>1809</v>
      </c>
    </row>
    <row r="1274" spans="1:20" x14ac:dyDescent="0.25">
      <c r="A1274" t="s">
        <v>3860</v>
      </c>
      <c r="B1274" s="1">
        <v>44615</v>
      </c>
      <c r="C1274" t="s">
        <v>3861</v>
      </c>
      <c r="D1274" t="s">
        <v>538</v>
      </c>
      <c r="E1274" t="s">
        <v>319</v>
      </c>
      <c r="F1274" t="s">
        <v>320</v>
      </c>
      <c r="G1274" t="s">
        <v>50</v>
      </c>
      <c r="H1274" t="s">
        <v>354</v>
      </c>
      <c r="I1274">
        <v>1</v>
      </c>
      <c r="J1274">
        <v>480.89</v>
      </c>
      <c r="K1274">
        <v>0</v>
      </c>
      <c r="L1274">
        <v>24.04</v>
      </c>
      <c r="M1274">
        <v>4.62</v>
      </c>
      <c r="N1274">
        <v>509.55</v>
      </c>
      <c r="O1274" t="s">
        <v>80</v>
      </c>
      <c r="P1274" t="s">
        <v>28</v>
      </c>
      <c r="Q1274" t="s">
        <v>166</v>
      </c>
      <c r="R1274" t="s">
        <v>167</v>
      </c>
      <c r="S1274" t="s">
        <v>43</v>
      </c>
      <c r="T1274" t="s">
        <v>3862</v>
      </c>
    </row>
    <row r="1275" spans="1:20" x14ac:dyDescent="0.25">
      <c r="A1275" t="s">
        <v>3863</v>
      </c>
      <c r="B1275" s="1">
        <v>44607</v>
      </c>
      <c r="C1275" t="s">
        <v>3864</v>
      </c>
      <c r="D1275" t="s">
        <v>2126</v>
      </c>
      <c r="E1275" t="s">
        <v>469</v>
      </c>
      <c r="F1275" t="s">
        <v>470</v>
      </c>
      <c r="G1275" t="s">
        <v>98</v>
      </c>
      <c r="H1275" t="s">
        <v>68</v>
      </c>
      <c r="I1275">
        <v>2</v>
      </c>
      <c r="J1275">
        <v>67.69</v>
      </c>
      <c r="K1275">
        <v>0.2</v>
      </c>
      <c r="L1275">
        <v>13</v>
      </c>
      <c r="M1275">
        <v>10.41</v>
      </c>
      <c r="N1275">
        <v>131.71</v>
      </c>
      <c r="O1275" t="s">
        <v>153</v>
      </c>
      <c r="P1275" t="s">
        <v>28</v>
      </c>
      <c r="Q1275" t="s">
        <v>71</v>
      </c>
      <c r="R1275" t="s">
        <v>42</v>
      </c>
      <c r="S1275" t="s">
        <v>43</v>
      </c>
      <c r="T1275" t="s">
        <v>3865</v>
      </c>
    </row>
    <row r="1276" spans="1:20" x14ac:dyDescent="0.25">
      <c r="A1276" t="s">
        <v>3866</v>
      </c>
      <c r="B1276" s="1">
        <v>44741</v>
      </c>
      <c r="C1276" t="s">
        <v>3867</v>
      </c>
      <c r="D1276" t="s">
        <v>746</v>
      </c>
      <c r="E1276" t="s">
        <v>215</v>
      </c>
      <c r="F1276" t="s">
        <v>216</v>
      </c>
      <c r="G1276" t="s">
        <v>180</v>
      </c>
      <c r="H1276" t="s">
        <v>354</v>
      </c>
      <c r="I1276">
        <v>5</v>
      </c>
      <c r="J1276">
        <v>331.63</v>
      </c>
      <c r="K1276">
        <v>0</v>
      </c>
      <c r="L1276">
        <v>298.47000000000003</v>
      </c>
      <c r="M1276">
        <v>9.66</v>
      </c>
      <c r="N1276">
        <v>1966.28</v>
      </c>
      <c r="O1276" t="s">
        <v>80</v>
      </c>
      <c r="P1276" t="s">
        <v>132</v>
      </c>
      <c r="Q1276" t="s">
        <v>139</v>
      </c>
      <c r="R1276" t="s">
        <v>140</v>
      </c>
      <c r="S1276" t="s">
        <v>235</v>
      </c>
      <c r="T1276" t="s">
        <v>2163</v>
      </c>
    </row>
    <row r="1277" spans="1:20" x14ac:dyDescent="0.25">
      <c r="A1277" t="s">
        <v>3868</v>
      </c>
      <c r="B1277" s="1">
        <v>45404</v>
      </c>
      <c r="C1277" t="s">
        <v>3869</v>
      </c>
      <c r="D1277" t="s">
        <v>1509</v>
      </c>
      <c r="E1277" t="s">
        <v>783</v>
      </c>
      <c r="F1277" t="s">
        <v>784</v>
      </c>
      <c r="G1277" t="s">
        <v>98</v>
      </c>
      <c r="H1277" t="s">
        <v>68</v>
      </c>
      <c r="I1277">
        <v>4</v>
      </c>
      <c r="J1277">
        <v>277.04000000000002</v>
      </c>
      <c r="K1277">
        <v>0.05</v>
      </c>
      <c r="L1277">
        <v>189.5</v>
      </c>
      <c r="M1277">
        <v>1.27</v>
      </c>
      <c r="N1277">
        <v>1243.52</v>
      </c>
      <c r="O1277" t="s">
        <v>153</v>
      </c>
      <c r="P1277" t="s">
        <v>28</v>
      </c>
      <c r="Q1277" t="s">
        <v>228</v>
      </c>
      <c r="R1277" t="s">
        <v>82</v>
      </c>
      <c r="S1277" t="s">
        <v>43</v>
      </c>
      <c r="T1277" t="s">
        <v>3870</v>
      </c>
    </row>
    <row r="1278" spans="1:20" x14ac:dyDescent="0.25">
      <c r="A1278" t="s">
        <v>3871</v>
      </c>
      <c r="B1278" s="1">
        <v>45273</v>
      </c>
      <c r="C1278" t="s">
        <v>3872</v>
      </c>
      <c r="D1278" t="s">
        <v>95</v>
      </c>
      <c r="E1278" t="s">
        <v>945</v>
      </c>
      <c r="F1278" t="s">
        <v>946</v>
      </c>
      <c r="G1278" t="s">
        <v>180</v>
      </c>
      <c r="H1278" t="s">
        <v>26</v>
      </c>
      <c r="I1278">
        <v>3</v>
      </c>
      <c r="J1278">
        <v>488.86</v>
      </c>
      <c r="K1278">
        <v>0</v>
      </c>
      <c r="L1278">
        <v>175.99</v>
      </c>
      <c r="M1278">
        <v>14.4</v>
      </c>
      <c r="N1278">
        <v>1656.97</v>
      </c>
      <c r="O1278" t="s">
        <v>80</v>
      </c>
      <c r="P1278" t="s">
        <v>28</v>
      </c>
      <c r="Q1278" t="s">
        <v>71</v>
      </c>
      <c r="R1278" t="s">
        <v>42</v>
      </c>
      <c r="S1278" t="s">
        <v>43</v>
      </c>
      <c r="T1278" t="s">
        <v>3873</v>
      </c>
    </row>
    <row r="1279" spans="1:20" x14ac:dyDescent="0.25">
      <c r="A1279" t="s">
        <v>3874</v>
      </c>
      <c r="B1279" s="1">
        <v>45460</v>
      </c>
      <c r="C1279" t="s">
        <v>3875</v>
      </c>
      <c r="D1279" t="s">
        <v>1858</v>
      </c>
      <c r="E1279" t="s">
        <v>130</v>
      </c>
      <c r="F1279" t="s">
        <v>131</v>
      </c>
      <c r="G1279" t="s">
        <v>98</v>
      </c>
      <c r="H1279" t="s">
        <v>109</v>
      </c>
      <c r="I1279">
        <v>4</v>
      </c>
      <c r="J1279">
        <v>353.37</v>
      </c>
      <c r="K1279">
        <v>0.15</v>
      </c>
      <c r="L1279">
        <v>60.07</v>
      </c>
      <c r="M1279">
        <v>3.17</v>
      </c>
      <c r="N1279">
        <v>1264.7</v>
      </c>
      <c r="O1279" t="s">
        <v>69</v>
      </c>
      <c r="P1279" t="s">
        <v>132</v>
      </c>
      <c r="Q1279" t="s">
        <v>188</v>
      </c>
      <c r="R1279" t="s">
        <v>82</v>
      </c>
      <c r="S1279" t="s">
        <v>91</v>
      </c>
      <c r="T1279" t="s">
        <v>3131</v>
      </c>
    </row>
    <row r="1280" spans="1:20" x14ac:dyDescent="0.25">
      <c r="A1280" t="s">
        <v>3876</v>
      </c>
      <c r="B1280" s="1">
        <v>44949</v>
      </c>
      <c r="C1280" t="s">
        <v>3877</v>
      </c>
      <c r="D1280" t="s">
        <v>542</v>
      </c>
      <c r="E1280" t="s">
        <v>352</v>
      </c>
      <c r="F1280" t="s">
        <v>353</v>
      </c>
      <c r="G1280" t="s">
        <v>180</v>
      </c>
      <c r="H1280" t="s">
        <v>26</v>
      </c>
      <c r="I1280">
        <v>1</v>
      </c>
      <c r="J1280">
        <v>587.67999999999995</v>
      </c>
      <c r="K1280">
        <v>0.1</v>
      </c>
      <c r="L1280">
        <v>26.45</v>
      </c>
      <c r="M1280">
        <v>10.23</v>
      </c>
      <c r="N1280">
        <v>565.59</v>
      </c>
      <c r="O1280" t="s">
        <v>153</v>
      </c>
      <c r="P1280" t="s">
        <v>70</v>
      </c>
      <c r="Q1280" t="s">
        <v>139</v>
      </c>
      <c r="R1280" t="s">
        <v>140</v>
      </c>
      <c r="S1280" t="s">
        <v>43</v>
      </c>
      <c r="T1280" t="s">
        <v>3878</v>
      </c>
    </row>
    <row r="1281" spans="1:20" x14ac:dyDescent="0.25">
      <c r="A1281" t="s">
        <v>3879</v>
      </c>
      <c r="B1281" s="1">
        <v>45435</v>
      </c>
      <c r="C1281" t="s">
        <v>3880</v>
      </c>
      <c r="D1281" t="s">
        <v>652</v>
      </c>
      <c r="E1281" t="s">
        <v>66</v>
      </c>
      <c r="F1281" t="s">
        <v>67</v>
      </c>
      <c r="G1281" t="s">
        <v>25</v>
      </c>
      <c r="H1281" t="s">
        <v>354</v>
      </c>
      <c r="I1281">
        <v>2</v>
      </c>
      <c r="J1281">
        <v>441.45</v>
      </c>
      <c r="K1281">
        <v>0.1</v>
      </c>
      <c r="L1281">
        <v>0</v>
      </c>
      <c r="M1281">
        <v>10.88</v>
      </c>
      <c r="N1281">
        <v>805.49</v>
      </c>
      <c r="O1281" t="s">
        <v>27</v>
      </c>
      <c r="P1281" t="s">
        <v>28</v>
      </c>
      <c r="Q1281" t="s">
        <v>221</v>
      </c>
      <c r="R1281" t="s">
        <v>222</v>
      </c>
      <c r="S1281" t="s">
        <v>43</v>
      </c>
      <c r="T1281" t="s">
        <v>2516</v>
      </c>
    </row>
    <row r="1282" spans="1:20" x14ac:dyDescent="0.25">
      <c r="A1282" t="s">
        <v>3881</v>
      </c>
      <c r="B1282" s="1">
        <v>44148</v>
      </c>
      <c r="C1282" t="s">
        <v>3882</v>
      </c>
      <c r="D1282" t="s">
        <v>343</v>
      </c>
      <c r="E1282" t="s">
        <v>244</v>
      </c>
      <c r="F1282" t="s">
        <v>245</v>
      </c>
      <c r="G1282" t="s">
        <v>50</v>
      </c>
      <c r="H1282" t="s">
        <v>26</v>
      </c>
      <c r="I1282">
        <v>1</v>
      </c>
      <c r="J1282">
        <v>328.49</v>
      </c>
      <c r="K1282">
        <v>0</v>
      </c>
      <c r="L1282">
        <v>39.42</v>
      </c>
      <c r="M1282">
        <v>10.14</v>
      </c>
      <c r="N1282">
        <v>378.05</v>
      </c>
      <c r="O1282" t="s">
        <v>80</v>
      </c>
      <c r="P1282" t="s">
        <v>99</v>
      </c>
      <c r="Q1282" t="s">
        <v>166</v>
      </c>
      <c r="R1282" t="s">
        <v>167</v>
      </c>
      <c r="S1282" t="s">
        <v>31</v>
      </c>
      <c r="T1282" t="s">
        <v>3883</v>
      </c>
    </row>
    <row r="1283" spans="1:20" x14ac:dyDescent="0.25">
      <c r="A1283" t="s">
        <v>3884</v>
      </c>
      <c r="B1283" s="1">
        <v>44066</v>
      </c>
      <c r="C1283" t="s">
        <v>3885</v>
      </c>
      <c r="D1283" t="s">
        <v>159</v>
      </c>
      <c r="E1283" t="s">
        <v>233</v>
      </c>
      <c r="F1283" t="s">
        <v>234</v>
      </c>
      <c r="G1283" t="s">
        <v>50</v>
      </c>
      <c r="H1283" t="s">
        <v>263</v>
      </c>
      <c r="I1283">
        <v>4</v>
      </c>
      <c r="J1283">
        <v>50.34</v>
      </c>
      <c r="K1283">
        <v>0</v>
      </c>
      <c r="L1283">
        <v>24.16</v>
      </c>
      <c r="M1283">
        <v>4.04</v>
      </c>
      <c r="N1283">
        <v>229.56</v>
      </c>
      <c r="O1283" t="s">
        <v>40</v>
      </c>
      <c r="P1283" t="s">
        <v>28</v>
      </c>
      <c r="Q1283" t="s">
        <v>116</v>
      </c>
      <c r="R1283" t="s">
        <v>42</v>
      </c>
      <c r="S1283" t="s">
        <v>72</v>
      </c>
      <c r="T1283" t="s">
        <v>3886</v>
      </c>
    </row>
    <row r="1284" spans="1:20" x14ac:dyDescent="0.25">
      <c r="A1284" t="s">
        <v>3887</v>
      </c>
      <c r="B1284" s="1">
        <v>44164</v>
      </c>
      <c r="C1284" t="s">
        <v>3888</v>
      </c>
      <c r="D1284" t="s">
        <v>1099</v>
      </c>
      <c r="E1284" t="s">
        <v>178</v>
      </c>
      <c r="F1284" t="s">
        <v>179</v>
      </c>
      <c r="G1284" t="s">
        <v>108</v>
      </c>
      <c r="H1284" t="s">
        <v>39</v>
      </c>
      <c r="I1284">
        <v>3</v>
      </c>
      <c r="J1284">
        <v>140.47999999999999</v>
      </c>
      <c r="K1284">
        <v>0.05</v>
      </c>
      <c r="L1284">
        <v>32.03</v>
      </c>
      <c r="M1284">
        <v>4.37</v>
      </c>
      <c r="N1284">
        <v>436.77</v>
      </c>
      <c r="O1284" t="s">
        <v>69</v>
      </c>
      <c r="P1284" t="s">
        <v>28</v>
      </c>
      <c r="Q1284" t="s">
        <v>124</v>
      </c>
      <c r="R1284" t="s">
        <v>125</v>
      </c>
      <c r="S1284" t="s">
        <v>43</v>
      </c>
      <c r="T1284" t="s">
        <v>3889</v>
      </c>
    </row>
    <row r="1285" spans="1:20" x14ac:dyDescent="0.25">
      <c r="A1285" t="s">
        <v>3890</v>
      </c>
      <c r="B1285" s="1">
        <v>44206</v>
      </c>
      <c r="C1285" t="s">
        <v>3891</v>
      </c>
      <c r="D1285" t="s">
        <v>1465</v>
      </c>
      <c r="E1285" t="s">
        <v>380</v>
      </c>
      <c r="F1285" t="s">
        <v>381</v>
      </c>
      <c r="G1285" t="s">
        <v>98</v>
      </c>
      <c r="H1285" t="s">
        <v>39</v>
      </c>
      <c r="I1285">
        <v>3</v>
      </c>
      <c r="J1285">
        <v>286.45999999999998</v>
      </c>
      <c r="K1285">
        <v>0.15</v>
      </c>
      <c r="L1285">
        <v>0</v>
      </c>
      <c r="M1285">
        <v>6.84</v>
      </c>
      <c r="N1285">
        <v>737.31</v>
      </c>
      <c r="O1285" t="s">
        <v>40</v>
      </c>
      <c r="P1285" t="s">
        <v>181</v>
      </c>
      <c r="Q1285" t="s">
        <v>100</v>
      </c>
      <c r="R1285" t="s">
        <v>101</v>
      </c>
      <c r="S1285" t="s">
        <v>43</v>
      </c>
      <c r="T1285" t="s">
        <v>3892</v>
      </c>
    </row>
    <row r="1286" spans="1:20" x14ac:dyDescent="0.25">
      <c r="A1286" t="s">
        <v>3893</v>
      </c>
      <c r="B1286" s="1">
        <v>45313</v>
      </c>
      <c r="C1286" t="s">
        <v>3894</v>
      </c>
      <c r="D1286" t="s">
        <v>1614</v>
      </c>
      <c r="E1286" t="s">
        <v>233</v>
      </c>
      <c r="F1286" t="s">
        <v>234</v>
      </c>
      <c r="G1286" t="s">
        <v>108</v>
      </c>
      <c r="H1286" t="s">
        <v>58</v>
      </c>
      <c r="I1286">
        <v>4</v>
      </c>
      <c r="J1286">
        <v>13.87</v>
      </c>
      <c r="K1286">
        <v>0</v>
      </c>
      <c r="L1286">
        <v>2.77</v>
      </c>
      <c r="M1286">
        <v>5.58</v>
      </c>
      <c r="N1286">
        <v>63.83</v>
      </c>
      <c r="O1286" t="s">
        <v>69</v>
      </c>
      <c r="P1286" t="s">
        <v>132</v>
      </c>
      <c r="Q1286" t="s">
        <v>116</v>
      </c>
      <c r="R1286" t="s">
        <v>42</v>
      </c>
      <c r="S1286" t="s">
        <v>43</v>
      </c>
      <c r="T1286" t="s">
        <v>2118</v>
      </c>
    </row>
    <row r="1287" spans="1:20" x14ac:dyDescent="0.25">
      <c r="A1287" t="s">
        <v>3895</v>
      </c>
      <c r="B1287" s="1">
        <v>44991</v>
      </c>
      <c r="C1287" t="s">
        <v>3896</v>
      </c>
      <c r="D1287" t="s">
        <v>894</v>
      </c>
      <c r="E1287" t="s">
        <v>151</v>
      </c>
      <c r="F1287" t="s">
        <v>152</v>
      </c>
      <c r="G1287" t="s">
        <v>180</v>
      </c>
      <c r="H1287" t="s">
        <v>68</v>
      </c>
      <c r="I1287">
        <v>4</v>
      </c>
      <c r="J1287">
        <v>227.09</v>
      </c>
      <c r="K1287">
        <v>0.05</v>
      </c>
      <c r="L1287">
        <v>69.040000000000006</v>
      </c>
      <c r="M1287">
        <v>9</v>
      </c>
      <c r="N1287">
        <v>940.98</v>
      </c>
      <c r="O1287" t="s">
        <v>59</v>
      </c>
      <c r="P1287" t="s">
        <v>28</v>
      </c>
      <c r="Q1287" t="s">
        <v>188</v>
      </c>
      <c r="R1287" t="s">
        <v>82</v>
      </c>
      <c r="S1287" t="s">
        <v>235</v>
      </c>
      <c r="T1287" t="s">
        <v>229</v>
      </c>
    </row>
    <row r="1288" spans="1:20" x14ac:dyDescent="0.25">
      <c r="A1288" t="s">
        <v>3897</v>
      </c>
      <c r="B1288" s="1">
        <v>44418</v>
      </c>
      <c r="C1288" t="s">
        <v>3898</v>
      </c>
      <c r="D1288" t="s">
        <v>648</v>
      </c>
      <c r="E1288" t="s">
        <v>469</v>
      </c>
      <c r="F1288" t="s">
        <v>470</v>
      </c>
      <c r="G1288" t="s">
        <v>50</v>
      </c>
      <c r="H1288" t="s">
        <v>39</v>
      </c>
      <c r="I1288">
        <v>2</v>
      </c>
      <c r="J1288">
        <v>552.15</v>
      </c>
      <c r="K1288">
        <v>0</v>
      </c>
      <c r="L1288">
        <v>132.52000000000001</v>
      </c>
      <c r="M1288">
        <v>13.78</v>
      </c>
      <c r="N1288">
        <v>1250.5999999999999</v>
      </c>
      <c r="O1288" t="s">
        <v>69</v>
      </c>
      <c r="P1288" t="s">
        <v>132</v>
      </c>
      <c r="Q1288" t="s">
        <v>166</v>
      </c>
      <c r="R1288" t="s">
        <v>167</v>
      </c>
      <c r="S1288" t="s">
        <v>43</v>
      </c>
      <c r="T1288" t="s">
        <v>2539</v>
      </c>
    </row>
    <row r="1289" spans="1:20" x14ac:dyDescent="0.25">
      <c r="A1289" t="s">
        <v>3899</v>
      </c>
      <c r="B1289" s="1">
        <v>45401</v>
      </c>
      <c r="C1289" t="s">
        <v>3900</v>
      </c>
      <c r="D1289" t="s">
        <v>1858</v>
      </c>
      <c r="E1289" t="s">
        <v>172</v>
      </c>
      <c r="F1289" t="s">
        <v>173</v>
      </c>
      <c r="G1289" t="s">
        <v>50</v>
      </c>
      <c r="H1289" t="s">
        <v>68</v>
      </c>
      <c r="I1289">
        <v>2</v>
      </c>
      <c r="J1289">
        <v>407.69</v>
      </c>
      <c r="K1289">
        <v>0</v>
      </c>
      <c r="L1289">
        <v>65.23</v>
      </c>
      <c r="M1289">
        <v>10.039999999999999</v>
      </c>
      <c r="N1289">
        <v>890.65</v>
      </c>
      <c r="O1289" t="s">
        <v>80</v>
      </c>
      <c r="P1289" t="s">
        <v>132</v>
      </c>
      <c r="Q1289" t="s">
        <v>154</v>
      </c>
      <c r="R1289" t="s">
        <v>155</v>
      </c>
      <c r="S1289" t="s">
        <v>43</v>
      </c>
      <c r="T1289" t="s">
        <v>3901</v>
      </c>
    </row>
    <row r="1290" spans="1:20" x14ac:dyDescent="0.25">
      <c r="A1290" t="s">
        <v>3902</v>
      </c>
      <c r="B1290" s="1">
        <v>44343</v>
      </c>
      <c r="C1290" t="s">
        <v>3903</v>
      </c>
      <c r="D1290" t="s">
        <v>324</v>
      </c>
      <c r="E1290" t="s">
        <v>106</v>
      </c>
      <c r="F1290" t="s">
        <v>107</v>
      </c>
      <c r="G1290" t="s">
        <v>50</v>
      </c>
      <c r="H1290" t="s">
        <v>58</v>
      </c>
      <c r="I1290">
        <v>2</v>
      </c>
      <c r="J1290">
        <v>391.41</v>
      </c>
      <c r="K1290">
        <v>0.05</v>
      </c>
      <c r="L1290">
        <v>0</v>
      </c>
      <c r="M1290">
        <v>12.3</v>
      </c>
      <c r="N1290">
        <v>755.98</v>
      </c>
      <c r="O1290" t="s">
        <v>40</v>
      </c>
      <c r="P1290" t="s">
        <v>28</v>
      </c>
      <c r="Q1290" t="s">
        <v>188</v>
      </c>
      <c r="R1290" t="s">
        <v>82</v>
      </c>
      <c r="S1290" t="s">
        <v>43</v>
      </c>
      <c r="T1290" t="s">
        <v>3904</v>
      </c>
    </row>
    <row r="1291" spans="1:20" x14ac:dyDescent="0.25">
      <c r="A1291" t="s">
        <v>3905</v>
      </c>
      <c r="B1291" s="1">
        <v>45150</v>
      </c>
      <c r="C1291" t="s">
        <v>3906</v>
      </c>
      <c r="D1291" t="s">
        <v>1919</v>
      </c>
      <c r="E1291" t="s">
        <v>23</v>
      </c>
      <c r="F1291" t="s">
        <v>24</v>
      </c>
      <c r="G1291" t="s">
        <v>50</v>
      </c>
      <c r="H1291" t="s">
        <v>58</v>
      </c>
      <c r="I1291">
        <v>1</v>
      </c>
      <c r="J1291">
        <v>481.98</v>
      </c>
      <c r="K1291">
        <v>0.2</v>
      </c>
      <c r="L1291">
        <v>0</v>
      </c>
      <c r="M1291">
        <v>2.0299999999999998</v>
      </c>
      <c r="N1291">
        <v>387.61</v>
      </c>
      <c r="O1291" t="s">
        <v>153</v>
      </c>
      <c r="P1291" t="s">
        <v>28</v>
      </c>
      <c r="Q1291" t="s">
        <v>188</v>
      </c>
      <c r="R1291" t="s">
        <v>82</v>
      </c>
      <c r="S1291" t="s">
        <v>91</v>
      </c>
      <c r="T1291" t="s">
        <v>315</v>
      </c>
    </row>
    <row r="1292" spans="1:20" x14ac:dyDescent="0.25">
      <c r="A1292" t="s">
        <v>3907</v>
      </c>
      <c r="B1292" s="1">
        <v>45174</v>
      </c>
      <c r="C1292" t="s">
        <v>3908</v>
      </c>
      <c r="D1292" t="s">
        <v>76</v>
      </c>
      <c r="E1292" t="s">
        <v>469</v>
      </c>
      <c r="F1292" t="s">
        <v>470</v>
      </c>
      <c r="G1292" t="s">
        <v>25</v>
      </c>
      <c r="H1292" t="s">
        <v>58</v>
      </c>
      <c r="I1292">
        <v>1</v>
      </c>
      <c r="J1292">
        <v>68.680000000000007</v>
      </c>
      <c r="K1292">
        <v>0</v>
      </c>
      <c r="L1292">
        <v>8.24</v>
      </c>
      <c r="M1292">
        <v>11.12</v>
      </c>
      <c r="N1292">
        <v>88.04</v>
      </c>
      <c r="O1292" t="s">
        <v>69</v>
      </c>
      <c r="P1292" t="s">
        <v>28</v>
      </c>
      <c r="Q1292" t="s">
        <v>210</v>
      </c>
      <c r="R1292" t="s">
        <v>42</v>
      </c>
      <c r="S1292" t="s">
        <v>43</v>
      </c>
      <c r="T1292" t="s">
        <v>3909</v>
      </c>
    </row>
    <row r="1293" spans="1:20" x14ac:dyDescent="0.25">
      <c r="A1293" t="s">
        <v>3910</v>
      </c>
      <c r="B1293" s="1">
        <v>44748</v>
      </c>
      <c r="C1293" t="s">
        <v>3911</v>
      </c>
      <c r="D1293" t="s">
        <v>986</v>
      </c>
      <c r="E1293" t="s">
        <v>319</v>
      </c>
      <c r="F1293" t="s">
        <v>320</v>
      </c>
      <c r="G1293" t="s">
        <v>108</v>
      </c>
      <c r="H1293" t="s">
        <v>263</v>
      </c>
      <c r="I1293">
        <v>4</v>
      </c>
      <c r="J1293">
        <v>431.8</v>
      </c>
      <c r="K1293">
        <v>0.05</v>
      </c>
      <c r="L1293">
        <v>196.9</v>
      </c>
      <c r="M1293">
        <v>14.81</v>
      </c>
      <c r="N1293">
        <v>1852.55</v>
      </c>
      <c r="O1293" t="s">
        <v>69</v>
      </c>
      <c r="P1293" t="s">
        <v>28</v>
      </c>
      <c r="Q1293" t="s">
        <v>89</v>
      </c>
      <c r="R1293" t="s">
        <v>90</v>
      </c>
      <c r="S1293" t="s">
        <v>43</v>
      </c>
      <c r="T1293" t="s">
        <v>3912</v>
      </c>
    </row>
    <row r="1294" spans="1:20" x14ac:dyDescent="0.25">
      <c r="A1294" t="s">
        <v>3913</v>
      </c>
      <c r="B1294" s="1">
        <v>45426</v>
      </c>
      <c r="C1294" t="s">
        <v>3914</v>
      </c>
      <c r="D1294" t="s">
        <v>1107</v>
      </c>
      <c r="E1294" t="s">
        <v>164</v>
      </c>
      <c r="F1294" t="s">
        <v>165</v>
      </c>
      <c r="G1294" t="s">
        <v>98</v>
      </c>
      <c r="H1294" t="s">
        <v>68</v>
      </c>
      <c r="I1294">
        <v>1</v>
      </c>
      <c r="J1294">
        <v>478.17</v>
      </c>
      <c r="K1294">
        <v>0</v>
      </c>
      <c r="L1294">
        <v>86.07</v>
      </c>
      <c r="M1294">
        <v>11.02</v>
      </c>
      <c r="N1294">
        <v>575.26</v>
      </c>
      <c r="O1294" t="s">
        <v>40</v>
      </c>
      <c r="P1294" t="s">
        <v>28</v>
      </c>
      <c r="Q1294" t="s">
        <v>166</v>
      </c>
      <c r="R1294" t="s">
        <v>167</v>
      </c>
      <c r="S1294" t="s">
        <v>43</v>
      </c>
      <c r="T1294" t="s">
        <v>3915</v>
      </c>
    </row>
    <row r="1295" spans="1:20" x14ac:dyDescent="0.25">
      <c r="A1295" t="s">
        <v>3916</v>
      </c>
      <c r="B1295" s="1">
        <v>45203</v>
      </c>
      <c r="C1295" t="s">
        <v>3917</v>
      </c>
      <c r="D1295" t="s">
        <v>405</v>
      </c>
      <c r="E1295" t="s">
        <v>386</v>
      </c>
      <c r="F1295" t="s">
        <v>387</v>
      </c>
      <c r="G1295" t="s">
        <v>25</v>
      </c>
      <c r="H1295" t="s">
        <v>68</v>
      </c>
      <c r="I1295">
        <v>4</v>
      </c>
      <c r="J1295">
        <v>175.06</v>
      </c>
      <c r="K1295">
        <v>0</v>
      </c>
      <c r="L1295">
        <v>0</v>
      </c>
      <c r="M1295">
        <v>1.23</v>
      </c>
      <c r="N1295">
        <v>701.47</v>
      </c>
      <c r="O1295" t="s">
        <v>80</v>
      </c>
      <c r="P1295" t="s">
        <v>132</v>
      </c>
      <c r="Q1295" t="s">
        <v>89</v>
      </c>
      <c r="R1295" t="s">
        <v>90</v>
      </c>
      <c r="S1295" t="s">
        <v>43</v>
      </c>
      <c r="T1295" t="s">
        <v>3918</v>
      </c>
    </row>
    <row r="1296" spans="1:20" x14ac:dyDescent="0.25">
      <c r="A1296" t="s">
        <v>3919</v>
      </c>
      <c r="B1296" s="1">
        <v>45633</v>
      </c>
      <c r="C1296" t="s">
        <v>3920</v>
      </c>
      <c r="D1296" t="s">
        <v>573</v>
      </c>
      <c r="E1296" t="s">
        <v>352</v>
      </c>
      <c r="F1296" t="s">
        <v>353</v>
      </c>
      <c r="G1296" t="s">
        <v>25</v>
      </c>
      <c r="H1296" t="s">
        <v>263</v>
      </c>
      <c r="I1296">
        <v>5</v>
      </c>
      <c r="J1296">
        <v>401.12</v>
      </c>
      <c r="K1296">
        <v>0.1</v>
      </c>
      <c r="L1296">
        <v>216.6</v>
      </c>
      <c r="M1296">
        <v>10.18</v>
      </c>
      <c r="N1296">
        <v>2031.82</v>
      </c>
      <c r="O1296" t="s">
        <v>69</v>
      </c>
      <c r="P1296" t="s">
        <v>28</v>
      </c>
      <c r="Q1296" t="s">
        <v>339</v>
      </c>
      <c r="R1296" t="s">
        <v>82</v>
      </c>
      <c r="S1296" t="s">
        <v>43</v>
      </c>
      <c r="T1296" t="s">
        <v>3921</v>
      </c>
    </row>
    <row r="1297" spans="1:20" x14ac:dyDescent="0.25">
      <c r="A1297" t="s">
        <v>3922</v>
      </c>
      <c r="B1297" s="1">
        <v>44703</v>
      </c>
      <c r="C1297" t="s">
        <v>3923</v>
      </c>
      <c r="D1297" t="s">
        <v>843</v>
      </c>
      <c r="E1297" t="s">
        <v>164</v>
      </c>
      <c r="F1297" t="s">
        <v>165</v>
      </c>
      <c r="G1297" t="s">
        <v>108</v>
      </c>
      <c r="H1297" t="s">
        <v>39</v>
      </c>
      <c r="I1297">
        <v>3</v>
      </c>
      <c r="J1297">
        <v>452.26</v>
      </c>
      <c r="K1297">
        <v>0</v>
      </c>
      <c r="L1297">
        <v>67.84</v>
      </c>
      <c r="M1297">
        <v>2.52</v>
      </c>
      <c r="N1297">
        <v>1427.14</v>
      </c>
      <c r="O1297" t="s">
        <v>69</v>
      </c>
      <c r="P1297" t="s">
        <v>28</v>
      </c>
      <c r="Q1297" t="s">
        <v>210</v>
      </c>
      <c r="R1297" t="s">
        <v>42</v>
      </c>
      <c r="S1297" t="s">
        <v>43</v>
      </c>
      <c r="T1297" t="s">
        <v>3924</v>
      </c>
    </row>
    <row r="1298" spans="1:20" x14ac:dyDescent="0.25">
      <c r="A1298" t="s">
        <v>3925</v>
      </c>
      <c r="B1298" s="1">
        <v>45083</v>
      </c>
      <c r="C1298" t="s">
        <v>3926</v>
      </c>
      <c r="D1298" t="s">
        <v>163</v>
      </c>
      <c r="E1298" t="s">
        <v>592</v>
      </c>
      <c r="F1298" t="s">
        <v>593</v>
      </c>
      <c r="G1298" t="s">
        <v>50</v>
      </c>
      <c r="H1298" t="s">
        <v>123</v>
      </c>
      <c r="I1298">
        <v>1</v>
      </c>
      <c r="J1298">
        <v>9.56</v>
      </c>
      <c r="K1298">
        <v>0</v>
      </c>
      <c r="L1298">
        <v>0.48</v>
      </c>
      <c r="M1298">
        <v>3.24</v>
      </c>
      <c r="N1298">
        <v>13.28</v>
      </c>
      <c r="O1298" t="s">
        <v>69</v>
      </c>
      <c r="P1298" t="s">
        <v>28</v>
      </c>
      <c r="Q1298" t="s">
        <v>71</v>
      </c>
      <c r="R1298" t="s">
        <v>42</v>
      </c>
      <c r="S1298" t="s">
        <v>43</v>
      </c>
      <c r="T1298" t="s">
        <v>3927</v>
      </c>
    </row>
    <row r="1299" spans="1:20" x14ac:dyDescent="0.25">
      <c r="A1299" t="s">
        <v>3928</v>
      </c>
      <c r="B1299" s="1">
        <v>44100</v>
      </c>
      <c r="C1299" t="s">
        <v>3929</v>
      </c>
      <c r="D1299" t="s">
        <v>324</v>
      </c>
      <c r="E1299" t="s">
        <v>96</v>
      </c>
      <c r="F1299" t="s">
        <v>97</v>
      </c>
      <c r="G1299" t="s">
        <v>98</v>
      </c>
      <c r="H1299" t="s">
        <v>79</v>
      </c>
      <c r="I1299">
        <v>1</v>
      </c>
      <c r="J1299">
        <v>578.89</v>
      </c>
      <c r="K1299">
        <v>0</v>
      </c>
      <c r="L1299">
        <v>28.94</v>
      </c>
      <c r="M1299">
        <v>12</v>
      </c>
      <c r="N1299">
        <v>619.83000000000004</v>
      </c>
      <c r="O1299" t="s">
        <v>69</v>
      </c>
      <c r="P1299" t="s">
        <v>28</v>
      </c>
      <c r="Q1299" t="s">
        <v>154</v>
      </c>
      <c r="R1299" t="s">
        <v>155</v>
      </c>
      <c r="S1299" t="s">
        <v>43</v>
      </c>
      <c r="T1299" t="s">
        <v>1656</v>
      </c>
    </row>
    <row r="1300" spans="1:20" x14ac:dyDescent="0.25">
      <c r="A1300" t="s">
        <v>3930</v>
      </c>
      <c r="B1300" s="1">
        <v>44628</v>
      </c>
      <c r="C1300" t="s">
        <v>3931</v>
      </c>
      <c r="D1300" t="s">
        <v>396</v>
      </c>
      <c r="E1300" t="s">
        <v>530</v>
      </c>
      <c r="F1300" t="s">
        <v>531</v>
      </c>
      <c r="G1300" t="s">
        <v>50</v>
      </c>
      <c r="H1300" t="s">
        <v>39</v>
      </c>
      <c r="I1300">
        <v>4</v>
      </c>
      <c r="J1300">
        <v>399.62</v>
      </c>
      <c r="K1300">
        <v>0</v>
      </c>
      <c r="L1300">
        <v>79.92</v>
      </c>
      <c r="M1300">
        <v>2.2999999999999998</v>
      </c>
      <c r="N1300">
        <v>1680.7</v>
      </c>
      <c r="O1300" t="s">
        <v>80</v>
      </c>
      <c r="P1300" t="s">
        <v>28</v>
      </c>
      <c r="Q1300" t="s">
        <v>210</v>
      </c>
      <c r="R1300" t="s">
        <v>42</v>
      </c>
      <c r="S1300" t="s">
        <v>43</v>
      </c>
      <c r="T1300" t="s">
        <v>3932</v>
      </c>
    </row>
    <row r="1301" spans="1:20" x14ac:dyDescent="0.25">
      <c r="A1301" t="s">
        <v>3933</v>
      </c>
      <c r="B1301" s="1">
        <v>45145</v>
      </c>
      <c r="C1301" t="s">
        <v>3934</v>
      </c>
      <c r="D1301" t="s">
        <v>1085</v>
      </c>
      <c r="E1301" t="s">
        <v>400</v>
      </c>
      <c r="F1301" t="s">
        <v>401</v>
      </c>
      <c r="G1301" t="s">
        <v>180</v>
      </c>
      <c r="H1301" t="s">
        <v>354</v>
      </c>
      <c r="I1301">
        <v>5</v>
      </c>
      <c r="J1301">
        <v>82.71</v>
      </c>
      <c r="K1301">
        <v>0</v>
      </c>
      <c r="L1301">
        <v>33.08</v>
      </c>
      <c r="M1301">
        <v>11.6</v>
      </c>
      <c r="N1301">
        <v>458.23</v>
      </c>
      <c r="O1301" t="s">
        <v>27</v>
      </c>
      <c r="P1301" t="s">
        <v>132</v>
      </c>
      <c r="Q1301" t="s">
        <v>210</v>
      </c>
      <c r="R1301" t="s">
        <v>42</v>
      </c>
      <c r="S1301" t="s">
        <v>43</v>
      </c>
      <c r="T1301" t="s">
        <v>3324</v>
      </c>
    </row>
    <row r="1302" spans="1:20" x14ac:dyDescent="0.25">
      <c r="A1302" t="s">
        <v>3935</v>
      </c>
      <c r="B1302" s="1">
        <v>44555</v>
      </c>
      <c r="C1302" t="s">
        <v>3936</v>
      </c>
      <c r="D1302" t="s">
        <v>1465</v>
      </c>
      <c r="E1302" t="s">
        <v>233</v>
      </c>
      <c r="F1302" t="s">
        <v>234</v>
      </c>
      <c r="G1302" t="s">
        <v>98</v>
      </c>
      <c r="H1302" t="s">
        <v>58</v>
      </c>
      <c r="I1302">
        <v>5</v>
      </c>
      <c r="J1302">
        <v>389.89</v>
      </c>
      <c r="K1302">
        <v>0.25</v>
      </c>
      <c r="L1302">
        <v>116.97</v>
      </c>
      <c r="M1302">
        <v>6.28</v>
      </c>
      <c r="N1302">
        <v>1585.34</v>
      </c>
      <c r="O1302" t="s">
        <v>69</v>
      </c>
      <c r="P1302" t="s">
        <v>132</v>
      </c>
      <c r="Q1302" t="s">
        <v>89</v>
      </c>
      <c r="R1302" t="s">
        <v>90</v>
      </c>
      <c r="S1302" t="s">
        <v>235</v>
      </c>
      <c r="T1302" t="s">
        <v>3937</v>
      </c>
    </row>
    <row r="1303" spans="1:20" x14ac:dyDescent="0.25">
      <c r="A1303" t="s">
        <v>3938</v>
      </c>
      <c r="B1303" s="1">
        <v>45019</v>
      </c>
      <c r="C1303" t="s">
        <v>3939</v>
      </c>
      <c r="D1303" t="s">
        <v>624</v>
      </c>
      <c r="E1303" t="s">
        <v>280</v>
      </c>
      <c r="F1303" t="s">
        <v>281</v>
      </c>
      <c r="G1303" t="s">
        <v>38</v>
      </c>
      <c r="H1303" t="s">
        <v>39</v>
      </c>
      <c r="I1303">
        <v>4</v>
      </c>
      <c r="J1303">
        <v>215.5</v>
      </c>
      <c r="K1303">
        <v>0.25</v>
      </c>
      <c r="L1303">
        <v>51.72</v>
      </c>
      <c r="M1303">
        <v>14.93</v>
      </c>
      <c r="N1303">
        <v>713.15</v>
      </c>
      <c r="O1303" t="s">
        <v>27</v>
      </c>
      <c r="P1303" t="s">
        <v>28</v>
      </c>
      <c r="Q1303" t="s">
        <v>100</v>
      </c>
      <c r="R1303" t="s">
        <v>101</v>
      </c>
      <c r="S1303" t="s">
        <v>43</v>
      </c>
      <c r="T1303" t="s">
        <v>820</v>
      </c>
    </row>
    <row r="1304" spans="1:20" x14ac:dyDescent="0.25">
      <c r="A1304" t="s">
        <v>3940</v>
      </c>
      <c r="B1304" s="1">
        <v>43835</v>
      </c>
      <c r="C1304" t="s">
        <v>3941</v>
      </c>
      <c r="D1304" t="s">
        <v>648</v>
      </c>
      <c r="E1304" t="s">
        <v>151</v>
      </c>
      <c r="F1304" t="s">
        <v>152</v>
      </c>
      <c r="G1304" t="s">
        <v>98</v>
      </c>
      <c r="H1304" t="s">
        <v>58</v>
      </c>
      <c r="I1304">
        <v>5</v>
      </c>
      <c r="J1304">
        <v>213.36</v>
      </c>
      <c r="K1304">
        <v>0</v>
      </c>
      <c r="L1304">
        <v>85.34</v>
      </c>
      <c r="M1304">
        <v>9.74</v>
      </c>
      <c r="N1304">
        <v>1161.8800000000001</v>
      </c>
      <c r="O1304" t="s">
        <v>153</v>
      </c>
      <c r="P1304" t="s">
        <v>28</v>
      </c>
      <c r="Q1304" t="s">
        <v>41</v>
      </c>
      <c r="R1304" t="s">
        <v>42</v>
      </c>
      <c r="S1304" t="s">
        <v>43</v>
      </c>
      <c r="T1304" t="s">
        <v>3942</v>
      </c>
    </row>
    <row r="1305" spans="1:20" x14ac:dyDescent="0.25">
      <c r="A1305" t="s">
        <v>3943</v>
      </c>
      <c r="B1305" s="1">
        <v>44681</v>
      </c>
      <c r="C1305" t="s">
        <v>3944</v>
      </c>
      <c r="D1305" t="s">
        <v>267</v>
      </c>
      <c r="E1305" t="s">
        <v>137</v>
      </c>
      <c r="F1305" t="s">
        <v>138</v>
      </c>
      <c r="G1305" t="s">
        <v>180</v>
      </c>
      <c r="H1305" t="s">
        <v>109</v>
      </c>
      <c r="I1305">
        <v>5</v>
      </c>
      <c r="J1305">
        <v>155.61000000000001</v>
      </c>
      <c r="K1305">
        <v>0</v>
      </c>
      <c r="L1305">
        <v>38.9</v>
      </c>
      <c r="M1305">
        <v>0.8</v>
      </c>
      <c r="N1305">
        <v>817.75</v>
      </c>
      <c r="O1305" t="s">
        <v>69</v>
      </c>
      <c r="P1305" t="s">
        <v>28</v>
      </c>
      <c r="Q1305" t="s">
        <v>100</v>
      </c>
      <c r="R1305" t="s">
        <v>101</v>
      </c>
      <c r="S1305" t="s">
        <v>91</v>
      </c>
      <c r="T1305" t="s">
        <v>3945</v>
      </c>
    </row>
    <row r="1306" spans="1:20" x14ac:dyDescent="0.25">
      <c r="A1306" t="s">
        <v>3946</v>
      </c>
      <c r="B1306" s="1">
        <v>45233</v>
      </c>
      <c r="C1306" t="s">
        <v>3947</v>
      </c>
      <c r="D1306" t="s">
        <v>904</v>
      </c>
      <c r="E1306" t="s">
        <v>380</v>
      </c>
      <c r="F1306" t="s">
        <v>381</v>
      </c>
      <c r="G1306" t="s">
        <v>108</v>
      </c>
      <c r="H1306" t="s">
        <v>68</v>
      </c>
      <c r="I1306">
        <v>1</v>
      </c>
      <c r="J1306">
        <v>356.62</v>
      </c>
      <c r="K1306">
        <v>0</v>
      </c>
      <c r="L1306">
        <v>64.19</v>
      </c>
      <c r="M1306">
        <v>14.03</v>
      </c>
      <c r="N1306">
        <v>434.84</v>
      </c>
      <c r="O1306" t="s">
        <v>27</v>
      </c>
      <c r="P1306" t="s">
        <v>28</v>
      </c>
      <c r="Q1306" t="s">
        <v>188</v>
      </c>
      <c r="R1306" t="s">
        <v>82</v>
      </c>
      <c r="S1306" t="s">
        <v>72</v>
      </c>
      <c r="T1306" t="s">
        <v>3293</v>
      </c>
    </row>
    <row r="1307" spans="1:20" x14ac:dyDescent="0.25">
      <c r="A1307" t="s">
        <v>3948</v>
      </c>
      <c r="B1307" s="1">
        <v>43908</v>
      </c>
      <c r="C1307" t="s">
        <v>3949</v>
      </c>
      <c r="D1307" t="s">
        <v>1192</v>
      </c>
      <c r="E1307" t="s">
        <v>23</v>
      </c>
      <c r="F1307" t="s">
        <v>24</v>
      </c>
      <c r="G1307" t="s">
        <v>25</v>
      </c>
      <c r="H1307" t="s">
        <v>354</v>
      </c>
      <c r="I1307">
        <v>5</v>
      </c>
      <c r="J1307">
        <v>450.96</v>
      </c>
      <c r="K1307">
        <v>0.05</v>
      </c>
      <c r="L1307">
        <v>107.1</v>
      </c>
      <c r="M1307">
        <v>12.45</v>
      </c>
      <c r="N1307">
        <v>2261.61</v>
      </c>
      <c r="O1307" t="s">
        <v>27</v>
      </c>
      <c r="P1307" t="s">
        <v>28</v>
      </c>
      <c r="Q1307" t="s">
        <v>228</v>
      </c>
      <c r="R1307" t="s">
        <v>82</v>
      </c>
      <c r="S1307" t="s">
        <v>43</v>
      </c>
      <c r="T1307" t="s">
        <v>3950</v>
      </c>
    </row>
    <row r="1308" spans="1:20" x14ac:dyDescent="0.25">
      <c r="A1308" t="s">
        <v>3951</v>
      </c>
      <c r="B1308" s="1">
        <v>45264</v>
      </c>
      <c r="C1308" t="s">
        <v>3952</v>
      </c>
      <c r="D1308" t="s">
        <v>451</v>
      </c>
      <c r="E1308" t="s">
        <v>945</v>
      </c>
      <c r="F1308" t="s">
        <v>946</v>
      </c>
      <c r="G1308" t="s">
        <v>25</v>
      </c>
      <c r="H1308" t="s">
        <v>68</v>
      </c>
      <c r="I1308">
        <v>1</v>
      </c>
      <c r="J1308">
        <v>322.05</v>
      </c>
      <c r="K1308">
        <v>0</v>
      </c>
      <c r="L1308">
        <v>0</v>
      </c>
      <c r="M1308">
        <v>8.2799999999999994</v>
      </c>
      <c r="N1308">
        <v>330.33</v>
      </c>
      <c r="O1308" t="s">
        <v>69</v>
      </c>
      <c r="P1308" t="s">
        <v>28</v>
      </c>
      <c r="Q1308" t="s">
        <v>182</v>
      </c>
      <c r="R1308" t="s">
        <v>183</v>
      </c>
      <c r="S1308" t="s">
        <v>43</v>
      </c>
      <c r="T1308" t="s">
        <v>3953</v>
      </c>
    </row>
    <row r="1309" spans="1:20" x14ac:dyDescent="0.25">
      <c r="A1309" t="s">
        <v>3954</v>
      </c>
      <c r="B1309" s="1">
        <v>44404</v>
      </c>
      <c r="C1309" t="s">
        <v>3955</v>
      </c>
      <c r="D1309" t="s">
        <v>1120</v>
      </c>
      <c r="E1309" t="s">
        <v>87</v>
      </c>
      <c r="F1309" t="s">
        <v>88</v>
      </c>
      <c r="G1309" t="s">
        <v>38</v>
      </c>
      <c r="H1309" t="s">
        <v>109</v>
      </c>
      <c r="I1309">
        <v>1</v>
      </c>
      <c r="J1309">
        <v>46.79</v>
      </c>
      <c r="K1309">
        <v>0.1</v>
      </c>
      <c r="L1309">
        <v>7.58</v>
      </c>
      <c r="M1309">
        <v>4.2300000000000004</v>
      </c>
      <c r="N1309">
        <v>53.92</v>
      </c>
      <c r="O1309" t="s">
        <v>80</v>
      </c>
      <c r="P1309" t="s">
        <v>28</v>
      </c>
      <c r="Q1309" t="s">
        <v>71</v>
      </c>
      <c r="R1309" t="s">
        <v>42</v>
      </c>
      <c r="S1309" t="s">
        <v>43</v>
      </c>
      <c r="T1309" t="s">
        <v>1719</v>
      </c>
    </row>
    <row r="1310" spans="1:20" x14ac:dyDescent="0.25">
      <c r="A1310" t="s">
        <v>3956</v>
      </c>
      <c r="B1310" s="1">
        <v>43962</v>
      </c>
      <c r="C1310" t="s">
        <v>3957</v>
      </c>
      <c r="D1310" t="s">
        <v>373</v>
      </c>
      <c r="E1310" t="s">
        <v>226</v>
      </c>
      <c r="F1310" t="s">
        <v>227</v>
      </c>
      <c r="G1310" t="s">
        <v>50</v>
      </c>
      <c r="H1310" t="s">
        <v>39</v>
      </c>
      <c r="I1310">
        <v>2</v>
      </c>
      <c r="J1310">
        <v>294.29000000000002</v>
      </c>
      <c r="K1310">
        <v>0.25</v>
      </c>
      <c r="L1310">
        <v>22.07</v>
      </c>
      <c r="M1310">
        <v>4.66</v>
      </c>
      <c r="N1310">
        <v>468.17</v>
      </c>
      <c r="O1310" t="s">
        <v>69</v>
      </c>
      <c r="P1310" t="s">
        <v>28</v>
      </c>
      <c r="Q1310" t="s">
        <v>29</v>
      </c>
      <c r="R1310" t="s">
        <v>30</v>
      </c>
      <c r="S1310" t="s">
        <v>43</v>
      </c>
      <c r="T1310" t="s">
        <v>3131</v>
      </c>
    </row>
    <row r="1311" spans="1:20" x14ac:dyDescent="0.25">
      <c r="A1311" t="s">
        <v>3958</v>
      </c>
      <c r="B1311" s="1">
        <v>44431</v>
      </c>
      <c r="C1311" t="s">
        <v>3959</v>
      </c>
      <c r="D1311" t="s">
        <v>694</v>
      </c>
      <c r="E1311" t="s">
        <v>114</v>
      </c>
      <c r="F1311" t="s">
        <v>115</v>
      </c>
      <c r="G1311" t="s">
        <v>108</v>
      </c>
      <c r="H1311" t="s">
        <v>256</v>
      </c>
      <c r="I1311">
        <v>3</v>
      </c>
      <c r="J1311">
        <v>399.08</v>
      </c>
      <c r="K1311">
        <v>0</v>
      </c>
      <c r="L1311">
        <v>143.66999999999999</v>
      </c>
      <c r="M1311">
        <v>9.1300000000000008</v>
      </c>
      <c r="N1311">
        <v>1350.04</v>
      </c>
      <c r="O1311" t="s">
        <v>69</v>
      </c>
      <c r="P1311" t="s">
        <v>28</v>
      </c>
      <c r="Q1311" t="s">
        <v>29</v>
      </c>
      <c r="R1311" t="s">
        <v>30</v>
      </c>
      <c r="S1311" t="s">
        <v>43</v>
      </c>
      <c r="T1311" t="s">
        <v>3296</v>
      </c>
    </row>
    <row r="1312" spans="1:20" x14ac:dyDescent="0.25">
      <c r="A1312" t="s">
        <v>3960</v>
      </c>
      <c r="B1312" s="1">
        <v>45603</v>
      </c>
      <c r="C1312" t="s">
        <v>3961</v>
      </c>
      <c r="D1312" t="s">
        <v>620</v>
      </c>
      <c r="E1312" t="s">
        <v>36</v>
      </c>
      <c r="F1312" t="s">
        <v>37</v>
      </c>
      <c r="G1312" t="s">
        <v>25</v>
      </c>
      <c r="H1312" t="s">
        <v>58</v>
      </c>
      <c r="I1312">
        <v>1</v>
      </c>
      <c r="J1312">
        <v>89.75</v>
      </c>
      <c r="K1312">
        <v>0</v>
      </c>
      <c r="L1312">
        <v>10.77</v>
      </c>
      <c r="M1312">
        <v>11.42</v>
      </c>
      <c r="N1312">
        <v>111.94</v>
      </c>
      <c r="O1312" t="s">
        <v>153</v>
      </c>
      <c r="P1312" t="s">
        <v>28</v>
      </c>
      <c r="Q1312" t="s">
        <v>221</v>
      </c>
      <c r="R1312" t="s">
        <v>222</v>
      </c>
      <c r="S1312" t="s">
        <v>43</v>
      </c>
      <c r="T1312" t="s">
        <v>3962</v>
      </c>
    </row>
    <row r="1313" spans="1:20" x14ac:dyDescent="0.25">
      <c r="A1313" t="s">
        <v>3963</v>
      </c>
      <c r="B1313" s="1">
        <v>44896</v>
      </c>
      <c r="C1313" t="s">
        <v>3964</v>
      </c>
      <c r="D1313" t="s">
        <v>249</v>
      </c>
      <c r="E1313" t="s">
        <v>286</v>
      </c>
      <c r="F1313" t="s">
        <v>287</v>
      </c>
      <c r="G1313" t="s">
        <v>38</v>
      </c>
      <c r="H1313" t="s">
        <v>256</v>
      </c>
      <c r="I1313">
        <v>1</v>
      </c>
      <c r="J1313">
        <v>263.77999999999997</v>
      </c>
      <c r="K1313">
        <v>0.05</v>
      </c>
      <c r="L1313">
        <v>0</v>
      </c>
      <c r="M1313">
        <v>0.73</v>
      </c>
      <c r="N1313">
        <v>251.32</v>
      </c>
      <c r="O1313" t="s">
        <v>40</v>
      </c>
      <c r="P1313" t="s">
        <v>132</v>
      </c>
      <c r="Q1313" t="s">
        <v>139</v>
      </c>
      <c r="R1313" t="s">
        <v>140</v>
      </c>
      <c r="S1313" t="s">
        <v>43</v>
      </c>
      <c r="T1313" t="s">
        <v>2690</v>
      </c>
    </row>
    <row r="1314" spans="1:20" x14ac:dyDescent="0.25">
      <c r="A1314" t="s">
        <v>3965</v>
      </c>
      <c r="B1314" s="1">
        <v>43919</v>
      </c>
      <c r="C1314" t="s">
        <v>3966</v>
      </c>
      <c r="D1314" t="s">
        <v>1107</v>
      </c>
      <c r="E1314" t="s">
        <v>319</v>
      </c>
      <c r="F1314" t="s">
        <v>320</v>
      </c>
      <c r="G1314" t="s">
        <v>25</v>
      </c>
      <c r="H1314" t="s">
        <v>123</v>
      </c>
      <c r="I1314">
        <v>4</v>
      </c>
      <c r="J1314">
        <v>271.02999999999997</v>
      </c>
      <c r="K1314">
        <v>0.05</v>
      </c>
      <c r="L1314">
        <v>82.39</v>
      </c>
      <c r="M1314">
        <v>0.19</v>
      </c>
      <c r="N1314">
        <v>1112.49</v>
      </c>
      <c r="O1314" t="s">
        <v>69</v>
      </c>
      <c r="P1314" t="s">
        <v>28</v>
      </c>
      <c r="Q1314" t="s">
        <v>41</v>
      </c>
      <c r="R1314" t="s">
        <v>42</v>
      </c>
      <c r="S1314" t="s">
        <v>72</v>
      </c>
      <c r="T1314" t="s">
        <v>3967</v>
      </c>
    </row>
    <row r="1315" spans="1:20" x14ac:dyDescent="0.25">
      <c r="A1315" t="s">
        <v>3968</v>
      </c>
      <c r="B1315" s="1">
        <v>44232</v>
      </c>
      <c r="C1315" t="s">
        <v>3969</v>
      </c>
      <c r="D1315" t="s">
        <v>120</v>
      </c>
      <c r="E1315" t="s">
        <v>244</v>
      </c>
      <c r="F1315" t="s">
        <v>245</v>
      </c>
      <c r="G1315" t="s">
        <v>50</v>
      </c>
      <c r="H1315" t="s">
        <v>123</v>
      </c>
      <c r="I1315">
        <v>3</v>
      </c>
      <c r="J1315">
        <v>7.85</v>
      </c>
      <c r="K1315">
        <v>0</v>
      </c>
      <c r="L1315">
        <v>0</v>
      </c>
      <c r="M1315">
        <v>5.05</v>
      </c>
      <c r="N1315">
        <v>28.6</v>
      </c>
      <c r="O1315" t="s">
        <v>80</v>
      </c>
      <c r="P1315" t="s">
        <v>28</v>
      </c>
      <c r="Q1315" t="s">
        <v>166</v>
      </c>
      <c r="R1315" t="s">
        <v>167</v>
      </c>
      <c r="S1315" t="s">
        <v>43</v>
      </c>
      <c r="T1315" t="s">
        <v>3614</v>
      </c>
    </row>
    <row r="1316" spans="1:20" x14ac:dyDescent="0.25">
      <c r="A1316" t="s">
        <v>3970</v>
      </c>
      <c r="B1316" s="1">
        <v>44126</v>
      </c>
      <c r="C1316" t="s">
        <v>3971</v>
      </c>
      <c r="D1316" t="s">
        <v>260</v>
      </c>
      <c r="E1316" t="s">
        <v>492</v>
      </c>
      <c r="F1316" t="s">
        <v>493</v>
      </c>
      <c r="G1316" t="s">
        <v>25</v>
      </c>
      <c r="H1316" t="s">
        <v>263</v>
      </c>
      <c r="I1316">
        <v>2</v>
      </c>
      <c r="J1316">
        <v>503.42</v>
      </c>
      <c r="K1316">
        <v>0.1</v>
      </c>
      <c r="L1316">
        <v>0</v>
      </c>
      <c r="M1316">
        <v>12.86</v>
      </c>
      <c r="N1316">
        <v>919.02</v>
      </c>
      <c r="O1316" t="s">
        <v>27</v>
      </c>
      <c r="P1316" t="s">
        <v>99</v>
      </c>
      <c r="Q1316" t="s">
        <v>100</v>
      </c>
      <c r="R1316" t="s">
        <v>101</v>
      </c>
      <c r="S1316" t="s">
        <v>43</v>
      </c>
      <c r="T1316" t="s">
        <v>993</v>
      </c>
    </row>
    <row r="1317" spans="1:20" x14ac:dyDescent="0.25">
      <c r="A1317" t="s">
        <v>3972</v>
      </c>
      <c r="B1317" s="1">
        <v>45149</v>
      </c>
      <c r="C1317" t="s">
        <v>3973</v>
      </c>
      <c r="D1317" t="s">
        <v>1892</v>
      </c>
      <c r="E1317" t="s">
        <v>23</v>
      </c>
      <c r="F1317" t="s">
        <v>24</v>
      </c>
      <c r="G1317" t="s">
        <v>25</v>
      </c>
      <c r="H1317" t="s">
        <v>26</v>
      </c>
      <c r="I1317">
        <v>5</v>
      </c>
      <c r="J1317">
        <v>82.83</v>
      </c>
      <c r="K1317">
        <v>0</v>
      </c>
      <c r="L1317">
        <v>49.7</v>
      </c>
      <c r="M1317">
        <v>14.89</v>
      </c>
      <c r="N1317">
        <v>478.74</v>
      </c>
      <c r="O1317" t="s">
        <v>27</v>
      </c>
      <c r="P1317" t="s">
        <v>28</v>
      </c>
      <c r="Q1317" t="s">
        <v>221</v>
      </c>
      <c r="R1317" t="s">
        <v>222</v>
      </c>
      <c r="S1317" t="s">
        <v>43</v>
      </c>
      <c r="T1317" t="s">
        <v>1124</v>
      </c>
    </row>
    <row r="1318" spans="1:20" x14ac:dyDescent="0.25">
      <c r="A1318" t="s">
        <v>3974</v>
      </c>
      <c r="B1318" s="1">
        <v>44446</v>
      </c>
      <c r="C1318" t="s">
        <v>3975</v>
      </c>
      <c r="D1318" t="s">
        <v>1736</v>
      </c>
      <c r="E1318" t="s">
        <v>178</v>
      </c>
      <c r="F1318" t="s">
        <v>179</v>
      </c>
      <c r="G1318" t="s">
        <v>25</v>
      </c>
      <c r="H1318" t="s">
        <v>39</v>
      </c>
      <c r="I1318">
        <v>1</v>
      </c>
      <c r="J1318">
        <v>346.7</v>
      </c>
      <c r="K1318">
        <v>0.15</v>
      </c>
      <c r="L1318">
        <v>0</v>
      </c>
      <c r="M1318">
        <v>6.48</v>
      </c>
      <c r="N1318">
        <v>301.18</v>
      </c>
      <c r="O1318" t="s">
        <v>69</v>
      </c>
      <c r="P1318" t="s">
        <v>28</v>
      </c>
      <c r="Q1318" t="s">
        <v>81</v>
      </c>
      <c r="R1318" t="s">
        <v>82</v>
      </c>
      <c r="S1318" t="s">
        <v>31</v>
      </c>
      <c r="T1318" t="s">
        <v>2003</v>
      </c>
    </row>
    <row r="1319" spans="1:20" x14ac:dyDescent="0.25">
      <c r="A1319" t="s">
        <v>3976</v>
      </c>
      <c r="B1319" s="1">
        <v>45380</v>
      </c>
      <c r="C1319" t="s">
        <v>3977</v>
      </c>
      <c r="D1319" t="s">
        <v>465</v>
      </c>
      <c r="E1319" t="s">
        <v>196</v>
      </c>
      <c r="F1319" t="s">
        <v>197</v>
      </c>
      <c r="G1319" t="s">
        <v>25</v>
      </c>
      <c r="H1319" t="s">
        <v>58</v>
      </c>
      <c r="I1319">
        <v>3</v>
      </c>
      <c r="J1319">
        <v>534.09</v>
      </c>
      <c r="K1319">
        <v>0</v>
      </c>
      <c r="L1319">
        <v>80.11</v>
      </c>
      <c r="M1319">
        <v>0.2</v>
      </c>
      <c r="N1319">
        <v>1682.58</v>
      </c>
      <c r="O1319" t="s">
        <v>69</v>
      </c>
      <c r="P1319" t="s">
        <v>28</v>
      </c>
      <c r="Q1319" t="s">
        <v>182</v>
      </c>
      <c r="R1319" t="s">
        <v>183</v>
      </c>
      <c r="S1319" t="s">
        <v>43</v>
      </c>
      <c r="T1319" t="s">
        <v>3978</v>
      </c>
    </row>
    <row r="1320" spans="1:20" x14ac:dyDescent="0.25">
      <c r="A1320" t="s">
        <v>3979</v>
      </c>
      <c r="B1320" s="1">
        <v>44630</v>
      </c>
      <c r="C1320" t="s">
        <v>3980</v>
      </c>
      <c r="D1320" t="s">
        <v>113</v>
      </c>
      <c r="E1320" t="s">
        <v>358</v>
      </c>
      <c r="F1320" t="s">
        <v>359</v>
      </c>
      <c r="G1320" t="s">
        <v>25</v>
      </c>
      <c r="H1320" t="s">
        <v>256</v>
      </c>
      <c r="I1320">
        <v>3</v>
      </c>
      <c r="J1320">
        <v>529.73</v>
      </c>
      <c r="K1320">
        <v>0</v>
      </c>
      <c r="L1320">
        <v>286.05</v>
      </c>
      <c r="M1320">
        <v>14.72</v>
      </c>
      <c r="N1320">
        <v>1889.96</v>
      </c>
      <c r="O1320" t="s">
        <v>69</v>
      </c>
      <c r="P1320" t="s">
        <v>28</v>
      </c>
      <c r="Q1320" t="s">
        <v>182</v>
      </c>
      <c r="R1320" t="s">
        <v>183</v>
      </c>
      <c r="S1320" t="s">
        <v>43</v>
      </c>
      <c r="T1320" t="s">
        <v>1308</v>
      </c>
    </row>
    <row r="1321" spans="1:20" x14ac:dyDescent="0.25">
      <c r="A1321" t="s">
        <v>3981</v>
      </c>
      <c r="B1321" s="1">
        <v>45545</v>
      </c>
      <c r="C1321" t="s">
        <v>3982</v>
      </c>
      <c r="D1321" t="s">
        <v>1825</v>
      </c>
      <c r="E1321" t="s">
        <v>530</v>
      </c>
      <c r="F1321" t="s">
        <v>531</v>
      </c>
      <c r="G1321" t="s">
        <v>25</v>
      </c>
      <c r="H1321" t="s">
        <v>109</v>
      </c>
      <c r="I1321">
        <v>3</v>
      </c>
      <c r="J1321">
        <v>425.65</v>
      </c>
      <c r="K1321">
        <v>0.1</v>
      </c>
      <c r="L1321">
        <v>206.87</v>
      </c>
      <c r="M1321">
        <v>5.46</v>
      </c>
      <c r="N1321">
        <v>1361.58</v>
      </c>
      <c r="O1321" t="s">
        <v>80</v>
      </c>
      <c r="P1321" t="s">
        <v>132</v>
      </c>
      <c r="Q1321" t="s">
        <v>100</v>
      </c>
      <c r="R1321" t="s">
        <v>101</v>
      </c>
      <c r="S1321" t="s">
        <v>43</v>
      </c>
      <c r="T1321" t="s">
        <v>2388</v>
      </c>
    </row>
    <row r="1322" spans="1:20" x14ac:dyDescent="0.25">
      <c r="A1322" t="s">
        <v>3983</v>
      </c>
      <c r="B1322" s="1">
        <v>45491</v>
      </c>
      <c r="C1322" t="s">
        <v>3290</v>
      </c>
      <c r="D1322" t="s">
        <v>1081</v>
      </c>
      <c r="E1322" t="s">
        <v>261</v>
      </c>
      <c r="F1322" t="s">
        <v>262</v>
      </c>
      <c r="G1322" t="s">
        <v>50</v>
      </c>
      <c r="H1322" t="s">
        <v>354</v>
      </c>
      <c r="I1322">
        <v>1</v>
      </c>
      <c r="J1322">
        <v>482.23</v>
      </c>
      <c r="K1322">
        <v>0</v>
      </c>
      <c r="L1322">
        <v>86.8</v>
      </c>
      <c r="M1322">
        <v>11.48</v>
      </c>
      <c r="N1322">
        <v>580.51</v>
      </c>
      <c r="O1322" t="s">
        <v>59</v>
      </c>
      <c r="P1322" t="s">
        <v>28</v>
      </c>
      <c r="Q1322" t="s">
        <v>124</v>
      </c>
      <c r="R1322" t="s">
        <v>125</v>
      </c>
      <c r="S1322" t="s">
        <v>43</v>
      </c>
      <c r="T1322" t="s">
        <v>3984</v>
      </c>
    </row>
    <row r="1323" spans="1:20" x14ac:dyDescent="0.25">
      <c r="A1323" t="s">
        <v>3985</v>
      </c>
      <c r="B1323" s="1">
        <v>44252</v>
      </c>
      <c r="C1323" t="s">
        <v>3986</v>
      </c>
      <c r="D1323" t="s">
        <v>779</v>
      </c>
      <c r="E1323" t="s">
        <v>23</v>
      </c>
      <c r="F1323" t="s">
        <v>24</v>
      </c>
      <c r="G1323" t="s">
        <v>25</v>
      </c>
      <c r="H1323" t="s">
        <v>256</v>
      </c>
      <c r="I1323">
        <v>5</v>
      </c>
      <c r="J1323">
        <v>561.04</v>
      </c>
      <c r="K1323">
        <v>0.05</v>
      </c>
      <c r="L1323">
        <v>213.2</v>
      </c>
      <c r="M1323">
        <v>4.4800000000000004</v>
      </c>
      <c r="N1323">
        <v>2882.62</v>
      </c>
      <c r="O1323" t="s">
        <v>153</v>
      </c>
      <c r="P1323" t="s">
        <v>28</v>
      </c>
      <c r="Q1323" t="s">
        <v>81</v>
      </c>
      <c r="R1323" t="s">
        <v>82</v>
      </c>
      <c r="S1323" t="s">
        <v>31</v>
      </c>
      <c r="T1323" t="s">
        <v>971</v>
      </c>
    </row>
    <row r="1324" spans="1:20" x14ac:dyDescent="0.25">
      <c r="A1324" t="s">
        <v>3987</v>
      </c>
      <c r="B1324" s="1">
        <v>44877</v>
      </c>
      <c r="C1324" t="s">
        <v>3988</v>
      </c>
      <c r="D1324" t="s">
        <v>347</v>
      </c>
      <c r="E1324" t="s">
        <v>374</v>
      </c>
      <c r="F1324" t="s">
        <v>375</v>
      </c>
      <c r="G1324" t="s">
        <v>25</v>
      </c>
      <c r="H1324" t="s">
        <v>39</v>
      </c>
      <c r="I1324">
        <v>3</v>
      </c>
      <c r="J1324">
        <v>258.02999999999997</v>
      </c>
      <c r="K1324">
        <v>0.2</v>
      </c>
      <c r="L1324">
        <v>111.47</v>
      </c>
      <c r="M1324">
        <v>4.7300000000000004</v>
      </c>
      <c r="N1324">
        <v>735.47</v>
      </c>
      <c r="O1324" t="s">
        <v>80</v>
      </c>
      <c r="P1324" t="s">
        <v>132</v>
      </c>
      <c r="Q1324" t="s">
        <v>221</v>
      </c>
      <c r="R1324" t="s">
        <v>222</v>
      </c>
      <c r="S1324" t="s">
        <v>43</v>
      </c>
      <c r="T1324" t="s">
        <v>3989</v>
      </c>
    </row>
    <row r="1325" spans="1:20" x14ac:dyDescent="0.25">
      <c r="A1325" t="s">
        <v>3990</v>
      </c>
      <c r="B1325" s="1">
        <v>44405</v>
      </c>
      <c r="C1325" t="s">
        <v>3991</v>
      </c>
      <c r="D1325" t="s">
        <v>113</v>
      </c>
      <c r="E1325" t="s">
        <v>456</v>
      </c>
      <c r="F1325" t="s">
        <v>457</v>
      </c>
      <c r="G1325" t="s">
        <v>108</v>
      </c>
      <c r="H1325" t="s">
        <v>263</v>
      </c>
      <c r="I1325">
        <v>3</v>
      </c>
      <c r="J1325">
        <v>557.23</v>
      </c>
      <c r="K1325">
        <v>0.05</v>
      </c>
      <c r="L1325">
        <v>127.05</v>
      </c>
      <c r="M1325">
        <v>11.71</v>
      </c>
      <c r="N1325">
        <v>1726.87</v>
      </c>
      <c r="O1325" t="s">
        <v>27</v>
      </c>
      <c r="P1325" t="s">
        <v>132</v>
      </c>
      <c r="Q1325" t="s">
        <v>116</v>
      </c>
      <c r="R1325" t="s">
        <v>42</v>
      </c>
      <c r="S1325" t="s">
        <v>43</v>
      </c>
      <c r="T1325" t="s">
        <v>3992</v>
      </c>
    </row>
    <row r="1326" spans="1:20" x14ac:dyDescent="0.25">
      <c r="A1326" t="s">
        <v>3993</v>
      </c>
      <c r="B1326" s="1">
        <v>43973</v>
      </c>
      <c r="C1326" t="s">
        <v>3994</v>
      </c>
      <c r="D1326" t="s">
        <v>620</v>
      </c>
      <c r="E1326" t="s">
        <v>106</v>
      </c>
      <c r="F1326" t="s">
        <v>107</v>
      </c>
      <c r="G1326" t="s">
        <v>98</v>
      </c>
      <c r="H1326" t="s">
        <v>263</v>
      </c>
      <c r="I1326">
        <v>3</v>
      </c>
      <c r="J1326">
        <v>555.58000000000004</v>
      </c>
      <c r="K1326">
        <v>0</v>
      </c>
      <c r="L1326">
        <v>133.34</v>
      </c>
      <c r="M1326">
        <v>2.02</v>
      </c>
      <c r="N1326">
        <v>1802.1</v>
      </c>
      <c r="O1326" t="s">
        <v>69</v>
      </c>
      <c r="P1326" t="s">
        <v>28</v>
      </c>
      <c r="Q1326" t="s">
        <v>210</v>
      </c>
      <c r="R1326" t="s">
        <v>42</v>
      </c>
      <c r="S1326" t="s">
        <v>43</v>
      </c>
      <c r="T1326" t="s">
        <v>1466</v>
      </c>
    </row>
    <row r="1327" spans="1:20" x14ac:dyDescent="0.25">
      <c r="A1327" t="s">
        <v>3995</v>
      </c>
      <c r="B1327" s="1">
        <v>44823</v>
      </c>
      <c r="C1327" t="s">
        <v>3996</v>
      </c>
      <c r="D1327" t="s">
        <v>772</v>
      </c>
      <c r="E1327" t="s">
        <v>114</v>
      </c>
      <c r="F1327" t="s">
        <v>115</v>
      </c>
      <c r="G1327" t="s">
        <v>98</v>
      </c>
      <c r="H1327" t="s">
        <v>109</v>
      </c>
      <c r="I1327">
        <v>4</v>
      </c>
      <c r="J1327">
        <v>190.97</v>
      </c>
      <c r="K1327">
        <v>0.1</v>
      </c>
      <c r="L1327">
        <v>55</v>
      </c>
      <c r="M1327">
        <v>11.74</v>
      </c>
      <c r="N1327">
        <v>754.23</v>
      </c>
      <c r="O1327" t="s">
        <v>80</v>
      </c>
      <c r="P1327" t="s">
        <v>28</v>
      </c>
      <c r="Q1327" t="s">
        <v>81</v>
      </c>
      <c r="R1327" t="s">
        <v>82</v>
      </c>
      <c r="S1327" t="s">
        <v>43</v>
      </c>
      <c r="T1327" t="s">
        <v>3883</v>
      </c>
    </row>
    <row r="1328" spans="1:20" x14ac:dyDescent="0.25">
      <c r="A1328" t="s">
        <v>3997</v>
      </c>
      <c r="B1328" s="1">
        <v>44495</v>
      </c>
      <c r="C1328" t="s">
        <v>3998</v>
      </c>
      <c r="D1328" t="s">
        <v>429</v>
      </c>
      <c r="E1328" t="s">
        <v>358</v>
      </c>
      <c r="F1328" t="s">
        <v>359</v>
      </c>
      <c r="G1328" t="s">
        <v>180</v>
      </c>
      <c r="H1328" t="s">
        <v>109</v>
      </c>
      <c r="I1328">
        <v>2</v>
      </c>
      <c r="J1328">
        <v>447.48</v>
      </c>
      <c r="K1328">
        <v>0.15</v>
      </c>
      <c r="L1328">
        <v>60.86</v>
      </c>
      <c r="M1328">
        <v>2.83</v>
      </c>
      <c r="N1328">
        <v>824.41</v>
      </c>
      <c r="O1328" t="s">
        <v>40</v>
      </c>
      <c r="P1328" t="s">
        <v>28</v>
      </c>
      <c r="Q1328" t="s">
        <v>221</v>
      </c>
      <c r="R1328" t="s">
        <v>222</v>
      </c>
      <c r="S1328" t="s">
        <v>43</v>
      </c>
      <c r="T1328" t="s">
        <v>3999</v>
      </c>
    </row>
    <row r="1329" spans="1:20" x14ac:dyDescent="0.25">
      <c r="A1329" t="s">
        <v>4000</v>
      </c>
      <c r="B1329" s="1">
        <v>43975</v>
      </c>
      <c r="C1329" t="s">
        <v>4001</v>
      </c>
      <c r="D1329" t="s">
        <v>611</v>
      </c>
      <c r="E1329" t="s">
        <v>208</v>
      </c>
      <c r="F1329" t="s">
        <v>209</v>
      </c>
      <c r="G1329" t="s">
        <v>180</v>
      </c>
      <c r="H1329" t="s">
        <v>39</v>
      </c>
      <c r="I1329">
        <v>5</v>
      </c>
      <c r="J1329">
        <v>423.11</v>
      </c>
      <c r="K1329">
        <v>0.1</v>
      </c>
      <c r="L1329">
        <v>95.2</v>
      </c>
      <c r="M1329">
        <v>3.57</v>
      </c>
      <c r="N1329">
        <v>2002.76</v>
      </c>
      <c r="O1329" t="s">
        <v>69</v>
      </c>
      <c r="P1329" t="s">
        <v>28</v>
      </c>
      <c r="Q1329" t="s">
        <v>51</v>
      </c>
      <c r="R1329" t="s">
        <v>42</v>
      </c>
      <c r="S1329" t="s">
        <v>43</v>
      </c>
      <c r="T1329" t="s">
        <v>4002</v>
      </c>
    </row>
    <row r="1330" spans="1:20" x14ac:dyDescent="0.25">
      <c r="A1330" t="s">
        <v>4003</v>
      </c>
      <c r="B1330" s="1">
        <v>45079</v>
      </c>
      <c r="C1330" t="s">
        <v>4004</v>
      </c>
      <c r="D1330" t="s">
        <v>801</v>
      </c>
      <c r="E1330" t="s">
        <v>87</v>
      </c>
      <c r="F1330" t="s">
        <v>88</v>
      </c>
      <c r="G1330" t="s">
        <v>25</v>
      </c>
      <c r="H1330" t="s">
        <v>123</v>
      </c>
      <c r="I1330">
        <v>4</v>
      </c>
      <c r="J1330">
        <v>51.21</v>
      </c>
      <c r="K1330">
        <v>0.05</v>
      </c>
      <c r="L1330">
        <v>23.35</v>
      </c>
      <c r="M1330">
        <v>5.9</v>
      </c>
      <c r="N1330">
        <v>223.85</v>
      </c>
      <c r="O1330" t="s">
        <v>80</v>
      </c>
      <c r="P1330" t="s">
        <v>28</v>
      </c>
      <c r="Q1330" t="s">
        <v>51</v>
      </c>
      <c r="R1330" t="s">
        <v>42</v>
      </c>
      <c r="S1330" t="s">
        <v>43</v>
      </c>
      <c r="T1330" t="s">
        <v>653</v>
      </c>
    </row>
    <row r="1331" spans="1:20" x14ac:dyDescent="0.25">
      <c r="A1331" t="s">
        <v>4005</v>
      </c>
      <c r="B1331" s="1">
        <v>44837</v>
      </c>
      <c r="C1331" t="s">
        <v>4006</v>
      </c>
      <c r="D1331" t="s">
        <v>1418</v>
      </c>
      <c r="E1331" t="s">
        <v>164</v>
      </c>
      <c r="F1331" t="s">
        <v>165</v>
      </c>
      <c r="G1331" t="s">
        <v>38</v>
      </c>
      <c r="H1331" t="s">
        <v>39</v>
      </c>
      <c r="I1331">
        <v>5</v>
      </c>
      <c r="J1331">
        <v>501.97</v>
      </c>
      <c r="K1331">
        <v>0.15</v>
      </c>
      <c r="L1331">
        <v>170.67</v>
      </c>
      <c r="M1331">
        <v>11.29</v>
      </c>
      <c r="N1331">
        <v>2315.33</v>
      </c>
      <c r="O1331" t="s">
        <v>27</v>
      </c>
      <c r="P1331" t="s">
        <v>28</v>
      </c>
      <c r="Q1331" t="s">
        <v>339</v>
      </c>
      <c r="R1331" t="s">
        <v>82</v>
      </c>
      <c r="S1331" t="s">
        <v>43</v>
      </c>
      <c r="T1331" t="s">
        <v>4007</v>
      </c>
    </row>
    <row r="1332" spans="1:20" x14ac:dyDescent="0.25">
      <c r="A1332" t="s">
        <v>4008</v>
      </c>
      <c r="B1332" s="1">
        <v>44333</v>
      </c>
      <c r="C1332" t="s">
        <v>4009</v>
      </c>
      <c r="D1332" t="s">
        <v>1264</v>
      </c>
      <c r="E1332" t="s">
        <v>530</v>
      </c>
      <c r="F1332" t="s">
        <v>531</v>
      </c>
      <c r="G1332" t="s">
        <v>108</v>
      </c>
      <c r="H1332" t="s">
        <v>58</v>
      </c>
      <c r="I1332">
        <v>4</v>
      </c>
      <c r="J1332">
        <v>98.5</v>
      </c>
      <c r="K1332">
        <v>0.1</v>
      </c>
      <c r="L1332">
        <v>63.83</v>
      </c>
      <c r="M1332">
        <v>6.55</v>
      </c>
      <c r="N1332">
        <v>424.98</v>
      </c>
      <c r="O1332" t="s">
        <v>80</v>
      </c>
      <c r="P1332" t="s">
        <v>28</v>
      </c>
      <c r="Q1332" t="s">
        <v>339</v>
      </c>
      <c r="R1332" t="s">
        <v>82</v>
      </c>
      <c r="S1332" t="s">
        <v>43</v>
      </c>
      <c r="T1332" t="s">
        <v>489</v>
      </c>
    </row>
    <row r="1333" spans="1:20" x14ac:dyDescent="0.25">
      <c r="A1333" t="s">
        <v>4010</v>
      </c>
      <c r="B1333" s="1">
        <v>44651</v>
      </c>
      <c r="C1333" t="s">
        <v>4011</v>
      </c>
      <c r="D1333" t="s">
        <v>2468</v>
      </c>
      <c r="E1333" t="s">
        <v>319</v>
      </c>
      <c r="F1333" t="s">
        <v>320</v>
      </c>
      <c r="G1333" t="s">
        <v>108</v>
      </c>
      <c r="H1333" t="s">
        <v>58</v>
      </c>
      <c r="I1333">
        <v>3</v>
      </c>
      <c r="J1333">
        <v>142.41999999999999</v>
      </c>
      <c r="K1333">
        <v>0.05</v>
      </c>
      <c r="L1333">
        <v>32.47</v>
      </c>
      <c r="M1333">
        <v>4.67</v>
      </c>
      <c r="N1333">
        <v>443.04</v>
      </c>
      <c r="O1333" t="s">
        <v>40</v>
      </c>
      <c r="P1333" t="s">
        <v>132</v>
      </c>
      <c r="Q1333" t="s">
        <v>124</v>
      </c>
      <c r="R1333" t="s">
        <v>125</v>
      </c>
      <c r="S1333" t="s">
        <v>43</v>
      </c>
      <c r="T1333" t="s">
        <v>4012</v>
      </c>
    </row>
    <row r="1334" spans="1:20" x14ac:dyDescent="0.25">
      <c r="A1334" t="s">
        <v>4013</v>
      </c>
      <c r="B1334" s="1">
        <v>45470</v>
      </c>
      <c r="C1334" t="s">
        <v>4014</v>
      </c>
      <c r="D1334" t="s">
        <v>1099</v>
      </c>
      <c r="E1334" t="s">
        <v>215</v>
      </c>
      <c r="F1334" t="s">
        <v>216</v>
      </c>
      <c r="G1334" t="s">
        <v>50</v>
      </c>
      <c r="H1334" t="s">
        <v>109</v>
      </c>
      <c r="I1334">
        <v>2</v>
      </c>
      <c r="J1334">
        <v>352.04</v>
      </c>
      <c r="K1334">
        <v>0.1</v>
      </c>
      <c r="L1334">
        <v>31.68</v>
      </c>
      <c r="M1334">
        <v>14.47</v>
      </c>
      <c r="N1334">
        <v>679.82</v>
      </c>
      <c r="O1334" t="s">
        <v>27</v>
      </c>
      <c r="P1334" t="s">
        <v>28</v>
      </c>
      <c r="Q1334" t="s">
        <v>154</v>
      </c>
      <c r="R1334" t="s">
        <v>155</v>
      </c>
      <c r="S1334" t="s">
        <v>235</v>
      </c>
      <c r="T1334" t="s">
        <v>2294</v>
      </c>
    </row>
    <row r="1335" spans="1:20" x14ac:dyDescent="0.25">
      <c r="A1335" t="s">
        <v>4015</v>
      </c>
      <c r="B1335" s="1">
        <v>43934</v>
      </c>
      <c r="C1335" t="s">
        <v>4016</v>
      </c>
      <c r="D1335" t="s">
        <v>986</v>
      </c>
      <c r="E1335" t="s">
        <v>66</v>
      </c>
      <c r="F1335" t="s">
        <v>67</v>
      </c>
      <c r="G1335" t="s">
        <v>50</v>
      </c>
      <c r="H1335" t="s">
        <v>263</v>
      </c>
      <c r="I1335">
        <v>1</v>
      </c>
      <c r="J1335">
        <v>428.75</v>
      </c>
      <c r="K1335">
        <v>0</v>
      </c>
      <c r="L1335">
        <v>51.45</v>
      </c>
      <c r="M1335">
        <v>1.7</v>
      </c>
      <c r="N1335">
        <v>481.9</v>
      </c>
      <c r="O1335" t="s">
        <v>80</v>
      </c>
      <c r="P1335" t="s">
        <v>28</v>
      </c>
      <c r="Q1335" t="s">
        <v>60</v>
      </c>
      <c r="R1335" t="s">
        <v>61</v>
      </c>
      <c r="S1335" t="s">
        <v>43</v>
      </c>
      <c r="T1335" t="s">
        <v>4017</v>
      </c>
    </row>
    <row r="1336" spans="1:20" x14ac:dyDescent="0.25">
      <c r="A1336" t="s">
        <v>4018</v>
      </c>
      <c r="B1336" s="1">
        <v>44893</v>
      </c>
      <c r="C1336" t="s">
        <v>4019</v>
      </c>
      <c r="D1336" t="s">
        <v>562</v>
      </c>
      <c r="E1336" t="s">
        <v>151</v>
      </c>
      <c r="F1336" t="s">
        <v>152</v>
      </c>
      <c r="G1336" t="s">
        <v>98</v>
      </c>
      <c r="H1336" t="s">
        <v>109</v>
      </c>
      <c r="I1336">
        <v>5</v>
      </c>
      <c r="J1336">
        <v>465.39</v>
      </c>
      <c r="K1336">
        <v>0.05</v>
      </c>
      <c r="L1336">
        <v>265.27</v>
      </c>
      <c r="M1336">
        <v>4.93</v>
      </c>
      <c r="N1336">
        <v>2480.8000000000002</v>
      </c>
      <c r="O1336" t="s">
        <v>40</v>
      </c>
      <c r="P1336" t="s">
        <v>28</v>
      </c>
      <c r="Q1336" t="s">
        <v>51</v>
      </c>
      <c r="R1336" t="s">
        <v>42</v>
      </c>
      <c r="S1336" t="s">
        <v>91</v>
      </c>
      <c r="T1336" t="s">
        <v>1114</v>
      </c>
    </row>
    <row r="1337" spans="1:20" x14ac:dyDescent="0.25">
      <c r="A1337" t="s">
        <v>4020</v>
      </c>
      <c r="B1337" s="1">
        <v>44028</v>
      </c>
      <c r="C1337" t="s">
        <v>4021</v>
      </c>
      <c r="D1337" t="s">
        <v>549</v>
      </c>
      <c r="E1337" t="s">
        <v>202</v>
      </c>
      <c r="F1337" t="s">
        <v>203</v>
      </c>
      <c r="G1337" t="s">
        <v>50</v>
      </c>
      <c r="H1337" t="s">
        <v>123</v>
      </c>
      <c r="I1337">
        <v>5</v>
      </c>
      <c r="J1337">
        <v>213.34</v>
      </c>
      <c r="K1337">
        <v>0.05</v>
      </c>
      <c r="L1337">
        <v>81.069999999999993</v>
      </c>
      <c r="M1337">
        <v>11.6</v>
      </c>
      <c r="N1337">
        <v>1106.03</v>
      </c>
      <c r="O1337" t="s">
        <v>69</v>
      </c>
      <c r="P1337" t="s">
        <v>28</v>
      </c>
      <c r="Q1337" t="s">
        <v>81</v>
      </c>
      <c r="R1337" t="s">
        <v>82</v>
      </c>
      <c r="S1337" t="s">
        <v>43</v>
      </c>
      <c r="T1337" t="s">
        <v>4022</v>
      </c>
    </row>
    <row r="1338" spans="1:20" x14ac:dyDescent="0.25">
      <c r="A1338" t="s">
        <v>4023</v>
      </c>
      <c r="B1338" s="1">
        <v>45500</v>
      </c>
      <c r="C1338" t="s">
        <v>4024</v>
      </c>
      <c r="D1338" t="s">
        <v>177</v>
      </c>
      <c r="E1338" t="s">
        <v>77</v>
      </c>
      <c r="F1338" t="s">
        <v>78</v>
      </c>
      <c r="G1338" t="s">
        <v>180</v>
      </c>
      <c r="H1338" t="s">
        <v>354</v>
      </c>
      <c r="I1338">
        <v>2</v>
      </c>
      <c r="J1338">
        <v>303.27999999999997</v>
      </c>
      <c r="K1338">
        <v>0</v>
      </c>
      <c r="L1338">
        <v>109.18</v>
      </c>
      <c r="M1338">
        <v>2.42</v>
      </c>
      <c r="N1338">
        <v>718.16</v>
      </c>
      <c r="O1338" t="s">
        <v>69</v>
      </c>
      <c r="P1338" t="s">
        <v>28</v>
      </c>
      <c r="Q1338" t="s">
        <v>221</v>
      </c>
      <c r="R1338" t="s">
        <v>222</v>
      </c>
      <c r="S1338" t="s">
        <v>43</v>
      </c>
      <c r="T1338" t="s">
        <v>4025</v>
      </c>
    </row>
    <row r="1339" spans="1:20" x14ac:dyDescent="0.25">
      <c r="A1339" t="s">
        <v>4026</v>
      </c>
      <c r="B1339" s="1">
        <v>44409</v>
      </c>
      <c r="C1339" t="s">
        <v>4027</v>
      </c>
      <c r="D1339" t="s">
        <v>1333</v>
      </c>
      <c r="E1339" t="s">
        <v>469</v>
      </c>
      <c r="F1339" t="s">
        <v>470</v>
      </c>
      <c r="G1339" t="s">
        <v>38</v>
      </c>
      <c r="H1339" t="s">
        <v>79</v>
      </c>
      <c r="I1339">
        <v>4</v>
      </c>
      <c r="J1339">
        <v>255.5</v>
      </c>
      <c r="K1339">
        <v>0.05</v>
      </c>
      <c r="L1339">
        <v>116.51</v>
      </c>
      <c r="M1339">
        <v>1.97</v>
      </c>
      <c r="N1339">
        <v>1089.3800000000001</v>
      </c>
      <c r="O1339" t="s">
        <v>40</v>
      </c>
      <c r="P1339" t="s">
        <v>28</v>
      </c>
      <c r="Q1339" t="s">
        <v>51</v>
      </c>
      <c r="R1339" t="s">
        <v>42</v>
      </c>
      <c r="S1339" t="s">
        <v>43</v>
      </c>
      <c r="T1339" t="s">
        <v>4028</v>
      </c>
    </row>
    <row r="1340" spans="1:20" x14ac:dyDescent="0.25">
      <c r="A1340" t="s">
        <v>4029</v>
      </c>
      <c r="B1340" s="1">
        <v>44221</v>
      </c>
      <c r="C1340" t="s">
        <v>4030</v>
      </c>
      <c r="D1340" t="s">
        <v>1192</v>
      </c>
      <c r="E1340" t="s">
        <v>254</v>
      </c>
      <c r="F1340" t="s">
        <v>255</v>
      </c>
      <c r="G1340" t="s">
        <v>50</v>
      </c>
      <c r="H1340" t="s">
        <v>109</v>
      </c>
      <c r="I1340">
        <v>5</v>
      </c>
      <c r="J1340">
        <v>129.41999999999999</v>
      </c>
      <c r="K1340">
        <v>0</v>
      </c>
      <c r="L1340">
        <v>77.650000000000006</v>
      </c>
      <c r="M1340">
        <v>13.27</v>
      </c>
      <c r="N1340">
        <v>738.02</v>
      </c>
      <c r="O1340" t="s">
        <v>153</v>
      </c>
      <c r="P1340" t="s">
        <v>28</v>
      </c>
      <c r="Q1340" t="s">
        <v>116</v>
      </c>
      <c r="R1340" t="s">
        <v>42</v>
      </c>
      <c r="S1340" t="s">
        <v>43</v>
      </c>
      <c r="T1340" t="s">
        <v>3477</v>
      </c>
    </row>
    <row r="1341" spans="1:20" x14ac:dyDescent="0.25">
      <c r="A1341" t="s">
        <v>4031</v>
      </c>
      <c r="B1341" s="1">
        <v>45033</v>
      </c>
      <c r="C1341" t="s">
        <v>4032</v>
      </c>
      <c r="D1341" t="s">
        <v>694</v>
      </c>
      <c r="E1341" t="s">
        <v>121</v>
      </c>
      <c r="F1341" t="s">
        <v>122</v>
      </c>
      <c r="G1341" t="s">
        <v>50</v>
      </c>
      <c r="H1341" t="s">
        <v>123</v>
      </c>
      <c r="I1341">
        <v>2</v>
      </c>
      <c r="J1341">
        <v>165.57</v>
      </c>
      <c r="K1341">
        <v>0.05</v>
      </c>
      <c r="L1341">
        <v>56.62</v>
      </c>
      <c r="M1341">
        <v>9.41</v>
      </c>
      <c r="N1341">
        <v>380.61</v>
      </c>
      <c r="O1341" t="s">
        <v>153</v>
      </c>
      <c r="P1341" t="s">
        <v>28</v>
      </c>
      <c r="Q1341" t="s">
        <v>154</v>
      </c>
      <c r="R1341" t="s">
        <v>155</v>
      </c>
      <c r="S1341" t="s">
        <v>43</v>
      </c>
      <c r="T1341" t="s">
        <v>4033</v>
      </c>
    </row>
    <row r="1342" spans="1:20" x14ac:dyDescent="0.25">
      <c r="A1342" t="s">
        <v>4034</v>
      </c>
      <c r="B1342" s="1">
        <v>44384</v>
      </c>
      <c r="C1342" t="s">
        <v>4035</v>
      </c>
      <c r="D1342" t="s">
        <v>712</v>
      </c>
      <c r="E1342" t="s">
        <v>319</v>
      </c>
      <c r="F1342" t="s">
        <v>320</v>
      </c>
      <c r="G1342" t="s">
        <v>50</v>
      </c>
      <c r="H1342" t="s">
        <v>68</v>
      </c>
      <c r="I1342">
        <v>3</v>
      </c>
      <c r="J1342">
        <v>375.82</v>
      </c>
      <c r="K1342">
        <v>0</v>
      </c>
      <c r="L1342">
        <v>90.2</v>
      </c>
      <c r="M1342">
        <v>14.13</v>
      </c>
      <c r="N1342">
        <v>1231.79</v>
      </c>
      <c r="O1342" t="s">
        <v>69</v>
      </c>
      <c r="P1342" t="s">
        <v>28</v>
      </c>
      <c r="Q1342" t="s">
        <v>339</v>
      </c>
      <c r="R1342" t="s">
        <v>82</v>
      </c>
      <c r="S1342" t="s">
        <v>43</v>
      </c>
      <c r="T1342" t="s">
        <v>4036</v>
      </c>
    </row>
    <row r="1343" spans="1:20" x14ac:dyDescent="0.25">
      <c r="A1343" t="s">
        <v>4037</v>
      </c>
      <c r="B1343" s="1">
        <v>45302</v>
      </c>
      <c r="C1343" t="s">
        <v>4038</v>
      </c>
      <c r="D1343" t="s">
        <v>328</v>
      </c>
      <c r="E1343" t="s">
        <v>337</v>
      </c>
      <c r="F1343" t="s">
        <v>338</v>
      </c>
      <c r="G1343" t="s">
        <v>25</v>
      </c>
      <c r="H1343" t="s">
        <v>109</v>
      </c>
      <c r="I1343">
        <v>1</v>
      </c>
      <c r="J1343">
        <v>481.81</v>
      </c>
      <c r="K1343">
        <v>0</v>
      </c>
      <c r="L1343">
        <v>38.54</v>
      </c>
      <c r="M1343">
        <v>6</v>
      </c>
      <c r="N1343">
        <v>526.35</v>
      </c>
      <c r="O1343" t="s">
        <v>153</v>
      </c>
      <c r="P1343" t="s">
        <v>28</v>
      </c>
      <c r="Q1343" t="s">
        <v>60</v>
      </c>
      <c r="R1343" t="s">
        <v>61</v>
      </c>
      <c r="S1343" t="s">
        <v>43</v>
      </c>
      <c r="T1343" t="s">
        <v>4039</v>
      </c>
    </row>
    <row r="1344" spans="1:20" x14ac:dyDescent="0.25">
      <c r="A1344" t="s">
        <v>4040</v>
      </c>
      <c r="B1344" s="1">
        <v>45354</v>
      </c>
      <c r="C1344" t="s">
        <v>4041</v>
      </c>
      <c r="D1344" t="s">
        <v>1006</v>
      </c>
      <c r="E1344" t="s">
        <v>469</v>
      </c>
      <c r="F1344" t="s">
        <v>470</v>
      </c>
      <c r="G1344" t="s">
        <v>25</v>
      </c>
      <c r="H1344" t="s">
        <v>39</v>
      </c>
      <c r="I1344">
        <v>2</v>
      </c>
      <c r="J1344">
        <v>365.53</v>
      </c>
      <c r="K1344">
        <v>0.2</v>
      </c>
      <c r="L1344">
        <v>29.24</v>
      </c>
      <c r="M1344">
        <v>10.57</v>
      </c>
      <c r="N1344">
        <v>624.66</v>
      </c>
      <c r="O1344" t="s">
        <v>153</v>
      </c>
      <c r="P1344" t="s">
        <v>28</v>
      </c>
      <c r="Q1344" t="s">
        <v>210</v>
      </c>
      <c r="R1344" t="s">
        <v>42</v>
      </c>
      <c r="S1344" t="s">
        <v>31</v>
      </c>
      <c r="T1344" t="s">
        <v>4042</v>
      </c>
    </row>
    <row r="1345" spans="1:20" x14ac:dyDescent="0.25">
      <c r="A1345" t="s">
        <v>4043</v>
      </c>
      <c r="B1345" s="1">
        <v>44869</v>
      </c>
      <c r="C1345" t="s">
        <v>4044</v>
      </c>
      <c r="D1345" t="s">
        <v>55</v>
      </c>
      <c r="E1345" t="s">
        <v>202</v>
      </c>
      <c r="F1345" t="s">
        <v>203</v>
      </c>
      <c r="G1345" t="s">
        <v>108</v>
      </c>
      <c r="H1345" t="s">
        <v>79</v>
      </c>
      <c r="I1345">
        <v>1</v>
      </c>
      <c r="J1345">
        <v>287.20999999999998</v>
      </c>
      <c r="K1345">
        <v>0.05</v>
      </c>
      <c r="L1345">
        <v>13.64</v>
      </c>
      <c r="M1345">
        <v>6.6</v>
      </c>
      <c r="N1345">
        <v>293.08999999999997</v>
      </c>
      <c r="O1345" t="s">
        <v>40</v>
      </c>
      <c r="P1345" t="s">
        <v>28</v>
      </c>
      <c r="Q1345" t="s">
        <v>154</v>
      </c>
      <c r="R1345" t="s">
        <v>155</v>
      </c>
      <c r="S1345" t="s">
        <v>43</v>
      </c>
      <c r="T1345" t="s">
        <v>4045</v>
      </c>
    </row>
    <row r="1346" spans="1:20" x14ac:dyDescent="0.25">
      <c r="A1346" t="s">
        <v>4046</v>
      </c>
      <c r="B1346" s="1">
        <v>45477</v>
      </c>
      <c r="C1346" t="s">
        <v>4047</v>
      </c>
      <c r="D1346" t="s">
        <v>239</v>
      </c>
      <c r="E1346" t="s">
        <v>400</v>
      </c>
      <c r="F1346" t="s">
        <v>401</v>
      </c>
      <c r="G1346" t="s">
        <v>108</v>
      </c>
      <c r="H1346" t="s">
        <v>109</v>
      </c>
      <c r="I1346">
        <v>2</v>
      </c>
      <c r="J1346">
        <v>451.76</v>
      </c>
      <c r="K1346">
        <v>0</v>
      </c>
      <c r="L1346">
        <v>45.18</v>
      </c>
      <c r="M1346">
        <v>11.99</v>
      </c>
      <c r="N1346">
        <v>960.69</v>
      </c>
      <c r="O1346" t="s">
        <v>27</v>
      </c>
      <c r="P1346" t="s">
        <v>28</v>
      </c>
      <c r="Q1346" t="s">
        <v>41</v>
      </c>
      <c r="R1346" t="s">
        <v>42</v>
      </c>
      <c r="S1346" t="s">
        <v>235</v>
      </c>
      <c r="T1346" t="s">
        <v>3521</v>
      </c>
    </row>
    <row r="1347" spans="1:20" x14ac:dyDescent="0.25">
      <c r="A1347" t="s">
        <v>4048</v>
      </c>
      <c r="B1347" s="1">
        <v>45523</v>
      </c>
      <c r="C1347" t="s">
        <v>4049</v>
      </c>
      <c r="D1347" t="s">
        <v>318</v>
      </c>
      <c r="E1347" t="s">
        <v>675</v>
      </c>
      <c r="F1347" t="s">
        <v>676</v>
      </c>
      <c r="G1347" t="s">
        <v>38</v>
      </c>
      <c r="H1347" t="s">
        <v>109</v>
      </c>
      <c r="I1347">
        <v>5</v>
      </c>
      <c r="J1347">
        <v>64.2</v>
      </c>
      <c r="K1347">
        <v>0</v>
      </c>
      <c r="L1347">
        <v>16.05</v>
      </c>
      <c r="M1347">
        <v>7.62</v>
      </c>
      <c r="N1347">
        <v>344.67</v>
      </c>
      <c r="O1347" t="s">
        <v>69</v>
      </c>
      <c r="P1347" t="s">
        <v>28</v>
      </c>
      <c r="Q1347" t="s">
        <v>210</v>
      </c>
      <c r="R1347" t="s">
        <v>42</v>
      </c>
      <c r="S1347" t="s">
        <v>43</v>
      </c>
      <c r="T1347" t="s">
        <v>4050</v>
      </c>
    </row>
    <row r="1348" spans="1:20" x14ac:dyDescent="0.25">
      <c r="A1348" t="s">
        <v>4051</v>
      </c>
      <c r="B1348" s="1">
        <v>45143</v>
      </c>
      <c r="C1348" t="s">
        <v>4052</v>
      </c>
      <c r="D1348" t="s">
        <v>836</v>
      </c>
      <c r="E1348" t="s">
        <v>592</v>
      </c>
      <c r="F1348" t="s">
        <v>593</v>
      </c>
      <c r="G1348" t="s">
        <v>50</v>
      </c>
      <c r="H1348" t="s">
        <v>79</v>
      </c>
      <c r="I1348">
        <v>2</v>
      </c>
      <c r="J1348">
        <v>342.04</v>
      </c>
      <c r="K1348">
        <v>0</v>
      </c>
      <c r="L1348">
        <v>54.73</v>
      </c>
      <c r="M1348">
        <v>7.22</v>
      </c>
      <c r="N1348">
        <v>746.03</v>
      </c>
      <c r="O1348" t="s">
        <v>40</v>
      </c>
      <c r="P1348" t="s">
        <v>132</v>
      </c>
      <c r="Q1348" t="s">
        <v>228</v>
      </c>
      <c r="R1348" t="s">
        <v>82</v>
      </c>
      <c r="S1348" t="s">
        <v>72</v>
      </c>
      <c r="T1348" t="s">
        <v>4053</v>
      </c>
    </row>
    <row r="1349" spans="1:20" x14ac:dyDescent="0.25">
      <c r="A1349" t="s">
        <v>4054</v>
      </c>
      <c r="B1349" s="1">
        <v>44308</v>
      </c>
      <c r="C1349" t="s">
        <v>4055</v>
      </c>
      <c r="D1349" t="s">
        <v>373</v>
      </c>
      <c r="E1349" t="s">
        <v>352</v>
      </c>
      <c r="F1349" t="s">
        <v>353</v>
      </c>
      <c r="G1349" t="s">
        <v>38</v>
      </c>
      <c r="H1349" t="s">
        <v>58</v>
      </c>
      <c r="I1349">
        <v>1</v>
      </c>
      <c r="J1349">
        <v>290.72000000000003</v>
      </c>
      <c r="K1349">
        <v>0</v>
      </c>
      <c r="L1349">
        <v>0</v>
      </c>
      <c r="M1349">
        <v>13.08</v>
      </c>
      <c r="N1349">
        <v>303.8</v>
      </c>
      <c r="O1349" t="s">
        <v>69</v>
      </c>
      <c r="P1349" t="s">
        <v>28</v>
      </c>
      <c r="Q1349" t="s">
        <v>210</v>
      </c>
      <c r="R1349" t="s">
        <v>42</v>
      </c>
      <c r="S1349" t="s">
        <v>31</v>
      </c>
      <c r="T1349" t="s">
        <v>3041</v>
      </c>
    </row>
    <row r="1350" spans="1:20" x14ac:dyDescent="0.25">
      <c r="A1350" t="s">
        <v>4056</v>
      </c>
      <c r="B1350" s="1">
        <v>45085</v>
      </c>
      <c r="C1350" t="s">
        <v>4057</v>
      </c>
      <c r="D1350" t="s">
        <v>405</v>
      </c>
      <c r="E1350" t="s">
        <v>208</v>
      </c>
      <c r="F1350" t="s">
        <v>209</v>
      </c>
      <c r="G1350" t="s">
        <v>180</v>
      </c>
      <c r="H1350" t="s">
        <v>109</v>
      </c>
      <c r="I1350">
        <v>2</v>
      </c>
      <c r="J1350">
        <v>129.19</v>
      </c>
      <c r="K1350">
        <v>0.05</v>
      </c>
      <c r="L1350">
        <v>44.18</v>
      </c>
      <c r="M1350">
        <v>10.6</v>
      </c>
      <c r="N1350">
        <v>300.24</v>
      </c>
      <c r="O1350" t="s">
        <v>27</v>
      </c>
      <c r="P1350" t="s">
        <v>28</v>
      </c>
      <c r="Q1350" t="s">
        <v>29</v>
      </c>
      <c r="R1350" t="s">
        <v>30</v>
      </c>
      <c r="S1350" t="s">
        <v>43</v>
      </c>
      <c r="T1350" t="s">
        <v>3207</v>
      </c>
    </row>
    <row r="1351" spans="1:20" x14ac:dyDescent="0.25">
      <c r="A1351" t="s">
        <v>4058</v>
      </c>
      <c r="B1351" s="1">
        <v>44753</v>
      </c>
      <c r="C1351" t="s">
        <v>4059</v>
      </c>
      <c r="D1351" t="s">
        <v>1250</v>
      </c>
      <c r="E1351" t="s">
        <v>456</v>
      </c>
      <c r="F1351" t="s">
        <v>457</v>
      </c>
      <c r="G1351" t="s">
        <v>25</v>
      </c>
      <c r="H1351" t="s">
        <v>263</v>
      </c>
      <c r="I1351">
        <v>3</v>
      </c>
      <c r="J1351">
        <v>178.57</v>
      </c>
      <c r="K1351">
        <v>0</v>
      </c>
      <c r="L1351">
        <v>26.79</v>
      </c>
      <c r="M1351">
        <v>4.6399999999999997</v>
      </c>
      <c r="N1351">
        <v>567.14</v>
      </c>
      <c r="O1351" t="s">
        <v>40</v>
      </c>
      <c r="P1351" t="s">
        <v>28</v>
      </c>
      <c r="Q1351" t="s">
        <v>41</v>
      </c>
      <c r="R1351" t="s">
        <v>42</v>
      </c>
      <c r="S1351" t="s">
        <v>43</v>
      </c>
      <c r="T1351" t="s">
        <v>4060</v>
      </c>
    </row>
    <row r="1352" spans="1:20" x14ac:dyDescent="0.25">
      <c r="A1352" t="s">
        <v>4061</v>
      </c>
      <c r="B1352" s="1">
        <v>44250</v>
      </c>
      <c r="C1352" t="s">
        <v>4062</v>
      </c>
      <c r="D1352" t="s">
        <v>267</v>
      </c>
      <c r="E1352" t="s">
        <v>521</v>
      </c>
      <c r="F1352" t="s">
        <v>522</v>
      </c>
      <c r="G1352" t="s">
        <v>98</v>
      </c>
      <c r="H1352" t="s">
        <v>256</v>
      </c>
      <c r="I1352">
        <v>4</v>
      </c>
      <c r="J1352">
        <v>435.23</v>
      </c>
      <c r="K1352">
        <v>0</v>
      </c>
      <c r="L1352">
        <v>87.05</v>
      </c>
      <c r="M1352">
        <v>3.14</v>
      </c>
      <c r="N1352">
        <v>1831.11</v>
      </c>
      <c r="O1352" t="s">
        <v>69</v>
      </c>
      <c r="P1352" t="s">
        <v>28</v>
      </c>
      <c r="Q1352" t="s">
        <v>124</v>
      </c>
      <c r="R1352" t="s">
        <v>125</v>
      </c>
      <c r="S1352" t="s">
        <v>43</v>
      </c>
      <c r="T1352" t="s">
        <v>422</v>
      </c>
    </row>
    <row r="1353" spans="1:20" x14ac:dyDescent="0.25">
      <c r="A1353" t="s">
        <v>4063</v>
      </c>
      <c r="B1353" s="1">
        <v>43987</v>
      </c>
      <c r="C1353" t="s">
        <v>4064</v>
      </c>
      <c r="D1353" t="s">
        <v>1292</v>
      </c>
      <c r="E1353" t="s">
        <v>675</v>
      </c>
      <c r="F1353" t="s">
        <v>676</v>
      </c>
      <c r="G1353" t="s">
        <v>108</v>
      </c>
      <c r="H1353" t="s">
        <v>26</v>
      </c>
      <c r="I1353">
        <v>4</v>
      </c>
      <c r="J1353">
        <v>305.35000000000002</v>
      </c>
      <c r="K1353">
        <v>0</v>
      </c>
      <c r="L1353">
        <v>61.07</v>
      </c>
      <c r="M1353">
        <v>2.4300000000000002</v>
      </c>
      <c r="N1353">
        <v>1284.9000000000001</v>
      </c>
      <c r="O1353" t="s">
        <v>153</v>
      </c>
      <c r="P1353" t="s">
        <v>181</v>
      </c>
      <c r="Q1353" t="s">
        <v>89</v>
      </c>
      <c r="R1353" t="s">
        <v>90</v>
      </c>
      <c r="S1353" t="s">
        <v>72</v>
      </c>
      <c r="T1353" t="s">
        <v>348</v>
      </c>
    </row>
    <row r="1354" spans="1:20" x14ac:dyDescent="0.25">
      <c r="A1354" t="s">
        <v>4065</v>
      </c>
      <c r="B1354" s="1">
        <v>44380</v>
      </c>
      <c r="C1354" t="s">
        <v>4066</v>
      </c>
      <c r="D1354" t="s">
        <v>2111</v>
      </c>
      <c r="E1354" t="s">
        <v>592</v>
      </c>
      <c r="F1354" t="s">
        <v>593</v>
      </c>
      <c r="G1354" t="s">
        <v>38</v>
      </c>
      <c r="H1354" t="s">
        <v>26</v>
      </c>
      <c r="I1354">
        <v>5</v>
      </c>
      <c r="J1354">
        <v>506.57</v>
      </c>
      <c r="K1354">
        <v>0.05</v>
      </c>
      <c r="L1354">
        <v>288.74</v>
      </c>
      <c r="M1354">
        <v>13.65</v>
      </c>
      <c r="N1354">
        <v>2708.6</v>
      </c>
      <c r="O1354" t="s">
        <v>27</v>
      </c>
      <c r="P1354" t="s">
        <v>28</v>
      </c>
      <c r="Q1354" t="s">
        <v>71</v>
      </c>
      <c r="R1354" t="s">
        <v>42</v>
      </c>
      <c r="S1354" t="s">
        <v>31</v>
      </c>
      <c r="T1354" t="s">
        <v>4067</v>
      </c>
    </row>
    <row r="1355" spans="1:20" x14ac:dyDescent="0.25">
      <c r="A1355" t="s">
        <v>4068</v>
      </c>
      <c r="B1355" s="1">
        <v>45295</v>
      </c>
      <c r="C1355" t="s">
        <v>4069</v>
      </c>
      <c r="D1355" t="s">
        <v>1878</v>
      </c>
      <c r="E1355" t="s">
        <v>783</v>
      </c>
      <c r="F1355" t="s">
        <v>784</v>
      </c>
      <c r="G1355" t="s">
        <v>108</v>
      </c>
      <c r="H1355" t="s">
        <v>26</v>
      </c>
      <c r="I1355">
        <v>3</v>
      </c>
      <c r="J1355">
        <v>22.85</v>
      </c>
      <c r="K1355">
        <v>0.1</v>
      </c>
      <c r="L1355">
        <v>4.9400000000000004</v>
      </c>
      <c r="M1355">
        <v>9.35</v>
      </c>
      <c r="N1355">
        <v>75.989999999999995</v>
      </c>
      <c r="O1355" t="s">
        <v>80</v>
      </c>
      <c r="P1355" t="s">
        <v>28</v>
      </c>
      <c r="Q1355" t="s">
        <v>145</v>
      </c>
      <c r="R1355" t="s">
        <v>146</v>
      </c>
      <c r="S1355" t="s">
        <v>31</v>
      </c>
      <c r="T1355" t="s">
        <v>4070</v>
      </c>
    </row>
    <row r="1356" spans="1:20" x14ac:dyDescent="0.25">
      <c r="A1356" t="s">
        <v>4071</v>
      </c>
      <c r="B1356" s="1">
        <v>44951</v>
      </c>
      <c r="C1356" t="s">
        <v>4072</v>
      </c>
      <c r="D1356" t="s">
        <v>1520</v>
      </c>
      <c r="E1356" t="s">
        <v>244</v>
      </c>
      <c r="F1356" t="s">
        <v>245</v>
      </c>
      <c r="G1356" t="s">
        <v>50</v>
      </c>
      <c r="H1356" t="s">
        <v>123</v>
      </c>
      <c r="I1356">
        <v>3</v>
      </c>
      <c r="J1356">
        <v>217.65</v>
      </c>
      <c r="K1356">
        <v>0</v>
      </c>
      <c r="L1356">
        <v>78.349999999999994</v>
      </c>
      <c r="M1356">
        <v>9.02</v>
      </c>
      <c r="N1356">
        <v>740.32</v>
      </c>
      <c r="O1356" t="s">
        <v>69</v>
      </c>
      <c r="P1356" t="s">
        <v>28</v>
      </c>
      <c r="Q1356" t="s">
        <v>100</v>
      </c>
      <c r="R1356" t="s">
        <v>101</v>
      </c>
      <c r="S1356" t="s">
        <v>43</v>
      </c>
      <c r="T1356" t="s">
        <v>3052</v>
      </c>
    </row>
    <row r="1357" spans="1:20" x14ac:dyDescent="0.25">
      <c r="A1357" t="s">
        <v>4073</v>
      </c>
      <c r="B1357" s="1">
        <v>44851</v>
      </c>
      <c r="C1357" t="s">
        <v>4074</v>
      </c>
      <c r="D1357" t="s">
        <v>986</v>
      </c>
      <c r="E1357" t="s">
        <v>77</v>
      </c>
      <c r="F1357" t="s">
        <v>78</v>
      </c>
      <c r="G1357" t="s">
        <v>98</v>
      </c>
      <c r="H1357" t="s">
        <v>79</v>
      </c>
      <c r="I1357">
        <v>4</v>
      </c>
      <c r="J1357">
        <v>181.98</v>
      </c>
      <c r="K1357">
        <v>0.2</v>
      </c>
      <c r="L1357">
        <v>69.88</v>
      </c>
      <c r="M1357">
        <v>2.5099999999999998</v>
      </c>
      <c r="N1357">
        <v>654.73</v>
      </c>
      <c r="O1357" t="s">
        <v>69</v>
      </c>
      <c r="P1357" t="s">
        <v>28</v>
      </c>
      <c r="Q1357" t="s">
        <v>166</v>
      </c>
      <c r="R1357" t="s">
        <v>167</v>
      </c>
      <c r="S1357" t="s">
        <v>43</v>
      </c>
      <c r="T1357" t="s">
        <v>1438</v>
      </c>
    </row>
    <row r="1358" spans="1:20" x14ac:dyDescent="0.25">
      <c r="A1358" t="s">
        <v>4075</v>
      </c>
      <c r="B1358" s="1">
        <v>44827</v>
      </c>
      <c r="C1358" t="s">
        <v>4076</v>
      </c>
      <c r="D1358" t="s">
        <v>351</v>
      </c>
      <c r="E1358" t="s">
        <v>302</v>
      </c>
      <c r="F1358" t="s">
        <v>303</v>
      </c>
      <c r="G1358" t="s">
        <v>38</v>
      </c>
      <c r="H1358" t="s">
        <v>354</v>
      </c>
      <c r="I1358">
        <v>2</v>
      </c>
      <c r="J1358">
        <v>153.75</v>
      </c>
      <c r="K1358">
        <v>0.1</v>
      </c>
      <c r="L1358">
        <v>33.21</v>
      </c>
      <c r="M1358">
        <v>13.35</v>
      </c>
      <c r="N1358">
        <v>323.31</v>
      </c>
      <c r="O1358" t="s">
        <v>69</v>
      </c>
      <c r="P1358" t="s">
        <v>132</v>
      </c>
      <c r="Q1358" t="s">
        <v>60</v>
      </c>
      <c r="R1358" t="s">
        <v>61</v>
      </c>
      <c r="S1358" t="s">
        <v>43</v>
      </c>
      <c r="T1358" t="s">
        <v>4077</v>
      </c>
    </row>
    <row r="1359" spans="1:20" x14ac:dyDescent="0.25">
      <c r="A1359" t="s">
        <v>4078</v>
      </c>
      <c r="B1359" s="1">
        <v>45265</v>
      </c>
      <c r="C1359" t="s">
        <v>4079</v>
      </c>
      <c r="D1359" t="s">
        <v>1465</v>
      </c>
      <c r="E1359" t="s">
        <v>456</v>
      </c>
      <c r="F1359" t="s">
        <v>457</v>
      </c>
      <c r="G1359" t="s">
        <v>108</v>
      </c>
      <c r="H1359" t="s">
        <v>79</v>
      </c>
      <c r="I1359">
        <v>5</v>
      </c>
      <c r="J1359">
        <v>373.93</v>
      </c>
      <c r="K1359">
        <v>0.15</v>
      </c>
      <c r="L1359">
        <v>79.459999999999994</v>
      </c>
      <c r="M1359">
        <v>1.17</v>
      </c>
      <c r="N1359">
        <v>1669.83</v>
      </c>
      <c r="O1359" t="s">
        <v>69</v>
      </c>
      <c r="P1359" t="s">
        <v>28</v>
      </c>
      <c r="Q1359" t="s">
        <v>51</v>
      </c>
      <c r="R1359" t="s">
        <v>42</v>
      </c>
      <c r="S1359" t="s">
        <v>43</v>
      </c>
      <c r="T1359" t="s">
        <v>4080</v>
      </c>
    </row>
    <row r="1360" spans="1:20" x14ac:dyDescent="0.25">
      <c r="A1360" t="s">
        <v>4081</v>
      </c>
      <c r="B1360" s="1">
        <v>44781</v>
      </c>
      <c r="C1360" t="s">
        <v>4082</v>
      </c>
      <c r="D1360" t="s">
        <v>753</v>
      </c>
      <c r="E1360" t="s">
        <v>215</v>
      </c>
      <c r="F1360" t="s">
        <v>216</v>
      </c>
      <c r="G1360" t="s">
        <v>38</v>
      </c>
      <c r="H1360" t="s">
        <v>68</v>
      </c>
      <c r="I1360">
        <v>2</v>
      </c>
      <c r="J1360">
        <v>277.83</v>
      </c>
      <c r="K1360">
        <v>0</v>
      </c>
      <c r="L1360">
        <v>44.45</v>
      </c>
      <c r="M1360">
        <v>11.71</v>
      </c>
      <c r="N1360">
        <v>611.82000000000005</v>
      </c>
      <c r="O1360" t="s">
        <v>40</v>
      </c>
      <c r="P1360" t="s">
        <v>28</v>
      </c>
      <c r="Q1360" t="s">
        <v>51</v>
      </c>
      <c r="R1360" t="s">
        <v>42</v>
      </c>
      <c r="S1360" t="s">
        <v>31</v>
      </c>
      <c r="T1360" t="s">
        <v>452</v>
      </c>
    </row>
    <row r="1361" spans="1:20" x14ac:dyDescent="0.25">
      <c r="A1361" t="s">
        <v>4083</v>
      </c>
      <c r="B1361" s="1">
        <v>44119</v>
      </c>
      <c r="C1361" t="s">
        <v>4084</v>
      </c>
      <c r="D1361" t="s">
        <v>214</v>
      </c>
      <c r="E1361" t="s">
        <v>151</v>
      </c>
      <c r="F1361" t="s">
        <v>152</v>
      </c>
      <c r="G1361" t="s">
        <v>50</v>
      </c>
      <c r="H1361" t="s">
        <v>26</v>
      </c>
      <c r="I1361">
        <v>4</v>
      </c>
      <c r="J1361">
        <v>491.69</v>
      </c>
      <c r="K1361">
        <v>0</v>
      </c>
      <c r="L1361">
        <v>236.01</v>
      </c>
      <c r="M1361">
        <v>11.62</v>
      </c>
      <c r="N1361">
        <v>2214.39</v>
      </c>
      <c r="O1361" t="s">
        <v>69</v>
      </c>
      <c r="P1361" t="s">
        <v>28</v>
      </c>
      <c r="Q1361" t="s">
        <v>182</v>
      </c>
      <c r="R1361" t="s">
        <v>183</v>
      </c>
      <c r="S1361" t="s">
        <v>31</v>
      </c>
      <c r="T1361" t="s">
        <v>4085</v>
      </c>
    </row>
    <row r="1362" spans="1:20" x14ac:dyDescent="0.25">
      <c r="A1362" t="s">
        <v>4086</v>
      </c>
      <c r="B1362" s="1">
        <v>45108</v>
      </c>
      <c r="C1362" t="s">
        <v>4087</v>
      </c>
      <c r="D1362" t="s">
        <v>885</v>
      </c>
      <c r="E1362" t="s">
        <v>337</v>
      </c>
      <c r="F1362" t="s">
        <v>338</v>
      </c>
      <c r="G1362" t="s">
        <v>38</v>
      </c>
      <c r="H1362" t="s">
        <v>256</v>
      </c>
      <c r="I1362">
        <v>2</v>
      </c>
      <c r="J1362">
        <v>36.200000000000003</v>
      </c>
      <c r="K1362">
        <v>0</v>
      </c>
      <c r="L1362">
        <v>8.69</v>
      </c>
      <c r="M1362">
        <v>10.76</v>
      </c>
      <c r="N1362">
        <v>91.85</v>
      </c>
      <c r="O1362" t="s">
        <v>153</v>
      </c>
      <c r="P1362" t="s">
        <v>28</v>
      </c>
      <c r="Q1362" t="s">
        <v>89</v>
      </c>
      <c r="R1362" t="s">
        <v>90</v>
      </c>
      <c r="S1362" t="s">
        <v>43</v>
      </c>
      <c r="T1362" t="s">
        <v>4088</v>
      </c>
    </row>
    <row r="1363" spans="1:20" x14ac:dyDescent="0.25">
      <c r="A1363" t="s">
        <v>4089</v>
      </c>
      <c r="B1363" s="1">
        <v>44026</v>
      </c>
      <c r="C1363" t="s">
        <v>4090</v>
      </c>
      <c r="D1363" t="s">
        <v>207</v>
      </c>
      <c r="E1363" t="s">
        <v>172</v>
      </c>
      <c r="F1363" t="s">
        <v>173</v>
      </c>
      <c r="G1363" t="s">
        <v>38</v>
      </c>
      <c r="H1363" t="s">
        <v>263</v>
      </c>
      <c r="I1363">
        <v>3</v>
      </c>
      <c r="J1363">
        <v>307.08</v>
      </c>
      <c r="K1363">
        <v>0.3</v>
      </c>
      <c r="L1363">
        <v>32.24</v>
      </c>
      <c r="M1363">
        <v>6.64</v>
      </c>
      <c r="N1363">
        <v>683.75</v>
      </c>
      <c r="O1363" t="s">
        <v>80</v>
      </c>
      <c r="P1363" t="s">
        <v>28</v>
      </c>
      <c r="Q1363" t="s">
        <v>210</v>
      </c>
      <c r="R1363" t="s">
        <v>42</v>
      </c>
      <c r="S1363" t="s">
        <v>91</v>
      </c>
      <c r="T1363" t="s">
        <v>2668</v>
      </c>
    </row>
    <row r="1364" spans="1:20" x14ac:dyDescent="0.25">
      <c r="A1364" t="s">
        <v>4091</v>
      </c>
      <c r="B1364" s="1">
        <v>44428</v>
      </c>
      <c r="C1364" t="s">
        <v>4092</v>
      </c>
      <c r="D1364" t="s">
        <v>249</v>
      </c>
      <c r="E1364" t="s">
        <v>391</v>
      </c>
      <c r="F1364" t="s">
        <v>392</v>
      </c>
      <c r="G1364" t="s">
        <v>180</v>
      </c>
      <c r="H1364" t="s">
        <v>256</v>
      </c>
      <c r="I1364">
        <v>5</v>
      </c>
      <c r="J1364">
        <v>123.31</v>
      </c>
      <c r="K1364">
        <v>0</v>
      </c>
      <c r="L1364">
        <v>110.98</v>
      </c>
      <c r="M1364">
        <v>6.37</v>
      </c>
      <c r="N1364">
        <v>733.9</v>
      </c>
      <c r="O1364" t="s">
        <v>69</v>
      </c>
      <c r="P1364" t="s">
        <v>28</v>
      </c>
      <c r="Q1364" t="s">
        <v>60</v>
      </c>
      <c r="R1364" t="s">
        <v>61</v>
      </c>
      <c r="S1364" t="s">
        <v>91</v>
      </c>
      <c r="T1364" t="s">
        <v>2935</v>
      </c>
    </row>
    <row r="1365" spans="1:20" x14ac:dyDescent="0.25">
      <c r="A1365" t="s">
        <v>4093</v>
      </c>
      <c r="B1365" s="1">
        <v>45376</v>
      </c>
      <c r="C1365" t="s">
        <v>4094</v>
      </c>
      <c r="D1365" t="s">
        <v>1006</v>
      </c>
      <c r="E1365" t="s">
        <v>96</v>
      </c>
      <c r="F1365" t="s">
        <v>97</v>
      </c>
      <c r="G1365" t="s">
        <v>50</v>
      </c>
      <c r="H1365" t="s">
        <v>263</v>
      </c>
      <c r="I1365">
        <v>4</v>
      </c>
      <c r="J1365">
        <v>127.48</v>
      </c>
      <c r="K1365">
        <v>0.15</v>
      </c>
      <c r="L1365">
        <v>34.67</v>
      </c>
      <c r="M1365">
        <v>13.23</v>
      </c>
      <c r="N1365">
        <v>481.33</v>
      </c>
      <c r="O1365" t="s">
        <v>69</v>
      </c>
      <c r="P1365" t="s">
        <v>28</v>
      </c>
      <c r="Q1365" t="s">
        <v>124</v>
      </c>
      <c r="R1365" t="s">
        <v>125</v>
      </c>
      <c r="S1365" t="s">
        <v>31</v>
      </c>
      <c r="T1365" t="s">
        <v>4095</v>
      </c>
    </row>
    <row r="1366" spans="1:20" x14ac:dyDescent="0.25">
      <c r="A1366" t="s">
        <v>4096</v>
      </c>
      <c r="B1366" s="1">
        <v>44347</v>
      </c>
      <c r="C1366" t="s">
        <v>4097</v>
      </c>
      <c r="D1366" t="s">
        <v>768</v>
      </c>
      <c r="E1366" t="s">
        <v>244</v>
      </c>
      <c r="F1366" t="s">
        <v>245</v>
      </c>
      <c r="G1366" t="s">
        <v>38</v>
      </c>
      <c r="H1366" t="s">
        <v>79</v>
      </c>
      <c r="I1366">
        <v>4</v>
      </c>
      <c r="J1366">
        <v>12.23</v>
      </c>
      <c r="K1366">
        <v>0.1</v>
      </c>
      <c r="L1366">
        <v>3.52</v>
      </c>
      <c r="M1366">
        <v>5.14</v>
      </c>
      <c r="N1366">
        <v>52.69</v>
      </c>
      <c r="O1366" t="s">
        <v>80</v>
      </c>
      <c r="P1366" t="s">
        <v>28</v>
      </c>
      <c r="Q1366" t="s">
        <v>182</v>
      </c>
      <c r="R1366" t="s">
        <v>183</v>
      </c>
      <c r="S1366" t="s">
        <v>91</v>
      </c>
      <c r="T1366" t="s">
        <v>4098</v>
      </c>
    </row>
    <row r="1367" spans="1:20" x14ac:dyDescent="0.25">
      <c r="A1367" t="s">
        <v>4099</v>
      </c>
      <c r="B1367" s="1">
        <v>45489</v>
      </c>
      <c r="C1367" t="s">
        <v>4100</v>
      </c>
      <c r="D1367" t="s">
        <v>1885</v>
      </c>
      <c r="E1367" t="s">
        <v>521</v>
      </c>
      <c r="F1367" t="s">
        <v>522</v>
      </c>
      <c r="G1367" t="s">
        <v>108</v>
      </c>
      <c r="H1367" t="s">
        <v>58</v>
      </c>
      <c r="I1367">
        <v>1</v>
      </c>
      <c r="J1367">
        <v>158.49</v>
      </c>
      <c r="K1367">
        <v>0.25</v>
      </c>
      <c r="L1367">
        <v>21.4</v>
      </c>
      <c r="M1367">
        <v>1.63</v>
      </c>
      <c r="N1367">
        <v>141.9</v>
      </c>
      <c r="O1367" t="s">
        <v>80</v>
      </c>
      <c r="P1367" t="s">
        <v>28</v>
      </c>
      <c r="Q1367" t="s">
        <v>81</v>
      </c>
      <c r="R1367" t="s">
        <v>82</v>
      </c>
      <c r="S1367" t="s">
        <v>235</v>
      </c>
      <c r="T1367" t="s">
        <v>649</v>
      </c>
    </row>
    <row r="1368" spans="1:20" x14ac:dyDescent="0.25">
      <c r="A1368" t="s">
        <v>4101</v>
      </c>
      <c r="B1368" s="1">
        <v>44695</v>
      </c>
      <c r="C1368" t="s">
        <v>4102</v>
      </c>
      <c r="D1368" t="s">
        <v>425</v>
      </c>
      <c r="E1368" t="s">
        <v>114</v>
      </c>
      <c r="F1368" t="s">
        <v>115</v>
      </c>
      <c r="G1368" t="s">
        <v>25</v>
      </c>
      <c r="H1368" t="s">
        <v>79</v>
      </c>
      <c r="I1368">
        <v>1</v>
      </c>
      <c r="J1368">
        <v>454.74</v>
      </c>
      <c r="K1368">
        <v>0.2</v>
      </c>
      <c r="L1368">
        <v>29.1</v>
      </c>
      <c r="M1368">
        <v>1.35</v>
      </c>
      <c r="N1368">
        <v>394.24</v>
      </c>
      <c r="O1368" t="s">
        <v>69</v>
      </c>
      <c r="P1368" t="s">
        <v>28</v>
      </c>
      <c r="Q1368" t="s">
        <v>124</v>
      </c>
      <c r="R1368" t="s">
        <v>125</v>
      </c>
      <c r="S1368" t="s">
        <v>43</v>
      </c>
      <c r="T1368" t="s">
        <v>4103</v>
      </c>
    </row>
    <row r="1369" spans="1:20" x14ac:dyDescent="0.25">
      <c r="A1369" t="s">
        <v>4104</v>
      </c>
      <c r="B1369" s="1">
        <v>44972</v>
      </c>
      <c r="C1369" t="s">
        <v>4105</v>
      </c>
      <c r="D1369" t="s">
        <v>1052</v>
      </c>
      <c r="E1369" t="s">
        <v>130</v>
      </c>
      <c r="F1369" t="s">
        <v>131</v>
      </c>
      <c r="G1369" t="s">
        <v>98</v>
      </c>
      <c r="H1369" t="s">
        <v>123</v>
      </c>
      <c r="I1369">
        <v>4</v>
      </c>
      <c r="J1369">
        <v>409.4</v>
      </c>
      <c r="K1369">
        <v>0</v>
      </c>
      <c r="L1369">
        <v>196.51</v>
      </c>
      <c r="M1369">
        <v>6.03</v>
      </c>
      <c r="N1369">
        <v>1840.14</v>
      </c>
      <c r="O1369" t="s">
        <v>69</v>
      </c>
      <c r="P1369" t="s">
        <v>28</v>
      </c>
      <c r="Q1369" t="s">
        <v>60</v>
      </c>
      <c r="R1369" t="s">
        <v>61</v>
      </c>
      <c r="S1369" t="s">
        <v>43</v>
      </c>
      <c r="T1369" t="s">
        <v>3622</v>
      </c>
    </row>
    <row r="1370" spans="1:20" x14ac:dyDescent="0.25">
      <c r="A1370" t="s">
        <v>4106</v>
      </c>
      <c r="B1370" s="1">
        <v>44636</v>
      </c>
      <c r="C1370" t="s">
        <v>4107</v>
      </c>
      <c r="D1370" t="s">
        <v>2168</v>
      </c>
      <c r="E1370" t="s">
        <v>23</v>
      </c>
      <c r="F1370" t="s">
        <v>24</v>
      </c>
      <c r="G1370" t="s">
        <v>180</v>
      </c>
      <c r="H1370" t="s">
        <v>109</v>
      </c>
      <c r="I1370">
        <v>2</v>
      </c>
      <c r="J1370">
        <v>314.02999999999997</v>
      </c>
      <c r="K1370">
        <v>0.1</v>
      </c>
      <c r="L1370">
        <v>67.83</v>
      </c>
      <c r="M1370">
        <v>4.43</v>
      </c>
      <c r="N1370">
        <v>637.51</v>
      </c>
      <c r="O1370" t="s">
        <v>153</v>
      </c>
      <c r="P1370" t="s">
        <v>28</v>
      </c>
      <c r="Q1370" t="s">
        <v>116</v>
      </c>
      <c r="R1370" t="s">
        <v>42</v>
      </c>
      <c r="S1370" t="s">
        <v>43</v>
      </c>
      <c r="T1370" t="s">
        <v>2687</v>
      </c>
    </row>
    <row r="1371" spans="1:20" x14ac:dyDescent="0.25">
      <c r="A1371" t="s">
        <v>4108</v>
      </c>
      <c r="B1371" s="1">
        <v>45013</v>
      </c>
      <c r="C1371" t="s">
        <v>4109</v>
      </c>
      <c r="D1371" t="s">
        <v>1825</v>
      </c>
      <c r="E1371" t="s">
        <v>196</v>
      </c>
      <c r="F1371" t="s">
        <v>197</v>
      </c>
      <c r="G1371" t="s">
        <v>180</v>
      </c>
      <c r="H1371" t="s">
        <v>263</v>
      </c>
      <c r="I1371">
        <v>1</v>
      </c>
      <c r="J1371">
        <v>468.97</v>
      </c>
      <c r="K1371">
        <v>0.1</v>
      </c>
      <c r="L1371">
        <v>50.65</v>
      </c>
      <c r="M1371">
        <v>5.46</v>
      </c>
      <c r="N1371">
        <v>478.18</v>
      </c>
      <c r="O1371" t="s">
        <v>80</v>
      </c>
      <c r="P1371" t="s">
        <v>28</v>
      </c>
      <c r="Q1371" t="s">
        <v>339</v>
      </c>
      <c r="R1371" t="s">
        <v>82</v>
      </c>
      <c r="S1371" t="s">
        <v>43</v>
      </c>
      <c r="T1371" t="s">
        <v>3706</v>
      </c>
    </row>
    <row r="1372" spans="1:20" x14ac:dyDescent="0.25">
      <c r="A1372" t="s">
        <v>4110</v>
      </c>
      <c r="B1372" s="1">
        <v>44645</v>
      </c>
      <c r="C1372" t="s">
        <v>4111</v>
      </c>
      <c r="D1372" t="s">
        <v>620</v>
      </c>
      <c r="E1372" t="s">
        <v>215</v>
      </c>
      <c r="F1372" t="s">
        <v>216</v>
      </c>
      <c r="G1372" t="s">
        <v>108</v>
      </c>
      <c r="H1372" t="s">
        <v>79</v>
      </c>
      <c r="I1372">
        <v>4</v>
      </c>
      <c r="J1372">
        <v>75.39</v>
      </c>
      <c r="K1372">
        <v>0.25</v>
      </c>
      <c r="L1372">
        <v>40.71</v>
      </c>
      <c r="M1372">
        <v>12.95</v>
      </c>
      <c r="N1372">
        <v>279.83</v>
      </c>
      <c r="O1372" t="s">
        <v>80</v>
      </c>
      <c r="P1372" t="s">
        <v>181</v>
      </c>
      <c r="Q1372" t="s">
        <v>89</v>
      </c>
      <c r="R1372" t="s">
        <v>90</v>
      </c>
      <c r="S1372" t="s">
        <v>31</v>
      </c>
      <c r="T1372" t="s">
        <v>3602</v>
      </c>
    </row>
    <row r="1373" spans="1:20" x14ac:dyDescent="0.25">
      <c r="A1373" t="s">
        <v>4112</v>
      </c>
      <c r="B1373" s="1">
        <v>44058</v>
      </c>
      <c r="C1373" t="s">
        <v>4113</v>
      </c>
      <c r="D1373" t="s">
        <v>351</v>
      </c>
      <c r="E1373" t="s">
        <v>244</v>
      </c>
      <c r="F1373" t="s">
        <v>245</v>
      </c>
      <c r="G1373" t="s">
        <v>38</v>
      </c>
      <c r="H1373" t="s">
        <v>39</v>
      </c>
      <c r="I1373">
        <v>3</v>
      </c>
      <c r="J1373">
        <v>163.28</v>
      </c>
      <c r="K1373">
        <v>0</v>
      </c>
      <c r="L1373">
        <v>88.17</v>
      </c>
      <c r="M1373">
        <v>4.17</v>
      </c>
      <c r="N1373">
        <v>582.17999999999995</v>
      </c>
      <c r="O1373" t="s">
        <v>40</v>
      </c>
      <c r="P1373" t="s">
        <v>28</v>
      </c>
      <c r="Q1373" t="s">
        <v>60</v>
      </c>
      <c r="R1373" t="s">
        <v>61</v>
      </c>
      <c r="S1373" t="s">
        <v>43</v>
      </c>
      <c r="T1373" t="s">
        <v>1035</v>
      </c>
    </row>
    <row r="1374" spans="1:20" x14ac:dyDescent="0.25">
      <c r="A1374" t="s">
        <v>4114</v>
      </c>
      <c r="B1374" s="1">
        <v>44046</v>
      </c>
      <c r="C1374" t="s">
        <v>4115</v>
      </c>
      <c r="D1374" t="s">
        <v>65</v>
      </c>
      <c r="E1374" t="s">
        <v>469</v>
      </c>
      <c r="F1374" t="s">
        <v>470</v>
      </c>
      <c r="G1374" t="s">
        <v>108</v>
      </c>
      <c r="H1374" t="s">
        <v>123</v>
      </c>
      <c r="I1374">
        <v>1</v>
      </c>
      <c r="J1374">
        <v>588.99</v>
      </c>
      <c r="K1374">
        <v>0.1</v>
      </c>
      <c r="L1374">
        <v>63.61</v>
      </c>
      <c r="M1374">
        <v>0.06</v>
      </c>
      <c r="N1374">
        <v>593.76</v>
      </c>
      <c r="O1374" t="s">
        <v>69</v>
      </c>
      <c r="P1374" t="s">
        <v>132</v>
      </c>
      <c r="Q1374" t="s">
        <v>139</v>
      </c>
      <c r="R1374" t="s">
        <v>140</v>
      </c>
      <c r="S1374" t="s">
        <v>72</v>
      </c>
      <c r="T1374" t="s">
        <v>4116</v>
      </c>
    </row>
    <row r="1375" spans="1:20" x14ac:dyDescent="0.25">
      <c r="A1375" t="s">
        <v>4117</v>
      </c>
      <c r="B1375" s="1">
        <v>44778</v>
      </c>
      <c r="C1375" t="s">
        <v>4118</v>
      </c>
      <c r="D1375" t="s">
        <v>474</v>
      </c>
      <c r="E1375" t="s">
        <v>77</v>
      </c>
      <c r="F1375" t="s">
        <v>78</v>
      </c>
      <c r="G1375" t="s">
        <v>108</v>
      </c>
      <c r="H1375" t="s">
        <v>58</v>
      </c>
      <c r="I1375">
        <v>1</v>
      </c>
      <c r="J1375">
        <v>434.13</v>
      </c>
      <c r="K1375">
        <v>0</v>
      </c>
      <c r="L1375">
        <v>21.71</v>
      </c>
      <c r="M1375">
        <v>6.36</v>
      </c>
      <c r="N1375">
        <v>462.2</v>
      </c>
      <c r="O1375" t="s">
        <v>69</v>
      </c>
      <c r="P1375" t="s">
        <v>28</v>
      </c>
      <c r="Q1375" t="s">
        <v>166</v>
      </c>
      <c r="R1375" t="s">
        <v>167</v>
      </c>
      <c r="S1375" t="s">
        <v>91</v>
      </c>
      <c r="T1375" t="s">
        <v>2471</v>
      </c>
    </row>
    <row r="1376" spans="1:20" x14ac:dyDescent="0.25">
      <c r="A1376" t="s">
        <v>4119</v>
      </c>
      <c r="B1376" s="1">
        <v>45550</v>
      </c>
      <c r="C1376" t="s">
        <v>4120</v>
      </c>
      <c r="D1376" t="s">
        <v>2236</v>
      </c>
      <c r="E1376" t="s">
        <v>202</v>
      </c>
      <c r="F1376" t="s">
        <v>203</v>
      </c>
      <c r="G1376" t="s">
        <v>98</v>
      </c>
      <c r="H1376" t="s">
        <v>256</v>
      </c>
      <c r="I1376">
        <v>5</v>
      </c>
      <c r="J1376">
        <v>246.18</v>
      </c>
      <c r="K1376">
        <v>0.05</v>
      </c>
      <c r="L1376">
        <v>58.47</v>
      </c>
      <c r="M1376">
        <v>7.68</v>
      </c>
      <c r="N1376">
        <v>1235.51</v>
      </c>
      <c r="O1376" t="s">
        <v>27</v>
      </c>
      <c r="P1376" t="s">
        <v>28</v>
      </c>
      <c r="Q1376" t="s">
        <v>116</v>
      </c>
      <c r="R1376" t="s">
        <v>42</v>
      </c>
      <c r="S1376" t="s">
        <v>43</v>
      </c>
      <c r="T1376" t="s">
        <v>4121</v>
      </c>
    </row>
    <row r="1377" spans="1:20" x14ac:dyDescent="0.25">
      <c r="A1377" t="s">
        <v>4122</v>
      </c>
      <c r="B1377" s="1">
        <v>43845</v>
      </c>
      <c r="C1377" t="s">
        <v>4123</v>
      </c>
      <c r="D1377" t="s">
        <v>336</v>
      </c>
      <c r="E1377" t="s">
        <v>592</v>
      </c>
      <c r="F1377" t="s">
        <v>593</v>
      </c>
      <c r="G1377" t="s">
        <v>108</v>
      </c>
      <c r="H1377" t="s">
        <v>263</v>
      </c>
      <c r="I1377">
        <v>1</v>
      </c>
      <c r="J1377">
        <v>253.16</v>
      </c>
      <c r="K1377">
        <v>0.1</v>
      </c>
      <c r="L1377">
        <v>11.39</v>
      </c>
      <c r="M1377">
        <v>5.86</v>
      </c>
      <c r="N1377">
        <v>245.09</v>
      </c>
      <c r="O1377" t="s">
        <v>40</v>
      </c>
      <c r="P1377" t="s">
        <v>28</v>
      </c>
      <c r="Q1377" t="s">
        <v>154</v>
      </c>
      <c r="R1377" t="s">
        <v>155</v>
      </c>
      <c r="S1377" t="s">
        <v>43</v>
      </c>
      <c r="T1377" t="s">
        <v>4124</v>
      </c>
    </row>
    <row r="1378" spans="1:20" x14ac:dyDescent="0.25">
      <c r="A1378" t="s">
        <v>4125</v>
      </c>
      <c r="B1378" s="1">
        <v>45011</v>
      </c>
      <c r="C1378" t="s">
        <v>4126</v>
      </c>
      <c r="D1378" t="s">
        <v>753</v>
      </c>
      <c r="E1378" t="s">
        <v>380</v>
      </c>
      <c r="F1378" t="s">
        <v>381</v>
      </c>
      <c r="G1378" t="s">
        <v>50</v>
      </c>
      <c r="H1378" t="s">
        <v>109</v>
      </c>
      <c r="I1378">
        <v>3</v>
      </c>
      <c r="J1378">
        <v>359.13</v>
      </c>
      <c r="K1378">
        <v>0</v>
      </c>
      <c r="L1378">
        <v>86.19</v>
      </c>
      <c r="M1378">
        <v>2.29</v>
      </c>
      <c r="N1378">
        <v>1165.8699999999999</v>
      </c>
      <c r="O1378" t="s">
        <v>27</v>
      </c>
      <c r="P1378" t="s">
        <v>28</v>
      </c>
      <c r="Q1378" t="s">
        <v>166</v>
      </c>
      <c r="R1378" t="s">
        <v>167</v>
      </c>
      <c r="S1378" t="s">
        <v>43</v>
      </c>
      <c r="T1378" t="s">
        <v>4127</v>
      </c>
    </row>
    <row r="1379" spans="1:20" x14ac:dyDescent="0.25">
      <c r="A1379" t="s">
        <v>4128</v>
      </c>
      <c r="B1379" s="1">
        <v>45502</v>
      </c>
      <c r="C1379" t="s">
        <v>4129</v>
      </c>
      <c r="D1379" t="s">
        <v>1885</v>
      </c>
      <c r="E1379" t="s">
        <v>244</v>
      </c>
      <c r="F1379" t="s">
        <v>245</v>
      </c>
      <c r="G1379" t="s">
        <v>108</v>
      </c>
      <c r="H1379" t="s">
        <v>354</v>
      </c>
      <c r="I1379">
        <v>2</v>
      </c>
      <c r="J1379">
        <v>12.11</v>
      </c>
      <c r="K1379">
        <v>0.15</v>
      </c>
      <c r="L1379">
        <v>0</v>
      </c>
      <c r="M1379">
        <v>2.21</v>
      </c>
      <c r="N1379">
        <v>22.8</v>
      </c>
      <c r="O1379" t="s">
        <v>69</v>
      </c>
      <c r="P1379" t="s">
        <v>28</v>
      </c>
      <c r="Q1379" t="s">
        <v>182</v>
      </c>
      <c r="R1379" t="s">
        <v>183</v>
      </c>
      <c r="S1379" t="s">
        <v>43</v>
      </c>
      <c r="T1379" t="s">
        <v>4130</v>
      </c>
    </row>
    <row r="1380" spans="1:20" x14ac:dyDescent="0.25">
      <c r="A1380" t="s">
        <v>4131</v>
      </c>
      <c r="B1380" s="1">
        <v>45115</v>
      </c>
      <c r="C1380" t="s">
        <v>4132</v>
      </c>
      <c r="D1380" t="s">
        <v>2056</v>
      </c>
      <c r="E1380" t="s">
        <v>302</v>
      </c>
      <c r="F1380" t="s">
        <v>303</v>
      </c>
      <c r="G1380" t="s">
        <v>50</v>
      </c>
      <c r="H1380" t="s">
        <v>68</v>
      </c>
      <c r="I1380">
        <v>1</v>
      </c>
      <c r="J1380">
        <v>426.52</v>
      </c>
      <c r="K1380">
        <v>0.05</v>
      </c>
      <c r="L1380">
        <v>72.930000000000007</v>
      </c>
      <c r="M1380">
        <v>9.48</v>
      </c>
      <c r="N1380">
        <v>487.6</v>
      </c>
      <c r="O1380" t="s">
        <v>69</v>
      </c>
      <c r="P1380" t="s">
        <v>181</v>
      </c>
      <c r="Q1380" t="s">
        <v>188</v>
      </c>
      <c r="R1380" t="s">
        <v>82</v>
      </c>
      <c r="S1380" t="s">
        <v>43</v>
      </c>
      <c r="T1380" t="s">
        <v>4133</v>
      </c>
    </row>
    <row r="1381" spans="1:20" x14ac:dyDescent="0.25">
      <c r="A1381" t="s">
        <v>4134</v>
      </c>
      <c r="B1381" s="1">
        <v>45011</v>
      </c>
      <c r="C1381" t="s">
        <v>4135</v>
      </c>
      <c r="D1381" t="s">
        <v>549</v>
      </c>
      <c r="E1381" t="s">
        <v>400</v>
      </c>
      <c r="F1381" t="s">
        <v>401</v>
      </c>
      <c r="G1381" t="s">
        <v>108</v>
      </c>
      <c r="H1381" t="s">
        <v>79</v>
      </c>
      <c r="I1381">
        <v>3</v>
      </c>
      <c r="J1381">
        <v>42.53</v>
      </c>
      <c r="K1381">
        <v>0.05</v>
      </c>
      <c r="L1381">
        <v>6.06</v>
      </c>
      <c r="M1381">
        <v>6.62</v>
      </c>
      <c r="N1381">
        <v>133.88999999999999</v>
      </c>
      <c r="O1381" t="s">
        <v>69</v>
      </c>
      <c r="P1381" t="s">
        <v>28</v>
      </c>
      <c r="Q1381" t="s">
        <v>51</v>
      </c>
      <c r="R1381" t="s">
        <v>42</v>
      </c>
      <c r="S1381" t="s">
        <v>31</v>
      </c>
      <c r="T1381" t="s">
        <v>4136</v>
      </c>
    </row>
    <row r="1382" spans="1:20" x14ac:dyDescent="0.25">
      <c r="A1382" t="s">
        <v>4137</v>
      </c>
      <c r="B1382" s="1">
        <v>43877</v>
      </c>
      <c r="C1382" t="s">
        <v>4138</v>
      </c>
      <c r="D1382" t="s">
        <v>757</v>
      </c>
      <c r="E1382" t="s">
        <v>66</v>
      </c>
      <c r="F1382" t="s">
        <v>67</v>
      </c>
      <c r="G1382" t="s">
        <v>25</v>
      </c>
      <c r="H1382" t="s">
        <v>263</v>
      </c>
      <c r="I1382">
        <v>5</v>
      </c>
      <c r="J1382">
        <v>303.37</v>
      </c>
      <c r="K1382">
        <v>0.15</v>
      </c>
      <c r="L1382">
        <v>64.47</v>
      </c>
      <c r="M1382">
        <v>10.78</v>
      </c>
      <c r="N1382">
        <v>1364.57</v>
      </c>
      <c r="O1382" t="s">
        <v>40</v>
      </c>
      <c r="P1382" t="s">
        <v>28</v>
      </c>
      <c r="Q1382" t="s">
        <v>145</v>
      </c>
      <c r="R1382" t="s">
        <v>146</v>
      </c>
      <c r="S1382" t="s">
        <v>43</v>
      </c>
      <c r="T1382" t="s">
        <v>4139</v>
      </c>
    </row>
    <row r="1383" spans="1:20" x14ac:dyDescent="0.25">
      <c r="A1383" t="s">
        <v>4140</v>
      </c>
      <c r="B1383" s="1">
        <v>44154</v>
      </c>
      <c r="C1383" t="s">
        <v>4141</v>
      </c>
      <c r="D1383" t="s">
        <v>791</v>
      </c>
      <c r="E1383" t="s">
        <v>23</v>
      </c>
      <c r="F1383" t="s">
        <v>24</v>
      </c>
      <c r="G1383" t="s">
        <v>180</v>
      </c>
      <c r="H1383" t="s">
        <v>256</v>
      </c>
      <c r="I1383">
        <v>1</v>
      </c>
      <c r="J1383">
        <v>376.67</v>
      </c>
      <c r="K1383">
        <v>0</v>
      </c>
      <c r="L1383">
        <v>18.829999999999998</v>
      </c>
      <c r="M1383">
        <v>9.83</v>
      </c>
      <c r="N1383">
        <v>405.33</v>
      </c>
      <c r="O1383" t="s">
        <v>27</v>
      </c>
      <c r="P1383" t="s">
        <v>28</v>
      </c>
      <c r="Q1383" t="s">
        <v>116</v>
      </c>
      <c r="R1383" t="s">
        <v>42</v>
      </c>
      <c r="S1383" t="s">
        <v>43</v>
      </c>
      <c r="T1383" t="s">
        <v>4142</v>
      </c>
    </row>
    <row r="1384" spans="1:20" x14ac:dyDescent="0.25">
      <c r="A1384" t="s">
        <v>4143</v>
      </c>
      <c r="B1384" s="1">
        <v>44674</v>
      </c>
      <c r="C1384" t="s">
        <v>4144</v>
      </c>
      <c r="D1384" t="s">
        <v>1321</v>
      </c>
      <c r="E1384" t="s">
        <v>358</v>
      </c>
      <c r="F1384" t="s">
        <v>359</v>
      </c>
      <c r="G1384" t="s">
        <v>25</v>
      </c>
      <c r="H1384" t="s">
        <v>256</v>
      </c>
      <c r="I1384">
        <v>1</v>
      </c>
      <c r="J1384">
        <v>366.48</v>
      </c>
      <c r="K1384">
        <v>0.1</v>
      </c>
      <c r="L1384">
        <v>26.39</v>
      </c>
      <c r="M1384">
        <v>14.85</v>
      </c>
      <c r="N1384">
        <v>371.07</v>
      </c>
      <c r="O1384" t="s">
        <v>69</v>
      </c>
      <c r="P1384" t="s">
        <v>28</v>
      </c>
      <c r="Q1384" t="s">
        <v>166</v>
      </c>
      <c r="R1384" t="s">
        <v>167</v>
      </c>
      <c r="S1384" t="s">
        <v>43</v>
      </c>
      <c r="T1384" t="s">
        <v>4145</v>
      </c>
    </row>
    <row r="1385" spans="1:20" x14ac:dyDescent="0.25">
      <c r="A1385" t="s">
        <v>4146</v>
      </c>
      <c r="B1385" s="1">
        <v>45539</v>
      </c>
      <c r="C1385" t="s">
        <v>4147</v>
      </c>
      <c r="D1385" t="s">
        <v>865</v>
      </c>
      <c r="E1385" t="s">
        <v>196</v>
      </c>
      <c r="F1385" t="s">
        <v>197</v>
      </c>
      <c r="G1385" t="s">
        <v>108</v>
      </c>
      <c r="H1385" t="s">
        <v>58</v>
      </c>
      <c r="I1385">
        <v>2</v>
      </c>
      <c r="J1385">
        <v>541.80999999999995</v>
      </c>
      <c r="K1385">
        <v>0.1</v>
      </c>
      <c r="L1385">
        <v>175.55</v>
      </c>
      <c r="M1385">
        <v>10.19</v>
      </c>
      <c r="N1385">
        <v>1161</v>
      </c>
      <c r="O1385" t="s">
        <v>69</v>
      </c>
      <c r="P1385" t="s">
        <v>28</v>
      </c>
      <c r="Q1385" t="s">
        <v>188</v>
      </c>
      <c r="R1385" t="s">
        <v>82</v>
      </c>
      <c r="S1385" t="s">
        <v>43</v>
      </c>
      <c r="T1385" t="s">
        <v>4148</v>
      </c>
    </row>
    <row r="1386" spans="1:20" x14ac:dyDescent="0.25">
      <c r="A1386" t="s">
        <v>4149</v>
      </c>
      <c r="B1386" s="1">
        <v>43960</v>
      </c>
      <c r="C1386" t="s">
        <v>4150</v>
      </c>
      <c r="D1386" t="s">
        <v>597</v>
      </c>
      <c r="E1386" t="s">
        <v>812</v>
      </c>
      <c r="F1386" t="s">
        <v>813</v>
      </c>
      <c r="G1386" t="s">
        <v>108</v>
      </c>
      <c r="H1386" t="s">
        <v>68</v>
      </c>
      <c r="I1386">
        <v>1</v>
      </c>
      <c r="J1386">
        <v>137.61000000000001</v>
      </c>
      <c r="K1386">
        <v>0</v>
      </c>
      <c r="L1386">
        <v>11.01</v>
      </c>
      <c r="M1386">
        <v>14.77</v>
      </c>
      <c r="N1386">
        <v>163.38999999999999</v>
      </c>
      <c r="O1386" t="s">
        <v>69</v>
      </c>
      <c r="P1386" t="s">
        <v>28</v>
      </c>
      <c r="Q1386" t="s">
        <v>145</v>
      </c>
      <c r="R1386" t="s">
        <v>146</v>
      </c>
      <c r="S1386" t="s">
        <v>43</v>
      </c>
      <c r="T1386" t="s">
        <v>4151</v>
      </c>
    </row>
    <row r="1387" spans="1:20" x14ac:dyDescent="0.25">
      <c r="A1387" t="s">
        <v>4152</v>
      </c>
      <c r="B1387" s="1">
        <v>45265</v>
      </c>
      <c r="C1387" t="s">
        <v>4153</v>
      </c>
      <c r="D1387" t="s">
        <v>1458</v>
      </c>
      <c r="E1387" t="s">
        <v>48</v>
      </c>
      <c r="F1387" t="s">
        <v>49</v>
      </c>
      <c r="G1387" t="s">
        <v>50</v>
      </c>
      <c r="H1387" t="s">
        <v>68</v>
      </c>
      <c r="I1387">
        <v>2</v>
      </c>
      <c r="J1387">
        <v>117.71</v>
      </c>
      <c r="K1387">
        <v>0.05</v>
      </c>
      <c r="L1387">
        <v>11.18</v>
      </c>
      <c r="M1387">
        <v>10.210000000000001</v>
      </c>
      <c r="N1387">
        <v>245.04</v>
      </c>
      <c r="O1387" t="s">
        <v>69</v>
      </c>
      <c r="P1387" t="s">
        <v>28</v>
      </c>
      <c r="Q1387" t="s">
        <v>145</v>
      </c>
      <c r="R1387" t="s">
        <v>146</v>
      </c>
      <c r="S1387" t="s">
        <v>235</v>
      </c>
      <c r="T1387" t="s">
        <v>4154</v>
      </c>
    </row>
    <row r="1388" spans="1:20" x14ac:dyDescent="0.25">
      <c r="A1388" t="s">
        <v>4155</v>
      </c>
      <c r="B1388" s="1">
        <v>43925</v>
      </c>
      <c r="C1388" t="s">
        <v>4156</v>
      </c>
      <c r="D1388" t="s">
        <v>2575</v>
      </c>
      <c r="E1388" t="s">
        <v>812</v>
      </c>
      <c r="F1388" t="s">
        <v>813</v>
      </c>
      <c r="G1388" t="s">
        <v>50</v>
      </c>
      <c r="H1388" t="s">
        <v>79</v>
      </c>
      <c r="I1388">
        <v>3</v>
      </c>
      <c r="J1388">
        <v>405.8</v>
      </c>
      <c r="K1388">
        <v>0</v>
      </c>
      <c r="L1388">
        <v>60.87</v>
      </c>
      <c r="M1388">
        <v>3.63</v>
      </c>
      <c r="N1388">
        <v>1281.9000000000001</v>
      </c>
      <c r="O1388" t="s">
        <v>153</v>
      </c>
      <c r="P1388" t="s">
        <v>28</v>
      </c>
      <c r="Q1388" t="s">
        <v>51</v>
      </c>
      <c r="R1388" t="s">
        <v>42</v>
      </c>
      <c r="S1388" t="s">
        <v>43</v>
      </c>
      <c r="T1388" t="s">
        <v>3286</v>
      </c>
    </row>
    <row r="1389" spans="1:20" x14ac:dyDescent="0.25">
      <c r="A1389" t="s">
        <v>4157</v>
      </c>
      <c r="B1389" s="1">
        <v>44457</v>
      </c>
      <c r="C1389" t="s">
        <v>4158</v>
      </c>
      <c r="D1389" t="s">
        <v>22</v>
      </c>
      <c r="E1389" t="s">
        <v>244</v>
      </c>
      <c r="F1389" t="s">
        <v>245</v>
      </c>
      <c r="G1389" t="s">
        <v>108</v>
      </c>
      <c r="H1389" t="s">
        <v>123</v>
      </c>
      <c r="I1389">
        <v>5</v>
      </c>
      <c r="J1389">
        <v>280.95999999999998</v>
      </c>
      <c r="K1389">
        <v>0</v>
      </c>
      <c r="L1389">
        <v>0</v>
      </c>
      <c r="M1389">
        <v>0.67</v>
      </c>
      <c r="N1389">
        <v>1405.47</v>
      </c>
      <c r="O1389" t="s">
        <v>27</v>
      </c>
      <c r="P1389" t="s">
        <v>132</v>
      </c>
      <c r="Q1389" t="s">
        <v>139</v>
      </c>
      <c r="R1389" t="s">
        <v>140</v>
      </c>
      <c r="S1389" t="s">
        <v>43</v>
      </c>
      <c r="T1389" t="s">
        <v>4159</v>
      </c>
    </row>
    <row r="1390" spans="1:20" x14ac:dyDescent="0.25">
      <c r="A1390" t="s">
        <v>4160</v>
      </c>
      <c r="B1390" s="1">
        <v>44585</v>
      </c>
      <c r="C1390" t="s">
        <v>4161</v>
      </c>
      <c r="D1390" t="s">
        <v>2468</v>
      </c>
      <c r="E1390" t="s">
        <v>178</v>
      </c>
      <c r="F1390" t="s">
        <v>179</v>
      </c>
      <c r="G1390" t="s">
        <v>50</v>
      </c>
      <c r="H1390" t="s">
        <v>26</v>
      </c>
      <c r="I1390">
        <v>2</v>
      </c>
      <c r="J1390">
        <v>457.46</v>
      </c>
      <c r="K1390">
        <v>0.15</v>
      </c>
      <c r="L1390">
        <v>0</v>
      </c>
      <c r="M1390">
        <v>0.11</v>
      </c>
      <c r="N1390">
        <v>777.79</v>
      </c>
      <c r="O1390" t="s">
        <v>69</v>
      </c>
      <c r="P1390" t="s">
        <v>28</v>
      </c>
      <c r="Q1390" t="s">
        <v>154</v>
      </c>
      <c r="R1390" t="s">
        <v>155</v>
      </c>
      <c r="S1390" t="s">
        <v>43</v>
      </c>
      <c r="T1390" t="s">
        <v>3649</v>
      </c>
    </row>
    <row r="1391" spans="1:20" x14ac:dyDescent="0.25">
      <c r="A1391" t="s">
        <v>4162</v>
      </c>
      <c r="B1391" s="1">
        <v>45146</v>
      </c>
      <c r="C1391" t="s">
        <v>4163</v>
      </c>
      <c r="D1391" t="s">
        <v>1174</v>
      </c>
      <c r="E1391" t="s">
        <v>280</v>
      </c>
      <c r="F1391" t="s">
        <v>281</v>
      </c>
      <c r="G1391" t="s">
        <v>38</v>
      </c>
      <c r="H1391" t="s">
        <v>26</v>
      </c>
      <c r="I1391">
        <v>1</v>
      </c>
      <c r="J1391">
        <v>276.97000000000003</v>
      </c>
      <c r="K1391">
        <v>0</v>
      </c>
      <c r="L1391">
        <v>0</v>
      </c>
      <c r="M1391">
        <v>11.97</v>
      </c>
      <c r="N1391">
        <v>288.94</v>
      </c>
      <c r="O1391" t="s">
        <v>69</v>
      </c>
      <c r="P1391" t="s">
        <v>28</v>
      </c>
      <c r="Q1391" t="s">
        <v>29</v>
      </c>
      <c r="R1391" t="s">
        <v>30</v>
      </c>
      <c r="S1391" t="s">
        <v>43</v>
      </c>
      <c r="T1391" t="s">
        <v>681</v>
      </c>
    </row>
    <row r="1392" spans="1:20" x14ac:dyDescent="0.25">
      <c r="A1392" t="s">
        <v>4164</v>
      </c>
      <c r="B1392" s="1">
        <v>44624</v>
      </c>
      <c r="C1392" t="s">
        <v>4165</v>
      </c>
      <c r="D1392" t="s">
        <v>768</v>
      </c>
      <c r="E1392" t="s">
        <v>196</v>
      </c>
      <c r="F1392" t="s">
        <v>197</v>
      </c>
      <c r="G1392" t="s">
        <v>25</v>
      </c>
      <c r="H1392" t="s">
        <v>39</v>
      </c>
      <c r="I1392">
        <v>2</v>
      </c>
      <c r="J1392">
        <v>353.52</v>
      </c>
      <c r="K1392">
        <v>0.15</v>
      </c>
      <c r="L1392">
        <v>48.08</v>
      </c>
      <c r="M1392">
        <v>8</v>
      </c>
      <c r="N1392">
        <v>657.06</v>
      </c>
      <c r="O1392" t="s">
        <v>27</v>
      </c>
      <c r="P1392" t="s">
        <v>132</v>
      </c>
      <c r="Q1392" t="s">
        <v>89</v>
      </c>
      <c r="R1392" t="s">
        <v>90</v>
      </c>
      <c r="S1392" t="s">
        <v>43</v>
      </c>
      <c r="T1392" t="s">
        <v>1019</v>
      </c>
    </row>
    <row r="1393" spans="1:20" x14ac:dyDescent="0.25">
      <c r="A1393" t="s">
        <v>4166</v>
      </c>
      <c r="B1393" s="1">
        <v>45137</v>
      </c>
      <c r="C1393" t="s">
        <v>4167</v>
      </c>
      <c r="D1393" t="s">
        <v>311</v>
      </c>
      <c r="E1393" t="s">
        <v>592</v>
      </c>
      <c r="F1393" t="s">
        <v>593</v>
      </c>
      <c r="G1393" t="s">
        <v>38</v>
      </c>
      <c r="H1393" t="s">
        <v>109</v>
      </c>
      <c r="I1393">
        <v>2</v>
      </c>
      <c r="J1393">
        <v>18.809999999999999</v>
      </c>
      <c r="K1393">
        <v>0.1</v>
      </c>
      <c r="L1393">
        <v>1.69</v>
      </c>
      <c r="M1393">
        <v>0.96</v>
      </c>
      <c r="N1393">
        <v>36.51</v>
      </c>
      <c r="O1393" t="s">
        <v>40</v>
      </c>
      <c r="P1393" t="s">
        <v>28</v>
      </c>
      <c r="Q1393" t="s">
        <v>166</v>
      </c>
      <c r="R1393" t="s">
        <v>167</v>
      </c>
      <c r="S1393" t="s">
        <v>43</v>
      </c>
      <c r="T1393" t="s">
        <v>44</v>
      </c>
    </row>
    <row r="1394" spans="1:20" x14ac:dyDescent="0.25">
      <c r="A1394" t="s">
        <v>4168</v>
      </c>
      <c r="B1394" s="1">
        <v>43899</v>
      </c>
      <c r="C1394" t="s">
        <v>4169</v>
      </c>
      <c r="D1394" t="s">
        <v>425</v>
      </c>
      <c r="E1394" t="s">
        <v>164</v>
      </c>
      <c r="F1394" t="s">
        <v>165</v>
      </c>
      <c r="G1394" t="s">
        <v>98</v>
      </c>
      <c r="H1394" t="s">
        <v>256</v>
      </c>
      <c r="I1394">
        <v>1</v>
      </c>
      <c r="J1394">
        <v>447.8</v>
      </c>
      <c r="K1394">
        <v>0.15</v>
      </c>
      <c r="L1394">
        <v>30.45</v>
      </c>
      <c r="M1394">
        <v>0.41</v>
      </c>
      <c r="N1394">
        <v>411.49</v>
      </c>
      <c r="O1394" t="s">
        <v>27</v>
      </c>
      <c r="P1394" t="s">
        <v>132</v>
      </c>
      <c r="Q1394" t="s">
        <v>41</v>
      </c>
      <c r="R1394" t="s">
        <v>42</v>
      </c>
      <c r="S1394" t="s">
        <v>43</v>
      </c>
      <c r="T1394" t="s">
        <v>3521</v>
      </c>
    </row>
    <row r="1395" spans="1:20" x14ac:dyDescent="0.25">
      <c r="A1395" t="s">
        <v>4170</v>
      </c>
      <c r="B1395" s="1">
        <v>45514</v>
      </c>
      <c r="C1395" t="s">
        <v>4171</v>
      </c>
      <c r="D1395" t="s">
        <v>1028</v>
      </c>
      <c r="E1395" t="s">
        <v>202</v>
      </c>
      <c r="F1395" t="s">
        <v>203</v>
      </c>
      <c r="G1395" t="s">
        <v>108</v>
      </c>
      <c r="H1395" t="s">
        <v>109</v>
      </c>
      <c r="I1395">
        <v>4</v>
      </c>
      <c r="J1395">
        <v>570.72</v>
      </c>
      <c r="K1395">
        <v>0</v>
      </c>
      <c r="L1395">
        <v>0</v>
      </c>
      <c r="M1395">
        <v>3.98</v>
      </c>
      <c r="N1395">
        <v>2286.86</v>
      </c>
      <c r="O1395" t="s">
        <v>80</v>
      </c>
      <c r="P1395" t="s">
        <v>28</v>
      </c>
      <c r="Q1395" t="s">
        <v>188</v>
      </c>
      <c r="R1395" t="s">
        <v>82</v>
      </c>
      <c r="S1395" t="s">
        <v>43</v>
      </c>
      <c r="T1395" t="s">
        <v>1575</v>
      </c>
    </row>
    <row r="1396" spans="1:20" x14ac:dyDescent="0.25">
      <c r="A1396" t="s">
        <v>4172</v>
      </c>
      <c r="B1396" s="1">
        <v>43841</v>
      </c>
      <c r="C1396" t="s">
        <v>4173</v>
      </c>
      <c r="D1396" t="s">
        <v>214</v>
      </c>
      <c r="E1396" t="s">
        <v>202</v>
      </c>
      <c r="F1396" t="s">
        <v>203</v>
      </c>
      <c r="G1396" t="s">
        <v>180</v>
      </c>
      <c r="H1396" t="s">
        <v>256</v>
      </c>
      <c r="I1396">
        <v>4</v>
      </c>
      <c r="J1396">
        <v>78.73</v>
      </c>
      <c r="K1396">
        <v>0.25</v>
      </c>
      <c r="L1396">
        <v>18.899999999999999</v>
      </c>
      <c r="M1396">
        <v>0.01</v>
      </c>
      <c r="N1396">
        <v>255.1</v>
      </c>
      <c r="O1396" t="s">
        <v>27</v>
      </c>
      <c r="P1396" t="s">
        <v>28</v>
      </c>
      <c r="Q1396" t="s">
        <v>124</v>
      </c>
      <c r="R1396" t="s">
        <v>125</v>
      </c>
      <c r="S1396" t="s">
        <v>43</v>
      </c>
      <c r="T1396" t="s">
        <v>653</v>
      </c>
    </row>
    <row r="1397" spans="1:20" x14ac:dyDescent="0.25">
      <c r="A1397" t="s">
        <v>4174</v>
      </c>
      <c r="B1397" s="1">
        <v>45108</v>
      </c>
      <c r="C1397" t="s">
        <v>4175</v>
      </c>
      <c r="D1397" t="s">
        <v>542</v>
      </c>
      <c r="E1397" t="s">
        <v>521</v>
      </c>
      <c r="F1397" t="s">
        <v>522</v>
      </c>
      <c r="G1397" t="s">
        <v>25</v>
      </c>
      <c r="H1397" t="s">
        <v>123</v>
      </c>
      <c r="I1397">
        <v>5</v>
      </c>
      <c r="J1397">
        <v>123.07</v>
      </c>
      <c r="K1397">
        <v>0.2</v>
      </c>
      <c r="L1397">
        <v>39.380000000000003</v>
      </c>
      <c r="M1397">
        <v>6.73</v>
      </c>
      <c r="N1397">
        <v>538.39</v>
      </c>
      <c r="O1397" t="s">
        <v>69</v>
      </c>
      <c r="P1397" t="s">
        <v>28</v>
      </c>
      <c r="Q1397" t="s">
        <v>210</v>
      </c>
      <c r="R1397" t="s">
        <v>42</v>
      </c>
      <c r="S1397" t="s">
        <v>43</v>
      </c>
      <c r="T1397" t="s">
        <v>3644</v>
      </c>
    </row>
    <row r="1398" spans="1:20" x14ac:dyDescent="0.25">
      <c r="A1398" t="s">
        <v>4176</v>
      </c>
      <c r="B1398" s="1">
        <v>44702</v>
      </c>
      <c r="C1398" t="s">
        <v>4177</v>
      </c>
      <c r="D1398" t="s">
        <v>429</v>
      </c>
      <c r="E1398" t="s">
        <v>261</v>
      </c>
      <c r="F1398" t="s">
        <v>262</v>
      </c>
      <c r="G1398" t="s">
        <v>98</v>
      </c>
      <c r="H1398" t="s">
        <v>39</v>
      </c>
      <c r="I1398">
        <v>4</v>
      </c>
      <c r="J1398">
        <v>487.87</v>
      </c>
      <c r="K1398">
        <v>0.2</v>
      </c>
      <c r="L1398">
        <v>78.06</v>
      </c>
      <c r="M1398">
        <v>13.92</v>
      </c>
      <c r="N1398">
        <v>1653.16</v>
      </c>
      <c r="O1398" t="s">
        <v>69</v>
      </c>
      <c r="P1398" t="s">
        <v>70</v>
      </c>
      <c r="Q1398" t="s">
        <v>221</v>
      </c>
      <c r="R1398" t="s">
        <v>222</v>
      </c>
      <c r="S1398" t="s">
        <v>43</v>
      </c>
      <c r="T1398" t="s">
        <v>4178</v>
      </c>
    </row>
    <row r="1399" spans="1:20" x14ac:dyDescent="0.25">
      <c r="A1399" t="s">
        <v>4179</v>
      </c>
      <c r="B1399" s="1">
        <v>44380</v>
      </c>
      <c r="C1399" t="s">
        <v>4180</v>
      </c>
      <c r="D1399" t="s">
        <v>753</v>
      </c>
      <c r="E1399" t="s">
        <v>352</v>
      </c>
      <c r="F1399" t="s">
        <v>353</v>
      </c>
      <c r="G1399" t="s">
        <v>25</v>
      </c>
      <c r="H1399" t="s">
        <v>256</v>
      </c>
      <c r="I1399">
        <v>2</v>
      </c>
      <c r="J1399">
        <v>55.59</v>
      </c>
      <c r="K1399">
        <v>0</v>
      </c>
      <c r="L1399">
        <v>5.56</v>
      </c>
      <c r="M1399">
        <v>8</v>
      </c>
      <c r="N1399">
        <v>124.74</v>
      </c>
      <c r="O1399" t="s">
        <v>27</v>
      </c>
      <c r="P1399" t="s">
        <v>28</v>
      </c>
      <c r="Q1399" t="s">
        <v>51</v>
      </c>
      <c r="R1399" t="s">
        <v>42</v>
      </c>
      <c r="S1399" t="s">
        <v>31</v>
      </c>
      <c r="T1399" t="s">
        <v>2753</v>
      </c>
    </row>
    <row r="1400" spans="1:20" x14ac:dyDescent="0.25">
      <c r="A1400" t="s">
        <v>4181</v>
      </c>
      <c r="B1400" s="1">
        <v>44988</v>
      </c>
      <c r="C1400" t="s">
        <v>4182</v>
      </c>
      <c r="D1400" t="s">
        <v>811</v>
      </c>
      <c r="E1400" t="s">
        <v>352</v>
      </c>
      <c r="F1400" t="s">
        <v>353</v>
      </c>
      <c r="G1400" t="s">
        <v>50</v>
      </c>
      <c r="H1400" t="s">
        <v>26</v>
      </c>
      <c r="I1400">
        <v>3</v>
      </c>
      <c r="J1400">
        <v>94.34</v>
      </c>
      <c r="K1400">
        <v>0</v>
      </c>
      <c r="L1400">
        <v>50.94</v>
      </c>
      <c r="M1400">
        <v>12.72</v>
      </c>
      <c r="N1400">
        <v>346.68</v>
      </c>
      <c r="O1400" t="s">
        <v>27</v>
      </c>
      <c r="P1400" t="s">
        <v>181</v>
      </c>
      <c r="Q1400" t="s">
        <v>41</v>
      </c>
      <c r="R1400" t="s">
        <v>42</v>
      </c>
      <c r="S1400" t="s">
        <v>43</v>
      </c>
      <c r="T1400" t="s">
        <v>1549</v>
      </c>
    </row>
    <row r="1401" spans="1:20" x14ac:dyDescent="0.25">
      <c r="A1401" t="s">
        <v>4183</v>
      </c>
      <c r="B1401" s="1">
        <v>44542</v>
      </c>
      <c r="C1401" t="s">
        <v>4184</v>
      </c>
      <c r="D1401" t="s">
        <v>1614</v>
      </c>
      <c r="E1401" t="s">
        <v>226</v>
      </c>
      <c r="F1401" t="s">
        <v>227</v>
      </c>
      <c r="G1401" t="s">
        <v>98</v>
      </c>
      <c r="H1401" t="s">
        <v>263</v>
      </c>
      <c r="I1401">
        <v>5</v>
      </c>
      <c r="J1401">
        <v>94.01</v>
      </c>
      <c r="K1401">
        <v>0.15</v>
      </c>
      <c r="L1401">
        <v>19.98</v>
      </c>
      <c r="M1401">
        <v>6.13</v>
      </c>
      <c r="N1401">
        <v>425.65</v>
      </c>
      <c r="O1401" t="s">
        <v>69</v>
      </c>
      <c r="P1401" t="s">
        <v>132</v>
      </c>
      <c r="Q1401" t="s">
        <v>124</v>
      </c>
      <c r="R1401" t="s">
        <v>125</v>
      </c>
      <c r="S1401" t="s">
        <v>43</v>
      </c>
      <c r="T1401" t="s">
        <v>160</v>
      </c>
    </row>
    <row r="1402" spans="1:20" x14ac:dyDescent="0.25">
      <c r="A1402" t="s">
        <v>4185</v>
      </c>
      <c r="B1402" s="1">
        <v>43853</v>
      </c>
      <c r="C1402" t="s">
        <v>4186</v>
      </c>
      <c r="D1402" t="s">
        <v>674</v>
      </c>
      <c r="E1402" t="s">
        <v>215</v>
      </c>
      <c r="F1402" t="s">
        <v>216</v>
      </c>
      <c r="G1402" t="s">
        <v>180</v>
      </c>
      <c r="H1402" t="s">
        <v>58</v>
      </c>
      <c r="I1402">
        <v>4</v>
      </c>
      <c r="J1402">
        <v>193.72</v>
      </c>
      <c r="K1402">
        <v>0.05</v>
      </c>
      <c r="L1402">
        <v>88.34</v>
      </c>
      <c r="M1402">
        <v>3.01</v>
      </c>
      <c r="N1402">
        <v>827.49</v>
      </c>
      <c r="O1402" t="s">
        <v>27</v>
      </c>
      <c r="P1402" t="s">
        <v>132</v>
      </c>
      <c r="Q1402" t="s">
        <v>81</v>
      </c>
      <c r="R1402" t="s">
        <v>82</v>
      </c>
      <c r="S1402" t="s">
        <v>91</v>
      </c>
      <c r="T1402" t="s">
        <v>765</v>
      </c>
    </row>
    <row r="1403" spans="1:20" x14ac:dyDescent="0.25">
      <c r="A1403" t="s">
        <v>4187</v>
      </c>
      <c r="B1403" s="1">
        <v>44645</v>
      </c>
      <c r="C1403" t="s">
        <v>4188</v>
      </c>
      <c r="D1403" t="s">
        <v>865</v>
      </c>
      <c r="E1403" t="s">
        <v>358</v>
      </c>
      <c r="F1403" t="s">
        <v>359</v>
      </c>
      <c r="G1403" t="s">
        <v>108</v>
      </c>
      <c r="H1403" t="s">
        <v>58</v>
      </c>
      <c r="I1403">
        <v>1</v>
      </c>
      <c r="J1403">
        <v>348.16</v>
      </c>
      <c r="K1403">
        <v>0.1</v>
      </c>
      <c r="L1403">
        <v>25.07</v>
      </c>
      <c r="M1403">
        <v>9.24</v>
      </c>
      <c r="N1403">
        <v>347.65</v>
      </c>
      <c r="O1403" t="s">
        <v>69</v>
      </c>
      <c r="P1403" t="s">
        <v>28</v>
      </c>
      <c r="Q1403" t="s">
        <v>100</v>
      </c>
      <c r="R1403" t="s">
        <v>101</v>
      </c>
      <c r="S1403" t="s">
        <v>43</v>
      </c>
      <c r="T1403" t="s">
        <v>1029</v>
      </c>
    </row>
    <row r="1404" spans="1:20" x14ac:dyDescent="0.25">
      <c r="A1404" t="s">
        <v>4189</v>
      </c>
      <c r="B1404" s="1">
        <v>44176</v>
      </c>
      <c r="C1404" t="s">
        <v>4190</v>
      </c>
      <c r="D1404" t="s">
        <v>843</v>
      </c>
      <c r="E1404" t="s">
        <v>434</v>
      </c>
      <c r="F1404" t="s">
        <v>435</v>
      </c>
      <c r="G1404" t="s">
        <v>180</v>
      </c>
      <c r="H1404" t="s">
        <v>256</v>
      </c>
      <c r="I1404">
        <v>4</v>
      </c>
      <c r="J1404">
        <v>321.52</v>
      </c>
      <c r="K1404">
        <v>0</v>
      </c>
      <c r="L1404">
        <v>102.89</v>
      </c>
      <c r="M1404">
        <v>6.12</v>
      </c>
      <c r="N1404">
        <v>1395.09</v>
      </c>
      <c r="O1404" t="s">
        <v>153</v>
      </c>
      <c r="P1404" t="s">
        <v>28</v>
      </c>
      <c r="Q1404" t="s">
        <v>71</v>
      </c>
      <c r="R1404" t="s">
        <v>42</v>
      </c>
      <c r="S1404" t="s">
        <v>31</v>
      </c>
      <c r="T1404" t="s">
        <v>4191</v>
      </c>
    </row>
    <row r="1405" spans="1:20" x14ac:dyDescent="0.25">
      <c r="A1405" t="s">
        <v>4192</v>
      </c>
      <c r="B1405" s="1">
        <v>44132</v>
      </c>
      <c r="C1405" t="s">
        <v>4193</v>
      </c>
      <c r="D1405" t="s">
        <v>843</v>
      </c>
      <c r="E1405" t="s">
        <v>96</v>
      </c>
      <c r="F1405" t="s">
        <v>97</v>
      </c>
      <c r="G1405" t="s">
        <v>25</v>
      </c>
      <c r="H1405" t="s">
        <v>58</v>
      </c>
      <c r="I1405">
        <v>2</v>
      </c>
      <c r="J1405">
        <v>357.03</v>
      </c>
      <c r="K1405">
        <v>0</v>
      </c>
      <c r="L1405">
        <v>57.12</v>
      </c>
      <c r="M1405">
        <v>13.87</v>
      </c>
      <c r="N1405">
        <v>785.05</v>
      </c>
      <c r="O1405" t="s">
        <v>27</v>
      </c>
      <c r="P1405" t="s">
        <v>28</v>
      </c>
      <c r="Q1405" t="s">
        <v>29</v>
      </c>
      <c r="R1405" t="s">
        <v>30</v>
      </c>
      <c r="S1405" t="s">
        <v>43</v>
      </c>
      <c r="T1405" t="s">
        <v>3268</v>
      </c>
    </row>
    <row r="1406" spans="1:20" x14ac:dyDescent="0.25">
      <c r="A1406" t="s">
        <v>4194</v>
      </c>
      <c r="B1406" s="1">
        <v>44193</v>
      </c>
      <c r="C1406" t="s">
        <v>4195</v>
      </c>
      <c r="D1406" t="s">
        <v>369</v>
      </c>
      <c r="E1406" t="s">
        <v>226</v>
      </c>
      <c r="F1406" t="s">
        <v>227</v>
      </c>
      <c r="G1406" t="s">
        <v>38</v>
      </c>
      <c r="H1406" t="s">
        <v>109</v>
      </c>
      <c r="I1406">
        <v>3</v>
      </c>
      <c r="J1406">
        <v>56.02</v>
      </c>
      <c r="K1406">
        <v>0</v>
      </c>
      <c r="L1406">
        <v>8.4</v>
      </c>
      <c r="M1406">
        <v>4.88</v>
      </c>
      <c r="N1406">
        <v>181.34</v>
      </c>
      <c r="O1406" t="s">
        <v>69</v>
      </c>
      <c r="P1406" t="s">
        <v>28</v>
      </c>
      <c r="Q1406" t="s">
        <v>188</v>
      </c>
      <c r="R1406" t="s">
        <v>82</v>
      </c>
      <c r="S1406" t="s">
        <v>31</v>
      </c>
      <c r="T1406" t="s">
        <v>3065</v>
      </c>
    </row>
    <row r="1407" spans="1:20" x14ac:dyDescent="0.25">
      <c r="A1407" t="s">
        <v>4196</v>
      </c>
      <c r="B1407" s="1">
        <v>44226</v>
      </c>
      <c r="C1407" t="s">
        <v>4197</v>
      </c>
      <c r="D1407" t="s">
        <v>791</v>
      </c>
      <c r="E1407" t="s">
        <v>77</v>
      </c>
      <c r="F1407" t="s">
        <v>78</v>
      </c>
      <c r="G1407" t="s">
        <v>25</v>
      </c>
      <c r="H1407" t="s">
        <v>39</v>
      </c>
      <c r="I1407">
        <v>4</v>
      </c>
      <c r="J1407">
        <v>124</v>
      </c>
      <c r="K1407">
        <v>0.1</v>
      </c>
      <c r="L1407">
        <v>22.32</v>
      </c>
      <c r="M1407">
        <v>6.74</v>
      </c>
      <c r="N1407">
        <v>475.46</v>
      </c>
      <c r="O1407" t="s">
        <v>69</v>
      </c>
      <c r="P1407" t="s">
        <v>28</v>
      </c>
      <c r="Q1407" t="s">
        <v>182</v>
      </c>
      <c r="R1407" t="s">
        <v>183</v>
      </c>
      <c r="S1407" t="s">
        <v>43</v>
      </c>
      <c r="T1407" t="s">
        <v>4198</v>
      </c>
    </row>
    <row r="1408" spans="1:20" x14ac:dyDescent="0.25">
      <c r="A1408" t="s">
        <v>4199</v>
      </c>
      <c r="B1408" s="1">
        <v>44048</v>
      </c>
      <c r="C1408" t="s">
        <v>4200</v>
      </c>
      <c r="D1408" t="s">
        <v>1085</v>
      </c>
      <c r="E1408" t="s">
        <v>675</v>
      </c>
      <c r="F1408" t="s">
        <v>676</v>
      </c>
      <c r="G1408" t="s">
        <v>108</v>
      </c>
      <c r="H1408" t="s">
        <v>39</v>
      </c>
      <c r="I1408">
        <v>3</v>
      </c>
      <c r="J1408">
        <v>529.57000000000005</v>
      </c>
      <c r="K1408">
        <v>0.2</v>
      </c>
      <c r="L1408">
        <v>101.68</v>
      </c>
      <c r="M1408">
        <v>14.61</v>
      </c>
      <c r="N1408">
        <v>1387.26</v>
      </c>
      <c r="O1408" t="s">
        <v>27</v>
      </c>
      <c r="P1408" t="s">
        <v>28</v>
      </c>
      <c r="Q1408" t="s">
        <v>221</v>
      </c>
      <c r="R1408" t="s">
        <v>222</v>
      </c>
      <c r="S1408" t="s">
        <v>235</v>
      </c>
      <c r="T1408" t="s">
        <v>2416</v>
      </c>
    </row>
    <row r="1409" spans="1:20" x14ac:dyDescent="0.25">
      <c r="A1409" t="s">
        <v>4201</v>
      </c>
      <c r="B1409" s="1">
        <v>43971</v>
      </c>
      <c r="C1409" t="s">
        <v>4202</v>
      </c>
      <c r="D1409" t="s">
        <v>768</v>
      </c>
      <c r="E1409" t="s">
        <v>374</v>
      </c>
      <c r="F1409" t="s">
        <v>375</v>
      </c>
      <c r="G1409" t="s">
        <v>98</v>
      </c>
      <c r="H1409" t="s">
        <v>39</v>
      </c>
      <c r="I1409">
        <v>1</v>
      </c>
      <c r="J1409">
        <v>23.45</v>
      </c>
      <c r="K1409">
        <v>0</v>
      </c>
      <c r="L1409">
        <v>4.22</v>
      </c>
      <c r="M1409">
        <v>4.78</v>
      </c>
      <c r="N1409">
        <v>32.450000000000003</v>
      </c>
      <c r="O1409" t="s">
        <v>59</v>
      </c>
      <c r="P1409" t="s">
        <v>28</v>
      </c>
      <c r="Q1409" t="s">
        <v>89</v>
      </c>
      <c r="R1409" t="s">
        <v>90</v>
      </c>
      <c r="S1409" t="s">
        <v>43</v>
      </c>
      <c r="T1409" t="s">
        <v>4203</v>
      </c>
    </row>
    <row r="1410" spans="1:20" x14ac:dyDescent="0.25">
      <c r="A1410" t="s">
        <v>4204</v>
      </c>
      <c r="B1410" s="1">
        <v>45470</v>
      </c>
      <c r="C1410" t="s">
        <v>4205</v>
      </c>
      <c r="D1410" t="s">
        <v>2126</v>
      </c>
      <c r="E1410" t="s">
        <v>434</v>
      </c>
      <c r="F1410" t="s">
        <v>435</v>
      </c>
      <c r="G1410" t="s">
        <v>180</v>
      </c>
      <c r="H1410" t="s">
        <v>123</v>
      </c>
      <c r="I1410">
        <v>2</v>
      </c>
      <c r="J1410">
        <v>510.58</v>
      </c>
      <c r="K1410">
        <v>0.1</v>
      </c>
      <c r="L1410">
        <v>73.52</v>
      </c>
      <c r="M1410">
        <v>10.68</v>
      </c>
      <c r="N1410">
        <v>1003.24</v>
      </c>
      <c r="O1410" t="s">
        <v>40</v>
      </c>
      <c r="P1410" t="s">
        <v>28</v>
      </c>
      <c r="Q1410" t="s">
        <v>210</v>
      </c>
      <c r="R1410" t="s">
        <v>42</v>
      </c>
      <c r="S1410" t="s">
        <v>43</v>
      </c>
      <c r="T1410" t="s">
        <v>4206</v>
      </c>
    </row>
    <row r="1411" spans="1:20" x14ac:dyDescent="0.25">
      <c r="A1411" t="s">
        <v>4207</v>
      </c>
      <c r="B1411" s="1">
        <v>44788</v>
      </c>
      <c r="C1411" t="s">
        <v>4208</v>
      </c>
      <c r="D1411" t="s">
        <v>1321</v>
      </c>
      <c r="E1411" t="s">
        <v>137</v>
      </c>
      <c r="F1411" t="s">
        <v>138</v>
      </c>
      <c r="G1411" t="s">
        <v>25</v>
      </c>
      <c r="H1411" t="s">
        <v>256</v>
      </c>
      <c r="I1411">
        <v>2</v>
      </c>
      <c r="J1411">
        <v>32.71</v>
      </c>
      <c r="K1411">
        <v>0.15</v>
      </c>
      <c r="L1411">
        <v>6.67</v>
      </c>
      <c r="M1411">
        <v>2.13</v>
      </c>
      <c r="N1411">
        <v>64.41</v>
      </c>
      <c r="O1411" t="s">
        <v>27</v>
      </c>
      <c r="P1411" t="s">
        <v>132</v>
      </c>
      <c r="Q1411" t="s">
        <v>29</v>
      </c>
      <c r="R1411" t="s">
        <v>30</v>
      </c>
      <c r="S1411" t="s">
        <v>72</v>
      </c>
      <c r="T1411" t="s">
        <v>4209</v>
      </c>
    </row>
    <row r="1412" spans="1:20" x14ac:dyDescent="0.25">
      <c r="A1412" t="s">
        <v>4210</v>
      </c>
      <c r="B1412" s="1">
        <v>45064</v>
      </c>
      <c r="C1412" t="s">
        <v>4211</v>
      </c>
      <c r="D1412" t="s">
        <v>1509</v>
      </c>
      <c r="E1412" t="s">
        <v>244</v>
      </c>
      <c r="F1412" t="s">
        <v>245</v>
      </c>
      <c r="G1412" t="s">
        <v>50</v>
      </c>
      <c r="H1412" t="s">
        <v>123</v>
      </c>
      <c r="I1412">
        <v>1</v>
      </c>
      <c r="J1412">
        <v>274.29000000000002</v>
      </c>
      <c r="K1412">
        <v>0.1</v>
      </c>
      <c r="L1412">
        <v>0</v>
      </c>
      <c r="M1412">
        <v>1.29</v>
      </c>
      <c r="N1412">
        <v>248.15</v>
      </c>
      <c r="O1412" t="s">
        <v>69</v>
      </c>
      <c r="P1412" t="s">
        <v>28</v>
      </c>
      <c r="Q1412" t="s">
        <v>182</v>
      </c>
      <c r="R1412" t="s">
        <v>183</v>
      </c>
      <c r="S1412" t="s">
        <v>43</v>
      </c>
      <c r="T1412" t="s">
        <v>2197</v>
      </c>
    </row>
    <row r="1413" spans="1:20" x14ac:dyDescent="0.25">
      <c r="A1413" t="s">
        <v>4212</v>
      </c>
      <c r="B1413" s="1">
        <v>44815</v>
      </c>
      <c r="C1413" t="s">
        <v>4213</v>
      </c>
      <c r="D1413" t="s">
        <v>1885</v>
      </c>
      <c r="E1413" t="s">
        <v>137</v>
      </c>
      <c r="F1413" t="s">
        <v>138</v>
      </c>
      <c r="G1413" t="s">
        <v>108</v>
      </c>
      <c r="H1413" t="s">
        <v>263</v>
      </c>
      <c r="I1413">
        <v>4</v>
      </c>
      <c r="J1413">
        <v>168.29</v>
      </c>
      <c r="K1413">
        <v>0</v>
      </c>
      <c r="L1413">
        <v>53.85</v>
      </c>
      <c r="M1413">
        <v>14.86</v>
      </c>
      <c r="N1413">
        <v>741.87</v>
      </c>
      <c r="O1413" t="s">
        <v>153</v>
      </c>
      <c r="P1413" t="s">
        <v>28</v>
      </c>
      <c r="Q1413" t="s">
        <v>154</v>
      </c>
      <c r="R1413" t="s">
        <v>155</v>
      </c>
      <c r="S1413" t="s">
        <v>91</v>
      </c>
      <c r="T1413" t="s">
        <v>987</v>
      </c>
    </row>
    <row r="1414" spans="1:20" x14ac:dyDescent="0.25">
      <c r="A1414" t="s">
        <v>4214</v>
      </c>
      <c r="B1414" s="1">
        <v>44823</v>
      </c>
      <c r="C1414" t="s">
        <v>4215</v>
      </c>
      <c r="D1414" t="s">
        <v>1402</v>
      </c>
      <c r="E1414" t="s">
        <v>121</v>
      </c>
      <c r="F1414" t="s">
        <v>122</v>
      </c>
      <c r="G1414" t="s">
        <v>98</v>
      </c>
      <c r="H1414" t="s">
        <v>263</v>
      </c>
      <c r="I1414">
        <v>2</v>
      </c>
      <c r="J1414">
        <v>66.5</v>
      </c>
      <c r="K1414">
        <v>0</v>
      </c>
      <c r="L1414">
        <v>23.94</v>
      </c>
      <c r="M1414">
        <v>7.93</v>
      </c>
      <c r="N1414">
        <v>164.87</v>
      </c>
      <c r="O1414" t="s">
        <v>59</v>
      </c>
      <c r="P1414" t="s">
        <v>28</v>
      </c>
      <c r="Q1414" t="s">
        <v>60</v>
      </c>
      <c r="R1414" t="s">
        <v>61</v>
      </c>
      <c r="S1414" t="s">
        <v>43</v>
      </c>
      <c r="T1414" t="s">
        <v>4216</v>
      </c>
    </row>
    <row r="1415" spans="1:20" x14ac:dyDescent="0.25">
      <c r="A1415" t="s">
        <v>4217</v>
      </c>
      <c r="B1415" s="1">
        <v>45477</v>
      </c>
      <c r="C1415" t="s">
        <v>4218</v>
      </c>
      <c r="D1415" t="s">
        <v>1137</v>
      </c>
      <c r="E1415" t="s">
        <v>172</v>
      </c>
      <c r="F1415" t="s">
        <v>173</v>
      </c>
      <c r="G1415" t="s">
        <v>50</v>
      </c>
      <c r="H1415" t="s">
        <v>109</v>
      </c>
      <c r="I1415">
        <v>3</v>
      </c>
      <c r="J1415">
        <v>60.2</v>
      </c>
      <c r="K1415">
        <v>0</v>
      </c>
      <c r="L1415">
        <v>32.51</v>
      </c>
      <c r="M1415">
        <v>7.26</v>
      </c>
      <c r="N1415">
        <v>220.37</v>
      </c>
      <c r="O1415" t="s">
        <v>27</v>
      </c>
      <c r="P1415" t="s">
        <v>28</v>
      </c>
      <c r="Q1415" t="s">
        <v>210</v>
      </c>
      <c r="R1415" t="s">
        <v>42</v>
      </c>
      <c r="S1415" t="s">
        <v>43</v>
      </c>
      <c r="T1415" t="s">
        <v>4219</v>
      </c>
    </row>
    <row r="1416" spans="1:20" x14ac:dyDescent="0.25">
      <c r="A1416" t="s">
        <v>4220</v>
      </c>
      <c r="B1416" s="1">
        <v>45470</v>
      </c>
      <c r="C1416" t="s">
        <v>4221</v>
      </c>
      <c r="D1416" t="s">
        <v>311</v>
      </c>
      <c r="E1416" t="s">
        <v>280</v>
      </c>
      <c r="F1416" t="s">
        <v>281</v>
      </c>
      <c r="G1416" t="s">
        <v>38</v>
      </c>
      <c r="H1416" t="s">
        <v>109</v>
      </c>
      <c r="I1416">
        <v>1</v>
      </c>
      <c r="J1416">
        <v>12.19</v>
      </c>
      <c r="K1416">
        <v>0.25</v>
      </c>
      <c r="L1416">
        <v>1.1000000000000001</v>
      </c>
      <c r="M1416">
        <v>5.71</v>
      </c>
      <c r="N1416">
        <v>15.95</v>
      </c>
      <c r="O1416" t="s">
        <v>27</v>
      </c>
      <c r="P1416" t="s">
        <v>28</v>
      </c>
      <c r="Q1416" t="s">
        <v>81</v>
      </c>
      <c r="R1416" t="s">
        <v>82</v>
      </c>
      <c r="S1416" t="s">
        <v>31</v>
      </c>
      <c r="T1416" t="s">
        <v>4222</v>
      </c>
    </row>
    <row r="1417" spans="1:20" x14ac:dyDescent="0.25">
      <c r="A1417" t="s">
        <v>4223</v>
      </c>
      <c r="B1417" s="1">
        <v>44658</v>
      </c>
      <c r="C1417" t="s">
        <v>4224</v>
      </c>
      <c r="D1417" t="s">
        <v>279</v>
      </c>
      <c r="E1417" t="s">
        <v>172</v>
      </c>
      <c r="F1417" t="s">
        <v>173</v>
      </c>
      <c r="G1417" t="s">
        <v>98</v>
      </c>
      <c r="H1417" t="s">
        <v>263</v>
      </c>
      <c r="I1417">
        <v>5</v>
      </c>
      <c r="J1417">
        <v>539.13</v>
      </c>
      <c r="K1417">
        <v>0.2</v>
      </c>
      <c r="L1417">
        <v>107.83</v>
      </c>
      <c r="M1417">
        <v>8.7799999999999994</v>
      </c>
      <c r="N1417">
        <v>2273.13</v>
      </c>
      <c r="O1417" t="s">
        <v>69</v>
      </c>
      <c r="P1417" t="s">
        <v>132</v>
      </c>
      <c r="Q1417" t="s">
        <v>81</v>
      </c>
      <c r="R1417" t="s">
        <v>82</v>
      </c>
      <c r="S1417" t="s">
        <v>43</v>
      </c>
      <c r="T1417" t="s">
        <v>2411</v>
      </c>
    </row>
    <row r="1418" spans="1:20" x14ac:dyDescent="0.25">
      <c r="A1418" t="s">
        <v>4225</v>
      </c>
      <c r="B1418" s="1">
        <v>44513</v>
      </c>
      <c r="C1418" t="s">
        <v>4226</v>
      </c>
      <c r="D1418" t="s">
        <v>2440</v>
      </c>
      <c r="E1418" t="s">
        <v>36</v>
      </c>
      <c r="F1418" t="s">
        <v>37</v>
      </c>
      <c r="G1418" t="s">
        <v>25</v>
      </c>
      <c r="H1418" t="s">
        <v>256</v>
      </c>
      <c r="I1418">
        <v>5</v>
      </c>
      <c r="J1418">
        <v>87.06</v>
      </c>
      <c r="K1418">
        <v>0.15</v>
      </c>
      <c r="L1418">
        <v>66.599999999999994</v>
      </c>
      <c r="M1418">
        <v>10.11</v>
      </c>
      <c r="N1418">
        <v>446.72</v>
      </c>
      <c r="O1418" t="s">
        <v>69</v>
      </c>
      <c r="P1418" t="s">
        <v>28</v>
      </c>
      <c r="Q1418" t="s">
        <v>81</v>
      </c>
      <c r="R1418" t="s">
        <v>82</v>
      </c>
      <c r="S1418" t="s">
        <v>43</v>
      </c>
      <c r="T1418" t="s">
        <v>4227</v>
      </c>
    </row>
    <row r="1419" spans="1:20" x14ac:dyDescent="0.25">
      <c r="A1419" t="s">
        <v>4228</v>
      </c>
      <c r="B1419" s="1">
        <v>45314</v>
      </c>
      <c r="C1419" t="s">
        <v>4229</v>
      </c>
      <c r="D1419" t="s">
        <v>443</v>
      </c>
      <c r="E1419" t="s">
        <v>380</v>
      </c>
      <c r="F1419" t="s">
        <v>381</v>
      </c>
      <c r="G1419" t="s">
        <v>180</v>
      </c>
      <c r="H1419" t="s">
        <v>39</v>
      </c>
      <c r="I1419">
        <v>4</v>
      </c>
      <c r="J1419">
        <v>361.92</v>
      </c>
      <c r="K1419">
        <v>0</v>
      </c>
      <c r="L1419">
        <v>0</v>
      </c>
      <c r="M1419">
        <v>11.31</v>
      </c>
      <c r="N1419">
        <v>1458.99</v>
      </c>
      <c r="O1419" t="s">
        <v>69</v>
      </c>
      <c r="P1419" t="s">
        <v>28</v>
      </c>
      <c r="Q1419" t="s">
        <v>221</v>
      </c>
      <c r="R1419" t="s">
        <v>222</v>
      </c>
      <c r="S1419" t="s">
        <v>72</v>
      </c>
      <c r="T1419" t="s">
        <v>4230</v>
      </c>
    </row>
    <row r="1420" spans="1:20" x14ac:dyDescent="0.25">
      <c r="A1420" t="s">
        <v>4231</v>
      </c>
      <c r="B1420" s="1">
        <v>44834</v>
      </c>
      <c r="C1420" t="s">
        <v>4232</v>
      </c>
      <c r="D1420" t="s">
        <v>1408</v>
      </c>
      <c r="E1420" t="s">
        <v>137</v>
      </c>
      <c r="F1420" t="s">
        <v>138</v>
      </c>
      <c r="G1420" t="s">
        <v>98</v>
      </c>
      <c r="H1420" t="s">
        <v>68</v>
      </c>
      <c r="I1420">
        <v>3</v>
      </c>
      <c r="J1420">
        <v>307.72000000000003</v>
      </c>
      <c r="K1420">
        <v>0</v>
      </c>
      <c r="L1420">
        <v>73.849999999999994</v>
      </c>
      <c r="M1420">
        <v>2.86</v>
      </c>
      <c r="N1420">
        <v>999.87</v>
      </c>
      <c r="O1420" t="s">
        <v>80</v>
      </c>
      <c r="P1420" t="s">
        <v>28</v>
      </c>
      <c r="Q1420" t="s">
        <v>339</v>
      </c>
      <c r="R1420" t="s">
        <v>82</v>
      </c>
      <c r="S1420" t="s">
        <v>43</v>
      </c>
      <c r="T1420" t="s">
        <v>805</v>
      </c>
    </row>
    <row r="1421" spans="1:20" x14ac:dyDescent="0.25">
      <c r="A1421" t="s">
        <v>4233</v>
      </c>
      <c r="B1421" s="1">
        <v>44186</v>
      </c>
      <c r="C1421" t="s">
        <v>4234</v>
      </c>
      <c r="D1421" t="s">
        <v>150</v>
      </c>
      <c r="E1421" t="s">
        <v>215</v>
      </c>
      <c r="F1421" t="s">
        <v>216</v>
      </c>
      <c r="G1421" t="s">
        <v>50</v>
      </c>
      <c r="H1421" t="s">
        <v>68</v>
      </c>
      <c r="I1421">
        <v>1</v>
      </c>
      <c r="J1421">
        <v>206.21</v>
      </c>
      <c r="K1421">
        <v>0.05</v>
      </c>
      <c r="L1421">
        <v>15.67</v>
      </c>
      <c r="M1421">
        <v>13.17</v>
      </c>
      <c r="N1421">
        <v>224.74</v>
      </c>
      <c r="O1421" t="s">
        <v>27</v>
      </c>
      <c r="P1421" t="s">
        <v>132</v>
      </c>
      <c r="Q1421" t="s">
        <v>339</v>
      </c>
      <c r="R1421" t="s">
        <v>82</v>
      </c>
      <c r="S1421" t="s">
        <v>43</v>
      </c>
      <c r="T1421" t="s">
        <v>2539</v>
      </c>
    </row>
    <row r="1422" spans="1:20" x14ac:dyDescent="0.25">
      <c r="A1422" t="s">
        <v>4235</v>
      </c>
      <c r="B1422" s="1">
        <v>44838</v>
      </c>
      <c r="C1422" t="s">
        <v>4236</v>
      </c>
      <c r="D1422" t="s">
        <v>159</v>
      </c>
      <c r="E1422" t="s">
        <v>244</v>
      </c>
      <c r="F1422" t="s">
        <v>245</v>
      </c>
      <c r="G1422" t="s">
        <v>25</v>
      </c>
      <c r="H1422" t="s">
        <v>58</v>
      </c>
      <c r="I1422">
        <v>4</v>
      </c>
      <c r="J1422">
        <v>242.22</v>
      </c>
      <c r="K1422">
        <v>0.05</v>
      </c>
      <c r="L1422">
        <v>46.02</v>
      </c>
      <c r="M1422">
        <v>13.22</v>
      </c>
      <c r="N1422">
        <v>979.68</v>
      </c>
      <c r="O1422" t="s">
        <v>27</v>
      </c>
      <c r="P1422" t="s">
        <v>28</v>
      </c>
      <c r="Q1422" t="s">
        <v>339</v>
      </c>
      <c r="R1422" t="s">
        <v>82</v>
      </c>
      <c r="S1422" t="s">
        <v>43</v>
      </c>
      <c r="T1422" t="s">
        <v>4237</v>
      </c>
    </row>
    <row r="1423" spans="1:20" x14ac:dyDescent="0.25">
      <c r="A1423" t="s">
        <v>4238</v>
      </c>
      <c r="B1423" s="1">
        <v>45178</v>
      </c>
      <c r="C1423" t="s">
        <v>4239</v>
      </c>
      <c r="D1423" t="s">
        <v>1943</v>
      </c>
      <c r="E1423" t="s">
        <v>233</v>
      </c>
      <c r="F1423" t="s">
        <v>234</v>
      </c>
      <c r="G1423" t="s">
        <v>50</v>
      </c>
      <c r="H1423" t="s">
        <v>123</v>
      </c>
      <c r="I1423">
        <v>4</v>
      </c>
      <c r="J1423">
        <v>553.64</v>
      </c>
      <c r="K1423">
        <v>0</v>
      </c>
      <c r="L1423">
        <v>265.75</v>
      </c>
      <c r="M1423">
        <v>9.69</v>
      </c>
      <c r="N1423">
        <v>2490</v>
      </c>
      <c r="O1423" t="s">
        <v>69</v>
      </c>
      <c r="P1423" t="s">
        <v>132</v>
      </c>
      <c r="Q1423" t="s">
        <v>100</v>
      </c>
      <c r="R1423" t="s">
        <v>101</v>
      </c>
      <c r="S1423" t="s">
        <v>43</v>
      </c>
      <c r="T1423" t="s">
        <v>1111</v>
      </c>
    </row>
    <row r="1424" spans="1:20" x14ac:dyDescent="0.25">
      <c r="A1424" t="s">
        <v>4240</v>
      </c>
      <c r="B1424" s="1">
        <v>44987</v>
      </c>
      <c r="C1424" t="s">
        <v>4241</v>
      </c>
      <c r="D1424" t="s">
        <v>2168</v>
      </c>
      <c r="E1424" t="s">
        <v>164</v>
      </c>
      <c r="F1424" t="s">
        <v>165</v>
      </c>
      <c r="G1424" t="s">
        <v>38</v>
      </c>
      <c r="H1424" t="s">
        <v>263</v>
      </c>
      <c r="I1424">
        <v>1</v>
      </c>
      <c r="J1424">
        <v>358.55</v>
      </c>
      <c r="K1424">
        <v>0</v>
      </c>
      <c r="L1424">
        <v>28.68</v>
      </c>
      <c r="M1424">
        <v>11.95</v>
      </c>
      <c r="N1424">
        <v>399.18</v>
      </c>
      <c r="O1424" t="s">
        <v>153</v>
      </c>
      <c r="P1424" t="s">
        <v>28</v>
      </c>
      <c r="Q1424" t="s">
        <v>51</v>
      </c>
      <c r="R1424" t="s">
        <v>42</v>
      </c>
      <c r="S1424" t="s">
        <v>43</v>
      </c>
      <c r="T1424" t="s">
        <v>3035</v>
      </c>
    </row>
    <row r="1425" spans="1:20" x14ac:dyDescent="0.25">
      <c r="A1425" t="s">
        <v>4242</v>
      </c>
      <c r="B1425" s="1">
        <v>44718</v>
      </c>
      <c r="C1425" t="s">
        <v>4243</v>
      </c>
      <c r="D1425" t="s">
        <v>253</v>
      </c>
      <c r="E1425" t="s">
        <v>106</v>
      </c>
      <c r="F1425" t="s">
        <v>107</v>
      </c>
      <c r="G1425" t="s">
        <v>50</v>
      </c>
      <c r="H1425" t="s">
        <v>256</v>
      </c>
      <c r="I1425">
        <v>4</v>
      </c>
      <c r="J1425">
        <v>469.21</v>
      </c>
      <c r="K1425">
        <v>0.1</v>
      </c>
      <c r="L1425">
        <v>304.05</v>
      </c>
      <c r="M1425">
        <v>10.27</v>
      </c>
      <c r="N1425">
        <v>2003.48</v>
      </c>
      <c r="O1425" t="s">
        <v>69</v>
      </c>
      <c r="P1425" t="s">
        <v>28</v>
      </c>
      <c r="Q1425" t="s">
        <v>154</v>
      </c>
      <c r="R1425" t="s">
        <v>155</v>
      </c>
      <c r="S1425" t="s">
        <v>43</v>
      </c>
      <c r="T1425" t="s">
        <v>3950</v>
      </c>
    </row>
    <row r="1426" spans="1:20" x14ac:dyDescent="0.25">
      <c r="A1426" t="s">
        <v>4244</v>
      </c>
      <c r="B1426" s="1">
        <v>43957</v>
      </c>
      <c r="C1426" t="s">
        <v>4245</v>
      </c>
      <c r="D1426" t="s">
        <v>1885</v>
      </c>
      <c r="E1426" t="s">
        <v>374</v>
      </c>
      <c r="F1426" t="s">
        <v>375</v>
      </c>
      <c r="G1426" t="s">
        <v>108</v>
      </c>
      <c r="H1426" t="s">
        <v>58</v>
      </c>
      <c r="I1426">
        <v>4</v>
      </c>
      <c r="J1426">
        <v>218.28</v>
      </c>
      <c r="K1426">
        <v>0</v>
      </c>
      <c r="L1426">
        <v>157.16</v>
      </c>
      <c r="M1426">
        <v>5.31</v>
      </c>
      <c r="N1426">
        <v>1035.5899999999999</v>
      </c>
      <c r="O1426" t="s">
        <v>69</v>
      </c>
      <c r="P1426" t="s">
        <v>28</v>
      </c>
      <c r="Q1426" t="s">
        <v>182</v>
      </c>
      <c r="R1426" t="s">
        <v>183</v>
      </c>
      <c r="S1426" t="s">
        <v>43</v>
      </c>
      <c r="T1426" t="s">
        <v>3799</v>
      </c>
    </row>
    <row r="1427" spans="1:20" x14ac:dyDescent="0.25">
      <c r="A1427" t="s">
        <v>4246</v>
      </c>
      <c r="B1427" s="1">
        <v>44960</v>
      </c>
      <c r="C1427" t="s">
        <v>4247</v>
      </c>
      <c r="D1427" t="s">
        <v>724</v>
      </c>
      <c r="E1427" t="s">
        <v>380</v>
      </c>
      <c r="F1427" t="s">
        <v>381</v>
      </c>
      <c r="G1427" t="s">
        <v>180</v>
      </c>
      <c r="H1427" t="s">
        <v>79</v>
      </c>
      <c r="I1427">
        <v>2</v>
      </c>
      <c r="J1427">
        <v>225.59</v>
      </c>
      <c r="K1427">
        <v>0</v>
      </c>
      <c r="L1427">
        <v>36.090000000000003</v>
      </c>
      <c r="M1427">
        <v>5.89</v>
      </c>
      <c r="N1427">
        <v>493.16</v>
      </c>
      <c r="O1427" t="s">
        <v>69</v>
      </c>
      <c r="P1427" t="s">
        <v>28</v>
      </c>
      <c r="Q1427" t="s">
        <v>188</v>
      </c>
      <c r="R1427" t="s">
        <v>82</v>
      </c>
      <c r="S1427" t="s">
        <v>43</v>
      </c>
      <c r="T1427" t="s">
        <v>4248</v>
      </c>
    </row>
    <row r="1428" spans="1:20" x14ac:dyDescent="0.25">
      <c r="A1428" t="s">
        <v>4249</v>
      </c>
      <c r="B1428" s="1">
        <v>44839</v>
      </c>
      <c r="C1428" t="s">
        <v>4250</v>
      </c>
      <c r="D1428" t="s">
        <v>318</v>
      </c>
      <c r="E1428" t="s">
        <v>400</v>
      </c>
      <c r="F1428" t="s">
        <v>401</v>
      </c>
      <c r="G1428" t="s">
        <v>108</v>
      </c>
      <c r="H1428" t="s">
        <v>256</v>
      </c>
      <c r="I1428">
        <v>5</v>
      </c>
      <c r="J1428">
        <v>450.86</v>
      </c>
      <c r="K1428">
        <v>0.05</v>
      </c>
      <c r="L1428">
        <v>171.33</v>
      </c>
      <c r="M1428">
        <v>14.91</v>
      </c>
      <c r="N1428">
        <v>2327.8200000000002</v>
      </c>
      <c r="O1428" t="s">
        <v>80</v>
      </c>
      <c r="P1428" t="s">
        <v>28</v>
      </c>
      <c r="Q1428" t="s">
        <v>51</v>
      </c>
      <c r="R1428" t="s">
        <v>42</v>
      </c>
      <c r="S1428" t="s">
        <v>31</v>
      </c>
      <c r="T1428" t="s">
        <v>4251</v>
      </c>
    </row>
    <row r="1429" spans="1:20" x14ac:dyDescent="0.25">
      <c r="A1429" t="s">
        <v>4252</v>
      </c>
      <c r="B1429" s="1">
        <v>44434</v>
      </c>
      <c r="C1429" t="s">
        <v>4253</v>
      </c>
      <c r="D1429" t="s">
        <v>570</v>
      </c>
      <c r="E1429" t="s">
        <v>137</v>
      </c>
      <c r="F1429" t="s">
        <v>138</v>
      </c>
      <c r="G1429" t="s">
        <v>180</v>
      </c>
      <c r="H1429" t="s">
        <v>354</v>
      </c>
      <c r="I1429">
        <v>3</v>
      </c>
      <c r="J1429">
        <v>238.27</v>
      </c>
      <c r="K1429">
        <v>0.25</v>
      </c>
      <c r="L1429">
        <v>42.89</v>
      </c>
      <c r="M1429">
        <v>5.39</v>
      </c>
      <c r="N1429">
        <v>584.39</v>
      </c>
      <c r="O1429" t="s">
        <v>27</v>
      </c>
      <c r="P1429" t="s">
        <v>132</v>
      </c>
      <c r="Q1429" t="s">
        <v>29</v>
      </c>
      <c r="R1429" t="s">
        <v>30</v>
      </c>
      <c r="S1429" t="s">
        <v>43</v>
      </c>
      <c r="T1429" t="s">
        <v>2654</v>
      </c>
    </row>
    <row r="1430" spans="1:20" x14ac:dyDescent="0.25">
      <c r="A1430" t="s">
        <v>4254</v>
      </c>
      <c r="B1430" s="1">
        <v>45653</v>
      </c>
      <c r="C1430" t="s">
        <v>4255</v>
      </c>
      <c r="D1430" t="s">
        <v>637</v>
      </c>
      <c r="E1430" t="s">
        <v>226</v>
      </c>
      <c r="F1430" t="s">
        <v>227</v>
      </c>
      <c r="G1430" t="s">
        <v>180</v>
      </c>
      <c r="H1430" t="s">
        <v>39</v>
      </c>
      <c r="I1430">
        <v>5</v>
      </c>
      <c r="J1430">
        <v>21.64</v>
      </c>
      <c r="K1430">
        <v>0.05</v>
      </c>
      <c r="L1430">
        <v>5.14</v>
      </c>
      <c r="M1430">
        <v>11.91</v>
      </c>
      <c r="N1430">
        <v>119.84</v>
      </c>
      <c r="O1430" t="s">
        <v>69</v>
      </c>
      <c r="P1430" t="s">
        <v>28</v>
      </c>
      <c r="Q1430" t="s">
        <v>60</v>
      </c>
      <c r="R1430" t="s">
        <v>61</v>
      </c>
      <c r="S1430" t="s">
        <v>43</v>
      </c>
      <c r="T1430" t="s">
        <v>2286</v>
      </c>
    </row>
    <row r="1431" spans="1:20" x14ac:dyDescent="0.25">
      <c r="A1431" t="s">
        <v>4256</v>
      </c>
      <c r="B1431" s="1">
        <v>45232</v>
      </c>
      <c r="C1431" t="s">
        <v>4257</v>
      </c>
      <c r="D1431" t="s">
        <v>1056</v>
      </c>
      <c r="E1431" t="s">
        <v>114</v>
      </c>
      <c r="F1431" t="s">
        <v>115</v>
      </c>
      <c r="G1431" t="s">
        <v>108</v>
      </c>
      <c r="H1431" t="s">
        <v>58</v>
      </c>
      <c r="I1431">
        <v>1</v>
      </c>
      <c r="J1431">
        <v>472.89</v>
      </c>
      <c r="K1431">
        <v>0.05</v>
      </c>
      <c r="L1431">
        <v>35.94</v>
      </c>
      <c r="M1431">
        <v>13.6</v>
      </c>
      <c r="N1431">
        <v>498.79</v>
      </c>
      <c r="O1431" t="s">
        <v>69</v>
      </c>
      <c r="P1431" t="s">
        <v>28</v>
      </c>
      <c r="Q1431" t="s">
        <v>116</v>
      </c>
      <c r="R1431" t="s">
        <v>42</v>
      </c>
      <c r="S1431" t="s">
        <v>235</v>
      </c>
      <c r="T1431" t="s">
        <v>4258</v>
      </c>
    </row>
    <row r="1432" spans="1:20" x14ac:dyDescent="0.25">
      <c r="A1432" t="s">
        <v>4259</v>
      </c>
      <c r="B1432" s="1">
        <v>44844</v>
      </c>
      <c r="C1432" t="s">
        <v>4260</v>
      </c>
      <c r="D1432" t="s">
        <v>666</v>
      </c>
      <c r="E1432" t="s">
        <v>87</v>
      </c>
      <c r="F1432" t="s">
        <v>88</v>
      </c>
      <c r="G1432" t="s">
        <v>108</v>
      </c>
      <c r="H1432" t="s">
        <v>109</v>
      </c>
      <c r="I1432">
        <v>5</v>
      </c>
      <c r="J1432">
        <v>235.05</v>
      </c>
      <c r="K1432">
        <v>0.2</v>
      </c>
      <c r="L1432">
        <v>75.22</v>
      </c>
      <c r="M1432">
        <v>11.19</v>
      </c>
      <c r="N1432">
        <v>1026.6099999999999</v>
      </c>
      <c r="O1432" t="s">
        <v>80</v>
      </c>
      <c r="P1432" t="s">
        <v>132</v>
      </c>
      <c r="Q1432" t="s">
        <v>221</v>
      </c>
      <c r="R1432" t="s">
        <v>222</v>
      </c>
      <c r="S1432" t="s">
        <v>91</v>
      </c>
      <c r="T1432" t="s">
        <v>2697</v>
      </c>
    </row>
    <row r="1433" spans="1:20" x14ac:dyDescent="0.25">
      <c r="A1433" t="s">
        <v>4261</v>
      </c>
      <c r="B1433" s="1">
        <v>43881</v>
      </c>
      <c r="C1433" t="s">
        <v>4262</v>
      </c>
      <c r="D1433" t="s">
        <v>177</v>
      </c>
      <c r="E1433" t="s">
        <v>400</v>
      </c>
      <c r="F1433" t="s">
        <v>401</v>
      </c>
      <c r="G1433" t="s">
        <v>108</v>
      </c>
      <c r="H1433" t="s">
        <v>109</v>
      </c>
      <c r="I1433">
        <v>5</v>
      </c>
      <c r="J1433">
        <v>282.83</v>
      </c>
      <c r="K1433">
        <v>0</v>
      </c>
      <c r="L1433">
        <v>113.13</v>
      </c>
      <c r="M1433">
        <v>5.07</v>
      </c>
      <c r="N1433">
        <v>1532.35</v>
      </c>
      <c r="O1433" t="s">
        <v>27</v>
      </c>
      <c r="P1433" t="s">
        <v>28</v>
      </c>
      <c r="Q1433" t="s">
        <v>51</v>
      </c>
      <c r="R1433" t="s">
        <v>42</v>
      </c>
      <c r="S1433" t="s">
        <v>31</v>
      </c>
      <c r="T1433" t="s">
        <v>4263</v>
      </c>
    </row>
    <row r="1434" spans="1:20" x14ac:dyDescent="0.25">
      <c r="A1434" t="s">
        <v>4264</v>
      </c>
      <c r="B1434" s="1">
        <v>44883</v>
      </c>
      <c r="C1434" t="s">
        <v>4265</v>
      </c>
      <c r="D1434" t="s">
        <v>674</v>
      </c>
      <c r="E1434" t="s">
        <v>137</v>
      </c>
      <c r="F1434" t="s">
        <v>138</v>
      </c>
      <c r="G1434" t="s">
        <v>38</v>
      </c>
      <c r="H1434" t="s">
        <v>39</v>
      </c>
      <c r="I1434">
        <v>5</v>
      </c>
      <c r="J1434">
        <v>356.2</v>
      </c>
      <c r="K1434">
        <v>0</v>
      </c>
      <c r="L1434">
        <v>142.47999999999999</v>
      </c>
      <c r="M1434">
        <v>0.11</v>
      </c>
      <c r="N1434">
        <v>1923.59</v>
      </c>
      <c r="O1434" t="s">
        <v>80</v>
      </c>
      <c r="P1434" t="s">
        <v>181</v>
      </c>
      <c r="Q1434" t="s">
        <v>124</v>
      </c>
      <c r="R1434" t="s">
        <v>125</v>
      </c>
      <c r="S1434" t="s">
        <v>43</v>
      </c>
      <c r="T1434" t="s">
        <v>4266</v>
      </c>
    </row>
    <row r="1435" spans="1:20" x14ac:dyDescent="0.25">
      <c r="A1435" t="s">
        <v>4267</v>
      </c>
      <c r="B1435" s="1">
        <v>45316</v>
      </c>
      <c r="C1435" t="s">
        <v>4268</v>
      </c>
      <c r="D1435" t="s">
        <v>474</v>
      </c>
      <c r="E1435" t="s">
        <v>202</v>
      </c>
      <c r="F1435" t="s">
        <v>203</v>
      </c>
      <c r="G1435" t="s">
        <v>108</v>
      </c>
      <c r="H1435" t="s">
        <v>58</v>
      </c>
      <c r="I1435">
        <v>2</v>
      </c>
      <c r="J1435">
        <v>30.9</v>
      </c>
      <c r="K1435">
        <v>0</v>
      </c>
      <c r="L1435">
        <v>4.9400000000000004</v>
      </c>
      <c r="M1435">
        <v>0.83</v>
      </c>
      <c r="N1435">
        <v>67.569999999999993</v>
      </c>
      <c r="O1435" t="s">
        <v>69</v>
      </c>
      <c r="P1435" t="s">
        <v>28</v>
      </c>
      <c r="Q1435" t="s">
        <v>139</v>
      </c>
      <c r="R1435" t="s">
        <v>140</v>
      </c>
      <c r="S1435" t="s">
        <v>31</v>
      </c>
      <c r="T1435" t="s">
        <v>4269</v>
      </c>
    </row>
    <row r="1436" spans="1:20" x14ac:dyDescent="0.25">
      <c r="A1436" t="s">
        <v>4270</v>
      </c>
      <c r="B1436" s="1">
        <v>45150</v>
      </c>
      <c r="C1436" t="s">
        <v>4271</v>
      </c>
      <c r="D1436" t="s">
        <v>336</v>
      </c>
      <c r="E1436" t="s">
        <v>23</v>
      </c>
      <c r="F1436" t="s">
        <v>24</v>
      </c>
      <c r="G1436" t="s">
        <v>50</v>
      </c>
      <c r="H1436" t="s">
        <v>109</v>
      </c>
      <c r="I1436">
        <v>5</v>
      </c>
      <c r="J1436">
        <v>326.05</v>
      </c>
      <c r="K1436">
        <v>0.25</v>
      </c>
      <c r="L1436">
        <v>0</v>
      </c>
      <c r="M1436">
        <v>4.76</v>
      </c>
      <c r="N1436">
        <v>1227.45</v>
      </c>
      <c r="O1436" t="s">
        <v>69</v>
      </c>
      <c r="P1436" t="s">
        <v>28</v>
      </c>
      <c r="Q1436" t="s">
        <v>139</v>
      </c>
      <c r="R1436" t="s">
        <v>140</v>
      </c>
      <c r="S1436" t="s">
        <v>43</v>
      </c>
      <c r="T1436" t="s">
        <v>4272</v>
      </c>
    </row>
    <row r="1437" spans="1:20" x14ac:dyDescent="0.25">
      <c r="A1437" t="s">
        <v>4273</v>
      </c>
      <c r="B1437" s="1">
        <v>45151</v>
      </c>
      <c r="C1437" t="s">
        <v>4274</v>
      </c>
      <c r="D1437" t="s">
        <v>1028</v>
      </c>
      <c r="E1437" t="s">
        <v>945</v>
      </c>
      <c r="F1437" t="s">
        <v>946</v>
      </c>
      <c r="G1437" t="s">
        <v>38</v>
      </c>
      <c r="H1437" t="s">
        <v>123</v>
      </c>
      <c r="I1437">
        <v>5</v>
      </c>
      <c r="J1437">
        <v>303.70999999999998</v>
      </c>
      <c r="K1437">
        <v>0</v>
      </c>
      <c r="L1437">
        <v>182.23</v>
      </c>
      <c r="M1437">
        <v>6.97</v>
      </c>
      <c r="N1437">
        <v>1707.75</v>
      </c>
      <c r="O1437" t="s">
        <v>153</v>
      </c>
      <c r="P1437" t="s">
        <v>28</v>
      </c>
      <c r="Q1437" t="s">
        <v>41</v>
      </c>
      <c r="R1437" t="s">
        <v>42</v>
      </c>
      <c r="S1437" t="s">
        <v>43</v>
      </c>
      <c r="T1437" t="s">
        <v>1475</v>
      </c>
    </row>
    <row r="1438" spans="1:20" x14ac:dyDescent="0.25">
      <c r="A1438" t="s">
        <v>4275</v>
      </c>
      <c r="B1438" s="1">
        <v>45580</v>
      </c>
      <c r="C1438" t="s">
        <v>4276</v>
      </c>
      <c r="D1438" t="s">
        <v>485</v>
      </c>
      <c r="E1438" t="s">
        <v>302</v>
      </c>
      <c r="F1438" t="s">
        <v>303</v>
      </c>
      <c r="G1438" t="s">
        <v>108</v>
      </c>
      <c r="H1438" t="s">
        <v>39</v>
      </c>
      <c r="I1438">
        <v>5</v>
      </c>
      <c r="J1438">
        <v>36.26</v>
      </c>
      <c r="K1438">
        <v>0</v>
      </c>
      <c r="L1438">
        <v>9.06</v>
      </c>
      <c r="M1438">
        <v>12.11</v>
      </c>
      <c r="N1438">
        <v>202.47</v>
      </c>
      <c r="O1438" t="s">
        <v>69</v>
      </c>
      <c r="P1438" t="s">
        <v>28</v>
      </c>
      <c r="Q1438" t="s">
        <v>41</v>
      </c>
      <c r="R1438" t="s">
        <v>42</v>
      </c>
      <c r="S1438" t="s">
        <v>43</v>
      </c>
      <c r="T1438" t="s">
        <v>961</v>
      </c>
    </row>
    <row r="1439" spans="1:20" x14ac:dyDescent="0.25">
      <c r="A1439" t="s">
        <v>4277</v>
      </c>
      <c r="B1439" s="1">
        <v>44609</v>
      </c>
      <c r="C1439" t="s">
        <v>4278</v>
      </c>
      <c r="D1439" t="s">
        <v>1736</v>
      </c>
      <c r="E1439" t="s">
        <v>675</v>
      </c>
      <c r="F1439" t="s">
        <v>676</v>
      </c>
      <c r="G1439" t="s">
        <v>38</v>
      </c>
      <c r="H1439" t="s">
        <v>79</v>
      </c>
      <c r="I1439">
        <v>1</v>
      </c>
      <c r="J1439">
        <v>254.73</v>
      </c>
      <c r="K1439">
        <v>0.05</v>
      </c>
      <c r="L1439">
        <v>19.36</v>
      </c>
      <c r="M1439">
        <v>8.4499999999999993</v>
      </c>
      <c r="N1439">
        <v>269.8</v>
      </c>
      <c r="O1439" t="s">
        <v>27</v>
      </c>
      <c r="P1439" t="s">
        <v>28</v>
      </c>
      <c r="Q1439" t="s">
        <v>339</v>
      </c>
      <c r="R1439" t="s">
        <v>82</v>
      </c>
      <c r="S1439" t="s">
        <v>43</v>
      </c>
      <c r="T1439" t="s">
        <v>2559</v>
      </c>
    </row>
    <row r="1440" spans="1:20" x14ac:dyDescent="0.25">
      <c r="A1440" t="s">
        <v>4279</v>
      </c>
      <c r="B1440" s="1">
        <v>45261</v>
      </c>
      <c r="C1440" t="s">
        <v>4280</v>
      </c>
      <c r="D1440" t="s">
        <v>351</v>
      </c>
      <c r="E1440" t="s">
        <v>358</v>
      </c>
      <c r="F1440" t="s">
        <v>359</v>
      </c>
      <c r="G1440" t="s">
        <v>108</v>
      </c>
      <c r="H1440" t="s">
        <v>263</v>
      </c>
      <c r="I1440">
        <v>3</v>
      </c>
      <c r="J1440">
        <v>432.81</v>
      </c>
      <c r="K1440">
        <v>0.1</v>
      </c>
      <c r="L1440">
        <v>93.49</v>
      </c>
      <c r="M1440">
        <v>7.16</v>
      </c>
      <c r="N1440">
        <v>1269.24</v>
      </c>
      <c r="O1440" t="s">
        <v>27</v>
      </c>
      <c r="P1440" t="s">
        <v>28</v>
      </c>
      <c r="Q1440" t="s">
        <v>188</v>
      </c>
      <c r="R1440" t="s">
        <v>82</v>
      </c>
      <c r="S1440" t="s">
        <v>43</v>
      </c>
      <c r="T1440" t="s">
        <v>2668</v>
      </c>
    </row>
    <row r="1441" spans="1:20" x14ac:dyDescent="0.25">
      <c r="A1441" t="s">
        <v>4281</v>
      </c>
      <c r="B1441" s="1">
        <v>45623</v>
      </c>
      <c r="C1441" t="s">
        <v>4282</v>
      </c>
      <c r="D1441" t="s">
        <v>1458</v>
      </c>
      <c r="E1441" t="s">
        <v>456</v>
      </c>
      <c r="F1441" t="s">
        <v>457</v>
      </c>
      <c r="G1441" t="s">
        <v>50</v>
      </c>
      <c r="H1441" t="s">
        <v>58</v>
      </c>
      <c r="I1441">
        <v>5</v>
      </c>
      <c r="J1441">
        <v>242.16</v>
      </c>
      <c r="K1441">
        <v>0</v>
      </c>
      <c r="L1441">
        <v>0</v>
      </c>
      <c r="M1441">
        <v>2.46</v>
      </c>
      <c r="N1441">
        <v>1213.26</v>
      </c>
      <c r="O1441" t="s">
        <v>59</v>
      </c>
      <c r="P1441" t="s">
        <v>28</v>
      </c>
      <c r="Q1441" t="s">
        <v>154</v>
      </c>
      <c r="R1441" t="s">
        <v>155</v>
      </c>
      <c r="S1441" t="s">
        <v>43</v>
      </c>
      <c r="T1441" t="s">
        <v>4283</v>
      </c>
    </row>
    <row r="1442" spans="1:20" x14ac:dyDescent="0.25">
      <c r="A1442" t="s">
        <v>4284</v>
      </c>
      <c r="B1442" s="1">
        <v>44644</v>
      </c>
      <c r="C1442" t="s">
        <v>4285</v>
      </c>
      <c r="D1442" t="s">
        <v>670</v>
      </c>
      <c r="E1442" t="s">
        <v>226</v>
      </c>
      <c r="F1442" t="s">
        <v>227</v>
      </c>
      <c r="G1442" t="s">
        <v>98</v>
      </c>
      <c r="H1442" t="s">
        <v>123</v>
      </c>
      <c r="I1442">
        <v>2</v>
      </c>
      <c r="J1442">
        <v>574.65</v>
      </c>
      <c r="K1442">
        <v>0.1</v>
      </c>
      <c r="L1442">
        <v>51.72</v>
      </c>
      <c r="M1442">
        <v>8.69</v>
      </c>
      <c r="N1442">
        <v>1094.78</v>
      </c>
      <c r="O1442" t="s">
        <v>69</v>
      </c>
      <c r="P1442" t="s">
        <v>28</v>
      </c>
      <c r="Q1442" t="s">
        <v>210</v>
      </c>
      <c r="R1442" t="s">
        <v>42</v>
      </c>
      <c r="S1442" t="s">
        <v>43</v>
      </c>
      <c r="T1442" t="s">
        <v>4286</v>
      </c>
    </row>
    <row r="1443" spans="1:20" x14ac:dyDescent="0.25">
      <c r="A1443" t="s">
        <v>4287</v>
      </c>
      <c r="B1443" s="1">
        <v>45467</v>
      </c>
      <c r="C1443" t="s">
        <v>4288</v>
      </c>
      <c r="D1443" t="s">
        <v>555</v>
      </c>
      <c r="E1443" t="s">
        <v>492</v>
      </c>
      <c r="F1443" t="s">
        <v>493</v>
      </c>
      <c r="G1443" t="s">
        <v>25</v>
      </c>
      <c r="H1443" t="s">
        <v>256</v>
      </c>
      <c r="I1443">
        <v>1</v>
      </c>
      <c r="J1443">
        <v>183.43</v>
      </c>
      <c r="K1443">
        <v>0</v>
      </c>
      <c r="L1443">
        <v>9.17</v>
      </c>
      <c r="M1443">
        <v>11.58</v>
      </c>
      <c r="N1443">
        <v>204.18</v>
      </c>
      <c r="O1443" t="s">
        <v>69</v>
      </c>
      <c r="P1443" t="s">
        <v>28</v>
      </c>
      <c r="Q1443" t="s">
        <v>188</v>
      </c>
      <c r="R1443" t="s">
        <v>82</v>
      </c>
      <c r="S1443" t="s">
        <v>43</v>
      </c>
      <c r="T1443" t="s">
        <v>2441</v>
      </c>
    </row>
    <row r="1444" spans="1:20" x14ac:dyDescent="0.25">
      <c r="A1444" t="s">
        <v>4289</v>
      </c>
      <c r="B1444" s="1">
        <v>45259</v>
      </c>
      <c r="C1444" t="s">
        <v>4290</v>
      </c>
      <c r="D1444" t="s">
        <v>1133</v>
      </c>
      <c r="E1444" t="s">
        <v>492</v>
      </c>
      <c r="F1444" t="s">
        <v>493</v>
      </c>
      <c r="G1444" t="s">
        <v>180</v>
      </c>
      <c r="H1444" t="s">
        <v>263</v>
      </c>
      <c r="I1444">
        <v>4</v>
      </c>
      <c r="J1444">
        <v>280.01</v>
      </c>
      <c r="K1444">
        <v>0</v>
      </c>
      <c r="L1444">
        <v>89.6</v>
      </c>
      <c r="M1444">
        <v>12.4</v>
      </c>
      <c r="N1444">
        <v>1222.04</v>
      </c>
      <c r="O1444" t="s">
        <v>80</v>
      </c>
      <c r="P1444" t="s">
        <v>28</v>
      </c>
      <c r="Q1444" t="s">
        <v>71</v>
      </c>
      <c r="R1444" t="s">
        <v>42</v>
      </c>
      <c r="S1444" t="s">
        <v>43</v>
      </c>
      <c r="T1444" t="s">
        <v>1678</v>
      </c>
    </row>
    <row r="1445" spans="1:20" x14ac:dyDescent="0.25">
      <c r="A1445" t="s">
        <v>4291</v>
      </c>
      <c r="B1445" s="1">
        <v>45200</v>
      </c>
      <c r="C1445" t="s">
        <v>4292</v>
      </c>
      <c r="D1445" t="s">
        <v>2236</v>
      </c>
      <c r="E1445" t="s">
        <v>23</v>
      </c>
      <c r="F1445" t="s">
        <v>24</v>
      </c>
      <c r="G1445" t="s">
        <v>180</v>
      </c>
      <c r="H1445" t="s">
        <v>256</v>
      </c>
      <c r="I1445">
        <v>4</v>
      </c>
      <c r="J1445">
        <v>138.29</v>
      </c>
      <c r="K1445">
        <v>0.05</v>
      </c>
      <c r="L1445">
        <v>26.28</v>
      </c>
      <c r="M1445">
        <v>11.48</v>
      </c>
      <c r="N1445">
        <v>563.26</v>
      </c>
      <c r="O1445" t="s">
        <v>80</v>
      </c>
      <c r="P1445" t="s">
        <v>181</v>
      </c>
      <c r="Q1445" t="s">
        <v>81</v>
      </c>
      <c r="R1445" t="s">
        <v>82</v>
      </c>
      <c r="S1445" t="s">
        <v>43</v>
      </c>
      <c r="T1445" t="s">
        <v>4293</v>
      </c>
    </row>
    <row r="1446" spans="1:20" x14ac:dyDescent="0.25">
      <c r="A1446" t="s">
        <v>4294</v>
      </c>
      <c r="B1446" s="1">
        <v>45476</v>
      </c>
      <c r="C1446" t="s">
        <v>4295</v>
      </c>
      <c r="D1446" t="s">
        <v>2168</v>
      </c>
      <c r="E1446" t="s">
        <v>215</v>
      </c>
      <c r="F1446" t="s">
        <v>216</v>
      </c>
      <c r="G1446" t="s">
        <v>98</v>
      </c>
      <c r="H1446" t="s">
        <v>58</v>
      </c>
      <c r="I1446">
        <v>2</v>
      </c>
      <c r="J1446">
        <v>497.46</v>
      </c>
      <c r="K1446">
        <v>0</v>
      </c>
      <c r="L1446">
        <v>79.59</v>
      </c>
      <c r="M1446">
        <v>4.5</v>
      </c>
      <c r="N1446">
        <v>1079.01</v>
      </c>
      <c r="O1446" t="s">
        <v>27</v>
      </c>
      <c r="P1446" t="s">
        <v>28</v>
      </c>
      <c r="Q1446" t="s">
        <v>339</v>
      </c>
      <c r="R1446" t="s">
        <v>82</v>
      </c>
      <c r="S1446" t="s">
        <v>235</v>
      </c>
      <c r="T1446" t="s">
        <v>4296</v>
      </c>
    </row>
    <row r="1447" spans="1:20" x14ac:dyDescent="0.25">
      <c r="A1447" t="s">
        <v>4297</v>
      </c>
      <c r="B1447" s="1">
        <v>44250</v>
      </c>
      <c r="C1447" t="s">
        <v>4298</v>
      </c>
      <c r="D1447" t="s">
        <v>964</v>
      </c>
      <c r="E1447" t="s">
        <v>574</v>
      </c>
      <c r="F1447" t="s">
        <v>575</v>
      </c>
      <c r="G1447" t="s">
        <v>50</v>
      </c>
      <c r="H1447" t="s">
        <v>39</v>
      </c>
      <c r="I1447">
        <v>1</v>
      </c>
      <c r="J1447">
        <v>106.47</v>
      </c>
      <c r="K1447">
        <v>0.05</v>
      </c>
      <c r="L1447">
        <v>5.0599999999999996</v>
      </c>
      <c r="M1447">
        <v>3.19</v>
      </c>
      <c r="N1447">
        <v>109.4</v>
      </c>
      <c r="O1447" t="s">
        <v>153</v>
      </c>
      <c r="P1447" t="s">
        <v>132</v>
      </c>
      <c r="Q1447" t="s">
        <v>154</v>
      </c>
      <c r="R1447" t="s">
        <v>155</v>
      </c>
      <c r="S1447" t="s">
        <v>43</v>
      </c>
      <c r="T1447" t="s">
        <v>1308</v>
      </c>
    </row>
    <row r="1448" spans="1:20" x14ac:dyDescent="0.25">
      <c r="A1448" t="s">
        <v>4299</v>
      </c>
      <c r="B1448" s="1">
        <v>45036</v>
      </c>
      <c r="C1448" t="s">
        <v>4300</v>
      </c>
      <c r="D1448" t="s">
        <v>1892</v>
      </c>
      <c r="E1448" t="s">
        <v>302</v>
      </c>
      <c r="F1448" t="s">
        <v>303</v>
      </c>
      <c r="G1448" t="s">
        <v>98</v>
      </c>
      <c r="H1448" t="s">
        <v>39</v>
      </c>
      <c r="I1448">
        <v>4</v>
      </c>
      <c r="J1448">
        <v>317.98</v>
      </c>
      <c r="K1448">
        <v>0.15</v>
      </c>
      <c r="L1448">
        <v>129.74</v>
      </c>
      <c r="M1448">
        <v>1.87</v>
      </c>
      <c r="N1448">
        <v>1212.74</v>
      </c>
      <c r="O1448" t="s">
        <v>69</v>
      </c>
      <c r="P1448" t="s">
        <v>70</v>
      </c>
      <c r="Q1448" t="s">
        <v>89</v>
      </c>
      <c r="R1448" t="s">
        <v>90</v>
      </c>
      <c r="S1448" t="s">
        <v>43</v>
      </c>
      <c r="T1448" t="s">
        <v>4301</v>
      </c>
    </row>
    <row r="1449" spans="1:20" x14ac:dyDescent="0.25">
      <c r="A1449" t="s">
        <v>4302</v>
      </c>
      <c r="B1449" s="1">
        <v>44813</v>
      </c>
      <c r="C1449" t="s">
        <v>4303</v>
      </c>
      <c r="D1449" t="s">
        <v>1885</v>
      </c>
      <c r="E1449" t="s">
        <v>121</v>
      </c>
      <c r="F1449" t="s">
        <v>122</v>
      </c>
      <c r="G1449" t="s">
        <v>98</v>
      </c>
      <c r="H1449" t="s">
        <v>79</v>
      </c>
      <c r="I1449">
        <v>3</v>
      </c>
      <c r="J1449">
        <v>235.23</v>
      </c>
      <c r="K1449">
        <v>0</v>
      </c>
      <c r="L1449">
        <v>84.68</v>
      </c>
      <c r="M1449">
        <v>1</v>
      </c>
      <c r="N1449">
        <v>791.37</v>
      </c>
      <c r="O1449" t="s">
        <v>27</v>
      </c>
      <c r="P1449" t="s">
        <v>28</v>
      </c>
      <c r="Q1449" t="s">
        <v>154</v>
      </c>
      <c r="R1449" t="s">
        <v>155</v>
      </c>
      <c r="S1449" t="s">
        <v>235</v>
      </c>
      <c r="T1449" t="s">
        <v>4304</v>
      </c>
    </row>
    <row r="1450" spans="1:20" x14ac:dyDescent="0.25">
      <c r="A1450" t="s">
        <v>4305</v>
      </c>
      <c r="B1450" s="1">
        <v>44655</v>
      </c>
      <c r="C1450" t="s">
        <v>4306</v>
      </c>
      <c r="D1450" t="s">
        <v>1002</v>
      </c>
      <c r="E1450" t="s">
        <v>400</v>
      </c>
      <c r="F1450" t="s">
        <v>401</v>
      </c>
      <c r="G1450" t="s">
        <v>108</v>
      </c>
      <c r="H1450" t="s">
        <v>39</v>
      </c>
      <c r="I1450">
        <v>1</v>
      </c>
      <c r="J1450">
        <v>254.37</v>
      </c>
      <c r="K1450">
        <v>0</v>
      </c>
      <c r="L1450">
        <v>45.79</v>
      </c>
      <c r="M1450">
        <v>14.83</v>
      </c>
      <c r="N1450">
        <v>314.99</v>
      </c>
      <c r="O1450" t="s">
        <v>80</v>
      </c>
      <c r="P1450" t="s">
        <v>99</v>
      </c>
      <c r="Q1450" t="s">
        <v>154</v>
      </c>
      <c r="R1450" t="s">
        <v>155</v>
      </c>
      <c r="S1450" t="s">
        <v>43</v>
      </c>
      <c r="T1450" t="s">
        <v>4307</v>
      </c>
    </row>
    <row r="1451" spans="1:20" x14ac:dyDescent="0.25">
      <c r="A1451" t="s">
        <v>4308</v>
      </c>
      <c r="B1451" s="1">
        <v>44855</v>
      </c>
      <c r="C1451" t="s">
        <v>4309</v>
      </c>
      <c r="D1451" t="s">
        <v>86</v>
      </c>
      <c r="E1451" t="s">
        <v>521</v>
      </c>
      <c r="F1451" t="s">
        <v>522</v>
      </c>
      <c r="G1451" t="s">
        <v>108</v>
      </c>
      <c r="H1451" t="s">
        <v>39</v>
      </c>
      <c r="I1451">
        <v>5</v>
      </c>
      <c r="J1451">
        <v>460.27</v>
      </c>
      <c r="K1451">
        <v>0.05</v>
      </c>
      <c r="L1451">
        <v>109.31</v>
      </c>
      <c r="M1451">
        <v>0.91</v>
      </c>
      <c r="N1451">
        <v>2296.5</v>
      </c>
      <c r="O1451" t="s">
        <v>69</v>
      </c>
      <c r="P1451" t="s">
        <v>28</v>
      </c>
      <c r="Q1451" t="s">
        <v>139</v>
      </c>
      <c r="R1451" t="s">
        <v>140</v>
      </c>
      <c r="S1451" t="s">
        <v>43</v>
      </c>
      <c r="T1451" t="s">
        <v>4310</v>
      </c>
    </row>
    <row r="1452" spans="1:20" x14ac:dyDescent="0.25">
      <c r="A1452" t="s">
        <v>4311</v>
      </c>
      <c r="B1452" s="1">
        <v>44397</v>
      </c>
      <c r="C1452" t="s">
        <v>4312</v>
      </c>
      <c r="D1452" t="s">
        <v>35</v>
      </c>
      <c r="E1452" t="s">
        <v>380</v>
      </c>
      <c r="F1452" t="s">
        <v>381</v>
      </c>
      <c r="G1452" t="s">
        <v>50</v>
      </c>
      <c r="H1452" t="s">
        <v>123</v>
      </c>
      <c r="I1452">
        <v>3</v>
      </c>
      <c r="J1452">
        <v>411.82</v>
      </c>
      <c r="K1452">
        <v>0</v>
      </c>
      <c r="L1452">
        <v>148.26</v>
      </c>
      <c r="M1452">
        <v>8.1</v>
      </c>
      <c r="N1452">
        <v>1391.82</v>
      </c>
      <c r="O1452" t="s">
        <v>27</v>
      </c>
      <c r="P1452" t="s">
        <v>28</v>
      </c>
      <c r="Q1452" t="s">
        <v>41</v>
      </c>
      <c r="R1452" t="s">
        <v>42</v>
      </c>
      <c r="S1452" t="s">
        <v>43</v>
      </c>
      <c r="T1452" t="s">
        <v>4230</v>
      </c>
    </row>
    <row r="1453" spans="1:20" x14ac:dyDescent="0.25">
      <c r="A1453" t="s">
        <v>4313</v>
      </c>
      <c r="B1453" s="1">
        <v>44201</v>
      </c>
      <c r="C1453" t="s">
        <v>4314</v>
      </c>
      <c r="D1453" t="s">
        <v>702</v>
      </c>
      <c r="E1453" t="s">
        <v>280</v>
      </c>
      <c r="F1453" t="s">
        <v>281</v>
      </c>
      <c r="G1453" t="s">
        <v>25</v>
      </c>
      <c r="H1453" t="s">
        <v>39</v>
      </c>
      <c r="I1453">
        <v>3</v>
      </c>
      <c r="J1453">
        <v>176.49</v>
      </c>
      <c r="K1453">
        <v>0.1</v>
      </c>
      <c r="L1453">
        <v>57.18</v>
      </c>
      <c r="M1453">
        <v>10.62</v>
      </c>
      <c r="N1453">
        <v>544.32000000000005</v>
      </c>
      <c r="O1453" t="s">
        <v>80</v>
      </c>
      <c r="P1453" t="s">
        <v>132</v>
      </c>
      <c r="Q1453" t="s">
        <v>100</v>
      </c>
      <c r="R1453" t="s">
        <v>101</v>
      </c>
      <c r="S1453" t="s">
        <v>72</v>
      </c>
      <c r="T1453" t="s">
        <v>3924</v>
      </c>
    </row>
    <row r="1454" spans="1:20" x14ac:dyDescent="0.25">
      <c r="A1454" t="s">
        <v>4315</v>
      </c>
      <c r="B1454" s="1">
        <v>44766</v>
      </c>
      <c r="C1454" t="s">
        <v>4316</v>
      </c>
      <c r="D1454" t="s">
        <v>1133</v>
      </c>
      <c r="E1454" t="s">
        <v>261</v>
      </c>
      <c r="F1454" t="s">
        <v>262</v>
      </c>
      <c r="G1454" t="s">
        <v>50</v>
      </c>
      <c r="H1454" t="s">
        <v>123</v>
      </c>
      <c r="I1454">
        <v>3</v>
      </c>
      <c r="J1454">
        <v>384.57</v>
      </c>
      <c r="K1454">
        <v>0.15</v>
      </c>
      <c r="L1454">
        <v>49.03</v>
      </c>
      <c r="M1454">
        <v>12.96</v>
      </c>
      <c r="N1454">
        <v>1042.6400000000001</v>
      </c>
      <c r="O1454" t="s">
        <v>69</v>
      </c>
      <c r="P1454" t="s">
        <v>28</v>
      </c>
      <c r="Q1454" t="s">
        <v>81</v>
      </c>
      <c r="R1454" t="s">
        <v>82</v>
      </c>
      <c r="S1454" t="s">
        <v>43</v>
      </c>
      <c r="T1454" t="s">
        <v>2437</v>
      </c>
    </row>
    <row r="1455" spans="1:20" x14ac:dyDescent="0.25">
      <c r="A1455" t="s">
        <v>4317</v>
      </c>
      <c r="B1455" s="1">
        <v>44491</v>
      </c>
      <c r="C1455" t="s">
        <v>4318</v>
      </c>
      <c r="D1455" t="s">
        <v>986</v>
      </c>
      <c r="E1455" t="s">
        <v>36</v>
      </c>
      <c r="F1455" t="s">
        <v>37</v>
      </c>
      <c r="G1455" t="s">
        <v>108</v>
      </c>
      <c r="H1455" t="s">
        <v>58</v>
      </c>
      <c r="I1455">
        <v>2</v>
      </c>
      <c r="J1455">
        <v>191.17</v>
      </c>
      <c r="K1455">
        <v>0.05</v>
      </c>
      <c r="L1455">
        <v>18.16</v>
      </c>
      <c r="M1455">
        <v>1.54</v>
      </c>
      <c r="N1455">
        <v>382.92</v>
      </c>
      <c r="O1455" t="s">
        <v>80</v>
      </c>
      <c r="P1455" t="s">
        <v>28</v>
      </c>
      <c r="Q1455" t="s">
        <v>228</v>
      </c>
      <c r="R1455" t="s">
        <v>82</v>
      </c>
      <c r="S1455" t="s">
        <v>31</v>
      </c>
      <c r="T1455" t="s">
        <v>4319</v>
      </c>
    </row>
    <row r="1456" spans="1:20" x14ac:dyDescent="0.25">
      <c r="A1456" t="s">
        <v>4320</v>
      </c>
      <c r="B1456" s="1">
        <v>45285</v>
      </c>
      <c r="C1456" t="s">
        <v>4321</v>
      </c>
      <c r="D1456" t="s">
        <v>260</v>
      </c>
      <c r="E1456" t="s">
        <v>337</v>
      </c>
      <c r="F1456" t="s">
        <v>338</v>
      </c>
      <c r="G1456" t="s">
        <v>98</v>
      </c>
      <c r="H1456" t="s">
        <v>256</v>
      </c>
      <c r="I1456">
        <v>2</v>
      </c>
      <c r="J1456">
        <v>28.08</v>
      </c>
      <c r="K1456">
        <v>0</v>
      </c>
      <c r="L1456">
        <v>0</v>
      </c>
      <c r="M1456">
        <v>0.3</v>
      </c>
      <c r="N1456">
        <v>56.46</v>
      </c>
      <c r="O1456" t="s">
        <v>27</v>
      </c>
      <c r="P1456" t="s">
        <v>28</v>
      </c>
      <c r="Q1456" t="s">
        <v>71</v>
      </c>
      <c r="R1456" t="s">
        <v>42</v>
      </c>
      <c r="S1456" t="s">
        <v>72</v>
      </c>
      <c r="T1456" t="s">
        <v>677</v>
      </c>
    </row>
    <row r="1457" spans="1:20" x14ac:dyDescent="0.25">
      <c r="A1457" t="s">
        <v>4322</v>
      </c>
      <c r="B1457" s="1">
        <v>44799</v>
      </c>
      <c r="C1457" t="s">
        <v>4323</v>
      </c>
      <c r="D1457" t="s">
        <v>1099</v>
      </c>
      <c r="E1457" t="s">
        <v>196</v>
      </c>
      <c r="F1457" t="s">
        <v>197</v>
      </c>
      <c r="G1457" t="s">
        <v>180</v>
      </c>
      <c r="H1457" t="s">
        <v>68</v>
      </c>
      <c r="I1457">
        <v>4</v>
      </c>
      <c r="J1457">
        <v>569.45000000000005</v>
      </c>
      <c r="K1457">
        <v>0</v>
      </c>
      <c r="L1457">
        <v>410</v>
      </c>
      <c r="M1457">
        <v>8.07</v>
      </c>
      <c r="N1457">
        <v>2695.87</v>
      </c>
      <c r="O1457" t="s">
        <v>27</v>
      </c>
      <c r="P1457" t="s">
        <v>28</v>
      </c>
      <c r="Q1457" t="s">
        <v>71</v>
      </c>
      <c r="R1457" t="s">
        <v>42</v>
      </c>
      <c r="S1457" t="s">
        <v>31</v>
      </c>
      <c r="T1457" t="s">
        <v>4324</v>
      </c>
    </row>
    <row r="1458" spans="1:20" x14ac:dyDescent="0.25">
      <c r="A1458" t="s">
        <v>4325</v>
      </c>
      <c r="B1458" s="1">
        <v>45163</v>
      </c>
      <c r="C1458" t="s">
        <v>4326</v>
      </c>
      <c r="D1458" t="s">
        <v>538</v>
      </c>
      <c r="E1458" t="s">
        <v>244</v>
      </c>
      <c r="F1458" t="s">
        <v>245</v>
      </c>
      <c r="G1458" t="s">
        <v>25</v>
      </c>
      <c r="H1458" t="s">
        <v>123</v>
      </c>
      <c r="I1458">
        <v>4</v>
      </c>
      <c r="J1458">
        <v>318.77999999999997</v>
      </c>
      <c r="K1458">
        <v>0.05</v>
      </c>
      <c r="L1458">
        <v>60.57</v>
      </c>
      <c r="M1458">
        <v>5.21</v>
      </c>
      <c r="N1458">
        <v>1277.1400000000001</v>
      </c>
      <c r="O1458" t="s">
        <v>69</v>
      </c>
      <c r="P1458" t="s">
        <v>28</v>
      </c>
      <c r="Q1458" t="s">
        <v>60</v>
      </c>
      <c r="R1458" t="s">
        <v>61</v>
      </c>
      <c r="S1458" t="s">
        <v>72</v>
      </c>
      <c r="T1458" t="s">
        <v>2852</v>
      </c>
    </row>
    <row r="1459" spans="1:20" x14ac:dyDescent="0.25">
      <c r="A1459" t="s">
        <v>4327</v>
      </c>
      <c r="B1459" s="1">
        <v>44991</v>
      </c>
      <c r="C1459" t="s">
        <v>4328</v>
      </c>
      <c r="D1459" t="s">
        <v>447</v>
      </c>
      <c r="E1459" t="s">
        <v>208</v>
      </c>
      <c r="F1459" t="s">
        <v>209</v>
      </c>
      <c r="G1459" t="s">
        <v>180</v>
      </c>
      <c r="H1459" t="s">
        <v>263</v>
      </c>
      <c r="I1459">
        <v>4</v>
      </c>
      <c r="J1459">
        <v>470.9</v>
      </c>
      <c r="K1459">
        <v>0.1</v>
      </c>
      <c r="L1459">
        <v>305.14</v>
      </c>
      <c r="M1459">
        <v>11.93</v>
      </c>
      <c r="N1459">
        <v>2012.31</v>
      </c>
      <c r="O1459" t="s">
        <v>40</v>
      </c>
      <c r="P1459" t="s">
        <v>28</v>
      </c>
      <c r="Q1459" t="s">
        <v>116</v>
      </c>
      <c r="R1459" t="s">
        <v>42</v>
      </c>
      <c r="S1459" t="s">
        <v>43</v>
      </c>
      <c r="T1459" t="s">
        <v>681</v>
      </c>
    </row>
    <row r="1460" spans="1:20" x14ac:dyDescent="0.25">
      <c r="A1460" t="s">
        <v>4329</v>
      </c>
      <c r="B1460" s="1">
        <v>44032</v>
      </c>
      <c r="C1460" t="s">
        <v>4330</v>
      </c>
      <c r="D1460" t="s">
        <v>764</v>
      </c>
      <c r="E1460" t="s">
        <v>172</v>
      </c>
      <c r="F1460" t="s">
        <v>173</v>
      </c>
      <c r="G1460" t="s">
        <v>38</v>
      </c>
      <c r="H1460" t="s">
        <v>123</v>
      </c>
      <c r="I1460">
        <v>2</v>
      </c>
      <c r="J1460">
        <v>426.34</v>
      </c>
      <c r="K1460">
        <v>0</v>
      </c>
      <c r="L1460">
        <v>42.63</v>
      </c>
      <c r="M1460">
        <v>8.3699999999999992</v>
      </c>
      <c r="N1460">
        <v>903.68</v>
      </c>
      <c r="O1460" t="s">
        <v>59</v>
      </c>
      <c r="P1460" t="s">
        <v>28</v>
      </c>
      <c r="Q1460" t="s">
        <v>182</v>
      </c>
      <c r="R1460" t="s">
        <v>183</v>
      </c>
      <c r="S1460" t="s">
        <v>43</v>
      </c>
      <c r="T1460" t="s">
        <v>2094</v>
      </c>
    </row>
    <row r="1461" spans="1:20" x14ac:dyDescent="0.25">
      <c r="A1461" t="s">
        <v>4331</v>
      </c>
      <c r="B1461" s="1">
        <v>45290</v>
      </c>
      <c r="C1461" t="s">
        <v>4332</v>
      </c>
      <c r="D1461" t="s">
        <v>960</v>
      </c>
      <c r="E1461" t="s">
        <v>137</v>
      </c>
      <c r="F1461" t="s">
        <v>138</v>
      </c>
      <c r="G1461" t="s">
        <v>25</v>
      </c>
      <c r="H1461" t="s">
        <v>109</v>
      </c>
      <c r="I1461">
        <v>1</v>
      </c>
      <c r="J1461">
        <v>591.91</v>
      </c>
      <c r="K1461">
        <v>0.25</v>
      </c>
      <c r="L1461">
        <v>79.91</v>
      </c>
      <c r="M1461">
        <v>14.7</v>
      </c>
      <c r="N1461">
        <v>538.54</v>
      </c>
      <c r="O1461" t="s">
        <v>80</v>
      </c>
      <c r="P1461" t="s">
        <v>28</v>
      </c>
      <c r="Q1461" t="s">
        <v>41</v>
      </c>
      <c r="R1461" t="s">
        <v>42</v>
      </c>
      <c r="S1461" t="s">
        <v>43</v>
      </c>
      <c r="T1461" t="s">
        <v>563</v>
      </c>
    </row>
    <row r="1462" spans="1:20" x14ac:dyDescent="0.25">
      <c r="A1462" t="s">
        <v>4333</v>
      </c>
      <c r="B1462" s="1">
        <v>44143</v>
      </c>
      <c r="C1462" t="s">
        <v>4334</v>
      </c>
      <c r="D1462" t="s">
        <v>1002</v>
      </c>
      <c r="E1462" t="s">
        <v>226</v>
      </c>
      <c r="F1462" t="s">
        <v>227</v>
      </c>
      <c r="G1462" t="s">
        <v>108</v>
      </c>
      <c r="H1462" t="s">
        <v>58</v>
      </c>
      <c r="I1462">
        <v>5</v>
      </c>
      <c r="J1462">
        <v>389.77</v>
      </c>
      <c r="K1462">
        <v>0.1</v>
      </c>
      <c r="L1462">
        <v>140.32</v>
      </c>
      <c r="M1462">
        <v>3.79</v>
      </c>
      <c r="N1462">
        <v>1898.07</v>
      </c>
      <c r="O1462" t="s">
        <v>153</v>
      </c>
      <c r="P1462" t="s">
        <v>28</v>
      </c>
      <c r="Q1462" t="s">
        <v>188</v>
      </c>
      <c r="R1462" t="s">
        <v>82</v>
      </c>
      <c r="S1462" t="s">
        <v>43</v>
      </c>
      <c r="T1462" t="s">
        <v>4335</v>
      </c>
    </row>
    <row r="1463" spans="1:20" x14ac:dyDescent="0.25">
      <c r="A1463" t="s">
        <v>4336</v>
      </c>
      <c r="B1463" s="1">
        <v>43947</v>
      </c>
      <c r="C1463" t="s">
        <v>4337</v>
      </c>
      <c r="D1463" t="s">
        <v>1321</v>
      </c>
      <c r="E1463" t="s">
        <v>178</v>
      </c>
      <c r="F1463" t="s">
        <v>179</v>
      </c>
      <c r="G1463" t="s">
        <v>50</v>
      </c>
      <c r="H1463" t="s">
        <v>26</v>
      </c>
      <c r="I1463">
        <v>5</v>
      </c>
      <c r="J1463">
        <v>577.29</v>
      </c>
      <c r="K1463">
        <v>0</v>
      </c>
      <c r="L1463">
        <v>346.37</v>
      </c>
      <c r="M1463">
        <v>9.7899999999999991</v>
      </c>
      <c r="N1463">
        <v>3242.61</v>
      </c>
      <c r="O1463" t="s">
        <v>27</v>
      </c>
      <c r="P1463" t="s">
        <v>28</v>
      </c>
      <c r="Q1463" t="s">
        <v>188</v>
      </c>
      <c r="R1463" t="s">
        <v>82</v>
      </c>
      <c r="S1463" t="s">
        <v>31</v>
      </c>
      <c r="T1463" t="s">
        <v>4338</v>
      </c>
    </row>
    <row r="1464" spans="1:20" x14ac:dyDescent="0.25">
      <c r="A1464" t="s">
        <v>4339</v>
      </c>
      <c r="B1464" s="1">
        <v>45520</v>
      </c>
      <c r="C1464" t="s">
        <v>4340</v>
      </c>
      <c r="D1464" t="s">
        <v>791</v>
      </c>
      <c r="E1464" t="s">
        <v>164</v>
      </c>
      <c r="F1464" t="s">
        <v>165</v>
      </c>
      <c r="G1464" t="s">
        <v>180</v>
      </c>
      <c r="H1464" t="s">
        <v>58</v>
      </c>
      <c r="I1464">
        <v>1</v>
      </c>
      <c r="J1464">
        <v>519.54</v>
      </c>
      <c r="K1464">
        <v>0</v>
      </c>
      <c r="L1464">
        <v>25.98</v>
      </c>
      <c r="M1464">
        <v>0.75</v>
      </c>
      <c r="N1464">
        <v>546.27</v>
      </c>
      <c r="O1464" t="s">
        <v>27</v>
      </c>
      <c r="P1464" t="s">
        <v>28</v>
      </c>
      <c r="Q1464" t="s">
        <v>71</v>
      </c>
      <c r="R1464" t="s">
        <v>42</v>
      </c>
      <c r="S1464" t="s">
        <v>43</v>
      </c>
      <c r="T1464" t="s">
        <v>2388</v>
      </c>
    </row>
    <row r="1465" spans="1:20" x14ac:dyDescent="0.25">
      <c r="A1465" t="s">
        <v>4341</v>
      </c>
      <c r="B1465" s="1">
        <v>44767</v>
      </c>
      <c r="C1465" t="s">
        <v>4342</v>
      </c>
      <c r="D1465" t="s">
        <v>1137</v>
      </c>
      <c r="E1465" t="s">
        <v>374</v>
      </c>
      <c r="F1465" t="s">
        <v>375</v>
      </c>
      <c r="G1465" t="s">
        <v>180</v>
      </c>
      <c r="H1465" t="s">
        <v>79</v>
      </c>
      <c r="I1465">
        <v>2</v>
      </c>
      <c r="J1465">
        <v>177.82</v>
      </c>
      <c r="K1465">
        <v>0.1</v>
      </c>
      <c r="L1465">
        <v>38.409999999999997</v>
      </c>
      <c r="M1465">
        <v>10.77</v>
      </c>
      <c r="N1465">
        <v>369.26</v>
      </c>
      <c r="O1465" t="s">
        <v>80</v>
      </c>
      <c r="P1465" t="s">
        <v>99</v>
      </c>
      <c r="Q1465" t="s">
        <v>71</v>
      </c>
      <c r="R1465" t="s">
        <v>42</v>
      </c>
      <c r="S1465" t="s">
        <v>43</v>
      </c>
      <c r="T1465" t="s">
        <v>4343</v>
      </c>
    </row>
    <row r="1466" spans="1:20" x14ac:dyDescent="0.25">
      <c r="A1466" t="s">
        <v>4344</v>
      </c>
      <c r="B1466" s="1">
        <v>44405</v>
      </c>
      <c r="C1466" t="s">
        <v>4345</v>
      </c>
      <c r="D1466" t="s">
        <v>120</v>
      </c>
      <c r="E1466" t="s">
        <v>492</v>
      </c>
      <c r="F1466" t="s">
        <v>493</v>
      </c>
      <c r="G1466" t="s">
        <v>50</v>
      </c>
      <c r="H1466" t="s">
        <v>256</v>
      </c>
      <c r="I1466">
        <v>5</v>
      </c>
      <c r="J1466">
        <v>592.5</v>
      </c>
      <c r="K1466">
        <v>0.1</v>
      </c>
      <c r="L1466">
        <v>213.3</v>
      </c>
      <c r="M1466">
        <v>11.98</v>
      </c>
      <c r="N1466">
        <v>2891.53</v>
      </c>
      <c r="O1466" t="s">
        <v>40</v>
      </c>
      <c r="P1466" t="s">
        <v>28</v>
      </c>
      <c r="Q1466" t="s">
        <v>188</v>
      </c>
      <c r="R1466" t="s">
        <v>82</v>
      </c>
      <c r="S1466" t="s">
        <v>72</v>
      </c>
      <c r="T1466" t="s">
        <v>4346</v>
      </c>
    </row>
    <row r="1467" spans="1:20" x14ac:dyDescent="0.25">
      <c r="A1467" t="s">
        <v>4347</v>
      </c>
      <c r="B1467" s="1">
        <v>44074</v>
      </c>
      <c r="C1467" t="s">
        <v>4348</v>
      </c>
      <c r="D1467" t="s">
        <v>1408</v>
      </c>
      <c r="E1467" t="s">
        <v>261</v>
      </c>
      <c r="F1467" t="s">
        <v>262</v>
      </c>
      <c r="G1467" t="s">
        <v>180</v>
      </c>
      <c r="H1467" t="s">
        <v>79</v>
      </c>
      <c r="I1467">
        <v>3</v>
      </c>
      <c r="J1467">
        <v>425.98</v>
      </c>
      <c r="K1467">
        <v>0</v>
      </c>
      <c r="L1467">
        <v>102.24</v>
      </c>
      <c r="M1467">
        <v>8.77</v>
      </c>
      <c r="N1467">
        <v>1388.95</v>
      </c>
      <c r="O1467" t="s">
        <v>69</v>
      </c>
      <c r="P1467" t="s">
        <v>28</v>
      </c>
      <c r="Q1467" t="s">
        <v>182</v>
      </c>
      <c r="R1467" t="s">
        <v>183</v>
      </c>
      <c r="S1467" t="s">
        <v>31</v>
      </c>
      <c r="T1467" t="s">
        <v>1716</v>
      </c>
    </row>
    <row r="1468" spans="1:20" x14ac:dyDescent="0.25">
      <c r="A1468" t="s">
        <v>4349</v>
      </c>
      <c r="B1468" s="1">
        <v>44367</v>
      </c>
      <c r="C1468" t="s">
        <v>4350</v>
      </c>
      <c r="D1468" t="s">
        <v>369</v>
      </c>
      <c r="E1468" t="s">
        <v>208</v>
      </c>
      <c r="F1468" t="s">
        <v>209</v>
      </c>
      <c r="G1468" t="s">
        <v>25</v>
      </c>
      <c r="H1468" t="s">
        <v>26</v>
      </c>
      <c r="I1468">
        <v>3</v>
      </c>
      <c r="J1468">
        <v>178.62</v>
      </c>
      <c r="K1468">
        <v>0</v>
      </c>
      <c r="L1468">
        <v>0</v>
      </c>
      <c r="M1468">
        <v>2.86</v>
      </c>
      <c r="N1468">
        <v>538.72</v>
      </c>
      <c r="O1468" t="s">
        <v>80</v>
      </c>
      <c r="P1468" t="s">
        <v>28</v>
      </c>
      <c r="Q1468" t="s">
        <v>29</v>
      </c>
      <c r="R1468" t="s">
        <v>30</v>
      </c>
      <c r="S1468" t="s">
        <v>31</v>
      </c>
      <c r="T1468" t="s">
        <v>2565</v>
      </c>
    </row>
    <row r="1469" spans="1:20" x14ac:dyDescent="0.25">
      <c r="A1469" t="s">
        <v>4351</v>
      </c>
      <c r="B1469" s="1">
        <v>45456</v>
      </c>
      <c r="C1469" t="s">
        <v>4352</v>
      </c>
      <c r="D1469" t="s">
        <v>1052</v>
      </c>
      <c r="E1469" t="s">
        <v>400</v>
      </c>
      <c r="F1469" t="s">
        <v>401</v>
      </c>
      <c r="G1469" t="s">
        <v>108</v>
      </c>
      <c r="H1469" t="s">
        <v>79</v>
      </c>
      <c r="I1469">
        <v>4</v>
      </c>
      <c r="J1469">
        <v>11.33</v>
      </c>
      <c r="K1469">
        <v>0.15</v>
      </c>
      <c r="L1469">
        <v>3.08</v>
      </c>
      <c r="M1469">
        <v>4.88</v>
      </c>
      <c r="N1469">
        <v>46.48</v>
      </c>
      <c r="O1469" t="s">
        <v>59</v>
      </c>
      <c r="P1469" t="s">
        <v>28</v>
      </c>
      <c r="Q1469" t="s">
        <v>210</v>
      </c>
      <c r="R1469" t="s">
        <v>42</v>
      </c>
      <c r="S1469" t="s">
        <v>43</v>
      </c>
      <c r="T1469" t="s">
        <v>4353</v>
      </c>
    </row>
    <row r="1470" spans="1:20" x14ac:dyDescent="0.25">
      <c r="A1470" t="s">
        <v>4354</v>
      </c>
      <c r="B1470" s="1">
        <v>43905</v>
      </c>
      <c r="C1470" t="s">
        <v>4355</v>
      </c>
      <c r="D1470" t="s">
        <v>171</v>
      </c>
      <c r="E1470" t="s">
        <v>374</v>
      </c>
      <c r="F1470" t="s">
        <v>375</v>
      </c>
      <c r="G1470" t="s">
        <v>108</v>
      </c>
      <c r="H1470" t="s">
        <v>79</v>
      </c>
      <c r="I1470">
        <v>4</v>
      </c>
      <c r="J1470">
        <v>7.59</v>
      </c>
      <c r="K1470">
        <v>0</v>
      </c>
      <c r="L1470">
        <v>2.4300000000000002</v>
      </c>
      <c r="M1470">
        <v>7.99</v>
      </c>
      <c r="N1470">
        <v>40.78</v>
      </c>
      <c r="O1470" t="s">
        <v>69</v>
      </c>
      <c r="P1470" t="s">
        <v>132</v>
      </c>
      <c r="Q1470" t="s">
        <v>210</v>
      </c>
      <c r="R1470" t="s">
        <v>42</v>
      </c>
      <c r="S1470" t="s">
        <v>91</v>
      </c>
      <c r="T1470" t="s">
        <v>4356</v>
      </c>
    </row>
    <row r="1471" spans="1:20" x14ac:dyDescent="0.25">
      <c r="A1471" t="s">
        <v>4357</v>
      </c>
      <c r="B1471" s="1">
        <v>44216</v>
      </c>
      <c r="C1471" t="s">
        <v>4358</v>
      </c>
      <c r="D1471" t="s">
        <v>1509</v>
      </c>
      <c r="E1471" t="s">
        <v>106</v>
      </c>
      <c r="F1471" t="s">
        <v>107</v>
      </c>
      <c r="G1471" t="s">
        <v>98</v>
      </c>
      <c r="H1471" t="s">
        <v>109</v>
      </c>
      <c r="I1471">
        <v>3</v>
      </c>
      <c r="J1471">
        <v>337.08</v>
      </c>
      <c r="K1471">
        <v>0.15</v>
      </c>
      <c r="L1471">
        <v>42.98</v>
      </c>
      <c r="M1471">
        <v>14.26</v>
      </c>
      <c r="N1471">
        <v>916.79</v>
      </c>
      <c r="O1471" t="s">
        <v>153</v>
      </c>
      <c r="P1471" t="s">
        <v>28</v>
      </c>
      <c r="Q1471" t="s">
        <v>182</v>
      </c>
      <c r="R1471" t="s">
        <v>183</v>
      </c>
      <c r="S1471" t="s">
        <v>43</v>
      </c>
      <c r="T1471" t="s">
        <v>4359</v>
      </c>
    </row>
    <row r="1472" spans="1:20" x14ac:dyDescent="0.25">
      <c r="A1472" t="s">
        <v>4360</v>
      </c>
      <c r="B1472" s="1">
        <v>45064</v>
      </c>
      <c r="C1472" t="s">
        <v>4361</v>
      </c>
      <c r="D1472" t="s">
        <v>22</v>
      </c>
      <c r="E1472" t="s">
        <v>114</v>
      </c>
      <c r="F1472" t="s">
        <v>115</v>
      </c>
      <c r="G1472" t="s">
        <v>108</v>
      </c>
      <c r="H1472" t="s">
        <v>79</v>
      </c>
      <c r="I1472">
        <v>1</v>
      </c>
      <c r="J1472">
        <v>23.7</v>
      </c>
      <c r="K1472">
        <v>0.05</v>
      </c>
      <c r="L1472">
        <v>0</v>
      </c>
      <c r="M1472">
        <v>4.75</v>
      </c>
      <c r="N1472">
        <v>27.26</v>
      </c>
      <c r="O1472" t="s">
        <v>27</v>
      </c>
      <c r="P1472" t="s">
        <v>28</v>
      </c>
      <c r="Q1472" t="s">
        <v>89</v>
      </c>
      <c r="R1472" t="s">
        <v>90</v>
      </c>
      <c r="S1472" t="s">
        <v>43</v>
      </c>
      <c r="T1472" t="s">
        <v>4362</v>
      </c>
    </row>
    <row r="1473" spans="1:20" x14ac:dyDescent="0.25">
      <c r="A1473" t="s">
        <v>4363</v>
      </c>
      <c r="B1473" s="1">
        <v>44305</v>
      </c>
      <c r="C1473" t="s">
        <v>4364</v>
      </c>
      <c r="D1473" t="s">
        <v>171</v>
      </c>
      <c r="E1473" t="s">
        <v>374</v>
      </c>
      <c r="F1473" t="s">
        <v>375</v>
      </c>
      <c r="G1473" t="s">
        <v>38</v>
      </c>
      <c r="H1473" t="s">
        <v>109</v>
      </c>
      <c r="I1473">
        <v>3</v>
      </c>
      <c r="J1473">
        <v>221.18</v>
      </c>
      <c r="K1473">
        <v>0</v>
      </c>
      <c r="L1473">
        <v>53.08</v>
      </c>
      <c r="M1473">
        <v>4.1100000000000003</v>
      </c>
      <c r="N1473">
        <v>720.73</v>
      </c>
      <c r="O1473" t="s">
        <v>27</v>
      </c>
      <c r="P1473" t="s">
        <v>132</v>
      </c>
      <c r="Q1473" t="s">
        <v>166</v>
      </c>
      <c r="R1473" t="s">
        <v>167</v>
      </c>
      <c r="S1473" t="s">
        <v>72</v>
      </c>
      <c r="T1473" t="s">
        <v>4365</v>
      </c>
    </row>
    <row r="1474" spans="1:20" x14ac:dyDescent="0.25">
      <c r="A1474" t="s">
        <v>4366</v>
      </c>
      <c r="B1474" s="1">
        <v>44248</v>
      </c>
      <c r="C1474" t="s">
        <v>4367</v>
      </c>
      <c r="D1474" t="s">
        <v>1593</v>
      </c>
      <c r="E1474" t="s">
        <v>783</v>
      </c>
      <c r="F1474" t="s">
        <v>784</v>
      </c>
      <c r="G1474" t="s">
        <v>25</v>
      </c>
      <c r="H1474" t="s">
        <v>39</v>
      </c>
      <c r="I1474">
        <v>1</v>
      </c>
      <c r="J1474">
        <v>339.38</v>
      </c>
      <c r="K1474">
        <v>0.05</v>
      </c>
      <c r="L1474">
        <v>38.69</v>
      </c>
      <c r="M1474">
        <v>12.28</v>
      </c>
      <c r="N1474">
        <v>373.38</v>
      </c>
      <c r="O1474" t="s">
        <v>69</v>
      </c>
      <c r="P1474" t="s">
        <v>28</v>
      </c>
      <c r="Q1474" t="s">
        <v>51</v>
      </c>
      <c r="R1474" t="s">
        <v>42</v>
      </c>
      <c r="S1474" t="s">
        <v>235</v>
      </c>
      <c r="T1474" t="s">
        <v>579</v>
      </c>
    </row>
    <row r="1475" spans="1:20" x14ac:dyDescent="0.25">
      <c r="A1475" t="s">
        <v>4368</v>
      </c>
      <c r="B1475" s="1">
        <v>44177</v>
      </c>
      <c r="C1475" t="s">
        <v>4369</v>
      </c>
      <c r="D1475" t="s">
        <v>429</v>
      </c>
      <c r="E1475" t="s">
        <v>233</v>
      </c>
      <c r="F1475" t="s">
        <v>234</v>
      </c>
      <c r="G1475" t="s">
        <v>98</v>
      </c>
      <c r="H1475" t="s">
        <v>123</v>
      </c>
      <c r="I1475">
        <v>3</v>
      </c>
      <c r="J1475">
        <v>79.89</v>
      </c>
      <c r="K1475">
        <v>0.05</v>
      </c>
      <c r="L1475">
        <v>27.32</v>
      </c>
      <c r="M1475">
        <v>11.06</v>
      </c>
      <c r="N1475">
        <v>266.07</v>
      </c>
      <c r="O1475" t="s">
        <v>69</v>
      </c>
      <c r="P1475" t="s">
        <v>28</v>
      </c>
      <c r="Q1475" t="s">
        <v>166</v>
      </c>
      <c r="R1475" t="s">
        <v>167</v>
      </c>
      <c r="S1475" t="s">
        <v>43</v>
      </c>
      <c r="T1475" t="s">
        <v>4370</v>
      </c>
    </row>
    <row r="1476" spans="1:20" x14ac:dyDescent="0.25">
      <c r="A1476" t="s">
        <v>4371</v>
      </c>
      <c r="B1476" s="1">
        <v>45383</v>
      </c>
      <c r="C1476" t="s">
        <v>4372</v>
      </c>
      <c r="D1476" t="s">
        <v>570</v>
      </c>
      <c r="E1476" t="s">
        <v>208</v>
      </c>
      <c r="F1476" t="s">
        <v>209</v>
      </c>
      <c r="G1476" t="s">
        <v>108</v>
      </c>
      <c r="H1476" t="s">
        <v>68</v>
      </c>
      <c r="I1476">
        <v>1</v>
      </c>
      <c r="J1476">
        <v>17.760000000000002</v>
      </c>
      <c r="K1476">
        <v>0.05</v>
      </c>
      <c r="L1476">
        <v>3.04</v>
      </c>
      <c r="M1476">
        <v>1.39</v>
      </c>
      <c r="N1476">
        <v>21.3</v>
      </c>
      <c r="O1476" t="s">
        <v>69</v>
      </c>
      <c r="P1476" t="s">
        <v>28</v>
      </c>
      <c r="Q1476" t="s">
        <v>228</v>
      </c>
      <c r="R1476" t="s">
        <v>82</v>
      </c>
      <c r="S1476" t="s">
        <v>31</v>
      </c>
      <c r="T1476" t="s">
        <v>2790</v>
      </c>
    </row>
    <row r="1477" spans="1:20" x14ac:dyDescent="0.25">
      <c r="A1477" t="s">
        <v>4373</v>
      </c>
      <c r="B1477" s="1">
        <v>44470</v>
      </c>
      <c r="C1477" t="s">
        <v>4374</v>
      </c>
      <c r="D1477" t="s">
        <v>1802</v>
      </c>
      <c r="E1477" t="s">
        <v>254</v>
      </c>
      <c r="F1477" t="s">
        <v>255</v>
      </c>
      <c r="G1477" t="s">
        <v>50</v>
      </c>
      <c r="H1477" t="s">
        <v>354</v>
      </c>
      <c r="I1477">
        <v>2</v>
      </c>
      <c r="J1477">
        <v>304.60000000000002</v>
      </c>
      <c r="K1477">
        <v>0.1</v>
      </c>
      <c r="L1477">
        <v>65.790000000000006</v>
      </c>
      <c r="M1477">
        <v>4.37</v>
      </c>
      <c r="N1477">
        <v>618.44000000000005</v>
      </c>
      <c r="O1477" t="s">
        <v>27</v>
      </c>
      <c r="P1477" t="s">
        <v>132</v>
      </c>
      <c r="Q1477" t="s">
        <v>182</v>
      </c>
      <c r="R1477" t="s">
        <v>183</v>
      </c>
      <c r="S1477" t="s">
        <v>43</v>
      </c>
      <c r="T1477" t="s">
        <v>4375</v>
      </c>
    </row>
    <row r="1478" spans="1:20" x14ac:dyDescent="0.25">
      <c r="A1478" t="s">
        <v>4376</v>
      </c>
      <c r="B1478" s="1">
        <v>44769</v>
      </c>
      <c r="C1478" t="s">
        <v>4377</v>
      </c>
      <c r="D1478" t="s">
        <v>597</v>
      </c>
      <c r="E1478" t="s">
        <v>130</v>
      </c>
      <c r="F1478" t="s">
        <v>131</v>
      </c>
      <c r="G1478" t="s">
        <v>108</v>
      </c>
      <c r="H1478" t="s">
        <v>109</v>
      </c>
      <c r="I1478">
        <v>2</v>
      </c>
      <c r="J1478">
        <v>6.67</v>
      </c>
      <c r="K1478">
        <v>0.15</v>
      </c>
      <c r="L1478">
        <v>1.36</v>
      </c>
      <c r="M1478">
        <v>5.09</v>
      </c>
      <c r="N1478">
        <v>17.79</v>
      </c>
      <c r="O1478" t="s">
        <v>69</v>
      </c>
      <c r="P1478" t="s">
        <v>28</v>
      </c>
      <c r="Q1478" t="s">
        <v>221</v>
      </c>
      <c r="R1478" t="s">
        <v>222</v>
      </c>
      <c r="S1478" t="s">
        <v>43</v>
      </c>
      <c r="T1478" t="s">
        <v>4378</v>
      </c>
    </row>
    <row r="1479" spans="1:20" x14ac:dyDescent="0.25">
      <c r="A1479" t="s">
        <v>4379</v>
      </c>
      <c r="B1479" s="1">
        <v>44785</v>
      </c>
      <c r="C1479" t="s">
        <v>4380</v>
      </c>
      <c r="D1479" t="s">
        <v>720</v>
      </c>
      <c r="E1479" t="s">
        <v>386</v>
      </c>
      <c r="F1479" t="s">
        <v>387</v>
      </c>
      <c r="G1479" t="s">
        <v>50</v>
      </c>
      <c r="H1479" t="s">
        <v>39</v>
      </c>
      <c r="I1479">
        <v>2</v>
      </c>
      <c r="J1479">
        <v>80.8</v>
      </c>
      <c r="K1479">
        <v>0</v>
      </c>
      <c r="L1479">
        <v>19.39</v>
      </c>
      <c r="M1479">
        <v>14.25</v>
      </c>
      <c r="N1479">
        <v>195.24</v>
      </c>
      <c r="O1479" t="s">
        <v>153</v>
      </c>
      <c r="P1479" t="s">
        <v>28</v>
      </c>
      <c r="Q1479" t="s">
        <v>228</v>
      </c>
      <c r="R1479" t="s">
        <v>82</v>
      </c>
      <c r="S1479" t="s">
        <v>235</v>
      </c>
      <c r="T1479" t="s">
        <v>2986</v>
      </c>
    </row>
    <row r="1480" spans="1:20" x14ac:dyDescent="0.25">
      <c r="A1480" t="s">
        <v>4381</v>
      </c>
      <c r="B1480" s="1">
        <v>44706</v>
      </c>
      <c r="C1480" t="s">
        <v>4382</v>
      </c>
      <c r="D1480" t="s">
        <v>904</v>
      </c>
      <c r="E1480" t="s">
        <v>492</v>
      </c>
      <c r="F1480" t="s">
        <v>493</v>
      </c>
      <c r="G1480" t="s">
        <v>180</v>
      </c>
      <c r="H1480" t="s">
        <v>39</v>
      </c>
      <c r="I1480">
        <v>2</v>
      </c>
      <c r="J1480">
        <v>470.31</v>
      </c>
      <c r="K1480">
        <v>0.2</v>
      </c>
      <c r="L1480">
        <v>37.619999999999997</v>
      </c>
      <c r="M1480">
        <v>10.96</v>
      </c>
      <c r="N1480">
        <v>801.08</v>
      </c>
      <c r="O1480" t="s">
        <v>59</v>
      </c>
      <c r="P1480" t="s">
        <v>28</v>
      </c>
      <c r="Q1480" t="s">
        <v>29</v>
      </c>
      <c r="R1480" t="s">
        <v>30</v>
      </c>
      <c r="S1480" t="s">
        <v>91</v>
      </c>
      <c r="T1480" t="s">
        <v>2809</v>
      </c>
    </row>
    <row r="1481" spans="1:20" x14ac:dyDescent="0.25">
      <c r="A1481" t="s">
        <v>4383</v>
      </c>
      <c r="B1481" s="1">
        <v>44593</v>
      </c>
      <c r="C1481" t="s">
        <v>4384</v>
      </c>
      <c r="D1481" t="s">
        <v>1028</v>
      </c>
      <c r="E1481" t="s">
        <v>945</v>
      </c>
      <c r="F1481" t="s">
        <v>946</v>
      </c>
      <c r="G1481" t="s">
        <v>180</v>
      </c>
      <c r="H1481" t="s">
        <v>58</v>
      </c>
      <c r="I1481">
        <v>1</v>
      </c>
      <c r="J1481">
        <v>143.68</v>
      </c>
      <c r="K1481">
        <v>0</v>
      </c>
      <c r="L1481">
        <v>7.18</v>
      </c>
      <c r="M1481">
        <v>11.21</v>
      </c>
      <c r="N1481">
        <v>162.07</v>
      </c>
      <c r="O1481" t="s">
        <v>69</v>
      </c>
      <c r="P1481" t="s">
        <v>28</v>
      </c>
      <c r="Q1481" t="s">
        <v>145</v>
      </c>
      <c r="R1481" t="s">
        <v>146</v>
      </c>
      <c r="S1481" t="s">
        <v>43</v>
      </c>
      <c r="T1481" t="s">
        <v>1937</v>
      </c>
    </row>
    <row r="1482" spans="1:20" x14ac:dyDescent="0.25">
      <c r="A1482" t="s">
        <v>4385</v>
      </c>
      <c r="B1482" s="1">
        <v>45033</v>
      </c>
      <c r="C1482" t="s">
        <v>4386</v>
      </c>
      <c r="D1482" t="s">
        <v>1205</v>
      </c>
      <c r="E1482" t="s">
        <v>226</v>
      </c>
      <c r="F1482" t="s">
        <v>227</v>
      </c>
      <c r="G1482" t="s">
        <v>98</v>
      </c>
      <c r="H1482" t="s">
        <v>68</v>
      </c>
      <c r="I1482">
        <v>3</v>
      </c>
      <c r="J1482">
        <v>122.32</v>
      </c>
      <c r="K1482">
        <v>0.3</v>
      </c>
      <c r="L1482">
        <v>12.84</v>
      </c>
      <c r="M1482">
        <v>14.09</v>
      </c>
      <c r="N1482">
        <v>283.8</v>
      </c>
      <c r="O1482" t="s">
        <v>69</v>
      </c>
      <c r="P1482" t="s">
        <v>132</v>
      </c>
      <c r="Q1482" t="s">
        <v>188</v>
      </c>
      <c r="R1482" t="s">
        <v>82</v>
      </c>
      <c r="S1482" t="s">
        <v>43</v>
      </c>
      <c r="T1482" t="s">
        <v>4387</v>
      </c>
    </row>
    <row r="1483" spans="1:20" x14ac:dyDescent="0.25">
      <c r="A1483" t="s">
        <v>4388</v>
      </c>
      <c r="B1483" s="1">
        <v>45036</v>
      </c>
      <c r="C1483" t="s">
        <v>4389</v>
      </c>
      <c r="D1483" t="s">
        <v>2126</v>
      </c>
      <c r="E1483" t="s">
        <v>130</v>
      </c>
      <c r="F1483" t="s">
        <v>131</v>
      </c>
      <c r="G1483" t="s">
        <v>25</v>
      </c>
      <c r="H1483" t="s">
        <v>354</v>
      </c>
      <c r="I1483">
        <v>1</v>
      </c>
      <c r="J1483">
        <v>347.26</v>
      </c>
      <c r="K1483">
        <v>0</v>
      </c>
      <c r="L1483">
        <v>27.78</v>
      </c>
      <c r="M1483">
        <v>10.62</v>
      </c>
      <c r="N1483">
        <v>385.66</v>
      </c>
      <c r="O1483" t="s">
        <v>69</v>
      </c>
      <c r="P1483" t="s">
        <v>28</v>
      </c>
      <c r="Q1483" t="s">
        <v>188</v>
      </c>
      <c r="R1483" t="s">
        <v>82</v>
      </c>
      <c r="S1483" t="s">
        <v>43</v>
      </c>
      <c r="T1483" t="s">
        <v>4390</v>
      </c>
    </row>
    <row r="1484" spans="1:20" x14ac:dyDescent="0.25">
      <c r="A1484" t="s">
        <v>4391</v>
      </c>
      <c r="B1484" s="1">
        <v>44494</v>
      </c>
      <c r="C1484" t="s">
        <v>4392</v>
      </c>
      <c r="D1484" t="s">
        <v>351</v>
      </c>
      <c r="E1484" t="s">
        <v>164</v>
      </c>
      <c r="F1484" t="s">
        <v>165</v>
      </c>
      <c r="G1484" t="s">
        <v>38</v>
      </c>
      <c r="H1484" t="s">
        <v>109</v>
      </c>
      <c r="I1484">
        <v>2</v>
      </c>
      <c r="J1484">
        <v>382.92</v>
      </c>
      <c r="K1484">
        <v>0</v>
      </c>
      <c r="L1484">
        <v>38.29</v>
      </c>
      <c r="M1484">
        <v>14.97</v>
      </c>
      <c r="N1484">
        <v>819.1</v>
      </c>
      <c r="O1484" t="s">
        <v>40</v>
      </c>
      <c r="P1484" t="s">
        <v>99</v>
      </c>
      <c r="Q1484" t="s">
        <v>210</v>
      </c>
      <c r="R1484" t="s">
        <v>42</v>
      </c>
      <c r="S1484" t="s">
        <v>43</v>
      </c>
      <c r="T1484" t="s">
        <v>3901</v>
      </c>
    </row>
    <row r="1485" spans="1:20" x14ac:dyDescent="0.25">
      <c r="A1485" t="s">
        <v>4393</v>
      </c>
      <c r="B1485" s="1">
        <v>43855</v>
      </c>
      <c r="C1485" t="s">
        <v>4394</v>
      </c>
      <c r="D1485" t="s">
        <v>660</v>
      </c>
      <c r="E1485" t="s">
        <v>178</v>
      </c>
      <c r="F1485" t="s">
        <v>179</v>
      </c>
      <c r="G1485" t="s">
        <v>50</v>
      </c>
      <c r="H1485" t="s">
        <v>68</v>
      </c>
      <c r="I1485">
        <v>5</v>
      </c>
      <c r="J1485">
        <v>274.33999999999997</v>
      </c>
      <c r="K1485">
        <v>0.05</v>
      </c>
      <c r="L1485">
        <v>104.25</v>
      </c>
      <c r="M1485">
        <v>11.84</v>
      </c>
      <c r="N1485">
        <v>1419.2</v>
      </c>
      <c r="O1485" t="s">
        <v>69</v>
      </c>
      <c r="P1485" t="s">
        <v>28</v>
      </c>
      <c r="Q1485" t="s">
        <v>89</v>
      </c>
      <c r="R1485" t="s">
        <v>90</v>
      </c>
      <c r="S1485" t="s">
        <v>43</v>
      </c>
      <c r="T1485" t="s">
        <v>3057</v>
      </c>
    </row>
    <row r="1486" spans="1:20" x14ac:dyDescent="0.25">
      <c r="A1486" t="s">
        <v>4395</v>
      </c>
      <c r="B1486" s="1">
        <v>45034</v>
      </c>
      <c r="C1486" t="s">
        <v>4396</v>
      </c>
      <c r="D1486" t="s">
        <v>95</v>
      </c>
      <c r="E1486" t="s">
        <v>261</v>
      </c>
      <c r="F1486" t="s">
        <v>262</v>
      </c>
      <c r="G1486" t="s">
        <v>98</v>
      </c>
      <c r="H1486" t="s">
        <v>123</v>
      </c>
      <c r="I1486">
        <v>4</v>
      </c>
      <c r="J1486">
        <v>559.16</v>
      </c>
      <c r="K1486">
        <v>0</v>
      </c>
      <c r="L1486">
        <v>268.39999999999998</v>
      </c>
      <c r="M1486">
        <v>3.33</v>
      </c>
      <c r="N1486">
        <v>2508.37</v>
      </c>
      <c r="O1486" t="s">
        <v>80</v>
      </c>
      <c r="P1486" t="s">
        <v>28</v>
      </c>
      <c r="Q1486" t="s">
        <v>60</v>
      </c>
      <c r="R1486" t="s">
        <v>61</v>
      </c>
      <c r="S1486" t="s">
        <v>43</v>
      </c>
      <c r="T1486" t="s">
        <v>3152</v>
      </c>
    </row>
    <row r="1487" spans="1:20" x14ac:dyDescent="0.25">
      <c r="A1487" t="s">
        <v>4397</v>
      </c>
      <c r="B1487" s="1">
        <v>44540</v>
      </c>
      <c r="C1487" t="s">
        <v>4398</v>
      </c>
      <c r="D1487" t="s">
        <v>275</v>
      </c>
      <c r="E1487" t="s">
        <v>675</v>
      </c>
      <c r="F1487" t="s">
        <v>676</v>
      </c>
      <c r="G1487" t="s">
        <v>108</v>
      </c>
      <c r="H1487" t="s">
        <v>109</v>
      </c>
      <c r="I1487">
        <v>1</v>
      </c>
      <c r="J1487">
        <v>22.94</v>
      </c>
      <c r="K1487">
        <v>0.15</v>
      </c>
      <c r="L1487">
        <v>2.34</v>
      </c>
      <c r="M1487">
        <v>7.95</v>
      </c>
      <c r="N1487">
        <v>29.79</v>
      </c>
      <c r="O1487" t="s">
        <v>69</v>
      </c>
      <c r="P1487" t="s">
        <v>181</v>
      </c>
      <c r="Q1487" t="s">
        <v>100</v>
      </c>
      <c r="R1487" t="s">
        <v>101</v>
      </c>
      <c r="S1487" t="s">
        <v>43</v>
      </c>
      <c r="T1487" t="s">
        <v>4399</v>
      </c>
    </row>
    <row r="1488" spans="1:20" x14ac:dyDescent="0.25">
      <c r="A1488" t="s">
        <v>4400</v>
      </c>
      <c r="B1488" s="1">
        <v>45355</v>
      </c>
      <c r="C1488" t="s">
        <v>4401</v>
      </c>
      <c r="D1488" t="s">
        <v>481</v>
      </c>
      <c r="E1488" t="s">
        <v>23</v>
      </c>
      <c r="F1488" t="s">
        <v>24</v>
      </c>
      <c r="G1488" t="s">
        <v>50</v>
      </c>
      <c r="H1488" t="s">
        <v>39</v>
      </c>
      <c r="I1488">
        <v>2</v>
      </c>
      <c r="J1488">
        <v>565.41999999999996</v>
      </c>
      <c r="K1488">
        <v>0</v>
      </c>
      <c r="L1488">
        <v>90.47</v>
      </c>
      <c r="M1488">
        <v>12.26</v>
      </c>
      <c r="N1488">
        <v>1233.57</v>
      </c>
      <c r="O1488" t="s">
        <v>69</v>
      </c>
      <c r="P1488" t="s">
        <v>28</v>
      </c>
      <c r="Q1488" t="s">
        <v>81</v>
      </c>
      <c r="R1488" t="s">
        <v>82</v>
      </c>
      <c r="S1488" t="s">
        <v>43</v>
      </c>
      <c r="T1488" t="s">
        <v>621</v>
      </c>
    </row>
    <row r="1489" spans="1:20" x14ac:dyDescent="0.25">
      <c r="A1489" t="s">
        <v>4402</v>
      </c>
      <c r="B1489" s="1">
        <v>45015</v>
      </c>
      <c r="C1489" t="s">
        <v>4403</v>
      </c>
      <c r="D1489" t="s">
        <v>570</v>
      </c>
      <c r="E1489" t="s">
        <v>675</v>
      </c>
      <c r="F1489" t="s">
        <v>676</v>
      </c>
      <c r="G1489" t="s">
        <v>98</v>
      </c>
      <c r="H1489" t="s">
        <v>68</v>
      </c>
      <c r="I1489">
        <v>5</v>
      </c>
      <c r="J1489">
        <v>86.6</v>
      </c>
      <c r="K1489">
        <v>0</v>
      </c>
      <c r="L1489">
        <v>21.65</v>
      </c>
      <c r="M1489">
        <v>3.49</v>
      </c>
      <c r="N1489">
        <v>458.14</v>
      </c>
      <c r="O1489" t="s">
        <v>40</v>
      </c>
      <c r="P1489" t="s">
        <v>28</v>
      </c>
      <c r="Q1489" t="s">
        <v>145</v>
      </c>
      <c r="R1489" t="s">
        <v>146</v>
      </c>
      <c r="S1489" t="s">
        <v>43</v>
      </c>
      <c r="T1489" t="s">
        <v>4404</v>
      </c>
    </row>
    <row r="1490" spans="1:20" x14ac:dyDescent="0.25">
      <c r="A1490" t="s">
        <v>4405</v>
      </c>
      <c r="B1490" s="1">
        <v>44007</v>
      </c>
      <c r="C1490" t="s">
        <v>4406</v>
      </c>
      <c r="D1490" t="s">
        <v>1919</v>
      </c>
      <c r="E1490" t="s">
        <v>391</v>
      </c>
      <c r="F1490" t="s">
        <v>392</v>
      </c>
      <c r="G1490" t="s">
        <v>25</v>
      </c>
      <c r="H1490" t="s">
        <v>263</v>
      </c>
      <c r="I1490">
        <v>4</v>
      </c>
      <c r="J1490">
        <v>572.62</v>
      </c>
      <c r="K1490">
        <v>0.05</v>
      </c>
      <c r="L1490">
        <v>108.8</v>
      </c>
      <c r="M1490">
        <v>3.64</v>
      </c>
      <c r="N1490">
        <v>2288.4</v>
      </c>
      <c r="O1490" t="s">
        <v>153</v>
      </c>
      <c r="P1490" t="s">
        <v>28</v>
      </c>
      <c r="Q1490" t="s">
        <v>116</v>
      </c>
      <c r="R1490" t="s">
        <v>42</v>
      </c>
      <c r="S1490" t="s">
        <v>43</v>
      </c>
      <c r="T1490" t="s">
        <v>4407</v>
      </c>
    </row>
    <row r="1491" spans="1:20" x14ac:dyDescent="0.25">
      <c r="A1491" t="s">
        <v>4408</v>
      </c>
      <c r="B1491" s="1">
        <v>44115</v>
      </c>
      <c r="C1491" t="s">
        <v>4409</v>
      </c>
      <c r="D1491" t="s">
        <v>2126</v>
      </c>
      <c r="E1491" t="s">
        <v>374</v>
      </c>
      <c r="F1491" t="s">
        <v>375</v>
      </c>
      <c r="G1491" t="s">
        <v>180</v>
      </c>
      <c r="H1491" t="s">
        <v>26</v>
      </c>
      <c r="I1491">
        <v>1</v>
      </c>
      <c r="J1491">
        <v>479.1</v>
      </c>
      <c r="K1491">
        <v>0</v>
      </c>
      <c r="L1491">
        <v>38.33</v>
      </c>
      <c r="M1491">
        <v>0.55000000000000004</v>
      </c>
      <c r="N1491">
        <v>517.98</v>
      </c>
      <c r="O1491" t="s">
        <v>80</v>
      </c>
      <c r="P1491" t="s">
        <v>28</v>
      </c>
      <c r="Q1491" t="s">
        <v>145</v>
      </c>
      <c r="R1491" t="s">
        <v>146</v>
      </c>
      <c r="S1491" t="s">
        <v>43</v>
      </c>
      <c r="T1491" t="s">
        <v>1889</v>
      </c>
    </row>
    <row r="1492" spans="1:20" x14ac:dyDescent="0.25">
      <c r="A1492" t="s">
        <v>4410</v>
      </c>
      <c r="B1492" s="1">
        <v>43893</v>
      </c>
      <c r="C1492" t="s">
        <v>4411</v>
      </c>
      <c r="D1492" t="s">
        <v>960</v>
      </c>
      <c r="E1492" t="s">
        <v>302</v>
      </c>
      <c r="F1492" t="s">
        <v>303</v>
      </c>
      <c r="G1492" t="s">
        <v>98</v>
      </c>
      <c r="H1492" t="s">
        <v>123</v>
      </c>
      <c r="I1492">
        <v>4</v>
      </c>
      <c r="J1492">
        <v>202.62</v>
      </c>
      <c r="K1492">
        <v>0.15</v>
      </c>
      <c r="L1492">
        <v>34.450000000000003</v>
      </c>
      <c r="M1492">
        <v>3.59</v>
      </c>
      <c r="N1492">
        <v>726.95</v>
      </c>
      <c r="O1492" t="s">
        <v>40</v>
      </c>
      <c r="P1492" t="s">
        <v>28</v>
      </c>
      <c r="Q1492" t="s">
        <v>139</v>
      </c>
      <c r="R1492" t="s">
        <v>140</v>
      </c>
      <c r="S1492" t="s">
        <v>43</v>
      </c>
      <c r="T1492" t="s">
        <v>4412</v>
      </c>
    </row>
    <row r="1493" spans="1:20" x14ac:dyDescent="0.25">
      <c r="A1493" t="s">
        <v>4413</v>
      </c>
      <c r="B1493" s="1">
        <v>44833</v>
      </c>
      <c r="C1493" t="s">
        <v>4414</v>
      </c>
      <c r="D1493" t="s">
        <v>497</v>
      </c>
      <c r="E1493" t="s">
        <v>178</v>
      </c>
      <c r="F1493" t="s">
        <v>179</v>
      </c>
      <c r="G1493" t="s">
        <v>25</v>
      </c>
      <c r="H1493" t="s">
        <v>109</v>
      </c>
      <c r="I1493">
        <v>3</v>
      </c>
      <c r="J1493">
        <v>157.88999999999999</v>
      </c>
      <c r="K1493">
        <v>0</v>
      </c>
      <c r="L1493">
        <v>56.84</v>
      </c>
      <c r="M1493">
        <v>11.38</v>
      </c>
      <c r="N1493">
        <v>541.89</v>
      </c>
      <c r="O1493" t="s">
        <v>69</v>
      </c>
      <c r="P1493" t="s">
        <v>28</v>
      </c>
      <c r="Q1493" t="s">
        <v>228</v>
      </c>
      <c r="R1493" t="s">
        <v>82</v>
      </c>
      <c r="S1493" t="s">
        <v>43</v>
      </c>
      <c r="T1493" t="s">
        <v>1196</v>
      </c>
    </row>
    <row r="1494" spans="1:20" x14ac:dyDescent="0.25">
      <c r="A1494" t="s">
        <v>4415</v>
      </c>
      <c r="B1494" s="1">
        <v>44492</v>
      </c>
      <c r="C1494" t="s">
        <v>4416</v>
      </c>
      <c r="D1494" t="s">
        <v>1006</v>
      </c>
      <c r="E1494" t="s">
        <v>196</v>
      </c>
      <c r="F1494" t="s">
        <v>197</v>
      </c>
      <c r="G1494" t="s">
        <v>180</v>
      </c>
      <c r="H1494" t="s">
        <v>68</v>
      </c>
      <c r="I1494">
        <v>4</v>
      </c>
      <c r="J1494">
        <v>478.37</v>
      </c>
      <c r="K1494">
        <v>0</v>
      </c>
      <c r="L1494">
        <v>0</v>
      </c>
      <c r="M1494">
        <v>11.13</v>
      </c>
      <c r="N1494">
        <v>1924.61</v>
      </c>
      <c r="O1494" t="s">
        <v>69</v>
      </c>
      <c r="P1494" t="s">
        <v>70</v>
      </c>
      <c r="Q1494" t="s">
        <v>210</v>
      </c>
      <c r="R1494" t="s">
        <v>42</v>
      </c>
      <c r="S1494" t="s">
        <v>43</v>
      </c>
      <c r="T1494" t="s">
        <v>3046</v>
      </c>
    </row>
    <row r="1495" spans="1:20" x14ac:dyDescent="0.25">
      <c r="A1495" t="s">
        <v>4417</v>
      </c>
      <c r="B1495" s="1">
        <v>44496</v>
      </c>
      <c r="C1495" t="s">
        <v>1204</v>
      </c>
      <c r="D1495" t="s">
        <v>396</v>
      </c>
      <c r="E1495" t="s">
        <v>244</v>
      </c>
      <c r="F1495" t="s">
        <v>245</v>
      </c>
      <c r="G1495" t="s">
        <v>108</v>
      </c>
      <c r="H1495" t="s">
        <v>58</v>
      </c>
      <c r="I1495">
        <v>1</v>
      </c>
      <c r="J1495">
        <v>232.24</v>
      </c>
      <c r="K1495">
        <v>0.15</v>
      </c>
      <c r="L1495">
        <v>15.79</v>
      </c>
      <c r="M1495">
        <v>8.85</v>
      </c>
      <c r="N1495">
        <v>222.04</v>
      </c>
      <c r="O1495" t="s">
        <v>69</v>
      </c>
      <c r="P1495" t="s">
        <v>28</v>
      </c>
      <c r="Q1495" t="s">
        <v>100</v>
      </c>
      <c r="R1495" t="s">
        <v>101</v>
      </c>
      <c r="S1495" t="s">
        <v>43</v>
      </c>
      <c r="T1495" t="s">
        <v>4418</v>
      </c>
    </row>
    <row r="1496" spans="1:20" x14ac:dyDescent="0.25">
      <c r="A1496" t="s">
        <v>4419</v>
      </c>
      <c r="B1496" s="1">
        <v>43986</v>
      </c>
      <c r="C1496" t="s">
        <v>4420</v>
      </c>
      <c r="D1496" t="s">
        <v>396</v>
      </c>
      <c r="E1496" t="s">
        <v>48</v>
      </c>
      <c r="F1496" t="s">
        <v>49</v>
      </c>
      <c r="G1496" t="s">
        <v>25</v>
      </c>
      <c r="H1496" t="s">
        <v>123</v>
      </c>
      <c r="I1496">
        <v>5</v>
      </c>
      <c r="J1496">
        <v>564.99</v>
      </c>
      <c r="K1496">
        <v>0.05</v>
      </c>
      <c r="L1496">
        <v>214.7</v>
      </c>
      <c r="M1496">
        <v>10.6</v>
      </c>
      <c r="N1496">
        <v>2909</v>
      </c>
      <c r="O1496" t="s">
        <v>27</v>
      </c>
      <c r="P1496" t="s">
        <v>28</v>
      </c>
      <c r="Q1496" t="s">
        <v>100</v>
      </c>
      <c r="R1496" t="s">
        <v>101</v>
      </c>
      <c r="S1496" t="s">
        <v>43</v>
      </c>
      <c r="T1496" t="s">
        <v>769</v>
      </c>
    </row>
    <row r="1497" spans="1:20" x14ac:dyDescent="0.25">
      <c r="A1497" t="s">
        <v>4421</v>
      </c>
      <c r="B1497" s="1">
        <v>45323</v>
      </c>
      <c r="C1497" t="s">
        <v>4422</v>
      </c>
      <c r="D1497" t="s">
        <v>187</v>
      </c>
      <c r="E1497" t="s">
        <v>87</v>
      </c>
      <c r="F1497" t="s">
        <v>88</v>
      </c>
      <c r="G1497" t="s">
        <v>180</v>
      </c>
      <c r="H1497" t="s">
        <v>354</v>
      </c>
      <c r="I1497">
        <v>4</v>
      </c>
      <c r="J1497">
        <v>486.29</v>
      </c>
      <c r="K1497">
        <v>0</v>
      </c>
      <c r="L1497">
        <v>155.61000000000001</v>
      </c>
      <c r="M1497">
        <v>3.55</v>
      </c>
      <c r="N1497">
        <v>2104.3200000000002</v>
      </c>
      <c r="O1497" t="s">
        <v>80</v>
      </c>
      <c r="P1497" t="s">
        <v>99</v>
      </c>
      <c r="Q1497" t="s">
        <v>29</v>
      </c>
      <c r="R1497" t="s">
        <v>30</v>
      </c>
      <c r="S1497" t="s">
        <v>43</v>
      </c>
      <c r="T1497" t="s">
        <v>3104</v>
      </c>
    </row>
    <row r="1498" spans="1:20" x14ac:dyDescent="0.25">
      <c r="A1498" t="s">
        <v>4423</v>
      </c>
      <c r="B1498" s="1">
        <v>44903</v>
      </c>
      <c r="C1498" t="s">
        <v>4424</v>
      </c>
      <c r="D1498" t="s">
        <v>516</v>
      </c>
      <c r="E1498" t="s">
        <v>96</v>
      </c>
      <c r="F1498" t="s">
        <v>97</v>
      </c>
      <c r="G1498" t="s">
        <v>38</v>
      </c>
      <c r="H1498" t="s">
        <v>26</v>
      </c>
      <c r="I1498">
        <v>4</v>
      </c>
      <c r="J1498">
        <v>227.77</v>
      </c>
      <c r="K1498">
        <v>0.15</v>
      </c>
      <c r="L1498">
        <v>38.72</v>
      </c>
      <c r="M1498">
        <v>3.46</v>
      </c>
      <c r="N1498">
        <v>816.6</v>
      </c>
      <c r="O1498" t="s">
        <v>59</v>
      </c>
      <c r="P1498" t="s">
        <v>28</v>
      </c>
      <c r="Q1498" t="s">
        <v>339</v>
      </c>
      <c r="R1498" t="s">
        <v>82</v>
      </c>
      <c r="S1498" t="s">
        <v>43</v>
      </c>
      <c r="T1498" t="s">
        <v>4425</v>
      </c>
    </row>
    <row r="1499" spans="1:20" x14ac:dyDescent="0.25">
      <c r="A1499" t="s">
        <v>4426</v>
      </c>
      <c r="B1499" s="1">
        <v>44797</v>
      </c>
      <c r="C1499" t="s">
        <v>4427</v>
      </c>
      <c r="D1499" t="s">
        <v>279</v>
      </c>
      <c r="E1499" t="s">
        <v>36</v>
      </c>
      <c r="F1499" t="s">
        <v>37</v>
      </c>
      <c r="G1499" t="s">
        <v>108</v>
      </c>
      <c r="H1499" t="s">
        <v>109</v>
      </c>
      <c r="I1499">
        <v>1</v>
      </c>
      <c r="J1499">
        <v>385.47</v>
      </c>
      <c r="K1499">
        <v>0</v>
      </c>
      <c r="L1499">
        <v>0</v>
      </c>
      <c r="M1499">
        <v>13.1</v>
      </c>
      <c r="N1499">
        <v>398.57</v>
      </c>
      <c r="O1499" t="s">
        <v>153</v>
      </c>
      <c r="P1499" t="s">
        <v>28</v>
      </c>
      <c r="Q1499" t="s">
        <v>188</v>
      </c>
      <c r="R1499" t="s">
        <v>82</v>
      </c>
      <c r="S1499" t="s">
        <v>43</v>
      </c>
      <c r="T1499" t="s">
        <v>4428</v>
      </c>
    </row>
    <row r="1500" spans="1:20" x14ac:dyDescent="0.25">
      <c r="A1500" t="s">
        <v>4429</v>
      </c>
      <c r="B1500" s="1">
        <v>44679</v>
      </c>
      <c r="C1500" t="s">
        <v>4430</v>
      </c>
      <c r="D1500" t="s">
        <v>220</v>
      </c>
      <c r="E1500" t="s">
        <v>521</v>
      </c>
      <c r="F1500" t="s">
        <v>522</v>
      </c>
      <c r="G1500" t="s">
        <v>25</v>
      </c>
      <c r="H1500" t="s">
        <v>263</v>
      </c>
      <c r="I1500">
        <v>3</v>
      </c>
      <c r="J1500">
        <v>253.26</v>
      </c>
      <c r="K1500">
        <v>0</v>
      </c>
      <c r="L1500">
        <v>37.99</v>
      </c>
      <c r="M1500">
        <v>5.16</v>
      </c>
      <c r="N1500">
        <v>802.93</v>
      </c>
      <c r="O1500" t="s">
        <v>40</v>
      </c>
      <c r="P1500" t="s">
        <v>28</v>
      </c>
      <c r="Q1500" t="s">
        <v>41</v>
      </c>
      <c r="R1500" t="s">
        <v>42</v>
      </c>
      <c r="S1500" t="s">
        <v>43</v>
      </c>
      <c r="T1500" t="s">
        <v>4431</v>
      </c>
    </row>
    <row r="1501" spans="1:20" x14ac:dyDescent="0.25">
      <c r="A1501" t="s">
        <v>4432</v>
      </c>
      <c r="B1501" s="1">
        <v>44938</v>
      </c>
      <c r="C1501" t="s">
        <v>4433</v>
      </c>
      <c r="D1501" t="s">
        <v>481</v>
      </c>
      <c r="E1501" t="s">
        <v>574</v>
      </c>
      <c r="F1501" t="s">
        <v>575</v>
      </c>
      <c r="G1501" t="s">
        <v>98</v>
      </c>
      <c r="H1501" t="s">
        <v>68</v>
      </c>
      <c r="I1501">
        <v>4</v>
      </c>
      <c r="J1501">
        <v>157.35</v>
      </c>
      <c r="K1501">
        <v>0.2</v>
      </c>
      <c r="L1501">
        <v>90.63</v>
      </c>
      <c r="M1501">
        <v>4.29</v>
      </c>
      <c r="N1501">
        <v>598.44000000000005</v>
      </c>
      <c r="O1501" t="s">
        <v>27</v>
      </c>
      <c r="P1501" t="s">
        <v>28</v>
      </c>
      <c r="Q1501" t="s">
        <v>188</v>
      </c>
      <c r="R1501" t="s">
        <v>82</v>
      </c>
      <c r="S1501" t="s">
        <v>43</v>
      </c>
      <c r="T1501" t="s">
        <v>4434</v>
      </c>
    </row>
    <row r="1502" spans="1:20" x14ac:dyDescent="0.25">
      <c r="A1502" t="s">
        <v>4435</v>
      </c>
      <c r="B1502" s="1">
        <v>45215</v>
      </c>
      <c r="C1502" t="s">
        <v>4436</v>
      </c>
      <c r="D1502" t="s">
        <v>447</v>
      </c>
      <c r="E1502" t="s">
        <v>530</v>
      </c>
      <c r="F1502" t="s">
        <v>531</v>
      </c>
      <c r="G1502" t="s">
        <v>180</v>
      </c>
      <c r="H1502" t="s">
        <v>68</v>
      </c>
      <c r="I1502">
        <v>3</v>
      </c>
      <c r="J1502">
        <v>435.04</v>
      </c>
      <c r="K1502">
        <v>0</v>
      </c>
      <c r="L1502">
        <v>65.260000000000005</v>
      </c>
      <c r="M1502">
        <v>12.65</v>
      </c>
      <c r="N1502">
        <v>1383.03</v>
      </c>
      <c r="O1502" t="s">
        <v>27</v>
      </c>
      <c r="P1502" t="s">
        <v>28</v>
      </c>
      <c r="Q1502" t="s">
        <v>29</v>
      </c>
      <c r="R1502" t="s">
        <v>30</v>
      </c>
      <c r="S1502" t="s">
        <v>43</v>
      </c>
      <c r="T1502" t="s">
        <v>4437</v>
      </c>
    </row>
    <row r="1503" spans="1:20" x14ac:dyDescent="0.25">
      <c r="A1503" t="s">
        <v>4438</v>
      </c>
      <c r="B1503" s="1">
        <v>44519</v>
      </c>
      <c r="C1503" t="s">
        <v>4439</v>
      </c>
      <c r="D1503" t="s">
        <v>526</v>
      </c>
      <c r="E1503" t="s">
        <v>196</v>
      </c>
      <c r="F1503" t="s">
        <v>197</v>
      </c>
      <c r="G1503" t="s">
        <v>50</v>
      </c>
      <c r="H1503" t="s">
        <v>354</v>
      </c>
      <c r="I1503">
        <v>5</v>
      </c>
      <c r="J1503">
        <v>302.62</v>
      </c>
      <c r="K1503">
        <v>0</v>
      </c>
      <c r="L1503">
        <v>75.66</v>
      </c>
      <c r="M1503">
        <v>14.08</v>
      </c>
      <c r="N1503">
        <v>1602.84</v>
      </c>
      <c r="O1503" t="s">
        <v>27</v>
      </c>
      <c r="P1503" t="s">
        <v>28</v>
      </c>
      <c r="Q1503" t="s">
        <v>124</v>
      </c>
      <c r="R1503" t="s">
        <v>125</v>
      </c>
      <c r="S1503" t="s">
        <v>31</v>
      </c>
      <c r="T1503" t="s">
        <v>1851</v>
      </c>
    </row>
    <row r="1504" spans="1:20" x14ac:dyDescent="0.25">
      <c r="A1504" t="s">
        <v>4440</v>
      </c>
      <c r="B1504" s="1">
        <v>43978</v>
      </c>
      <c r="C1504" t="s">
        <v>4441</v>
      </c>
      <c r="D1504" t="s">
        <v>243</v>
      </c>
      <c r="E1504" t="s">
        <v>114</v>
      </c>
      <c r="F1504" t="s">
        <v>115</v>
      </c>
      <c r="G1504" t="s">
        <v>38</v>
      </c>
      <c r="H1504" t="s">
        <v>256</v>
      </c>
      <c r="I1504">
        <v>5</v>
      </c>
      <c r="J1504">
        <v>406.17</v>
      </c>
      <c r="K1504">
        <v>0.05</v>
      </c>
      <c r="L1504">
        <v>231.52</v>
      </c>
      <c r="M1504">
        <v>13.47</v>
      </c>
      <c r="N1504">
        <v>2174.3000000000002</v>
      </c>
      <c r="O1504" t="s">
        <v>40</v>
      </c>
      <c r="P1504" t="s">
        <v>28</v>
      </c>
      <c r="Q1504" t="s">
        <v>339</v>
      </c>
      <c r="R1504" t="s">
        <v>82</v>
      </c>
      <c r="S1504" t="s">
        <v>43</v>
      </c>
      <c r="T1504" t="s">
        <v>1152</v>
      </c>
    </row>
    <row r="1505" spans="1:20" x14ac:dyDescent="0.25">
      <c r="A1505" t="s">
        <v>4442</v>
      </c>
      <c r="B1505" s="1">
        <v>45484</v>
      </c>
      <c r="C1505" t="s">
        <v>4443</v>
      </c>
      <c r="D1505" t="s">
        <v>267</v>
      </c>
      <c r="E1505" t="s">
        <v>172</v>
      </c>
      <c r="F1505" t="s">
        <v>173</v>
      </c>
      <c r="G1505" t="s">
        <v>38</v>
      </c>
      <c r="H1505" t="s">
        <v>109</v>
      </c>
      <c r="I1505">
        <v>2</v>
      </c>
      <c r="J1505">
        <v>202.22</v>
      </c>
      <c r="K1505">
        <v>0.1</v>
      </c>
      <c r="L1505">
        <v>65.52</v>
      </c>
      <c r="M1505">
        <v>12.47</v>
      </c>
      <c r="N1505">
        <v>441.99</v>
      </c>
      <c r="O1505" t="s">
        <v>153</v>
      </c>
      <c r="P1505" t="s">
        <v>28</v>
      </c>
      <c r="Q1505" t="s">
        <v>188</v>
      </c>
      <c r="R1505" t="s">
        <v>82</v>
      </c>
      <c r="S1505" t="s">
        <v>43</v>
      </c>
      <c r="T1505" t="s">
        <v>1851</v>
      </c>
    </row>
    <row r="1506" spans="1:20" x14ac:dyDescent="0.25">
      <c r="A1506" t="s">
        <v>4444</v>
      </c>
      <c r="B1506" s="1">
        <v>44172</v>
      </c>
      <c r="C1506" t="s">
        <v>4445</v>
      </c>
      <c r="D1506" t="s">
        <v>365</v>
      </c>
      <c r="E1506" t="s">
        <v>96</v>
      </c>
      <c r="F1506" t="s">
        <v>97</v>
      </c>
      <c r="G1506" t="s">
        <v>25</v>
      </c>
      <c r="H1506" t="s">
        <v>109</v>
      </c>
      <c r="I1506">
        <v>3</v>
      </c>
      <c r="J1506">
        <v>16.37</v>
      </c>
      <c r="K1506">
        <v>0.15</v>
      </c>
      <c r="L1506">
        <v>3.34</v>
      </c>
      <c r="M1506">
        <v>3.35</v>
      </c>
      <c r="N1506">
        <v>48.43</v>
      </c>
      <c r="O1506" t="s">
        <v>69</v>
      </c>
      <c r="P1506" t="s">
        <v>99</v>
      </c>
      <c r="Q1506" t="s">
        <v>29</v>
      </c>
      <c r="R1506" t="s">
        <v>30</v>
      </c>
      <c r="S1506" t="s">
        <v>43</v>
      </c>
      <c r="T1506" t="s">
        <v>4446</v>
      </c>
    </row>
    <row r="1507" spans="1:20" x14ac:dyDescent="0.25">
      <c r="A1507" t="s">
        <v>4447</v>
      </c>
      <c r="B1507" s="1">
        <v>44306</v>
      </c>
      <c r="C1507" t="s">
        <v>4448</v>
      </c>
      <c r="D1507" t="s">
        <v>1333</v>
      </c>
      <c r="E1507" t="s">
        <v>36</v>
      </c>
      <c r="F1507" t="s">
        <v>37</v>
      </c>
      <c r="G1507" t="s">
        <v>180</v>
      </c>
      <c r="H1507" t="s">
        <v>58</v>
      </c>
      <c r="I1507">
        <v>3</v>
      </c>
      <c r="J1507">
        <v>143.54</v>
      </c>
      <c r="K1507">
        <v>0</v>
      </c>
      <c r="L1507">
        <v>51.67</v>
      </c>
      <c r="M1507">
        <v>8.27</v>
      </c>
      <c r="N1507">
        <v>490.56</v>
      </c>
      <c r="O1507" t="s">
        <v>69</v>
      </c>
      <c r="P1507" t="s">
        <v>28</v>
      </c>
      <c r="Q1507" t="s">
        <v>210</v>
      </c>
      <c r="R1507" t="s">
        <v>42</v>
      </c>
      <c r="S1507" t="s">
        <v>43</v>
      </c>
      <c r="T1507" t="s">
        <v>1340</v>
      </c>
    </row>
    <row r="1508" spans="1:20" x14ac:dyDescent="0.25">
      <c r="A1508" t="s">
        <v>4449</v>
      </c>
      <c r="B1508" s="1">
        <v>44917</v>
      </c>
      <c r="C1508" t="s">
        <v>4450</v>
      </c>
      <c r="D1508" t="s">
        <v>279</v>
      </c>
      <c r="E1508" t="s">
        <v>286</v>
      </c>
      <c r="F1508" t="s">
        <v>287</v>
      </c>
      <c r="G1508" t="s">
        <v>98</v>
      </c>
      <c r="H1508" t="s">
        <v>68</v>
      </c>
      <c r="I1508">
        <v>4</v>
      </c>
      <c r="J1508">
        <v>501.61</v>
      </c>
      <c r="K1508">
        <v>0.2</v>
      </c>
      <c r="L1508">
        <v>80.260000000000005</v>
      </c>
      <c r="M1508">
        <v>10.41</v>
      </c>
      <c r="N1508">
        <v>1695.82</v>
      </c>
      <c r="O1508" t="s">
        <v>69</v>
      </c>
      <c r="P1508" t="s">
        <v>181</v>
      </c>
      <c r="Q1508" t="s">
        <v>139</v>
      </c>
      <c r="R1508" t="s">
        <v>140</v>
      </c>
      <c r="S1508" t="s">
        <v>43</v>
      </c>
      <c r="T1508" t="s">
        <v>4451</v>
      </c>
    </row>
    <row r="1509" spans="1:20" x14ac:dyDescent="0.25">
      <c r="A1509" t="s">
        <v>4452</v>
      </c>
      <c r="B1509" s="1">
        <v>45555</v>
      </c>
      <c r="C1509" t="s">
        <v>4453</v>
      </c>
      <c r="D1509" t="s">
        <v>351</v>
      </c>
      <c r="E1509" t="s">
        <v>302</v>
      </c>
      <c r="F1509" t="s">
        <v>303</v>
      </c>
      <c r="G1509" t="s">
        <v>98</v>
      </c>
      <c r="H1509" t="s">
        <v>39</v>
      </c>
      <c r="I1509">
        <v>1</v>
      </c>
      <c r="J1509">
        <v>457.94</v>
      </c>
      <c r="K1509">
        <v>0</v>
      </c>
      <c r="L1509">
        <v>36.64</v>
      </c>
      <c r="M1509">
        <v>9.68</v>
      </c>
      <c r="N1509">
        <v>504.26</v>
      </c>
      <c r="O1509" t="s">
        <v>27</v>
      </c>
      <c r="P1509" t="s">
        <v>28</v>
      </c>
      <c r="Q1509" t="s">
        <v>71</v>
      </c>
      <c r="R1509" t="s">
        <v>42</v>
      </c>
      <c r="S1509" t="s">
        <v>235</v>
      </c>
      <c r="T1509" t="s">
        <v>3733</v>
      </c>
    </row>
    <row r="1510" spans="1:20" x14ac:dyDescent="0.25">
      <c r="A1510" t="s">
        <v>4454</v>
      </c>
      <c r="B1510" s="1">
        <v>45214</v>
      </c>
      <c r="C1510" t="s">
        <v>4455</v>
      </c>
      <c r="D1510" t="s">
        <v>620</v>
      </c>
      <c r="E1510" t="s">
        <v>56</v>
      </c>
      <c r="F1510" t="s">
        <v>57</v>
      </c>
      <c r="G1510" t="s">
        <v>38</v>
      </c>
      <c r="H1510" t="s">
        <v>123</v>
      </c>
      <c r="I1510">
        <v>1</v>
      </c>
      <c r="J1510">
        <v>507.86</v>
      </c>
      <c r="K1510">
        <v>0.1</v>
      </c>
      <c r="L1510">
        <v>0</v>
      </c>
      <c r="M1510">
        <v>9.92</v>
      </c>
      <c r="N1510">
        <v>466.99</v>
      </c>
      <c r="O1510" t="s">
        <v>40</v>
      </c>
      <c r="P1510" t="s">
        <v>132</v>
      </c>
      <c r="Q1510" t="s">
        <v>81</v>
      </c>
      <c r="R1510" t="s">
        <v>82</v>
      </c>
      <c r="S1510" t="s">
        <v>43</v>
      </c>
      <c r="T1510" t="s">
        <v>4456</v>
      </c>
    </row>
    <row r="1511" spans="1:20" x14ac:dyDescent="0.25">
      <c r="A1511" t="s">
        <v>4457</v>
      </c>
      <c r="B1511" s="1">
        <v>44391</v>
      </c>
      <c r="C1511" t="s">
        <v>4458</v>
      </c>
      <c r="D1511" t="s">
        <v>497</v>
      </c>
      <c r="E1511" t="s">
        <v>151</v>
      </c>
      <c r="F1511" t="s">
        <v>152</v>
      </c>
      <c r="G1511" t="s">
        <v>25</v>
      </c>
      <c r="H1511" t="s">
        <v>58</v>
      </c>
      <c r="I1511">
        <v>5</v>
      </c>
      <c r="J1511">
        <v>432.02</v>
      </c>
      <c r="K1511">
        <v>0.2</v>
      </c>
      <c r="L1511">
        <v>86.4</v>
      </c>
      <c r="M1511">
        <v>5.44</v>
      </c>
      <c r="N1511">
        <v>1819.92</v>
      </c>
      <c r="O1511" t="s">
        <v>80</v>
      </c>
      <c r="P1511" t="s">
        <v>28</v>
      </c>
      <c r="Q1511" t="s">
        <v>29</v>
      </c>
      <c r="R1511" t="s">
        <v>30</v>
      </c>
      <c r="S1511" t="s">
        <v>235</v>
      </c>
      <c r="T1511" t="s">
        <v>4459</v>
      </c>
    </row>
    <row r="1512" spans="1:20" x14ac:dyDescent="0.25">
      <c r="A1512" t="s">
        <v>4460</v>
      </c>
      <c r="B1512" s="1">
        <v>44157</v>
      </c>
      <c r="C1512" t="s">
        <v>4461</v>
      </c>
      <c r="D1512" t="s">
        <v>451</v>
      </c>
      <c r="E1512" t="s">
        <v>233</v>
      </c>
      <c r="F1512" t="s">
        <v>234</v>
      </c>
      <c r="G1512" t="s">
        <v>25</v>
      </c>
      <c r="H1512" t="s">
        <v>263</v>
      </c>
      <c r="I1512">
        <v>3</v>
      </c>
      <c r="J1512">
        <v>282.45999999999998</v>
      </c>
      <c r="K1512">
        <v>0.05</v>
      </c>
      <c r="L1512">
        <v>40.25</v>
      </c>
      <c r="M1512">
        <v>5.43</v>
      </c>
      <c r="N1512">
        <v>850.69</v>
      </c>
      <c r="O1512" t="s">
        <v>40</v>
      </c>
      <c r="P1512" t="s">
        <v>28</v>
      </c>
      <c r="Q1512" t="s">
        <v>139</v>
      </c>
      <c r="R1512" t="s">
        <v>140</v>
      </c>
      <c r="S1512" t="s">
        <v>43</v>
      </c>
      <c r="T1512" t="s">
        <v>4462</v>
      </c>
    </row>
    <row r="1513" spans="1:20" x14ac:dyDescent="0.25">
      <c r="A1513" t="s">
        <v>4463</v>
      </c>
      <c r="B1513" s="1">
        <v>45623</v>
      </c>
      <c r="C1513" t="s">
        <v>4464</v>
      </c>
      <c r="D1513" t="s">
        <v>291</v>
      </c>
      <c r="E1513" t="s">
        <v>492</v>
      </c>
      <c r="F1513" t="s">
        <v>493</v>
      </c>
      <c r="G1513" t="s">
        <v>38</v>
      </c>
      <c r="H1513" t="s">
        <v>109</v>
      </c>
      <c r="I1513">
        <v>5</v>
      </c>
      <c r="J1513">
        <v>526.97</v>
      </c>
      <c r="K1513">
        <v>0.1</v>
      </c>
      <c r="L1513">
        <v>426.85</v>
      </c>
      <c r="M1513">
        <v>8.16</v>
      </c>
      <c r="N1513">
        <v>2806.38</v>
      </c>
      <c r="O1513" t="s">
        <v>40</v>
      </c>
      <c r="P1513" t="s">
        <v>28</v>
      </c>
      <c r="Q1513" t="s">
        <v>188</v>
      </c>
      <c r="R1513" t="s">
        <v>82</v>
      </c>
      <c r="S1513" t="s">
        <v>43</v>
      </c>
      <c r="T1513" t="s">
        <v>3344</v>
      </c>
    </row>
    <row r="1514" spans="1:20" x14ac:dyDescent="0.25">
      <c r="A1514" t="s">
        <v>4465</v>
      </c>
      <c r="B1514" s="1">
        <v>45590</v>
      </c>
      <c r="C1514" t="s">
        <v>4466</v>
      </c>
      <c r="D1514" t="s">
        <v>1520</v>
      </c>
      <c r="E1514" t="s">
        <v>114</v>
      </c>
      <c r="F1514" t="s">
        <v>115</v>
      </c>
      <c r="G1514" t="s">
        <v>50</v>
      </c>
      <c r="H1514" t="s">
        <v>354</v>
      </c>
      <c r="I1514">
        <v>3</v>
      </c>
      <c r="J1514">
        <v>424.68</v>
      </c>
      <c r="K1514">
        <v>0</v>
      </c>
      <c r="L1514">
        <v>101.92</v>
      </c>
      <c r="M1514">
        <v>13.81</v>
      </c>
      <c r="N1514">
        <v>1389.77</v>
      </c>
      <c r="O1514" t="s">
        <v>27</v>
      </c>
      <c r="P1514" t="s">
        <v>132</v>
      </c>
      <c r="Q1514" t="s">
        <v>51</v>
      </c>
      <c r="R1514" t="s">
        <v>42</v>
      </c>
      <c r="S1514" t="s">
        <v>235</v>
      </c>
      <c r="T1514" t="s">
        <v>1019</v>
      </c>
    </row>
    <row r="1515" spans="1:20" x14ac:dyDescent="0.25">
      <c r="A1515" t="s">
        <v>4467</v>
      </c>
      <c r="B1515" s="1">
        <v>44995</v>
      </c>
      <c r="C1515" t="s">
        <v>4468</v>
      </c>
      <c r="D1515" t="s">
        <v>267</v>
      </c>
      <c r="E1515" t="s">
        <v>434</v>
      </c>
      <c r="F1515" t="s">
        <v>435</v>
      </c>
      <c r="G1515" t="s">
        <v>180</v>
      </c>
      <c r="H1515" t="s">
        <v>26</v>
      </c>
      <c r="I1515">
        <v>3</v>
      </c>
      <c r="J1515">
        <v>196.53</v>
      </c>
      <c r="K1515">
        <v>0.1</v>
      </c>
      <c r="L1515">
        <v>42.45</v>
      </c>
      <c r="M1515">
        <v>11.79</v>
      </c>
      <c r="N1515">
        <v>584.87</v>
      </c>
      <c r="O1515" t="s">
        <v>69</v>
      </c>
      <c r="P1515" t="s">
        <v>132</v>
      </c>
      <c r="Q1515" t="s">
        <v>182</v>
      </c>
      <c r="R1515" t="s">
        <v>183</v>
      </c>
      <c r="S1515" t="s">
        <v>43</v>
      </c>
      <c r="T1515" t="s">
        <v>4178</v>
      </c>
    </row>
    <row r="1516" spans="1:20" x14ac:dyDescent="0.25">
      <c r="A1516" t="s">
        <v>4469</v>
      </c>
      <c r="B1516" s="1">
        <v>44820</v>
      </c>
      <c r="C1516" t="s">
        <v>4470</v>
      </c>
      <c r="D1516" t="s">
        <v>136</v>
      </c>
      <c r="E1516" t="s">
        <v>530</v>
      </c>
      <c r="F1516" t="s">
        <v>531</v>
      </c>
      <c r="G1516" t="s">
        <v>38</v>
      </c>
      <c r="H1516" t="s">
        <v>39</v>
      </c>
      <c r="I1516">
        <v>5</v>
      </c>
      <c r="J1516">
        <v>51.62</v>
      </c>
      <c r="K1516">
        <v>0</v>
      </c>
      <c r="L1516">
        <v>20.65</v>
      </c>
      <c r="M1516">
        <v>11.27</v>
      </c>
      <c r="N1516">
        <v>290.02</v>
      </c>
      <c r="O1516" t="s">
        <v>59</v>
      </c>
      <c r="P1516" t="s">
        <v>28</v>
      </c>
      <c r="Q1516" t="s">
        <v>188</v>
      </c>
      <c r="R1516" t="s">
        <v>82</v>
      </c>
      <c r="S1516" t="s">
        <v>43</v>
      </c>
      <c r="T1516" t="s">
        <v>559</v>
      </c>
    </row>
    <row r="1517" spans="1:20" x14ac:dyDescent="0.25">
      <c r="A1517" t="s">
        <v>4471</v>
      </c>
      <c r="B1517" s="1">
        <v>44045</v>
      </c>
      <c r="C1517" t="s">
        <v>4472</v>
      </c>
      <c r="D1517" t="s">
        <v>555</v>
      </c>
      <c r="E1517" t="s">
        <v>286</v>
      </c>
      <c r="F1517" t="s">
        <v>287</v>
      </c>
      <c r="G1517" t="s">
        <v>25</v>
      </c>
      <c r="H1517" t="s">
        <v>26</v>
      </c>
      <c r="I1517">
        <v>3</v>
      </c>
      <c r="J1517">
        <v>65.23</v>
      </c>
      <c r="K1517">
        <v>0.1</v>
      </c>
      <c r="L1517">
        <v>14.09</v>
      </c>
      <c r="M1517">
        <v>13.02</v>
      </c>
      <c r="N1517">
        <v>203.23</v>
      </c>
      <c r="O1517" t="s">
        <v>27</v>
      </c>
      <c r="P1517" t="s">
        <v>99</v>
      </c>
      <c r="Q1517" t="s">
        <v>210</v>
      </c>
      <c r="R1517" t="s">
        <v>42</v>
      </c>
      <c r="S1517" t="s">
        <v>43</v>
      </c>
      <c r="T1517" t="s">
        <v>999</v>
      </c>
    </row>
    <row r="1518" spans="1:20" x14ac:dyDescent="0.25">
      <c r="A1518" t="s">
        <v>4473</v>
      </c>
      <c r="B1518" s="1">
        <v>44265</v>
      </c>
      <c r="C1518" t="s">
        <v>4474</v>
      </c>
      <c r="D1518" t="s">
        <v>764</v>
      </c>
      <c r="E1518" t="s">
        <v>675</v>
      </c>
      <c r="F1518" t="s">
        <v>676</v>
      </c>
      <c r="G1518" t="s">
        <v>180</v>
      </c>
      <c r="H1518" t="s">
        <v>26</v>
      </c>
      <c r="I1518">
        <v>4</v>
      </c>
      <c r="J1518">
        <v>245.87</v>
      </c>
      <c r="K1518">
        <v>0.05</v>
      </c>
      <c r="L1518">
        <v>46.72</v>
      </c>
      <c r="M1518">
        <v>12.94</v>
      </c>
      <c r="N1518">
        <v>993.97</v>
      </c>
      <c r="O1518" t="s">
        <v>27</v>
      </c>
      <c r="P1518" t="s">
        <v>99</v>
      </c>
      <c r="Q1518" t="s">
        <v>145</v>
      </c>
      <c r="R1518" t="s">
        <v>146</v>
      </c>
      <c r="S1518" t="s">
        <v>43</v>
      </c>
      <c r="T1518" t="s">
        <v>462</v>
      </c>
    </row>
    <row r="1519" spans="1:20" x14ac:dyDescent="0.25">
      <c r="A1519" t="s">
        <v>4475</v>
      </c>
      <c r="B1519" s="1">
        <v>44782</v>
      </c>
      <c r="C1519" t="s">
        <v>4476</v>
      </c>
      <c r="D1519" t="s">
        <v>163</v>
      </c>
      <c r="E1519" t="s">
        <v>337</v>
      </c>
      <c r="F1519" t="s">
        <v>338</v>
      </c>
      <c r="G1519" t="s">
        <v>98</v>
      </c>
      <c r="H1519" t="s">
        <v>256</v>
      </c>
      <c r="I1519">
        <v>3</v>
      </c>
      <c r="J1519">
        <v>74.22</v>
      </c>
      <c r="K1519">
        <v>0.05</v>
      </c>
      <c r="L1519">
        <v>10.58</v>
      </c>
      <c r="M1519">
        <v>4.4400000000000004</v>
      </c>
      <c r="N1519">
        <v>226.55</v>
      </c>
      <c r="O1519" t="s">
        <v>40</v>
      </c>
      <c r="P1519" t="s">
        <v>28</v>
      </c>
      <c r="Q1519" t="s">
        <v>182</v>
      </c>
      <c r="R1519" t="s">
        <v>183</v>
      </c>
      <c r="S1519" t="s">
        <v>43</v>
      </c>
      <c r="T1519" t="s">
        <v>638</v>
      </c>
    </row>
    <row r="1520" spans="1:20" x14ac:dyDescent="0.25">
      <c r="A1520" t="s">
        <v>4477</v>
      </c>
      <c r="B1520" s="1">
        <v>44553</v>
      </c>
      <c r="C1520" t="s">
        <v>4478</v>
      </c>
      <c r="D1520" t="s">
        <v>953</v>
      </c>
      <c r="E1520" t="s">
        <v>48</v>
      </c>
      <c r="F1520" t="s">
        <v>49</v>
      </c>
      <c r="G1520" t="s">
        <v>50</v>
      </c>
      <c r="H1520" t="s">
        <v>109</v>
      </c>
      <c r="I1520">
        <v>2</v>
      </c>
      <c r="J1520">
        <v>575.42999999999995</v>
      </c>
      <c r="K1520">
        <v>0.15</v>
      </c>
      <c r="L1520">
        <v>78.260000000000005</v>
      </c>
      <c r="M1520">
        <v>14.39</v>
      </c>
      <c r="N1520">
        <v>1070.8800000000001</v>
      </c>
      <c r="O1520" t="s">
        <v>69</v>
      </c>
      <c r="P1520" t="s">
        <v>132</v>
      </c>
      <c r="Q1520" t="s">
        <v>116</v>
      </c>
      <c r="R1520" t="s">
        <v>42</v>
      </c>
      <c r="S1520" t="s">
        <v>43</v>
      </c>
      <c r="T1520" t="s">
        <v>4479</v>
      </c>
    </row>
    <row r="1521" spans="1:20" x14ac:dyDescent="0.25">
      <c r="A1521" t="s">
        <v>4480</v>
      </c>
      <c r="B1521" s="1">
        <v>45172</v>
      </c>
      <c r="C1521" t="s">
        <v>4481</v>
      </c>
      <c r="D1521" t="s">
        <v>520</v>
      </c>
      <c r="E1521" t="s">
        <v>456</v>
      </c>
      <c r="F1521" t="s">
        <v>457</v>
      </c>
      <c r="G1521" t="s">
        <v>98</v>
      </c>
      <c r="H1521" t="s">
        <v>39</v>
      </c>
      <c r="I1521">
        <v>3</v>
      </c>
      <c r="J1521">
        <v>224.25</v>
      </c>
      <c r="K1521">
        <v>0.15</v>
      </c>
      <c r="L1521">
        <v>68.62</v>
      </c>
      <c r="M1521">
        <v>0.91</v>
      </c>
      <c r="N1521">
        <v>641.37</v>
      </c>
      <c r="O1521" t="s">
        <v>80</v>
      </c>
      <c r="P1521" t="s">
        <v>28</v>
      </c>
      <c r="Q1521" t="s">
        <v>210</v>
      </c>
      <c r="R1521" t="s">
        <v>42</v>
      </c>
      <c r="S1521" t="s">
        <v>91</v>
      </c>
      <c r="T1521" t="s">
        <v>4028</v>
      </c>
    </row>
    <row r="1522" spans="1:20" x14ac:dyDescent="0.25">
      <c r="A1522" t="s">
        <v>4482</v>
      </c>
      <c r="B1522" s="1">
        <v>43862</v>
      </c>
      <c r="C1522" t="s">
        <v>4483</v>
      </c>
      <c r="D1522" t="s">
        <v>597</v>
      </c>
      <c r="E1522" t="s">
        <v>244</v>
      </c>
      <c r="F1522" t="s">
        <v>245</v>
      </c>
      <c r="G1522" t="s">
        <v>180</v>
      </c>
      <c r="H1522" t="s">
        <v>26</v>
      </c>
      <c r="I1522">
        <v>1</v>
      </c>
      <c r="J1522">
        <v>109.03</v>
      </c>
      <c r="K1522">
        <v>0</v>
      </c>
      <c r="L1522">
        <v>5.45</v>
      </c>
      <c r="M1522">
        <v>6.63</v>
      </c>
      <c r="N1522">
        <v>121.11</v>
      </c>
      <c r="O1522" t="s">
        <v>40</v>
      </c>
      <c r="P1522" t="s">
        <v>28</v>
      </c>
      <c r="Q1522" t="s">
        <v>60</v>
      </c>
      <c r="R1522" t="s">
        <v>61</v>
      </c>
      <c r="S1522" t="s">
        <v>72</v>
      </c>
      <c r="T1522" t="s">
        <v>4484</v>
      </c>
    </row>
    <row r="1523" spans="1:20" x14ac:dyDescent="0.25">
      <c r="A1523" t="s">
        <v>4485</v>
      </c>
      <c r="B1523" s="1">
        <v>44500</v>
      </c>
      <c r="C1523" t="s">
        <v>4486</v>
      </c>
      <c r="D1523" t="s">
        <v>597</v>
      </c>
      <c r="E1523" t="s">
        <v>812</v>
      </c>
      <c r="F1523" t="s">
        <v>813</v>
      </c>
      <c r="G1523" t="s">
        <v>50</v>
      </c>
      <c r="H1523" t="s">
        <v>58</v>
      </c>
      <c r="I1523">
        <v>2</v>
      </c>
      <c r="J1523">
        <v>439.89</v>
      </c>
      <c r="K1523">
        <v>0.05</v>
      </c>
      <c r="L1523">
        <v>100.29</v>
      </c>
      <c r="M1523">
        <v>4.99</v>
      </c>
      <c r="N1523">
        <v>941.07</v>
      </c>
      <c r="O1523" t="s">
        <v>69</v>
      </c>
      <c r="P1523" t="s">
        <v>28</v>
      </c>
      <c r="Q1523" t="s">
        <v>188</v>
      </c>
      <c r="R1523" t="s">
        <v>82</v>
      </c>
      <c r="S1523" t="s">
        <v>43</v>
      </c>
      <c r="T1523" t="s">
        <v>677</v>
      </c>
    </row>
    <row r="1524" spans="1:20" x14ac:dyDescent="0.25">
      <c r="A1524" t="s">
        <v>4487</v>
      </c>
      <c r="B1524" s="1">
        <v>44115</v>
      </c>
      <c r="C1524" t="s">
        <v>4488</v>
      </c>
      <c r="D1524" t="s">
        <v>674</v>
      </c>
      <c r="E1524" t="s">
        <v>196</v>
      </c>
      <c r="F1524" t="s">
        <v>197</v>
      </c>
      <c r="G1524" t="s">
        <v>108</v>
      </c>
      <c r="H1524" t="s">
        <v>58</v>
      </c>
      <c r="I1524">
        <v>4</v>
      </c>
      <c r="J1524">
        <v>356.95</v>
      </c>
      <c r="K1524">
        <v>0.2</v>
      </c>
      <c r="L1524">
        <v>57.11</v>
      </c>
      <c r="M1524">
        <v>0.91</v>
      </c>
      <c r="N1524">
        <v>1200.26</v>
      </c>
      <c r="O1524" t="s">
        <v>40</v>
      </c>
      <c r="P1524" t="s">
        <v>28</v>
      </c>
      <c r="Q1524" t="s">
        <v>188</v>
      </c>
      <c r="R1524" t="s">
        <v>82</v>
      </c>
      <c r="S1524" t="s">
        <v>31</v>
      </c>
      <c r="T1524" t="s">
        <v>4489</v>
      </c>
    </row>
    <row r="1525" spans="1:20" x14ac:dyDescent="0.25">
      <c r="A1525" t="s">
        <v>4490</v>
      </c>
      <c r="B1525" s="1">
        <v>45159</v>
      </c>
      <c r="C1525" t="s">
        <v>2600</v>
      </c>
      <c r="D1525" t="s">
        <v>65</v>
      </c>
      <c r="E1525" t="s">
        <v>114</v>
      </c>
      <c r="F1525" t="s">
        <v>115</v>
      </c>
      <c r="G1525" t="s">
        <v>25</v>
      </c>
      <c r="H1525" t="s">
        <v>123</v>
      </c>
      <c r="I1525">
        <v>3</v>
      </c>
      <c r="J1525">
        <v>366.82</v>
      </c>
      <c r="K1525">
        <v>0.25</v>
      </c>
      <c r="L1525">
        <v>0</v>
      </c>
      <c r="M1525">
        <v>5.52</v>
      </c>
      <c r="N1525">
        <v>830.86</v>
      </c>
      <c r="O1525" t="s">
        <v>40</v>
      </c>
      <c r="P1525" t="s">
        <v>28</v>
      </c>
      <c r="Q1525" t="s">
        <v>154</v>
      </c>
      <c r="R1525" t="s">
        <v>155</v>
      </c>
      <c r="S1525" t="s">
        <v>43</v>
      </c>
      <c r="T1525" t="s">
        <v>4491</v>
      </c>
    </row>
    <row r="1526" spans="1:20" x14ac:dyDescent="0.25">
      <c r="A1526" t="s">
        <v>4492</v>
      </c>
      <c r="B1526" s="1">
        <v>44259</v>
      </c>
      <c r="C1526" t="s">
        <v>4493</v>
      </c>
      <c r="D1526" t="s">
        <v>1292</v>
      </c>
      <c r="E1526" t="s">
        <v>137</v>
      </c>
      <c r="F1526" t="s">
        <v>138</v>
      </c>
      <c r="G1526" t="s">
        <v>50</v>
      </c>
      <c r="H1526" t="s">
        <v>354</v>
      </c>
      <c r="I1526">
        <v>5</v>
      </c>
      <c r="J1526">
        <v>257.54000000000002</v>
      </c>
      <c r="K1526">
        <v>0.05</v>
      </c>
      <c r="L1526">
        <v>61.17</v>
      </c>
      <c r="M1526">
        <v>2.92</v>
      </c>
      <c r="N1526">
        <v>1287.4100000000001</v>
      </c>
      <c r="O1526" t="s">
        <v>27</v>
      </c>
      <c r="P1526" t="s">
        <v>28</v>
      </c>
      <c r="Q1526" t="s">
        <v>60</v>
      </c>
      <c r="R1526" t="s">
        <v>61</v>
      </c>
      <c r="S1526" t="s">
        <v>235</v>
      </c>
      <c r="T1526" t="s">
        <v>950</v>
      </c>
    </row>
    <row r="1527" spans="1:20" x14ac:dyDescent="0.25">
      <c r="A1527" t="s">
        <v>4494</v>
      </c>
      <c r="B1527" s="1">
        <v>45331</v>
      </c>
      <c r="C1527" t="s">
        <v>4495</v>
      </c>
      <c r="D1527" t="s">
        <v>1509</v>
      </c>
      <c r="E1527" t="s">
        <v>178</v>
      </c>
      <c r="F1527" t="s">
        <v>179</v>
      </c>
      <c r="G1527" t="s">
        <v>180</v>
      </c>
      <c r="H1527" t="s">
        <v>79</v>
      </c>
      <c r="I1527">
        <v>5</v>
      </c>
      <c r="J1527">
        <v>592.79</v>
      </c>
      <c r="K1527">
        <v>0.1</v>
      </c>
      <c r="L1527">
        <v>213.4</v>
      </c>
      <c r="M1527">
        <v>14.9</v>
      </c>
      <c r="N1527">
        <v>2895.86</v>
      </c>
      <c r="O1527" t="s">
        <v>80</v>
      </c>
      <c r="P1527" t="s">
        <v>28</v>
      </c>
      <c r="Q1527" t="s">
        <v>89</v>
      </c>
      <c r="R1527" t="s">
        <v>90</v>
      </c>
      <c r="S1527" t="s">
        <v>43</v>
      </c>
      <c r="T1527" t="s">
        <v>4496</v>
      </c>
    </row>
    <row r="1528" spans="1:20" x14ac:dyDescent="0.25">
      <c r="A1528" t="s">
        <v>4497</v>
      </c>
      <c r="B1528" s="1">
        <v>44116</v>
      </c>
      <c r="C1528" t="s">
        <v>4498</v>
      </c>
      <c r="D1528" t="s">
        <v>35</v>
      </c>
      <c r="E1528" t="s">
        <v>783</v>
      </c>
      <c r="F1528" t="s">
        <v>784</v>
      </c>
      <c r="G1528" t="s">
        <v>98</v>
      </c>
      <c r="H1528" t="s">
        <v>109</v>
      </c>
      <c r="I1528">
        <v>2</v>
      </c>
      <c r="J1528">
        <v>293.17</v>
      </c>
      <c r="K1528">
        <v>0.1</v>
      </c>
      <c r="L1528">
        <v>0</v>
      </c>
      <c r="M1528">
        <v>5.08</v>
      </c>
      <c r="N1528">
        <v>532.79</v>
      </c>
      <c r="O1528" t="s">
        <v>80</v>
      </c>
      <c r="P1528" t="s">
        <v>132</v>
      </c>
      <c r="Q1528" t="s">
        <v>71</v>
      </c>
      <c r="R1528" t="s">
        <v>42</v>
      </c>
      <c r="S1528" t="s">
        <v>72</v>
      </c>
      <c r="T1528" t="s">
        <v>4499</v>
      </c>
    </row>
    <row r="1529" spans="1:20" x14ac:dyDescent="0.25">
      <c r="A1529" t="s">
        <v>4500</v>
      </c>
      <c r="B1529" s="1">
        <v>44998</v>
      </c>
      <c r="C1529" t="s">
        <v>4501</v>
      </c>
      <c r="D1529" t="s">
        <v>347</v>
      </c>
      <c r="E1529" t="s">
        <v>434</v>
      </c>
      <c r="F1529" t="s">
        <v>435</v>
      </c>
      <c r="G1529" t="s">
        <v>180</v>
      </c>
      <c r="H1529" t="s">
        <v>39</v>
      </c>
      <c r="I1529">
        <v>4</v>
      </c>
      <c r="J1529">
        <v>50.21</v>
      </c>
      <c r="K1529">
        <v>0</v>
      </c>
      <c r="L1529">
        <v>16.07</v>
      </c>
      <c r="M1529">
        <v>9.1300000000000008</v>
      </c>
      <c r="N1529">
        <v>226.04</v>
      </c>
      <c r="O1529" t="s">
        <v>153</v>
      </c>
      <c r="P1529" t="s">
        <v>28</v>
      </c>
      <c r="Q1529" t="s">
        <v>339</v>
      </c>
      <c r="R1529" t="s">
        <v>82</v>
      </c>
      <c r="S1529" t="s">
        <v>43</v>
      </c>
      <c r="T1529" t="s">
        <v>4502</v>
      </c>
    </row>
    <row r="1530" spans="1:20" x14ac:dyDescent="0.25">
      <c r="A1530" t="s">
        <v>4503</v>
      </c>
      <c r="B1530" s="1">
        <v>45278</v>
      </c>
      <c r="C1530" t="s">
        <v>4504</v>
      </c>
      <c r="D1530" t="s">
        <v>291</v>
      </c>
      <c r="E1530" t="s">
        <v>675</v>
      </c>
      <c r="F1530" t="s">
        <v>676</v>
      </c>
      <c r="G1530" t="s">
        <v>50</v>
      </c>
      <c r="H1530" t="s">
        <v>58</v>
      </c>
      <c r="I1530">
        <v>3</v>
      </c>
      <c r="J1530">
        <v>168.59</v>
      </c>
      <c r="K1530">
        <v>0.2</v>
      </c>
      <c r="L1530">
        <v>0</v>
      </c>
      <c r="M1530">
        <v>5.97</v>
      </c>
      <c r="N1530">
        <v>410.59</v>
      </c>
      <c r="O1530" t="s">
        <v>69</v>
      </c>
      <c r="P1530" t="s">
        <v>28</v>
      </c>
      <c r="Q1530" t="s">
        <v>182</v>
      </c>
      <c r="R1530" t="s">
        <v>183</v>
      </c>
      <c r="S1530" t="s">
        <v>43</v>
      </c>
      <c r="T1530" t="s">
        <v>4505</v>
      </c>
    </row>
    <row r="1531" spans="1:20" x14ac:dyDescent="0.25">
      <c r="A1531" t="s">
        <v>4506</v>
      </c>
      <c r="B1531" s="1">
        <v>44873</v>
      </c>
      <c r="C1531" t="s">
        <v>4507</v>
      </c>
      <c r="D1531" t="s">
        <v>698</v>
      </c>
      <c r="E1531" t="s">
        <v>244</v>
      </c>
      <c r="F1531" t="s">
        <v>245</v>
      </c>
      <c r="G1531" t="s">
        <v>38</v>
      </c>
      <c r="H1531" t="s">
        <v>68</v>
      </c>
      <c r="I1531">
        <v>4</v>
      </c>
      <c r="J1531">
        <v>302.42</v>
      </c>
      <c r="K1531">
        <v>0</v>
      </c>
      <c r="L1531">
        <v>96.77</v>
      </c>
      <c r="M1531">
        <v>1</v>
      </c>
      <c r="N1531">
        <v>1307.45</v>
      </c>
      <c r="O1531" t="s">
        <v>153</v>
      </c>
      <c r="P1531" t="s">
        <v>28</v>
      </c>
      <c r="Q1531" t="s">
        <v>339</v>
      </c>
      <c r="R1531" t="s">
        <v>82</v>
      </c>
      <c r="S1531" t="s">
        <v>43</v>
      </c>
      <c r="T1531" t="s">
        <v>4508</v>
      </c>
    </row>
    <row r="1532" spans="1:20" x14ac:dyDescent="0.25">
      <c r="A1532" t="s">
        <v>4509</v>
      </c>
      <c r="B1532" s="1">
        <v>43848</v>
      </c>
      <c r="C1532" t="s">
        <v>4510</v>
      </c>
      <c r="D1532" t="s">
        <v>1458</v>
      </c>
      <c r="E1532" t="s">
        <v>352</v>
      </c>
      <c r="F1532" t="s">
        <v>353</v>
      </c>
      <c r="G1532" t="s">
        <v>108</v>
      </c>
      <c r="H1532" t="s">
        <v>79</v>
      </c>
      <c r="I1532">
        <v>1</v>
      </c>
      <c r="J1532">
        <v>368.93</v>
      </c>
      <c r="K1532">
        <v>0</v>
      </c>
      <c r="L1532">
        <v>44.27</v>
      </c>
      <c r="M1532">
        <v>14.36</v>
      </c>
      <c r="N1532">
        <v>427.56</v>
      </c>
      <c r="O1532" t="s">
        <v>40</v>
      </c>
      <c r="P1532" t="s">
        <v>132</v>
      </c>
      <c r="Q1532" t="s">
        <v>188</v>
      </c>
      <c r="R1532" t="s">
        <v>82</v>
      </c>
      <c r="S1532" t="s">
        <v>43</v>
      </c>
      <c r="T1532" t="s">
        <v>4511</v>
      </c>
    </row>
    <row r="1533" spans="1:20" x14ac:dyDescent="0.25">
      <c r="A1533" t="s">
        <v>4512</v>
      </c>
      <c r="B1533" s="1">
        <v>44599</v>
      </c>
      <c r="C1533" t="s">
        <v>4513</v>
      </c>
      <c r="D1533" t="s">
        <v>724</v>
      </c>
      <c r="E1533" t="s">
        <v>380</v>
      </c>
      <c r="F1533" t="s">
        <v>381</v>
      </c>
      <c r="G1533" t="s">
        <v>50</v>
      </c>
      <c r="H1533" t="s">
        <v>58</v>
      </c>
      <c r="I1533">
        <v>2</v>
      </c>
      <c r="J1533">
        <v>327.5</v>
      </c>
      <c r="K1533">
        <v>0.15</v>
      </c>
      <c r="L1533">
        <v>44.54</v>
      </c>
      <c r="M1533">
        <v>13.5</v>
      </c>
      <c r="N1533">
        <v>614.79</v>
      </c>
      <c r="O1533" t="s">
        <v>153</v>
      </c>
      <c r="P1533" t="s">
        <v>28</v>
      </c>
      <c r="Q1533" t="s">
        <v>89</v>
      </c>
      <c r="R1533" t="s">
        <v>90</v>
      </c>
      <c r="S1533" t="s">
        <v>31</v>
      </c>
      <c r="T1533" t="s">
        <v>1970</v>
      </c>
    </row>
    <row r="1534" spans="1:20" x14ac:dyDescent="0.25">
      <c r="A1534" t="s">
        <v>4514</v>
      </c>
      <c r="B1534" s="1">
        <v>44420</v>
      </c>
      <c r="C1534" t="s">
        <v>4515</v>
      </c>
      <c r="D1534" t="s">
        <v>960</v>
      </c>
      <c r="E1534" t="s">
        <v>87</v>
      </c>
      <c r="F1534" t="s">
        <v>88</v>
      </c>
      <c r="G1534" t="s">
        <v>50</v>
      </c>
      <c r="H1534" t="s">
        <v>123</v>
      </c>
      <c r="I1534">
        <v>1</v>
      </c>
      <c r="J1534">
        <v>313.39</v>
      </c>
      <c r="K1534">
        <v>0.25</v>
      </c>
      <c r="L1534">
        <v>11.75</v>
      </c>
      <c r="M1534">
        <v>2.92</v>
      </c>
      <c r="N1534">
        <v>249.71</v>
      </c>
      <c r="O1534" t="s">
        <v>27</v>
      </c>
      <c r="P1534" t="s">
        <v>28</v>
      </c>
      <c r="Q1534" t="s">
        <v>221</v>
      </c>
      <c r="R1534" t="s">
        <v>222</v>
      </c>
      <c r="S1534" t="s">
        <v>31</v>
      </c>
      <c r="T1534" t="s">
        <v>4516</v>
      </c>
    </row>
    <row r="1535" spans="1:20" x14ac:dyDescent="0.25">
      <c r="A1535" t="s">
        <v>4517</v>
      </c>
      <c r="B1535" s="1">
        <v>45225</v>
      </c>
      <c r="C1535" t="s">
        <v>4518</v>
      </c>
      <c r="D1535" t="s">
        <v>1465</v>
      </c>
      <c r="E1535" t="s">
        <v>574</v>
      </c>
      <c r="F1535" t="s">
        <v>575</v>
      </c>
      <c r="G1535" t="s">
        <v>38</v>
      </c>
      <c r="H1535" t="s">
        <v>123</v>
      </c>
      <c r="I1535">
        <v>2</v>
      </c>
      <c r="J1535">
        <v>19.25</v>
      </c>
      <c r="K1535">
        <v>0.3</v>
      </c>
      <c r="L1535">
        <v>1.35</v>
      </c>
      <c r="M1535">
        <v>6.6</v>
      </c>
      <c r="N1535">
        <v>34.9</v>
      </c>
      <c r="O1535" t="s">
        <v>69</v>
      </c>
      <c r="P1535" t="s">
        <v>99</v>
      </c>
      <c r="Q1535" t="s">
        <v>228</v>
      </c>
      <c r="R1535" t="s">
        <v>82</v>
      </c>
      <c r="S1535" t="s">
        <v>43</v>
      </c>
      <c r="T1535" t="s">
        <v>4519</v>
      </c>
    </row>
    <row r="1536" spans="1:20" x14ac:dyDescent="0.25">
      <c r="A1536" t="s">
        <v>4520</v>
      </c>
      <c r="B1536" s="1">
        <v>45029</v>
      </c>
      <c r="C1536" t="s">
        <v>4521</v>
      </c>
      <c r="D1536" t="s">
        <v>637</v>
      </c>
      <c r="E1536" t="s">
        <v>286</v>
      </c>
      <c r="F1536" t="s">
        <v>287</v>
      </c>
      <c r="G1536" t="s">
        <v>50</v>
      </c>
      <c r="H1536" t="s">
        <v>68</v>
      </c>
      <c r="I1536">
        <v>5</v>
      </c>
      <c r="J1536">
        <v>197.51</v>
      </c>
      <c r="K1536">
        <v>0.2</v>
      </c>
      <c r="L1536">
        <v>63.2</v>
      </c>
      <c r="M1536">
        <v>4.03</v>
      </c>
      <c r="N1536">
        <v>857.27</v>
      </c>
      <c r="O1536" t="s">
        <v>80</v>
      </c>
      <c r="P1536" t="s">
        <v>28</v>
      </c>
      <c r="Q1536" t="s">
        <v>228</v>
      </c>
      <c r="R1536" t="s">
        <v>82</v>
      </c>
      <c r="S1536" t="s">
        <v>31</v>
      </c>
      <c r="T1536" t="s">
        <v>4522</v>
      </c>
    </row>
    <row r="1537" spans="1:20" x14ac:dyDescent="0.25">
      <c r="A1537" t="s">
        <v>4523</v>
      </c>
      <c r="B1537" s="1">
        <v>44840</v>
      </c>
      <c r="C1537" t="s">
        <v>4524</v>
      </c>
      <c r="D1537" t="s">
        <v>201</v>
      </c>
      <c r="E1537" t="s">
        <v>380</v>
      </c>
      <c r="F1537" t="s">
        <v>381</v>
      </c>
      <c r="G1537" t="s">
        <v>98</v>
      </c>
      <c r="H1537" t="s">
        <v>256</v>
      </c>
      <c r="I1537">
        <v>4</v>
      </c>
      <c r="J1537">
        <v>433.35</v>
      </c>
      <c r="K1537">
        <v>0</v>
      </c>
      <c r="L1537">
        <v>312.01</v>
      </c>
      <c r="M1537">
        <v>3.45</v>
      </c>
      <c r="N1537">
        <v>2048.86</v>
      </c>
      <c r="O1537" t="s">
        <v>80</v>
      </c>
      <c r="P1537" t="s">
        <v>28</v>
      </c>
      <c r="Q1537" t="s">
        <v>116</v>
      </c>
      <c r="R1537" t="s">
        <v>42</v>
      </c>
      <c r="S1537" t="s">
        <v>43</v>
      </c>
      <c r="T1537" t="s">
        <v>4525</v>
      </c>
    </row>
    <row r="1538" spans="1:20" x14ac:dyDescent="0.25">
      <c r="A1538" t="s">
        <v>4526</v>
      </c>
      <c r="B1538" s="1">
        <v>44024</v>
      </c>
      <c r="C1538" t="s">
        <v>4527</v>
      </c>
      <c r="D1538" t="s">
        <v>652</v>
      </c>
      <c r="E1538" t="s">
        <v>196</v>
      </c>
      <c r="F1538" t="s">
        <v>197</v>
      </c>
      <c r="G1538" t="s">
        <v>98</v>
      </c>
      <c r="H1538" t="s">
        <v>58</v>
      </c>
      <c r="I1538">
        <v>4</v>
      </c>
      <c r="J1538">
        <v>296.06</v>
      </c>
      <c r="K1538">
        <v>0.05</v>
      </c>
      <c r="L1538">
        <v>90</v>
      </c>
      <c r="M1538">
        <v>3.1</v>
      </c>
      <c r="N1538">
        <v>1218.1300000000001</v>
      </c>
      <c r="O1538" t="s">
        <v>80</v>
      </c>
      <c r="P1538" t="s">
        <v>181</v>
      </c>
      <c r="Q1538" t="s">
        <v>89</v>
      </c>
      <c r="R1538" t="s">
        <v>90</v>
      </c>
      <c r="S1538" t="s">
        <v>43</v>
      </c>
      <c r="T1538" t="s">
        <v>4528</v>
      </c>
    </row>
    <row r="1539" spans="1:20" x14ac:dyDescent="0.25">
      <c r="A1539" t="s">
        <v>4529</v>
      </c>
      <c r="B1539" s="1">
        <v>44332</v>
      </c>
      <c r="C1539" t="s">
        <v>4530</v>
      </c>
      <c r="D1539" t="s">
        <v>526</v>
      </c>
      <c r="E1539" t="s">
        <v>574</v>
      </c>
      <c r="F1539" t="s">
        <v>575</v>
      </c>
      <c r="G1539" t="s">
        <v>180</v>
      </c>
      <c r="H1539" t="s">
        <v>263</v>
      </c>
      <c r="I1539">
        <v>4</v>
      </c>
      <c r="J1539">
        <v>188.79</v>
      </c>
      <c r="K1539">
        <v>0</v>
      </c>
      <c r="L1539">
        <v>37.76</v>
      </c>
      <c r="M1539">
        <v>5.31</v>
      </c>
      <c r="N1539">
        <v>798.23</v>
      </c>
      <c r="O1539" t="s">
        <v>69</v>
      </c>
      <c r="P1539" t="s">
        <v>28</v>
      </c>
      <c r="Q1539" t="s">
        <v>51</v>
      </c>
      <c r="R1539" t="s">
        <v>42</v>
      </c>
      <c r="S1539" t="s">
        <v>43</v>
      </c>
      <c r="T1539" t="s">
        <v>4531</v>
      </c>
    </row>
    <row r="1540" spans="1:20" x14ac:dyDescent="0.25">
      <c r="A1540" t="s">
        <v>4532</v>
      </c>
      <c r="B1540" s="1">
        <v>44818</v>
      </c>
      <c r="C1540" t="s">
        <v>4533</v>
      </c>
      <c r="D1540" t="s">
        <v>1509</v>
      </c>
      <c r="E1540" t="s">
        <v>400</v>
      </c>
      <c r="F1540" t="s">
        <v>401</v>
      </c>
      <c r="G1540" t="s">
        <v>108</v>
      </c>
      <c r="H1540" t="s">
        <v>256</v>
      </c>
      <c r="I1540">
        <v>1</v>
      </c>
      <c r="J1540">
        <v>175.79</v>
      </c>
      <c r="K1540">
        <v>0.1</v>
      </c>
      <c r="L1540">
        <v>7.91</v>
      </c>
      <c r="M1540">
        <v>13.23</v>
      </c>
      <c r="N1540">
        <v>179.35</v>
      </c>
      <c r="O1540" t="s">
        <v>59</v>
      </c>
      <c r="P1540" t="s">
        <v>28</v>
      </c>
      <c r="Q1540" t="s">
        <v>60</v>
      </c>
      <c r="R1540" t="s">
        <v>61</v>
      </c>
      <c r="S1540" t="s">
        <v>43</v>
      </c>
      <c r="T1540" t="s">
        <v>872</v>
      </c>
    </row>
    <row r="1541" spans="1:20" x14ac:dyDescent="0.25">
      <c r="A1541" t="s">
        <v>4534</v>
      </c>
      <c r="B1541" s="1">
        <v>44967</v>
      </c>
      <c r="C1541" t="s">
        <v>4535</v>
      </c>
      <c r="D1541" t="s">
        <v>666</v>
      </c>
      <c r="E1541" t="s">
        <v>391</v>
      </c>
      <c r="F1541" t="s">
        <v>392</v>
      </c>
      <c r="G1541" t="s">
        <v>25</v>
      </c>
      <c r="H1541" t="s">
        <v>68</v>
      </c>
      <c r="I1541">
        <v>3</v>
      </c>
      <c r="J1541">
        <v>479.94</v>
      </c>
      <c r="K1541">
        <v>0</v>
      </c>
      <c r="L1541">
        <v>172.78</v>
      </c>
      <c r="M1541">
        <v>5.38</v>
      </c>
      <c r="N1541">
        <v>1617.98</v>
      </c>
      <c r="O1541" t="s">
        <v>69</v>
      </c>
      <c r="P1541" t="s">
        <v>28</v>
      </c>
      <c r="Q1541" t="s">
        <v>41</v>
      </c>
      <c r="R1541" t="s">
        <v>42</v>
      </c>
      <c r="S1541" t="s">
        <v>31</v>
      </c>
      <c r="T1541" t="s">
        <v>1373</v>
      </c>
    </row>
    <row r="1542" spans="1:20" x14ac:dyDescent="0.25">
      <c r="A1542" t="s">
        <v>4536</v>
      </c>
      <c r="B1542" s="1">
        <v>43944</v>
      </c>
      <c r="C1542" t="s">
        <v>4537</v>
      </c>
      <c r="D1542" t="s">
        <v>2056</v>
      </c>
      <c r="E1542" t="s">
        <v>358</v>
      </c>
      <c r="F1542" t="s">
        <v>359</v>
      </c>
      <c r="G1542" t="s">
        <v>25</v>
      </c>
      <c r="H1542" t="s">
        <v>354</v>
      </c>
      <c r="I1542">
        <v>3</v>
      </c>
      <c r="J1542">
        <v>136.88</v>
      </c>
      <c r="K1542">
        <v>0.05</v>
      </c>
      <c r="L1542">
        <v>31.21</v>
      </c>
      <c r="M1542">
        <v>3.49</v>
      </c>
      <c r="N1542">
        <v>424.81</v>
      </c>
      <c r="O1542" t="s">
        <v>80</v>
      </c>
      <c r="P1542" t="s">
        <v>28</v>
      </c>
      <c r="Q1542" t="s">
        <v>51</v>
      </c>
      <c r="R1542" t="s">
        <v>42</v>
      </c>
      <c r="S1542" t="s">
        <v>43</v>
      </c>
      <c r="T1542" t="s">
        <v>862</v>
      </c>
    </row>
    <row r="1543" spans="1:20" x14ac:dyDescent="0.25">
      <c r="A1543" t="s">
        <v>4538</v>
      </c>
      <c r="B1543" s="1">
        <v>45076</v>
      </c>
      <c r="C1543" t="s">
        <v>4539</v>
      </c>
      <c r="D1543" t="s">
        <v>1618</v>
      </c>
      <c r="E1543" t="s">
        <v>77</v>
      </c>
      <c r="F1543" t="s">
        <v>78</v>
      </c>
      <c r="G1543" t="s">
        <v>25</v>
      </c>
      <c r="H1543" t="s">
        <v>79</v>
      </c>
      <c r="I1543">
        <v>1</v>
      </c>
      <c r="J1543">
        <v>233.46</v>
      </c>
      <c r="K1543">
        <v>0</v>
      </c>
      <c r="L1543">
        <v>28.02</v>
      </c>
      <c r="M1543">
        <v>7.37</v>
      </c>
      <c r="N1543">
        <v>268.85000000000002</v>
      </c>
      <c r="O1543" t="s">
        <v>69</v>
      </c>
      <c r="P1543" t="s">
        <v>28</v>
      </c>
      <c r="Q1543" t="s">
        <v>221</v>
      </c>
      <c r="R1543" t="s">
        <v>222</v>
      </c>
      <c r="S1543" t="s">
        <v>43</v>
      </c>
      <c r="T1543" t="s">
        <v>1108</v>
      </c>
    </row>
    <row r="1544" spans="1:20" x14ac:dyDescent="0.25">
      <c r="A1544" t="s">
        <v>4540</v>
      </c>
      <c r="B1544" s="1">
        <v>45532</v>
      </c>
      <c r="C1544" t="s">
        <v>4541</v>
      </c>
      <c r="D1544" t="s">
        <v>611</v>
      </c>
      <c r="E1544" t="s">
        <v>77</v>
      </c>
      <c r="F1544" t="s">
        <v>78</v>
      </c>
      <c r="G1544" t="s">
        <v>25</v>
      </c>
      <c r="H1544" t="s">
        <v>263</v>
      </c>
      <c r="I1544">
        <v>5</v>
      </c>
      <c r="J1544">
        <v>207.11</v>
      </c>
      <c r="K1544">
        <v>0</v>
      </c>
      <c r="L1544">
        <v>82.84</v>
      </c>
      <c r="M1544">
        <v>7.67</v>
      </c>
      <c r="N1544">
        <v>1126.06</v>
      </c>
      <c r="O1544" t="s">
        <v>27</v>
      </c>
      <c r="P1544" t="s">
        <v>28</v>
      </c>
      <c r="Q1544" t="s">
        <v>188</v>
      </c>
      <c r="R1544" t="s">
        <v>82</v>
      </c>
      <c r="S1544" t="s">
        <v>43</v>
      </c>
      <c r="T1544" t="s">
        <v>4542</v>
      </c>
    </row>
    <row r="1545" spans="1:20" x14ac:dyDescent="0.25">
      <c r="A1545" t="s">
        <v>4543</v>
      </c>
      <c r="B1545" s="1">
        <v>44777</v>
      </c>
      <c r="C1545" t="s">
        <v>2160</v>
      </c>
      <c r="D1545" t="s">
        <v>1854</v>
      </c>
      <c r="E1545" t="s">
        <v>492</v>
      </c>
      <c r="F1545" t="s">
        <v>493</v>
      </c>
      <c r="G1545" t="s">
        <v>180</v>
      </c>
      <c r="H1545" t="s">
        <v>26</v>
      </c>
      <c r="I1545">
        <v>3</v>
      </c>
      <c r="J1545">
        <v>8.39</v>
      </c>
      <c r="K1545">
        <v>0</v>
      </c>
      <c r="L1545">
        <v>3.02</v>
      </c>
      <c r="M1545">
        <v>5.88</v>
      </c>
      <c r="N1545">
        <v>34.07</v>
      </c>
      <c r="O1545" t="s">
        <v>69</v>
      </c>
      <c r="P1545" t="s">
        <v>28</v>
      </c>
      <c r="Q1545" t="s">
        <v>60</v>
      </c>
      <c r="R1545" t="s">
        <v>61</v>
      </c>
      <c r="S1545" t="s">
        <v>31</v>
      </c>
      <c r="T1545" t="s">
        <v>2158</v>
      </c>
    </row>
    <row r="1546" spans="1:20" x14ac:dyDescent="0.25">
      <c r="A1546" t="s">
        <v>4544</v>
      </c>
      <c r="B1546" s="1">
        <v>44661</v>
      </c>
      <c r="C1546" t="s">
        <v>4545</v>
      </c>
      <c r="D1546" t="s">
        <v>1402</v>
      </c>
      <c r="E1546" t="s">
        <v>337</v>
      </c>
      <c r="F1546" t="s">
        <v>338</v>
      </c>
      <c r="G1546" t="s">
        <v>108</v>
      </c>
      <c r="H1546" t="s">
        <v>256</v>
      </c>
      <c r="I1546">
        <v>5</v>
      </c>
      <c r="J1546">
        <v>341.09</v>
      </c>
      <c r="K1546">
        <v>0</v>
      </c>
      <c r="L1546">
        <v>85.27</v>
      </c>
      <c r="M1546">
        <v>14.18</v>
      </c>
      <c r="N1546">
        <v>1804.9</v>
      </c>
      <c r="O1546" t="s">
        <v>40</v>
      </c>
      <c r="P1546" t="s">
        <v>28</v>
      </c>
      <c r="Q1546" t="s">
        <v>71</v>
      </c>
      <c r="R1546" t="s">
        <v>42</v>
      </c>
      <c r="S1546" t="s">
        <v>235</v>
      </c>
      <c r="T1546" t="s">
        <v>4546</v>
      </c>
    </row>
    <row r="1547" spans="1:20" x14ac:dyDescent="0.25">
      <c r="A1547" t="s">
        <v>4547</v>
      </c>
      <c r="B1547" s="1">
        <v>45498</v>
      </c>
      <c r="C1547" t="s">
        <v>4548</v>
      </c>
      <c r="D1547" t="s">
        <v>964</v>
      </c>
      <c r="E1547" t="s">
        <v>521</v>
      </c>
      <c r="F1547" t="s">
        <v>522</v>
      </c>
      <c r="G1547" t="s">
        <v>98</v>
      </c>
      <c r="H1547" t="s">
        <v>68</v>
      </c>
      <c r="I1547">
        <v>4</v>
      </c>
      <c r="J1547">
        <v>216.13</v>
      </c>
      <c r="K1547">
        <v>0.05</v>
      </c>
      <c r="L1547">
        <v>41.06</v>
      </c>
      <c r="M1547">
        <v>9.36</v>
      </c>
      <c r="N1547">
        <v>871.71</v>
      </c>
      <c r="O1547" t="s">
        <v>40</v>
      </c>
      <c r="P1547" t="s">
        <v>28</v>
      </c>
      <c r="Q1547" t="s">
        <v>145</v>
      </c>
      <c r="R1547" t="s">
        <v>146</v>
      </c>
      <c r="S1547" t="s">
        <v>43</v>
      </c>
      <c r="T1547" t="s">
        <v>1851</v>
      </c>
    </row>
    <row r="1548" spans="1:20" x14ac:dyDescent="0.25">
      <c r="A1548" t="s">
        <v>4549</v>
      </c>
      <c r="B1548" s="1">
        <v>45118</v>
      </c>
      <c r="C1548" t="s">
        <v>4550</v>
      </c>
      <c r="D1548" t="s">
        <v>163</v>
      </c>
      <c r="E1548" t="s">
        <v>36</v>
      </c>
      <c r="F1548" t="s">
        <v>37</v>
      </c>
      <c r="G1548" t="s">
        <v>98</v>
      </c>
      <c r="H1548" t="s">
        <v>256</v>
      </c>
      <c r="I1548">
        <v>1</v>
      </c>
      <c r="J1548">
        <v>331.42</v>
      </c>
      <c r="K1548">
        <v>0.3</v>
      </c>
      <c r="L1548">
        <v>0</v>
      </c>
      <c r="M1548">
        <v>11.4</v>
      </c>
      <c r="N1548">
        <v>243.39</v>
      </c>
      <c r="O1548" t="s">
        <v>153</v>
      </c>
      <c r="P1548" t="s">
        <v>28</v>
      </c>
      <c r="Q1548" t="s">
        <v>71</v>
      </c>
      <c r="R1548" t="s">
        <v>42</v>
      </c>
      <c r="S1548" t="s">
        <v>43</v>
      </c>
      <c r="T1548" t="s">
        <v>517</v>
      </c>
    </row>
    <row r="1549" spans="1:20" x14ac:dyDescent="0.25">
      <c r="A1549" t="s">
        <v>4551</v>
      </c>
      <c r="B1549" s="1">
        <v>44755</v>
      </c>
      <c r="C1549" t="s">
        <v>4552</v>
      </c>
      <c r="D1549" t="s">
        <v>684</v>
      </c>
      <c r="E1549" t="s">
        <v>202</v>
      </c>
      <c r="F1549" t="s">
        <v>203</v>
      </c>
      <c r="G1549" t="s">
        <v>180</v>
      </c>
      <c r="H1549" t="s">
        <v>39</v>
      </c>
      <c r="I1549">
        <v>4</v>
      </c>
      <c r="J1549">
        <v>350.87</v>
      </c>
      <c r="K1549">
        <v>0.05</v>
      </c>
      <c r="L1549">
        <v>66.67</v>
      </c>
      <c r="M1549">
        <v>9.6</v>
      </c>
      <c r="N1549">
        <v>1409.58</v>
      </c>
      <c r="O1549" t="s">
        <v>80</v>
      </c>
      <c r="P1549" t="s">
        <v>28</v>
      </c>
      <c r="Q1549" t="s">
        <v>29</v>
      </c>
      <c r="R1549" t="s">
        <v>30</v>
      </c>
      <c r="S1549" t="s">
        <v>43</v>
      </c>
      <c r="T1549" t="s">
        <v>4553</v>
      </c>
    </row>
    <row r="1550" spans="1:20" x14ac:dyDescent="0.25">
      <c r="A1550" t="s">
        <v>4554</v>
      </c>
      <c r="B1550" s="1">
        <v>43885</v>
      </c>
      <c r="C1550" t="s">
        <v>4555</v>
      </c>
      <c r="D1550" t="s">
        <v>1854</v>
      </c>
      <c r="E1550" t="s">
        <v>244</v>
      </c>
      <c r="F1550" t="s">
        <v>245</v>
      </c>
      <c r="G1550" t="s">
        <v>25</v>
      </c>
      <c r="H1550" t="s">
        <v>256</v>
      </c>
      <c r="I1550">
        <v>4</v>
      </c>
      <c r="J1550">
        <v>83.97</v>
      </c>
      <c r="K1550">
        <v>0.05</v>
      </c>
      <c r="L1550">
        <v>15.95</v>
      </c>
      <c r="M1550">
        <v>4.3499999999999996</v>
      </c>
      <c r="N1550">
        <v>339.39</v>
      </c>
      <c r="O1550" t="s">
        <v>59</v>
      </c>
      <c r="P1550" t="s">
        <v>28</v>
      </c>
      <c r="Q1550" t="s">
        <v>139</v>
      </c>
      <c r="R1550" t="s">
        <v>140</v>
      </c>
      <c r="S1550" t="s">
        <v>43</v>
      </c>
      <c r="T1550" t="s">
        <v>546</v>
      </c>
    </row>
    <row r="1551" spans="1:20" x14ac:dyDescent="0.25">
      <c r="A1551" t="s">
        <v>4556</v>
      </c>
      <c r="B1551" s="1">
        <v>45497</v>
      </c>
      <c r="C1551" t="s">
        <v>4557</v>
      </c>
      <c r="D1551" t="s">
        <v>347</v>
      </c>
      <c r="E1551" t="s">
        <v>945</v>
      </c>
      <c r="F1551" t="s">
        <v>946</v>
      </c>
      <c r="G1551" t="s">
        <v>50</v>
      </c>
      <c r="H1551" t="s">
        <v>123</v>
      </c>
      <c r="I1551">
        <v>5</v>
      </c>
      <c r="J1551">
        <v>448.11</v>
      </c>
      <c r="K1551">
        <v>0.05</v>
      </c>
      <c r="L1551">
        <v>383.13</v>
      </c>
      <c r="M1551">
        <v>12.9</v>
      </c>
      <c r="N1551">
        <v>2524.5500000000002</v>
      </c>
      <c r="O1551" t="s">
        <v>27</v>
      </c>
      <c r="P1551" t="s">
        <v>28</v>
      </c>
      <c r="Q1551" t="s">
        <v>221</v>
      </c>
      <c r="R1551" t="s">
        <v>222</v>
      </c>
      <c r="S1551" t="s">
        <v>43</v>
      </c>
      <c r="T1551" t="s">
        <v>4558</v>
      </c>
    </row>
    <row r="1552" spans="1:20" x14ac:dyDescent="0.25">
      <c r="A1552" t="s">
        <v>4559</v>
      </c>
      <c r="B1552" s="1">
        <v>44630</v>
      </c>
      <c r="C1552" t="s">
        <v>4560</v>
      </c>
      <c r="D1552" t="s">
        <v>801</v>
      </c>
      <c r="E1552" t="s">
        <v>286</v>
      </c>
      <c r="F1552" t="s">
        <v>287</v>
      </c>
      <c r="G1552" t="s">
        <v>98</v>
      </c>
      <c r="H1552" t="s">
        <v>39</v>
      </c>
      <c r="I1552">
        <v>3</v>
      </c>
      <c r="J1552">
        <v>378.16</v>
      </c>
      <c r="K1552">
        <v>0</v>
      </c>
      <c r="L1552">
        <v>90.76</v>
      </c>
      <c r="M1552">
        <v>10.46</v>
      </c>
      <c r="N1552">
        <v>1235.7</v>
      </c>
      <c r="O1552" t="s">
        <v>69</v>
      </c>
      <c r="P1552" t="s">
        <v>132</v>
      </c>
      <c r="Q1552" t="s">
        <v>182</v>
      </c>
      <c r="R1552" t="s">
        <v>183</v>
      </c>
      <c r="S1552" t="s">
        <v>43</v>
      </c>
      <c r="T1552" t="s">
        <v>3180</v>
      </c>
    </row>
    <row r="1553" spans="1:20" x14ac:dyDescent="0.25">
      <c r="A1553" t="s">
        <v>4561</v>
      </c>
      <c r="B1553" s="1">
        <v>44608</v>
      </c>
      <c r="C1553" t="s">
        <v>4562</v>
      </c>
      <c r="D1553" t="s">
        <v>267</v>
      </c>
      <c r="E1553" t="s">
        <v>87</v>
      </c>
      <c r="F1553" t="s">
        <v>88</v>
      </c>
      <c r="G1553" t="s">
        <v>180</v>
      </c>
      <c r="H1553" t="s">
        <v>109</v>
      </c>
      <c r="I1553">
        <v>1</v>
      </c>
      <c r="J1553">
        <v>481.03</v>
      </c>
      <c r="K1553">
        <v>0.05</v>
      </c>
      <c r="L1553">
        <v>0</v>
      </c>
      <c r="M1553">
        <v>2.44</v>
      </c>
      <c r="N1553">
        <v>459.42</v>
      </c>
      <c r="O1553" t="s">
        <v>153</v>
      </c>
      <c r="P1553" t="s">
        <v>28</v>
      </c>
      <c r="Q1553" t="s">
        <v>100</v>
      </c>
      <c r="R1553" t="s">
        <v>101</v>
      </c>
      <c r="S1553" t="s">
        <v>43</v>
      </c>
      <c r="T1553" t="s">
        <v>3950</v>
      </c>
    </row>
    <row r="1554" spans="1:20" x14ac:dyDescent="0.25">
      <c r="A1554" t="s">
        <v>4563</v>
      </c>
      <c r="B1554" s="1">
        <v>45312</v>
      </c>
      <c r="C1554" t="s">
        <v>1983</v>
      </c>
      <c r="D1554" t="s">
        <v>1614</v>
      </c>
      <c r="E1554" t="s">
        <v>374</v>
      </c>
      <c r="F1554" t="s">
        <v>375</v>
      </c>
      <c r="G1554" t="s">
        <v>180</v>
      </c>
      <c r="H1554" t="s">
        <v>256</v>
      </c>
      <c r="I1554">
        <v>1</v>
      </c>
      <c r="J1554">
        <v>201</v>
      </c>
      <c r="K1554">
        <v>0</v>
      </c>
      <c r="L1554">
        <v>10.050000000000001</v>
      </c>
      <c r="M1554">
        <v>2.66</v>
      </c>
      <c r="N1554">
        <v>213.71</v>
      </c>
      <c r="O1554" t="s">
        <v>69</v>
      </c>
      <c r="P1554" t="s">
        <v>70</v>
      </c>
      <c r="Q1554" t="s">
        <v>81</v>
      </c>
      <c r="R1554" t="s">
        <v>82</v>
      </c>
      <c r="S1554" t="s">
        <v>31</v>
      </c>
      <c r="T1554" t="s">
        <v>4564</v>
      </c>
    </row>
    <row r="1555" spans="1:20" x14ac:dyDescent="0.25">
      <c r="A1555" t="s">
        <v>4565</v>
      </c>
      <c r="B1555" s="1">
        <v>43992</v>
      </c>
      <c r="C1555" t="s">
        <v>4566</v>
      </c>
      <c r="D1555" t="s">
        <v>1034</v>
      </c>
      <c r="E1555" t="s">
        <v>469</v>
      </c>
      <c r="F1555" t="s">
        <v>470</v>
      </c>
      <c r="G1555" t="s">
        <v>38</v>
      </c>
      <c r="H1555" t="s">
        <v>354</v>
      </c>
      <c r="I1555">
        <v>2</v>
      </c>
      <c r="J1555">
        <v>228.25</v>
      </c>
      <c r="K1555">
        <v>0.05</v>
      </c>
      <c r="L1555">
        <v>21.68</v>
      </c>
      <c r="M1555">
        <v>8.58</v>
      </c>
      <c r="N1555">
        <v>463.93</v>
      </c>
      <c r="O1555" t="s">
        <v>69</v>
      </c>
      <c r="P1555" t="s">
        <v>132</v>
      </c>
      <c r="Q1555" t="s">
        <v>210</v>
      </c>
      <c r="R1555" t="s">
        <v>42</v>
      </c>
      <c r="S1555" t="s">
        <v>43</v>
      </c>
      <c r="T1555" t="s">
        <v>4567</v>
      </c>
    </row>
    <row r="1556" spans="1:20" x14ac:dyDescent="0.25">
      <c r="A1556" t="s">
        <v>4568</v>
      </c>
      <c r="B1556" s="1">
        <v>45234</v>
      </c>
      <c r="C1556" t="s">
        <v>4569</v>
      </c>
      <c r="D1556" t="s">
        <v>433</v>
      </c>
      <c r="E1556" t="s">
        <v>215</v>
      </c>
      <c r="F1556" t="s">
        <v>216</v>
      </c>
      <c r="G1556" t="s">
        <v>108</v>
      </c>
      <c r="H1556" t="s">
        <v>39</v>
      </c>
      <c r="I1556">
        <v>3</v>
      </c>
      <c r="J1556">
        <v>78.739999999999995</v>
      </c>
      <c r="K1556">
        <v>0.1</v>
      </c>
      <c r="L1556">
        <v>17.010000000000002</v>
      </c>
      <c r="M1556">
        <v>10.77</v>
      </c>
      <c r="N1556">
        <v>240.38</v>
      </c>
      <c r="O1556" t="s">
        <v>153</v>
      </c>
      <c r="P1556" t="s">
        <v>70</v>
      </c>
      <c r="Q1556" t="s">
        <v>71</v>
      </c>
      <c r="R1556" t="s">
        <v>42</v>
      </c>
      <c r="S1556" t="s">
        <v>43</v>
      </c>
      <c r="T1556" t="s">
        <v>4570</v>
      </c>
    </row>
    <row r="1557" spans="1:20" x14ac:dyDescent="0.25">
      <c r="A1557" t="s">
        <v>4571</v>
      </c>
      <c r="B1557" s="1">
        <v>43917</v>
      </c>
      <c r="C1557" t="s">
        <v>4572</v>
      </c>
      <c r="D1557" t="s">
        <v>1372</v>
      </c>
      <c r="E1557" t="s">
        <v>196</v>
      </c>
      <c r="F1557" t="s">
        <v>197</v>
      </c>
      <c r="G1557" t="s">
        <v>108</v>
      </c>
      <c r="H1557" t="s">
        <v>123</v>
      </c>
      <c r="I1557">
        <v>4</v>
      </c>
      <c r="J1557">
        <v>67.41</v>
      </c>
      <c r="K1557">
        <v>0.1</v>
      </c>
      <c r="L1557">
        <v>19.41</v>
      </c>
      <c r="M1557">
        <v>14.78</v>
      </c>
      <c r="N1557">
        <v>276.87</v>
      </c>
      <c r="O1557" t="s">
        <v>69</v>
      </c>
      <c r="P1557" t="s">
        <v>28</v>
      </c>
      <c r="Q1557" t="s">
        <v>60</v>
      </c>
      <c r="R1557" t="s">
        <v>61</v>
      </c>
      <c r="S1557" t="s">
        <v>31</v>
      </c>
      <c r="T1557" t="s">
        <v>3870</v>
      </c>
    </row>
    <row r="1558" spans="1:20" x14ac:dyDescent="0.25">
      <c r="A1558" t="s">
        <v>4573</v>
      </c>
      <c r="B1558" s="1">
        <v>43885</v>
      </c>
      <c r="C1558" t="s">
        <v>4574</v>
      </c>
      <c r="D1558" t="s">
        <v>881</v>
      </c>
      <c r="E1558" t="s">
        <v>391</v>
      </c>
      <c r="F1558" t="s">
        <v>392</v>
      </c>
      <c r="G1558" t="s">
        <v>38</v>
      </c>
      <c r="H1558" t="s">
        <v>39</v>
      </c>
      <c r="I1558">
        <v>3</v>
      </c>
      <c r="J1558">
        <v>260.52999999999997</v>
      </c>
      <c r="K1558">
        <v>0.05</v>
      </c>
      <c r="L1558">
        <v>59.4</v>
      </c>
      <c r="M1558">
        <v>11.13</v>
      </c>
      <c r="N1558">
        <v>813.04</v>
      </c>
      <c r="O1558" t="s">
        <v>69</v>
      </c>
      <c r="P1558" t="s">
        <v>181</v>
      </c>
      <c r="Q1558" t="s">
        <v>339</v>
      </c>
      <c r="R1558" t="s">
        <v>82</v>
      </c>
      <c r="S1558" t="s">
        <v>43</v>
      </c>
      <c r="T1558" t="s">
        <v>4575</v>
      </c>
    </row>
    <row r="1559" spans="1:20" x14ac:dyDescent="0.25">
      <c r="A1559" t="s">
        <v>4576</v>
      </c>
      <c r="B1559" s="1">
        <v>45330</v>
      </c>
      <c r="C1559" t="s">
        <v>4577</v>
      </c>
      <c r="D1559" t="s">
        <v>379</v>
      </c>
      <c r="E1559" t="s">
        <v>352</v>
      </c>
      <c r="F1559" t="s">
        <v>353</v>
      </c>
      <c r="G1559" t="s">
        <v>98</v>
      </c>
      <c r="H1559" t="s">
        <v>26</v>
      </c>
      <c r="I1559">
        <v>5</v>
      </c>
      <c r="J1559">
        <v>105.04</v>
      </c>
      <c r="K1559">
        <v>0</v>
      </c>
      <c r="L1559">
        <v>42.02</v>
      </c>
      <c r="M1559">
        <v>6.74</v>
      </c>
      <c r="N1559">
        <v>573.96</v>
      </c>
      <c r="O1559" t="s">
        <v>69</v>
      </c>
      <c r="P1559" t="s">
        <v>132</v>
      </c>
      <c r="Q1559" t="s">
        <v>124</v>
      </c>
      <c r="R1559" t="s">
        <v>125</v>
      </c>
      <c r="S1559" t="s">
        <v>43</v>
      </c>
      <c r="T1559" t="s">
        <v>147</v>
      </c>
    </row>
    <row r="1560" spans="1:20" x14ac:dyDescent="0.25">
      <c r="A1560" t="s">
        <v>4578</v>
      </c>
      <c r="B1560" s="1">
        <v>45654</v>
      </c>
      <c r="C1560" t="s">
        <v>4340</v>
      </c>
      <c r="D1560" t="s">
        <v>47</v>
      </c>
      <c r="E1560" t="s">
        <v>400</v>
      </c>
      <c r="F1560" t="s">
        <v>401</v>
      </c>
      <c r="G1560" t="s">
        <v>50</v>
      </c>
      <c r="H1560" t="s">
        <v>109</v>
      </c>
      <c r="I1560">
        <v>1</v>
      </c>
      <c r="J1560">
        <v>499.12</v>
      </c>
      <c r="K1560">
        <v>0</v>
      </c>
      <c r="L1560">
        <v>39.93</v>
      </c>
      <c r="M1560">
        <v>2.2200000000000002</v>
      </c>
      <c r="N1560">
        <v>541.27</v>
      </c>
      <c r="O1560" t="s">
        <v>40</v>
      </c>
      <c r="P1560" t="s">
        <v>28</v>
      </c>
      <c r="Q1560" t="s">
        <v>81</v>
      </c>
      <c r="R1560" t="s">
        <v>82</v>
      </c>
      <c r="S1560" t="s">
        <v>235</v>
      </c>
      <c r="T1560" t="s">
        <v>2706</v>
      </c>
    </row>
    <row r="1561" spans="1:20" x14ac:dyDescent="0.25">
      <c r="A1561" t="s">
        <v>4579</v>
      </c>
      <c r="B1561" s="1">
        <v>45032</v>
      </c>
      <c r="C1561" t="s">
        <v>4580</v>
      </c>
      <c r="D1561" t="s">
        <v>324</v>
      </c>
      <c r="E1561" t="s">
        <v>106</v>
      </c>
      <c r="F1561" t="s">
        <v>107</v>
      </c>
      <c r="G1561" t="s">
        <v>50</v>
      </c>
      <c r="H1561" t="s">
        <v>79</v>
      </c>
      <c r="I1561">
        <v>4</v>
      </c>
      <c r="J1561">
        <v>462.85</v>
      </c>
      <c r="K1561">
        <v>0.05</v>
      </c>
      <c r="L1561">
        <v>140.71</v>
      </c>
      <c r="M1561">
        <v>11.97</v>
      </c>
      <c r="N1561">
        <v>1911.51</v>
      </c>
      <c r="O1561" t="s">
        <v>80</v>
      </c>
      <c r="P1561" t="s">
        <v>132</v>
      </c>
      <c r="Q1561" t="s">
        <v>221</v>
      </c>
      <c r="R1561" t="s">
        <v>222</v>
      </c>
      <c r="S1561" t="s">
        <v>43</v>
      </c>
      <c r="T1561" t="s">
        <v>3775</v>
      </c>
    </row>
    <row r="1562" spans="1:20" x14ac:dyDescent="0.25">
      <c r="A1562" t="s">
        <v>4581</v>
      </c>
      <c r="B1562" s="1">
        <v>45245</v>
      </c>
      <c r="C1562" t="s">
        <v>4582</v>
      </c>
      <c r="D1562" t="s">
        <v>1099</v>
      </c>
      <c r="E1562" t="s">
        <v>164</v>
      </c>
      <c r="F1562" t="s">
        <v>165</v>
      </c>
      <c r="G1562" t="s">
        <v>98</v>
      </c>
      <c r="H1562" t="s">
        <v>26</v>
      </c>
      <c r="I1562">
        <v>3</v>
      </c>
      <c r="J1562">
        <v>302.97000000000003</v>
      </c>
      <c r="K1562">
        <v>0</v>
      </c>
      <c r="L1562">
        <v>72.709999999999994</v>
      </c>
      <c r="M1562">
        <v>4.58</v>
      </c>
      <c r="N1562">
        <v>986.2</v>
      </c>
      <c r="O1562" t="s">
        <v>69</v>
      </c>
      <c r="P1562" t="s">
        <v>28</v>
      </c>
      <c r="Q1562" t="s">
        <v>139</v>
      </c>
      <c r="R1562" t="s">
        <v>140</v>
      </c>
      <c r="S1562" t="s">
        <v>43</v>
      </c>
      <c r="T1562" t="s">
        <v>295</v>
      </c>
    </row>
    <row r="1563" spans="1:20" x14ac:dyDescent="0.25">
      <c r="A1563" t="s">
        <v>4583</v>
      </c>
      <c r="B1563" s="1">
        <v>45203</v>
      </c>
      <c r="C1563" t="s">
        <v>4584</v>
      </c>
      <c r="D1563" t="s">
        <v>1241</v>
      </c>
      <c r="E1563" t="s">
        <v>254</v>
      </c>
      <c r="F1563" t="s">
        <v>255</v>
      </c>
      <c r="G1563" t="s">
        <v>108</v>
      </c>
      <c r="H1563" t="s">
        <v>109</v>
      </c>
      <c r="I1563">
        <v>3</v>
      </c>
      <c r="J1563">
        <v>38.06</v>
      </c>
      <c r="K1563">
        <v>0</v>
      </c>
      <c r="L1563">
        <v>13.7</v>
      </c>
      <c r="M1563">
        <v>13.09</v>
      </c>
      <c r="N1563">
        <v>140.97</v>
      </c>
      <c r="O1563" t="s">
        <v>40</v>
      </c>
      <c r="P1563" t="s">
        <v>28</v>
      </c>
      <c r="Q1563" t="s">
        <v>100</v>
      </c>
      <c r="R1563" t="s">
        <v>101</v>
      </c>
      <c r="S1563" t="s">
        <v>43</v>
      </c>
      <c r="T1563" t="s">
        <v>2681</v>
      </c>
    </row>
    <row r="1564" spans="1:20" x14ac:dyDescent="0.25">
      <c r="A1564" t="s">
        <v>4585</v>
      </c>
      <c r="B1564" s="1">
        <v>44862</v>
      </c>
      <c r="C1564" t="s">
        <v>4586</v>
      </c>
      <c r="D1564" t="s">
        <v>1264</v>
      </c>
      <c r="E1564" t="s">
        <v>87</v>
      </c>
      <c r="F1564" t="s">
        <v>88</v>
      </c>
      <c r="G1564" t="s">
        <v>98</v>
      </c>
      <c r="H1564" t="s">
        <v>26</v>
      </c>
      <c r="I1564">
        <v>5</v>
      </c>
      <c r="J1564">
        <v>373.42</v>
      </c>
      <c r="K1564">
        <v>0.2</v>
      </c>
      <c r="L1564">
        <v>74.680000000000007</v>
      </c>
      <c r="M1564">
        <v>9.59</v>
      </c>
      <c r="N1564">
        <v>1577.95</v>
      </c>
      <c r="O1564" t="s">
        <v>40</v>
      </c>
      <c r="P1564" t="s">
        <v>28</v>
      </c>
      <c r="Q1564" t="s">
        <v>29</v>
      </c>
      <c r="R1564" t="s">
        <v>30</v>
      </c>
      <c r="S1564" t="s">
        <v>43</v>
      </c>
      <c r="T1564" t="s">
        <v>4587</v>
      </c>
    </row>
    <row r="1565" spans="1:20" x14ac:dyDescent="0.25">
      <c r="A1565" t="s">
        <v>4588</v>
      </c>
      <c r="B1565" s="1">
        <v>44663</v>
      </c>
      <c r="C1565" t="s">
        <v>4589</v>
      </c>
      <c r="D1565" t="s">
        <v>1099</v>
      </c>
      <c r="E1565" t="s">
        <v>391</v>
      </c>
      <c r="F1565" t="s">
        <v>392</v>
      </c>
      <c r="G1565" t="s">
        <v>50</v>
      </c>
      <c r="H1565" t="s">
        <v>58</v>
      </c>
      <c r="I1565">
        <v>5</v>
      </c>
      <c r="J1565">
        <v>533.44000000000005</v>
      </c>
      <c r="K1565">
        <v>0.25</v>
      </c>
      <c r="L1565">
        <v>160.03</v>
      </c>
      <c r="M1565">
        <v>3.55</v>
      </c>
      <c r="N1565">
        <v>2163.98</v>
      </c>
      <c r="O1565" t="s">
        <v>69</v>
      </c>
      <c r="P1565" t="s">
        <v>28</v>
      </c>
      <c r="Q1565" t="s">
        <v>188</v>
      </c>
      <c r="R1565" t="s">
        <v>82</v>
      </c>
      <c r="S1565" t="s">
        <v>43</v>
      </c>
      <c r="T1565" t="s">
        <v>4590</v>
      </c>
    </row>
    <row r="1566" spans="1:20" x14ac:dyDescent="0.25">
      <c r="A1566" t="s">
        <v>4591</v>
      </c>
      <c r="B1566" s="1">
        <v>44143</v>
      </c>
      <c r="C1566" t="s">
        <v>4592</v>
      </c>
      <c r="D1566" t="s">
        <v>2236</v>
      </c>
      <c r="E1566" t="s">
        <v>945</v>
      </c>
      <c r="F1566" t="s">
        <v>946</v>
      </c>
      <c r="G1566" t="s">
        <v>108</v>
      </c>
      <c r="H1566" t="s">
        <v>26</v>
      </c>
      <c r="I1566">
        <v>4</v>
      </c>
      <c r="J1566">
        <v>137.43</v>
      </c>
      <c r="K1566">
        <v>0.2</v>
      </c>
      <c r="L1566">
        <v>35.18</v>
      </c>
      <c r="M1566">
        <v>4.12</v>
      </c>
      <c r="N1566">
        <v>479.08</v>
      </c>
      <c r="O1566" t="s">
        <v>80</v>
      </c>
      <c r="P1566" t="s">
        <v>132</v>
      </c>
      <c r="Q1566" t="s">
        <v>228</v>
      </c>
      <c r="R1566" t="s">
        <v>82</v>
      </c>
      <c r="S1566" t="s">
        <v>43</v>
      </c>
      <c r="T1566" t="s">
        <v>1764</v>
      </c>
    </row>
    <row r="1567" spans="1:20" x14ac:dyDescent="0.25">
      <c r="A1567" t="s">
        <v>4593</v>
      </c>
      <c r="B1567" s="1">
        <v>44589</v>
      </c>
      <c r="C1567" t="s">
        <v>4594</v>
      </c>
      <c r="D1567" t="s">
        <v>953</v>
      </c>
      <c r="E1567" t="s">
        <v>23</v>
      </c>
      <c r="F1567" t="s">
        <v>24</v>
      </c>
      <c r="G1567" t="s">
        <v>108</v>
      </c>
      <c r="H1567" t="s">
        <v>58</v>
      </c>
      <c r="I1567">
        <v>4</v>
      </c>
      <c r="J1567">
        <v>176.94</v>
      </c>
      <c r="K1567">
        <v>0.15</v>
      </c>
      <c r="L1567">
        <v>72.19</v>
      </c>
      <c r="M1567">
        <v>10.45</v>
      </c>
      <c r="N1567">
        <v>684.24</v>
      </c>
      <c r="O1567" t="s">
        <v>80</v>
      </c>
      <c r="P1567" t="s">
        <v>28</v>
      </c>
      <c r="Q1567" t="s">
        <v>100</v>
      </c>
      <c r="R1567" t="s">
        <v>101</v>
      </c>
      <c r="S1567" t="s">
        <v>43</v>
      </c>
      <c r="T1567" t="s">
        <v>2252</v>
      </c>
    </row>
    <row r="1568" spans="1:20" x14ac:dyDescent="0.25">
      <c r="A1568" t="s">
        <v>4595</v>
      </c>
      <c r="B1568" s="1">
        <v>44273</v>
      </c>
      <c r="C1568" t="s">
        <v>4596</v>
      </c>
      <c r="D1568" t="s">
        <v>1418</v>
      </c>
      <c r="E1568" t="s">
        <v>400</v>
      </c>
      <c r="F1568" t="s">
        <v>401</v>
      </c>
      <c r="G1568" t="s">
        <v>50</v>
      </c>
      <c r="H1568" t="s">
        <v>26</v>
      </c>
      <c r="I1568">
        <v>2</v>
      </c>
      <c r="J1568">
        <v>483.84</v>
      </c>
      <c r="K1568">
        <v>0.05</v>
      </c>
      <c r="L1568">
        <v>110.32</v>
      </c>
      <c r="M1568">
        <v>7.34</v>
      </c>
      <c r="N1568">
        <v>1036.96</v>
      </c>
      <c r="O1568" t="s">
        <v>69</v>
      </c>
      <c r="P1568" t="s">
        <v>132</v>
      </c>
      <c r="Q1568" t="s">
        <v>29</v>
      </c>
      <c r="R1568" t="s">
        <v>30</v>
      </c>
      <c r="S1568" t="s">
        <v>43</v>
      </c>
      <c r="T1568" t="s">
        <v>1719</v>
      </c>
    </row>
    <row r="1569" spans="1:20" x14ac:dyDescent="0.25">
      <c r="A1569" t="s">
        <v>4597</v>
      </c>
      <c r="B1569" s="1">
        <v>45621</v>
      </c>
      <c r="C1569" t="s">
        <v>4598</v>
      </c>
      <c r="D1569" t="s">
        <v>1052</v>
      </c>
      <c r="E1569" t="s">
        <v>812</v>
      </c>
      <c r="F1569" t="s">
        <v>813</v>
      </c>
      <c r="G1569" t="s">
        <v>108</v>
      </c>
      <c r="H1569" t="s">
        <v>123</v>
      </c>
      <c r="I1569">
        <v>1</v>
      </c>
      <c r="J1569">
        <v>556.73</v>
      </c>
      <c r="K1569">
        <v>0.1</v>
      </c>
      <c r="L1569">
        <v>40.08</v>
      </c>
      <c r="M1569">
        <v>10.47</v>
      </c>
      <c r="N1569">
        <v>551.61</v>
      </c>
      <c r="O1569" t="s">
        <v>69</v>
      </c>
      <c r="P1569" t="s">
        <v>28</v>
      </c>
      <c r="Q1569" t="s">
        <v>221</v>
      </c>
      <c r="R1569" t="s">
        <v>222</v>
      </c>
      <c r="S1569" t="s">
        <v>43</v>
      </c>
      <c r="T1569" t="s">
        <v>3217</v>
      </c>
    </row>
    <row r="1570" spans="1:20" x14ac:dyDescent="0.25">
      <c r="A1570" t="s">
        <v>4599</v>
      </c>
      <c r="B1570" s="1">
        <v>44158</v>
      </c>
      <c r="C1570" t="s">
        <v>4600</v>
      </c>
      <c r="D1570" t="s">
        <v>1006</v>
      </c>
      <c r="E1570" t="s">
        <v>164</v>
      </c>
      <c r="F1570" t="s">
        <v>165</v>
      </c>
      <c r="G1570" t="s">
        <v>50</v>
      </c>
      <c r="H1570" t="s">
        <v>39</v>
      </c>
      <c r="I1570">
        <v>2</v>
      </c>
      <c r="J1570">
        <v>257.13</v>
      </c>
      <c r="K1570">
        <v>0.2</v>
      </c>
      <c r="L1570">
        <v>0</v>
      </c>
      <c r="M1570">
        <v>3.79</v>
      </c>
      <c r="N1570">
        <v>415.2</v>
      </c>
      <c r="O1570" t="s">
        <v>69</v>
      </c>
      <c r="P1570" t="s">
        <v>28</v>
      </c>
      <c r="Q1570" t="s">
        <v>41</v>
      </c>
      <c r="R1570" t="s">
        <v>42</v>
      </c>
      <c r="S1570" t="s">
        <v>72</v>
      </c>
      <c r="T1570" t="s">
        <v>1062</v>
      </c>
    </row>
    <row r="1571" spans="1:20" x14ac:dyDescent="0.25">
      <c r="A1571" t="s">
        <v>4601</v>
      </c>
      <c r="B1571" s="1">
        <v>44908</v>
      </c>
      <c r="C1571" t="s">
        <v>4602</v>
      </c>
      <c r="D1571" t="s">
        <v>86</v>
      </c>
      <c r="E1571" t="s">
        <v>106</v>
      </c>
      <c r="F1571" t="s">
        <v>107</v>
      </c>
      <c r="G1571" t="s">
        <v>50</v>
      </c>
      <c r="H1571" t="s">
        <v>109</v>
      </c>
      <c r="I1571">
        <v>2</v>
      </c>
      <c r="J1571">
        <v>217.81</v>
      </c>
      <c r="K1571">
        <v>0.1</v>
      </c>
      <c r="L1571">
        <v>70.569999999999993</v>
      </c>
      <c r="M1571">
        <v>14.61</v>
      </c>
      <c r="N1571">
        <v>477.24</v>
      </c>
      <c r="O1571" t="s">
        <v>27</v>
      </c>
      <c r="P1571" t="s">
        <v>28</v>
      </c>
      <c r="Q1571" t="s">
        <v>182</v>
      </c>
      <c r="R1571" t="s">
        <v>183</v>
      </c>
      <c r="S1571" t="s">
        <v>43</v>
      </c>
      <c r="T1571" t="s">
        <v>2935</v>
      </c>
    </row>
    <row r="1572" spans="1:20" x14ac:dyDescent="0.25">
      <c r="A1572" t="s">
        <v>4603</v>
      </c>
      <c r="B1572" s="1">
        <v>44591</v>
      </c>
      <c r="C1572" t="s">
        <v>4604</v>
      </c>
      <c r="D1572" t="s">
        <v>260</v>
      </c>
      <c r="E1572" t="s">
        <v>114</v>
      </c>
      <c r="F1572" t="s">
        <v>115</v>
      </c>
      <c r="G1572" t="s">
        <v>50</v>
      </c>
      <c r="H1572" t="s">
        <v>58</v>
      </c>
      <c r="I1572">
        <v>3</v>
      </c>
      <c r="J1572">
        <v>578.23</v>
      </c>
      <c r="K1572">
        <v>0</v>
      </c>
      <c r="L1572">
        <v>86.73</v>
      </c>
      <c r="M1572">
        <v>4.54</v>
      </c>
      <c r="N1572">
        <v>1825.96</v>
      </c>
      <c r="O1572" t="s">
        <v>27</v>
      </c>
      <c r="P1572" t="s">
        <v>28</v>
      </c>
      <c r="Q1572" t="s">
        <v>116</v>
      </c>
      <c r="R1572" t="s">
        <v>42</v>
      </c>
      <c r="S1572" t="s">
        <v>43</v>
      </c>
      <c r="T1572" t="s">
        <v>621</v>
      </c>
    </row>
    <row r="1573" spans="1:20" x14ac:dyDescent="0.25">
      <c r="A1573" t="s">
        <v>4605</v>
      </c>
      <c r="B1573" s="1">
        <v>45093</v>
      </c>
      <c r="C1573" t="s">
        <v>4606</v>
      </c>
      <c r="D1573" t="s">
        <v>214</v>
      </c>
      <c r="E1573" t="s">
        <v>66</v>
      </c>
      <c r="F1573" t="s">
        <v>67</v>
      </c>
      <c r="G1573" t="s">
        <v>180</v>
      </c>
      <c r="H1573" t="s">
        <v>79</v>
      </c>
      <c r="I1573">
        <v>3</v>
      </c>
      <c r="J1573">
        <v>389.85</v>
      </c>
      <c r="K1573">
        <v>0</v>
      </c>
      <c r="L1573">
        <v>93.56</v>
      </c>
      <c r="M1573">
        <v>0.96</v>
      </c>
      <c r="N1573">
        <v>1264.07</v>
      </c>
      <c r="O1573" t="s">
        <v>153</v>
      </c>
      <c r="P1573" t="s">
        <v>28</v>
      </c>
      <c r="Q1573" t="s">
        <v>89</v>
      </c>
      <c r="R1573" t="s">
        <v>90</v>
      </c>
      <c r="S1573" t="s">
        <v>72</v>
      </c>
      <c r="T1573" t="s">
        <v>4607</v>
      </c>
    </row>
    <row r="1574" spans="1:20" x14ac:dyDescent="0.25">
      <c r="A1574" t="s">
        <v>4608</v>
      </c>
      <c r="B1574" s="1">
        <v>45083</v>
      </c>
      <c r="C1574" t="s">
        <v>4361</v>
      </c>
      <c r="D1574" t="s">
        <v>1103</v>
      </c>
      <c r="E1574" t="s">
        <v>380</v>
      </c>
      <c r="F1574" t="s">
        <v>381</v>
      </c>
      <c r="G1574" t="s">
        <v>25</v>
      </c>
      <c r="H1574" t="s">
        <v>68</v>
      </c>
      <c r="I1574">
        <v>4</v>
      </c>
      <c r="J1574">
        <v>347.02</v>
      </c>
      <c r="K1574">
        <v>0.05</v>
      </c>
      <c r="L1574">
        <v>105.49</v>
      </c>
      <c r="M1574">
        <v>11.93</v>
      </c>
      <c r="N1574">
        <v>1436.1</v>
      </c>
      <c r="O1574" t="s">
        <v>27</v>
      </c>
      <c r="P1574" t="s">
        <v>132</v>
      </c>
      <c r="Q1574" t="s">
        <v>116</v>
      </c>
      <c r="R1574" t="s">
        <v>42</v>
      </c>
      <c r="S1574" t="s">
        <v>43</v>
      </c>
      <c r="T1574" t="s">
        <v>4609</v>
      </c>
    </row>
    <row r="1575" spans="1:20" x14ac:dyDescent="0.25">
      <c r="A1575" t="s">
        <v>4610</v>
      </c>
      <c r="B1575" s="1">
        <v>44409</v>
      </c>
      <c r="C1575" t="s">
        <v>4611</v>
      </c>
      <c r="D1575" t="s">
        <v>129</v>
      </c>
      <c r="E1575" t="s">
        <v>380</v>
      </c>
      <c r="F1575" t="s">
        <v>381</v>
      </c>
      <c r="G1575" t="s">
        <v>98</v>
      </c>
      <c r="H1575" t="s">
        <v>79</v>
      </c>
      <c r="I1575">
        <v>3</v>
      </c>
      <c r="J1575">
        <v>404.03</v>
      </c>
      <c r="K1575">
        <v>0.2</v>
      </c>
      <c r="L1575">
        <v>116.36</v>
      </c>
      <c r="M1575">
        <v>1.07</v>
      </c>
      <c r="N1575">
        <v>1087.0999999999999</v>
      </c>
      <c r="O1575" t="s">
        <v>40</v>
      </c>
      <c r="P1575" t="s">
        <v>132</v>
      </c>
      <c r="Q1575" t="s">
        <v>182</v>
      </c>
      <c r="R1575" t="s">
        <v>183</v>
      </c>
      <c r="S1575" t="s">
        <v>43</v>
      </c>
      <c r="T1575" t="s">
        <v>4612</v>
      </c>
    </row>
    <row r="1576" spans="1:20" x14ac:dyDescent="0.25">
      <c r="A1576" t="s">
        <v>4613</v>
      </c>
      <c r="B1576" s="1">
        <v>44905</v>
      </c>
      <c r="C1576" t="s">
        <v>4614</v>
      </c>
      <c r="D1576" t="s">
        <v>836</v>
      </c>
      <c r="E1576" t="s">
        <v>492</v>
      </c>
      <c r="F1576" t="s">
        <v>493</v>
      </c>
      <c r="G1576" t="s">
        <v>108</v>
      </c>
      <c r="H1576" t="s">
        <v>58</v>
      </c>
      <c r="I1576">
        <v>3</v>
      </c>
      <c r="J1576">
        <v>446.77</v>
      </c>
      <c r="K1576">
        <v>0</v>
      </c>
      <c r="L1576">
        <v>160.84</v>
      </c>
      <c r="M1576">
        <v>4.12</v>
      </c>
      <c r="N1576">
        <v>1505.27</v>
      </c>
      <c r="O1576" t="s">
        <v>27</v>
      </c>
      <c r="P1576" t="s">
        <v>28</v>
      </c>
      <c r="Q1576" t="s">
        <v>29</v>
      </c>
      <c r="R1576" t="s">
        <v>30</v>
      </c>
      <c r="S1576" t="s">
        <v>43</v>
      </c>
      <c r="T1576" t="s">
        <v>4615</v>
      </c>
    </row>
    <row r="1577" spans="1:20" x14ac:dyDescent="0.25">
      <c r="A1577" t="s">
        <v>4616</v>
      </c>
      <c r="B1577" s="1">
        <v>45463</v>
      </c>
      <c r="C1577" t="s">
        <v>4617</v>
      </c>
      <c r="D1577" t="s">
        <v>159</v>
      </c>
      <c r="E1577" t="s">
        <v>130</v>
      </c>
      <c r="F1577" t="s">
        <v>131</v>
      </c>
      <c r="G1577" t="s">
        <v>108</v>
      </c>
      <c r="H1577" t="s">
        <v>109</v>
      </c>
      <c r="I1577">
        <v>1</v>
      </c>
      <c r="J1577">
        <v>522.16999999999996</v>
      </c>
      <c r="K1577">
        <v>0.05</v>
      </c>
      <c r="L1577">
        <v>0</v>
      </c>
      <c r="M1577">
        <v>12.01</v>
      </c>
      <c r="N1577">
        <v>508.07</v>
      </c>
      <c r="O1577" t="s">
        <v>27</v>
      </c>
      <c r="P1577" t="s">
        <v>28</v>
      </c>
      <c r="Q1577" t="s">
        <v>51</v>
      </c>
      <c r="R1577" t="s">
        <v>42</v>
      </c>
      <c r="S1577" t="s">
        <v>235</v>
      </c>
      <c r="T1577" t="s">
        <v>4618</v>
      </c>
    </row>
    <row r="1578" spans="1:20" x14ac:dyDescent="0.25">
      <c r="A1578" t="s">
        <v>4619</v>
      </c>
      <c r="B1578" s="1">
        <v>45458</v>
      </c>
      <c r="C1578" t="s">
        <v>4620</v>
      </c>
      <c r="D1578" t="s">
        <v>1802</v>
      </c>
      <c r="E1578" t="s">
        <v>244</v>
      </c>
      <c r="F1578" t="s">
        <v>245</v>
      </c>
      <c r="G1578" t="s">
        <v>38</v>
      </c>
      <c r="H1578" t="s">
        <v>26</v>
      </c>
      <c r="I1578">
        <v>3</v>
      </c>
      <c r="J1578">
        <v>244.19</v>
      </c>
      <c r="K1578">
        <v>0.25</v>
      </c>
      <c r="L1578">
        <v>43.95</v>
      </c>
      <c r="M1578">
        <v>2.5099999999999998</v>
      </c>
      <c r="N1578">
        <v>595.89</v>
      </c>
      <c r="O1578" t="s">
        <v>69</v>
      </c>
      <c r="P1578" t="s">
        <v>28</v>
      </c>
      <c r="Q1578" t="s">
        <v>60</v>
      </c>
      <c r="R1578" t="s">
        <v>61</v>
      </c>
      <c r="S1578" t="s">
        <v>43</v>
      </c>
      <c r="T1578" t="s">
        <v>3694</v>
      </c>
    </row>
    <row r="1579" spans="1:20" x14ac:dyDescent="0.25">
      <c r="A1579" t="s">
        <v>4621</v>
      </c>
      <c r="B1579" s="1">
        <v>44837</v>
      </c>
      <c r="C1579" t="s">
        <v>4622</v>
      </c>
      <c r="D1579" t="s">
        <v>2111</v>
      </c>
      <c r="E1579" t="s">
        <v>114</v>
      </c>
      <c r="F1579" t="s">
        <v>115</v>
      </c>
      <c r="G1579" t="s">
        <v>98</v>
      </c>
      <c r="H1579" t="s">
        <v>68</v>
      </c>
      <c r="I1579">
        <v>5</v>
      </c>
      <c r="J1579">
        <v>255.26</v>
      </c>
      <c r="K1579">
        <v>0</v>
      </c>
      <c r="L1579">
        <v>63.82</v>
      </c>
      <c r="M1579">
        <v>14.19</v>
      </c>
      <c r="N1579">
        <v>1354.31</v>
      </c>
      <c r="O1579" t="s">
        <v>69</v>
      </c>
      <c r="P1579" t="s">
        <v>28</v>
      </c>
      <c r="Q1579" t="s">
        <v>188</v>
      </c>
      <c r="R1579" t="s">
        <v>82</v>
      </c>
      <c r="S1579" t="s">
        <v>31</v>
      </c>
      <c r="T1579" t="s">
        <v>4623</v>
      </c>
    </row>
    <row r="1580" spans="1:20" x14ac:dyDescent="0.25">
      <c r="A1580" t="s">
        <v>4624</v>
      </c>
      <c r="B1580" s="1">
        <v>45118</v>
      </c>
      <c r="C1580" t="s">
        <v>4625</v>
      </c>
      <c r="D1580" t="s">
        <v>698</v>
      </c>
      <c r="E1580" t="s">
        <v>36</v>
      </c>
      <c r="F1580" t="s">
        <v>37</v>
      </c>
      <c r="G1580" t="s">
        <v>50</v>
      </c>
      <c r="H1580" t="s">
        <v>354</v>
      </c>
      <c r="I1580">
        <v>4</v>
      </c>
      <c r="J1580">
        <v>230.32</v>
      </c>
      <c r="K1580">
        <v>0.15</v>
      </c>
      <c r="L1580">
        <v>39.15</v>
      </c>
      <c r="M1580">
        <v>7</v>
      </c>
      <c r="N1580">
        <v>829.24</v>
      </c>
      <c r="O1580" t="s">
        <v>40</v>
      </c>
      <c r="P1580" t="s">
        <v>99</v>
      </c>
      <c r="Q1580" t="s">
        <v>210</v>
      </c>
      <c r="R1580" t="s">
        <v>42</v>
      </c>
      <c r="S1580" t="s">
        <v>43</v>
      </c>
      <c r="T1580" t="s">
        <v>3457</v>
      </c>
    </row>
    <row r="1581" spans="1:20" x14ac:dyDescent="0.25">
      <c r="A1581" t="s">
        <v>4626</v>
      </c>
      <c r="B1581" s="1">
        <v>45272</v>
      </c>
      <c r="C1581" t="s">
        <v>4627</v>
      </c>
      <c r="D1581" t="s">
        <v>301</v>
      </c>
      <c r="E1581" t="s">
        <v>337</v>
      </c>
      <c r="F1581" t="s">
        <v>338</v>
      </c>
      <c r="G1581" t="s">
        <v>50</v>
      </c>
      <c r="H1581" t="s">
        <v>68</v>
      </c>
      <c r="I1581">
        <v>1</v>
      </c>
      <c r="J1581">
        <v>416.95</v>
      </c>
      <c r="K1581">
        <v>0.1</v>
      </c>
      <c r="L1581">
        <v>45.03</v>
      </c>
      <c r="M1581">
        <v>4.9000000000000004</v>
      </c>
      <c r="N1581">
        <v>425.18</v>
      </c>
      <c r="O1581" t="s">
        <v>153</v>
      </c>
      <c r="P1581" t="s">
        <v>28</v>
      </c>
      <c r="Q1581" t="s">
        <v>116</v>
      </c>
      <c r="R1581" t="s">
        <v>42</v>
      </c>
      <c r="S1581" t="s">
        <v>31</v>
      </c>
      <c r="T1581" t="s">
        <v>4628</v>
      </c>
    </row>
    <row r="1582" spans="1:20" x14ac:dyDescent="0.25">
      <c r="A1582" t="s">
        <v>4629</v>
      </c>
      <c r="B1582" s="1">
        <v>43926</v>
      </c>
      <c r="C1582" t="s">
        <v>4630</v>
      </c>
      <c r="D1582" t="s">
        <v>373</v>
      </c>
      <c r="E1582" t="s">
        <v>226</v>
      </c>
      <c r="F1582" t="s">
        <v>227</v>
      </c>
      <c r="G1582" t="s">
        <v>108</v>
      </c>
      <c r="H1582" t="s">
        <v>263</v>
      </c>
      <c r="I1582">
        <v>2</v>
      </c>
      <c r="J1582">
        <v>225.13</v>
      </c>
      <c r="K1582">
        <v>0.05</v>
      </c>
      <c r="L1582">
        <v>21.39</v>
      </c>
      <c r="M1582">
        <v>13.64</v>
      </c>
      <c r="N1582">
        <v>462.78</v>
      </c>
      <c r="O1582" t="s">
        <v>27</v>
      </c>
      <c r="P1582" t="s">
        <v>28</v>
      </c>
      <c r="Q1582" t="s">
        <v>29</v>
      </c>
      <c r="R1582" t="s">
        <v>30</v>
      </c>
      <c r="S1582" t="s">
        <v>31</v>
      </c>
      <c r="T1582" t="s">
        <v>1082</v>
      </c>
    </row>
    <row r="1583" spans="1:20" x14ac:dyDescent="0.25">
      <c r="A1583" t="s">
        <v>4631</v>
      </c>
      <c r="B1583" s="1">
        <v>44942</v>
      </c>
      <c r="C1583" t="s">
        <v>4632</v>
      </c>
      <c r="D1583" t="s">
        <v>1739</v>
      </c>
      <c r="E1583" t="s">
        <v>492</v>
      </c>
      <c r="F1583" t="s">
        <v>493</v>
      </c>
      <c r="G1583" t="s">
        <v>50</v>
      </c>
      <c r="H1583" t="s">
        <v>39</v>
      </c>
      <c r="I1583">
        <v>5</v>
      </c>
      <c r="J1583">
        <v>417.59</v>
      </c>
      <c r="K1583">
        <v>0.1</v>
      </c>
      <c r="L1583">
        <v>93.96</v>
      </c>
      <c r="M1583">
        <v>3.89</v>
      </c>
      <c r="N1583">
        <v>1977</v>
      </c>
      <c r="O1583" t="s">
        <v>69</v>
      </c>
      <c r="P1583" t="s">
        <v>28</v>
      </c>
      <c r="Q1583" t="s">
        <v>188</v>
      </c>
      <c r="R1583" t="s">
        <v>82</v>
      </c>
      <c r="S1583" t="s">
        <v>43</v>
      </c>
      <c r="T1583" t="s">
        <v>1074</v>
      </c>
    </row>
    <row r="1584" spans="1:20" x14ac:dyDescent="0.25">
      <c r="A1584" t="s">
        <v>4633</v>
      </c>
      <c r="B1584" s="1">
        <v>44932</v>
      </c>
      <c r="C1584" t="s">
        <v>4634</v>
      </c>
      <c r="D1584" t="s">
        <v>1321</v>
      </c>
      <c r="E1584" t="s">
        <v>492</v>
      </c>
      <c r="F1584" t="s">
        <v>493</v>
      </c>
      <c r="G1584" t="s">
        <v>38</v>
      </c>
      <c r="H1584" t="s">
        <v>26</v>
      </c>
      <c r="I1584">
        <v>5</v>
      </c>
      <c r="J1584">
        <v>369.54</v>
      </c>
      <c r="K1584">
        <v>0.1</v>
      </c>
      <c r="L1584">
        <v>133.03</v>
      </c>
      <c r="M1584">
        <v>9.01</v>
      </c>
      <c r="N1584">
        <v>1804.97</v>
      </c>
      <c r="O1584" t="s">
        <v>27</v>
      </c>
      <c r="P1584" t="s">
        <v>28</v>
      </c>
      <c r="Q1584" t="s">
        <v>221</v>
      </c>
      <c r="R1584" t="s">
        <v>222</v>
      </c>
      <c r="S1584" t="s">
        <v>31</v>
      </c>
      <c r="T1584" t="s">
        <v>4635</v>
      </c>
    </row>
    <row r="1585" spans="1:20" x14ac:dyDescent="0.25">
      <c r="A1585" t="s">
        <v>4636</v>
      </c>
      <c r="B1585" s="1">
        <v>45142</v>
      </c>
      <c r="C1585" t="s">
        <v>4637</v>
      </c>
      <c r="D1585" t="s">
        <v>1052</v>
      </c>
      <c r="E1585" t="s">
        <v>521</v>
      </c>
      <c r="F1585" t="s">
        <v>522</v>
      </c>
      <c r="G1585" t="s">
        <v>25</v>
      </c>
      <c r="H1585" t="s">
        <v>256</v>
      </c>
      <c r="I1585">
        <v>2</v>
      </c>
      <c r="J1585">
        <v>495.29</v>
      </c>
      <c r="K1585">
        <v>0.1</v>
      </c>
      <c r="L1585">
        <v>0</v>
      </c>
      <c r="M1585">
        <v>10.45</v>
      </c>
      <c r="N1585">
        <v>901.97</v>
      </c>
      <c r="O1585" t="s">
        <v>69</v>
      </c>
      <c r="P1585" t="s">
        <v>99</v>
      </c>
      <c r="Q1585" t="s">
        <v>41</v>
      </c>
      <c r="R1585" t="s">
        <v>42</v>
      </c>
      <c r="S1585" t="s">
        <v>43</v>
      </c>
      <c r="T1585" t="s">
        <v>304</v>
      </c>
    </row>
    <row r="1586" spans="1:20" x14ac:dyDescent="0.25">
      <c r="A1586" t="s">
        <v>4638</v>
      </c>
      <c r="B1586" s="1">
        <v>44974</v>
      </c>
      <c r="C1586" t="s">
        <v>1991</v>
      </c>
      <c r="D1586" t="s">
        <v>1232</v>
      </c>
      <c r="E1586" t="s">
        <v>151</v>
      </c>
      <c r="F1586" t="s">
        <v>152</v>
      </c>
      <c r="G1586" t="s">
        <v>180</v>
      </c>
      <c r="H1586" t="s">
        <v>123</v>
      </c>
      <c r="I1586">
        <v>5</v>
      </c>
      <c r="J1586">
        <v>17.23</v>
      </c>
      <c r="K1586">
        <v>0.2</v>
      </c>
      <c r="L1586">
        <v>5.51</v>
      </c>
      <c r="M1586">
        <v>5.67</v>
      </c>
      <c r="N1586">
        <v>80.099999999999994</v>
      </c>
      <c r="O1586" t="s">
        <v>80</v>
      </c>
      <c r="P1586" t="s">
        <v>28</v>
      </c>
      <c r="Q1586" t="s">
        <v>145</v>
      </c>
      <c r="R1586" t="s">
        <v>146</v>
      </c>
      <c r="S1586" t="s">
        <v>43</v>
      </c>
      <c r="T1586" t="s">
        <v>4639</v>
      </c>
    </row>
    <row r="1587" spans="1:20" x14ac:dyDescent="0.25">
      <c r="A1587" t="s">
        <v>4640</v>
      </c>
      <c r="B1587" s="1">
        <v>44644</v>
      </c>
      <c r="C1587" t="s">
        <v>4641</v>
      </c>
      <c r="D1587" t="s">
        <v>1077</v>
      </c>
      <c r="E1587" t="s">
        <v>244</v>
      </c>
      <c r="F1587" t="s">
        <v>245</v>
      </c>
      <c r="G1587" t="s">
        <v>98</v>
      </c>
      <c r="H1587" t="s">
        <v>109</v>
      </c>
      <c r="I1587">
        <v>3</v>
      </c>
      <c r="J1587">
        <v>70.23</v>
      </c>
      <c r="K1587">
        <v>0</v>
      </c>
      <c r="L1587">
        <v>0</v>
      </c>
      <c r="M1587">
        <v>1.21</v>
      </c>
      <c r="N1587">
        <v>211.9</v>
      </c>
      <c r="O1587" t="s">
        <v>69</v>
      </c>
      <c r="P1587" t="s">
        <v>28</v>
      </c>
      <c r="Q1587" t="s">
        <v>60</v>
      </c>
      <c r="R1587" t="s">
        <v>61</v>
      </c>
      <c r="S1587" t="s">
        <v>43</v>
      </c>
      <c r="T1587" t="s">
        <v>4642</v>
      </c>
    </row>
    <row r="1588" spans="1:20" x14ac:dyDescent="0.25">
      <c r="A1588" t="s">
        <v>4643</v>
      </c>
      <c r="B1588" s="1">
        <v>44321</v>
      </c>
      <c r="C1588" t="s">
        <v>4644</v>
      </c>
      <c r="D1588" t="s">
        <v>1520</v>
      </c>
      <c r="E1588" t="s">
        <v>530</v>
      </c>
      <c r="F1588" t="s">
        <v>531</v>
      </c>
      <c r="G1588" t="s">
        <v>108</v>
      </c>
      <c r="H1588" t="s">
        <v>58</v>
      </c>
      <c r="I1588">
        <v>4</v>
      </c>
      <c r="J1588">
        <v>252.58</v>
      </c>
      <c r="K1588">
        <v>0.1</v>
      </c>
      <c r="L1588">
        <v>72.739999999999995</v>
      </c>
      <c r="M1588">
        <v>2.64</v>
      </c>
      <c r="N1588">
        <v>984.67</v>
      </c>
      <c r="O1588" t="s">
        <v>59</v>
      </c>
      <c r="P1588" t="s">
        <v>132</v>
      </c>
      <c r="Q1588" t="s">
        <v>188</v>
      </c>
      <c r="R1588" t="s">
        <v>82</v>
      </c>
      <c r="S1588" t="s">
        <v>43</v>
      </c>
      <c r="T1588" t="s">
        <v>1767</v>
      </c>
    </row>
    <row r="1589" spans="1:20" x14ac:dyDescent="0.25">
      <c r="A1589" t="s">
        <v>4645</v>
      </c>
      <c r="B1589" s="1">
        <v>44282</v>
      </c>
      <c r="C1589" t="s">
        <v>4646</v>
      </c>
      <c r="D1589" t="s">
        <v>275</v>
      </c>
      <c r="E1589" t="s">
        <v>96</v>
      </c>
      <c r="F1589" t="s">
        <v>97</v>
      </c>
      <c r="G1589" t="s">
        <v>25</v>
      </c>
      <c r="H1589" t="s">
        <v>123</v>
      </c>
      <c r="I1589">
        <v>5</v>
      </c>
      <c r="J1589">
        <v>340.4</v>
      </c>
      <c r="K1589">
        <v>0</v>
      </c>
      <c r="L1589">
        <v>0</v>
      </c>
      <c r="M1589">
        <v>3.75</v>
      </c>
      <c r="N1589">
        <v>1705.75</v>
      </c>
      <c r="O1589" t="s">
        <v>153</v>
      </c>
      <c r="P1589" t="s">
        <v>28</v>
      </c>
      <c r="Q1589" t="s">
        <v>139</v>
      </c>
      <c r="R1589" t="s">
        <v>140</v>
      </c>
      <c r="S1589" t="s">
        <v>31</v>
      </c>
      <c r="T1589" t="s">
        <v>2624</v>
      </c>
    </row>
    <row r="1590" spans="1:20" x14ac:dyDescent="0.25">
      <c r="A1590" t="s">
        <v>4647</v>
      </c>
      <c r="B1590" s="1">
        <v>45354</v>
      </c>
      <c r="C1590" t="s">
        <v>4648</v>
      </c>
      <c r="D1590" t="s">
        <v>791</v>
      </c>
      <c r="E1590" t="s">
        <v>302</v>
      </c>
      <c r="F1590" t="s">
        <v>303</v>
      </c>
      <c r="G1590" t="s">
        <v>108</v>
      </c>
      <c r="H1590" t="s">
        <v>39</v>
      </c>
      <c r="I1590">
        <v>2</v>
      </c>
      <c r="J1590">
        <v>212.72</v>
      </c>
      <c r="K1590">
        <v>0.3</v>
      </c>
      <c r="L1590">
        <v>14.89</v>
      </c>
      <c r="M1590">
        <v>13.46</v>
      </c>
      <c r="N1590">
        <v>326.16000000000003</v>
      </c>
      <c r="O1590" t="s">
        <v>69</v>
      </c>
      <c r="P1590" t="s">
        <v>28</v>
      </c>
      <c r="Q1590" t="s">
        <v>145</v>
      </c>
      <c r="R1590" t="s">
        <v>146</v>
      </c>
      <c r="S1590" t="s">
        <v>43</v>
      </c>
      <c r="T1590" t="s">
        <v>4649</v>
      </c>
    </row>
    <row r="1591" spans="1:20" x14ac:dyDescent="0.25">
      <c r="A1591" t="s">
        <v>4650</v>
      </c>
      <c r="B1591" s="1">
        <v>43995</v>
      </c>
      <c r="C1591" t="s">
        <v>4651</v>
      </c>
      <c r="D1591" t="s">
        <v>2468</v>
      </c>
      <c r="E1591" t="s">
        <v>492</v>
      </c>
      <c r="F1591" t="s">
        <v>493</v>
      </c>
      <c r="G1591" t="s">
        <v>108</v>
      </c>
      <c r="H1591" t="s">
        <v>256</v>
      </c>
      <c r="I1591">
        <v>1</v>
      </c>
      <c r="J1591">
        <v>348.15</v>
      </c>
      <c r="K1591">
        <v>0</v>
      </c>
      <c r="L1591">
        <v>41.78</v>
      </c>
      <c r="M1591">
        <v>13.06</v>
      </c>
      <c r="N1591">
        <v>402.99</v>
      </c>
      <c r="O1591" t="s">
        <v>69</v>
      </c>
      <c r="P1591" t="s">
        <v>28</v>
      </c>
      <c r="Q1591" t="s">
        <v>188</v>
      </c>
      <c r="R1591" t="s">
        <v>82</v>
      </c>
      <c r="S1591" t="s">
        <v>31</v>
      </c>
      <c r="T1591" t="s">
        <v>4652</v>
      </c>
    </row>
    <row r="1592" spans="1:20" x14ac:dyDescent="0.25">
      <c r="A1592" t="s">
        <v>4653</v>
      </c>
      <c r="B1592" s="1">
        <v>44012</v>
      </c>
      <c r="C1592" t="s">
        <v>4654</v>
      </c>
      <c r="D1592" t="s">
        <v>706</v>
      </c>
      <c r="E1592" t="s">
        <v>48</v>
      </c>
      <c r="F1592" t="s">
        <v>49</v>
      </c>
      <c r="G1592" t="s">
        <v>25</v>
      </c>
      <c r="H1592" t="s">
        <v>354</v>
      </c>
      <c r="I1592">
        <v>3</v>
      </c>
      <c r="J1592">
        <v>103.08</v>
      </c>
      <c r="K1592">
        <v>0</v>
      </c>
      <c r="L1592">
        <v>37.11</v>
      </c>
      <c r="M1592">
        <v>11.07</v>
      </c>
      <c r="N1592">
        <v>357.42</v>
      </c>
      <c r="O1592" t="s">
        <v>69</v>
      </c>
      <c r="P1592" t="s">
        <v>132</v>
      </c>
      <c r="Q1592" t="s">
        <v>89</v>
      </c>
      <c r="R1592" t="s">
        <v>90</v>
      </c>
      <c r="S1592" t="s">
        <v>91</v>
      </c>
      <c r="T1592" t="s">
        <v>4655</v>
      </c>
    </row>
    <row r="1593" spans="1:20" x14ac:dyDescent="0.25">
      <c r="A1593" t="s">
        <v>4656</v>
      </c>
      <c r="B1593" s="1">
        <v>44299</v>
      </c>
      <c r="C1593" t="s">
        <v>4657</v>
      </c>
      <c r="D1593" t="s">
        <v>253</v>
      </c>
      <c r="E1593" t="s">
        <v>783</v>
      </c>
      <c r="F1593" t="s">
        <v>784</v>
      </c>
      <c r="G1593" t="s">
        <v>38</v>
      </c>
      <c r="H1593" t="s">
        <v>263</v>
      </c>
      <c r="I1593">
        <v>3</v>
      </c>
      <c r="J1593">
        <v>497.41</v>
      </c>
      <c r="K1593">
        <v>0.15</v>
      </c>
      <c r="L1593">
        <v>228.31</v>
      </c>
      <c r="M1593">
        <v>1.35</v>
      </c>
      <c r="N1593">
        <v>1498.06</v>
      </c>
      <c r="O1593" t="s">
        <v>40</v>
      </c>
      <c r="P1593" t="s">
        <v>28</v>
      </c>
      <c r="Q1593" t="s">
        <v>228</v>
      </c>
      <c r="R1593" t="s">
        <v>82</v>
      </c>
      <c r="S1593" t="s">
        <v>43</v>
      </c>
      <c r="T1593" t="s">
        <v>758</v>
      </c>
    </row>
    <row r="1594" spans="1:20" x14ac:dyDescent="0.25">
      <c r="A1594" t="s">
        <v>4658</v>
      </c>
      <c r="B1594" s="1">
        <v>44740</v>
      </c>
      <c r="C1594" t="s">
        <v>4659</v>
      </c>
      <c r="D1594" t="s">
        <v>720</v>
      </c>
      <c r="E1594" t="s">
        <v>48</v>
      </c>
      <c r="F1594" t="s">
        <v>49</v>
      </c>
      <c r="G1594" t="s">
        <v>180</v>
      </c>
      <c r="H1594" t="s">
        <v>354</v>
      </c>
      <c r="I1594">
        <v>3</v>
      </c>
      <c r="J1594">
        <v>254.81</v>
      </c>
      <c r="K1594">
        <v>0.25</v>
      </c>
      <c r="L1594">
        <v>28.67</v>
      </c>
      <c r="M1594">
        <v>12.57</v>
      </c>
      <c r="N1594">
        <v>614.55999999999995</v>
      </c>
      <c r="O1594" t="s">
        <v>80</v>
      </c>
      <c r="P1594" t="s">
        <v>132</v>
      </c>
      <c r="Q1594" t="s">
        <v>210</v>
      </c>
      <c r="R1594" t="s">
        <v>42</v>
      </c>
      <c r="S1594" t="s">
        <v>235</v>
      </c>
      <c r="T1594" t="s">
        <v>761</v>
      </c>
    </row>
    <row r="1595" spans="1:20" x14ac:dyDescent="0.25">
      <c r="A1595" t="s">
        <v>4660</v>
      </c>
      <c r="B1595" s="1">
        <v>44565</v>
      </c>
      <c r="C1595" t="s">
        <v>4661</v>
      </c>
      <c r="D1595" t="s">
        <v>2236</v>
      </c>
      <c r="E1595" t="s">
        <v>280</v>
      </c>
      <c r="F1595" t="s">
        <v>281</v>
      </c>
      <c r="G1595" t="s">
        <v>180</v>
      </c>
      <c r="H1595" t="s">
        <v>39</v>
      </c>
      <c r="I1595">
        <v>5</v>
      </c>
      <c r="J1595">
        <v>525.75</v>
      </c>
      <c r="K1595">
        <v>0</v>
      </c>
      <c r="L1595">
        <v>315.45</v>
      </c>
      <c r="M1595">
        <v>0.99</v>
      </c>
      <c r="N1595">
        <v>2945.19</v>
      </c>
      <c r="O1595" t="s">
        <v>80</v>
      </c>
      <c r="P1595" t="s">
        <v>28</v>
      </c>
      <c r="Q1595" t="s">
        <v>71</v>
      </c>
      <c r="R1595" t="s">
        <v>42</v>
      </c>
      <c r="S1595" t="s">
        <v>43</v>
      </c>
      <c r="T1595" t="s">
        <v>4570</v>
      </c>
    </row>
    <row r="1596" spans="1:20" x14ac:dyDescent="0.25">
      <c r="A1596" t="s">
        <v>4662</v>
      </c>
      <c r="B1596" s="1">
        <v>44653</v>
      </c>
      <c r="C1596" t="s">
        <v>4663</v>
      </c>
      <c r="D1596" t="s">
        <v>1292</v>
      </c>
      <c r="E1596" t="s">
        <v>261</v>
      </c>
      <c r="F1596" t="s">
        <v>262</v>
      </c>
      <c r="G1596" t="s">
        <v>50</v>
      </c>
      <c r="H1596" t="s">
        <v>68</v>
      </c>
      <c r="I1596">
        <v>2</v>
      </c>
      <c r="J1596">
        <v>288.64999999999998</v>
      </c>
      <c r="K1596">
        <v>0.05</v>
      </c>
      <c r="L1596">
        <v>65.81</v>
      </c>
      <c r="M1596">
        <v>0.44</v>
      </c>
      <c r="N1596">
        <v>614.67999999999995</v>
      </c>
      <c r="O1596" t="s">
        <v>27</v>
      </c>
      <c r="P1596" t="s">
        <v>28</v>
      </c>
      <c r="Q1596" t="s">
        <v>81</v>
      </c>
      <c r="R1596" t="s">
        <v>82</v>
      </c>
      <c r="S1596" t="s">
        <v>43</v>
      </c>
      <c r="T1596" t="s">
        <v>1698</v>
      </c>
    </row>
    <row r="1597" spans="1:20" x14ac:dyDescent="0.25">
      <c r="A1597" t="s">
        <v>4664</v>
      </c>
      <c r="B1597" s="1">
        <v>44774</v>
      </c>
      <c r="C1597" t="s">
        <v>4665</v>
      </c>
      <c r="D1597" t="s">
        <v>369</v>
      </c>
      <c r="E1597" t="s">
        <v>492</v>
      </c>
      <c r="F1597" t="s">
        <v>493</v>
      </c>
      <c r="G1597" t="s">
        <v>38</v>
      </c>
      <c r="H1597" t="s">
        <v>256</v>
      </c>
      <c r="I1597">
        <v>1</v>
      </c>
      <c r="J1597">
        <v>45.11</v>
      </c>
      <c r="K1597">
        <v>0.2</v>
      </c>
      <c r="L1597">
        <v>0</v>
      </c>
      <c r="M1597">
        <v>1.41</v>
      </c>
      <c r="N1597">
        <v>37.5</v>
      </c>
      <c r="O1597" t="s">
        <v>80</v>
      </c>
      <c r="P1597" t="s">
        <v>28</v>
      </c>
      <c r="Q1597" t="s">
        <v>81</v>
      </c>
      <c r="R1597" t="s">
        <v>82</v>
      </c>
      <c r="S1597" t="s">
        <v>31</v>
      </c>
      <c r="T1597" t="s">
        <v>4666</v>
      </c>
    </row>
    <row r="1598" spans="1:20" x14ac:dyDescent="0.25">
      <c r="A1598" t="s">
        <v>4667</v>
      </c>
      <c r="B1598" s="1">
        <v>43837</v>
      </c>
      <c r="C1598" t="s">
        <v>4668</v>
      </c>
      <c r="D1598" t="s">
        <v>1241</v>
      </c>
      <c r="E1598" t="s">
        <v>783</v>
      </c>
      <c r="F1598" t="s">
        <v>784</v>
      </c>
      <c r="G1598" t="s">
        <v>50</v>
      </c>
      <c r="H1598" t="s">
        <v>256</v>
      </c>
      <c r="I1598">
        <v>1</v>
      </c>
      <c r="J1598">
        <v>572.37</v>
      </c>
      <c r="K1598">
        <v>0</v>
      </c>
      <c r="L1598">
        <v>28.62</v>
      </c>
      <c r="M1598">
        <v>11.07</v>
      </c>
      <c r="N1598">
        <v>612.05999999999995</v>
      </c>
      <c r="O1598" t="s">
        <v>153</v>
      </c>
      <c r="P1598" t="s">
        <v>28</v>
      </c>
      <c r="Q1598" t="s">
        <v>182</v>
      </c>
      <c r="R1598" t="s">
        <v>183</v>
      </c>
      <c r="S1598" t="s">
        <v>43</v>
      </c>
      <c r="T1598" t="s">
        <v>685</v>
      </c>
    </row>
    <row r="1599" spans="1:20" x14ac:dyDescent="0.25">
      <c r="A1599" t="s">
        <v>4669</v>
      </c>
      <c r="B1599" s="1">
        <v>44160</v>
      </c>
      <c r="C1599" t="s">
        <v>4670</v>
      </c>
      <c r="D1599" t="s">
        <v>343</v>
      </c>
      <c r="E1599" t="s">
        <v>400</v>
      </c>
      <c r="F1599" t="s">
        <v>401</v>
      </c>
      <c r="G1599" t="s">
        <v>38</v>
      </c>
      <c r="H1599" t="s">
        <v>256</v>
      </c>
      <c r="I1599">
        <v>3</v>
      </c>
      <c r="J1599">
        <v>51.52</v>
      </c>
      <c r="K1599">
        <v>0</v>
      </c>
      <c r="L1599">
        <v>27.82</v>
      </c>
      <c r="M1599">
        <v>7.69</v>
      </c>
      <c r="N1599">
        <v>190.07</v>
      </c>
      <c r="O1599" t="s">
        <v>59</v>
      </c>
      <c r="P1599" t="s">
        <v>28</v>
      </c>
      <c r="Q1599" t="s">
        <v>71</v>
      </c>
      <c r="R1599" t="s">
        <v>42</v>
      </c>
      <c r="S1599" t="s">
        <v>43</v>
      </c>
      <c r="T1599" t="s">
        <v>4671</v>
      </c>
    </row>
    <row r="1600" spans="1:20" x14ac:dyDescent="0.25">
      <c r="A1600" t="s">
        <v>4672</v>
      </c>
      <c r="B1600" s="1">
        <v>44605</v>
      </c>
      <c r="C1600" t="s">
        <v>1217</v>
      </c>
      <c r="D1600" t="s">
        <v>1739</v>
      </c>
      <c r="E1600" t="s">
        <v>87</v>
      </c>
      <c r="F1600" t="s">
        <v>88</v>
      </c>
      <c r="G1600" t="s">
        <v>50</v>
      </c>
      <c r="H1600" t="s">
        <v>26</v>
      </c>
      <c r="I1600">
        <v>3</v>
      </c>
      <c r="J1600">
        <v>203.03</v>
      </c>
      <c r="K1600">
        <v>0.05</v>
      </c>
      <c r="L1600">
        <v>28.93</v>
      </c>
      <c r="M1600">
        <v>2.8</v>
      </c>
      <c r="N1600">
        <v>610.37</v>
      </c>
      <c r="O1600" t="s">
        <v>69</v>
      </c>
      <c r="P1600" t="s">
        <v>28</v>
      </c>
      <c r="Q1600" t="s">
        <v>51</v>
      </c>
      <c r="R1600" t="s">
        <v>42</v>
      </c>
      <c r="S1600" t="s">
        <v>91</v>
      </c>
      <c r="T1600" t="s">
        <v>295</v>
      </c>
    </row>
    <row r="1601" spans="1:20" x14ac:dyDescent="0.25">
      <c r="A1601" t="s">
        <v>4673</v>
      </c>
      <c r="B1601" s="1">
        <v>45527</v>
      </c>
      <c r="C1601" t="s">
        <v>4674</v>
      </c>
      <c r="D1601" t="s">
        <v>1211</v>
      </c>
      <c r="E1601" t="s">
        <v>130</v>
      </c>
      <c r="F1601" t="s">
        <v>131</v>
      </c>
      <c r="G1601" t="s">
        <v>25</v>
      </c>
      <c r="H1601" t="s">
        <v>58</v>
      </c>
      <c r="I1601">
        <v>5</v>
      </c>
      <c r="J1601">
        <v>61.37</v>
      </c>
      <c r="K1601">
        <v>0.2</v>
      </c>
      <c r="L1601">
        <v>12.27</v>
      </c>
      <c r="M1601">
        <v>1.32</v>
      </c>
      <c r="N1601">
        <v>259.07</v>
      </c>
      <c r="O1601" t="s">
        <v>69</v>
      </c>
      <c r="P1601" t="s">
        <v>28</v>
      </c>
      <c r="Q1601" t="s">
        <v>154</v>
      </c>
      <c r="R1601" t="s">
        <v>155</v>
      </c>
      <c r="S1601" t="s">
        <v>31</v>
      </c>
      <c r="T1601" t="s">
        <v>4675</v>
      </c>
    </row>
    <row r="1602" spans="1:20" x14ac:dyDescent="0.25">
      <c r="A1602" t="s">
        <v>4676</v>
      </c>
      <c r="B1602" s="1">
        <v>43981</v>
      </c>
      <c r="C1602" t="s">
        <v>3076</v>
      </c>
      <c r="D1602" t="s">
        <v>207</v>
      </c>
      <c r="E1602" t="s">
        <v>56</v>
      </c>
      <c r="F1602" t="s">
        <v>57</v>
      </c>
      <c r="G1602" t="s">
        <v>108</v>
      </c>
      <c r="H1602" t="s">
        <v>58</v>
      </c>
      <c r="I1602">
        <v>1</v>
      </c>
      <c r="J1602">
        <v>112.85</v>
      </c>
      <c r="K1602">
        <v>0</v>
      </c>
      <c r="L1602">
        <v>5.64</v>
      </c>
      <c r="M1602">
        <v>3.33</v>
      </c>
      <c r="N1602">
        <v>121.82</v>
      </c>
      <c r="O1602" t="s">
        <v>40</v>
      </c>
      <c r="P1602" t="s">
        <v>28</v>
      </c>
      <c r="Q1602" t="s">
        <v>124</v>
      </c>
      <c r="R1602" t="s">
        <v>125</v>
      </c>
      <c r="S1602" t="s">
        <v>31</v>
      </c>
      <c r="T1602" t="s">
        <v>3765</v>
      </c>
    </row>
    <row r="1603" spans="1:20" x14ac:dyDescent="0.25">
      <c r="A1603" t="s">
        <v>4677</v>
      </c>
      <c r="B1603" s="1">
        <v>44939</v>
      </c>
      <c r="C1603" t="s">
        <v>4678</v>
      </c>
      <c r="D1603" t="s">
        <v>1257</v>
      </c>
      <c r="E1603" t="s">
        <v>352</v>
      </c>
      <c r="F1603" t="s">
        <v>353</v>
      </c>
      <c r="G1603" t="s">
        <v>25</v>
      </c>
      <c r="H1603" t="s">
        <v>263</v>
      </c>
      <c r="I1603">
        <v>4</v>
      </c>
      <c r="J1603">
        <v>232.17</v>
      </c>
      <c r="K1603">
        <v>0.05</v>
      </c>
      <c r="L1603">
        <v>44.11</v>
      </c>
      <c r="M1603">
        <v>1.97</v>
      </c>
      <c r="N1603">
        <v>928.33</v>
      </c>
      <c r="O1603" t="s">
        <v>27</v>
      </c>
      <c r="P1603" t="s">
        <v>28</v>
      </c>
      <c r="Q1603" t="s">
        <v>71</v>
      </c>
      <c r="R1603" t="s">
        <v>42</v>
      </c>
      <c r="S1603" t="s">
        <v>43</v>
      </c>
      <c r="T1603" t="s">
        <v>198</v>
      </c>
    </row>
    <row r="1604" spans="1:20" x14ac:dyDescent="0.25">
      <c r="A1604" t="s">
        <v>4679</v>
      </c>
      <c r="B1604" s="1">
        <v>43977</v>
      </c>
      <c r="C1604" t="s">
        <v>4680</v>
      </c>
      <c r="D1604" t="s">
        <v>641</v>
      </c>
      <c r="E1604" t="s">
        <v>130</v>
      </c>
      <c r="F1604" t="s">
        <v>131</v>
      </c>
      <c r="G1604" t="s">
        <v>25</v>
      </c>
      <c r="H1604" t="s">
        <v>109</v>
      </c>
      <c r="I1604">
        <v>2</v>
      </c>
      <c r="J1604">
        <v>188.48</v>
      </c>
      <c r="K1604">
        <v>0.3</v>
      </c>
      <c r="L1604">
        <v>13.19</v>
      </c>
      <c r="M1604">
        <v>12.87</v>
      </c>
      <c r="N1604">
        <v>289.93</v>
      </c>
      <c r="O1604" t="s">
        <v>80</v>
      </c>
      <c r="P1604" t="s">
        <v>181</v>
      </c>
      <c r="Q1604" t="s">
        <v>29</v>
      </c>
      <c r="R1604" t="s">
        <v>30</v>
      </c>
      <c r="S1604" t="s">
        <v>43</v>
      </c>
      <c r="T1604" t="s">
        <v>4681</v>
      </c>
    </row>
    <row r="1605" spans="1:20" x14ac:dyDescent="0.25">
      <c r="A1605" t="s">
        <v>4682</v>
      </c>
      <c r="B1605" s="1">
        <v>45478</v>
      </c>
      <c r="C1605" t="s">
        <v>4683</v>
      </c>
      <c r="D1605" t="s">
        <v>1878</v>
      </c>
      <c r="E1605" t="s">
        <v>96</v>
      </c>
      <c r="F1605" t="s">
        <v>97</v>
      </c>
      <c r="G1605" t="s">
        <v>38</v>
      </c>
      <c r="H1605" t="s">
        <v>68</v>
      </c>
      <c r="I1605">
        <v>1</v>
      </c>
      <c r="J1605">
        <v>503.29</v>
      </c>
      <c r="K1605">
        <v>0.15</v>
      </c>
      <c r="L1605">
        <v>21.39</v>
      </c>
      <c r="M1605">
        <v>6.93</v>
      </c>
      <c r="N1605">
        <v>456.12</v>
      </c>
      <c r="O1605" t="s">
        <v>80</v>
      </c>
      <c r="P1605" t="s">
        <v>28</v>
      </c>
      <c r="Q1605" t="s">
        <v>29</v>
      </c>
      <c r="R1605" t="s">
        <v>30</v>
      </c>
      <c r="S1605" t="s">
        <v>72</v>
      </c>
      <c r="T1605" t="s">
        <v>2342</v>
      </c>
    </row>
    <row r="1606" spans="1:20" x14ac:dyDescent="0.25">
      <c r="A1606" t="s">
        <v>4684</v>
      </c>
      <c r="B1606" s="1">
        <v>45235</v>
      </c>
      <c r="C1606" t="s">
        <v>4685</v>
      </c>
      <c r="D1606" t="s">
        <v>772</v>
      </c>
      <c r="E1606" t="s">
        <v>114</v>
      </c>
      <c r="F1606" t="s">
        <v>115</v>
      </c>
      <c r="G1606" t="s">
        <v>98</v>
      </c>
      <c r="H1606" t="s">
        <v>123</v>
      </c>
      <c r="I1606">
        <v>2</v>
      </c>
      <c r="J1606">
        <v>539.13</v>
      </c>
      <c r="K1606">
        <v>0.1</v>
      </c>
      <c r="L1606">
        <v>77.63</v>
      </c>
      <c r="M1606">
        <v>9.43</v>
      </c>
      <c r="N1606">
        <v>1057.49</v>
      </c>
      <c r="O1606" t="s">
        <v>40</v>
      </c>
      <c r="P1606" t="s">
        <v>28</v>
      </c>
      <c r="Q1606" t="s">
        <v>71</v>
      </c>
      <c r="R1606" t="s">
        <v>42</v>
      </c>
      <c r="S1606" t="s">
        <v>43</v>
      </c>
      <c r="T1606" t="s">
        <v>4431</v>
      </c>
    </row>
    <row r="1607" spans="1:20" x14ac:dyDescent="0.25">
      <c r="A1607" t="s">
        <v>4686</v>
      </c>
      <c r="B1607" s="1">
        <v>44745</v>
      </c>
      <c r="C1607" t="s">
        <v>4687</v>
      </c>
      <c r="D1607" t="s">
        <v>1170</v>
      </c>
      <c r="E1607" t="s">
        <v>226</v>
      </c>
      <c r="F1607" t="s">
        <v>227</v>
      </c>
      <c r="G1607" t="s">
        <v>108</v>
      </c>
      <c r="H1607" t="s">
        <v>109</v>
      </c>
      <c r="I1607">
        <v>4</v>
      </c>
      <c r="J1607">
        <v>386.96</v>
      </c>
      <c r="K1607">
        <v>0</v>
      </c>
      <c r="L1607">
        <v>278.61</v>
      </c>
      <c r="M1607">
        <v>11.66</v>
      </c>
      <c r="N1607">
        <v>1838.11</v>
      </c>
      <c r="O1607" t="s">
        <v>27</v>
      </c>
      <c r="P1607" t="s">
        <v>28</v>
      </c>
      <c r="Q1607" t="s">
        <v>100</v>
      </c>
      <c r="R1607" t="s">
        <v>101</v>
      </c>
      <c r="S1607" t="s">
        <v>43</v>
      </c>
      <c r="T1607" t="s">
        <v>1426</v>
      </c>
    </row>
    <row r="1608" spans="1:20" x14ac:dyDescent="0.25">
      <c r="A1608" t="s">
        <v>4688</v>
      </c>
      <c r="B1608" s="1">
        <v>45402</v>
      </c>
      <c r="C1608" t="s">
        <v>4689</v>
      </c>
      <c r="D1608" t="s">
        <v>1520</v>
      </c>
      <c r="E1608" t="s">
        <v>196</v>
      </c>
      <c r="F1608" t="s">
        <v>197</v>
      </c>
      <c r="G1608" t="s">
        <v>98</v>
      </c>
      <c r="H1608" t="s">
        <v>256</v>
      </c>
      <c r="I1608">
        <v>1</v>
      </c>
      <c r="J1608">
        <v>456.77</v>
      </c>
      <c r="K1608">
        <v>0.05</v>
      </c>
      <c r="L1608">
        <v>34.71</v>
      </c>
      <c r="M1608">
        <v>13.38</v>
      </c>
      <c r="N1608">
        <v>482.02</v>
      </c>
      <c r="O1608" t="s">
        <v>27</v>
      </c>
      <c r="P1608" t="s">
        <v>28</v>
      </c>
      <c r="Q1608" t="s">
        <v>71</v>
      </c>
      <c r="R1608" t="s">
        <v>42</v>
      </c>
      <c r="S1608" t="s">
        <v>43</v>
      </c>
      <c r="T1608" t="s">
        <v>4690</v>
      </c>
    </row>
    <row r="1609" spans="1:20" x14ac:dyDescent="0.25">
      <c r="A1609" t="s">
        <v>4691</v>
      </c>
      <c r="B1609" s="1">
        <v>45139</v>
      </c>
      <c r="C1609" t="s">
        <v>4692</v>
      </c>
      <c r="D1609" t="s">
        <v>753</v>
      </c>
      <c r="E1609" t="s">
        <v>36</v>
      </c>
      <c r="F1609" t="s">
        <v>37</v>
      </c>
      <c r="G1609" t="s">
        <v>38</v>
      </c>
      <c r="H1609" t="s">
        <v>109</v>
      </c>
      <c r="I1609">
        <v>2</v>
      </c>
      <c r="J1609">
        <v>126.23</v>
      </c>
      <c r="K1609">
        <v>0</v>
      </c>
      <c r="L1609">
        <v>45.44</v>
      </c>
      <c r="M1609">
        <v>2.68</v>
      </c>
      <c r="N1609">
        <v>300.58</v>
      </c>
      <c r="O1609" t="s">
        <v>69</v>
      </c>
      <c r="P1609" t="s">
        <v>28</v>
      </c>
      <c r="Q1609" t="s">
        <v>154</v>
      </c>
      <c r="R1609" t="s">
        <v>155</v>
      </c>
      <c r="S1609" t="s">
        <v>72</v>
      </c>
      <c r="T1609" t="s">
        <v>4693</v>
      </c>
    </row>
    <row r="1610" spans="1:20" x14ac:dyDescent="0.25">
      <c r="A1610" t="s">
        <v>4694</v>
      </c>
      <c r="B1610" s="1">
        <v>44530</v>
      </c>
      <c r="C1610" t="s">
        <v>4695</v>
      </c>
      <c r="D1610" t="s">
        <v>1636</v>
      </c>
      <c r="E1610" t="s">
        <v>130</v>
      </c>
      <c r="F1610" t="s">
        <v>131</v>
      </c>
      <c r="G1610" t="s">
        <v>25</v>
      </c>
      <c r="H1610" t="s">
        <v>79</v>
      </c>
      <c r="I1610">
        <v>3</v>
      </c>
      <c r="J1610">
        <v>83.16</v>
      </c>
      <c r="K1610">
        <v>0</v>
      </c>
      <c r="L1610">
        <v>29.94</v>
      </c>
      <c r="M1610">
        <v>9.25</v>
      </c>
      <c r="N1610">
        <v>288.67</v>
      </c>
      <c r="O1610" t="s">
        <v>153</v>
      </c>
      <c r="P1610" t="s">
        <v>70</v>
      </c>
      <c r="Q1610" t="s">
        <v>210</v>
      </c>
      <c r="R1610" t="s">
        <v>42</v>
      </c>
      <c r="S1610" t="s">
        <v>43</v>
      </c>
      <c r="T1610" t="s">
        <v>859</v>
      </c>
    </row>
    <row r="1611" spans="1:20" x14ac:dyDescent="0.25">
      <c r="A1611" t="s">
        <v>4696</v>
      </c>
      <c r="B1611" s="1">
        <v>43912</v>
      </c>
      <c r="C1611" t="s">
        <v>4697</v>
      </c>
      <c r="D1611" t="s">
        <v>105</v>
      </c>
      <c r="E1611" t="s">
        <v>391</v>
      </c>
      <c r="F1611" t="s">
        <v>392</v>
      </c>
      <c r="G1611" t="s">
        <v>50</v>
      </c>
      <c r="H1611" t="s">
        <v>79</v>
      </c>
      <c r="I1611">
        <v>1</v>
      </c>
      <c r="J1611">
        <v>123.51</v>
      </c>
      <c r="K1611">
        <v>0.05</v>
      </c>
      <c r="L1611">
        <v>0</v>
      </c>
      <c r="M1611">
        <v>9.2100000000000009</v>
      </c>
      <c r="N1611">
        <v>126.54</v>
      </c>
      <c r="O1611" t="s">
        <v>40</v>
      </c>
      <c r="P1611" t="s">
        <v>28</v>
      </c>
      <c r="Q1611" t="s">
        <v>41</v>
      </c>
      <c r="R1611" t="s">
        <v>42</v>
      </c>
      <c r="S1611" t="s">
        <v>235</v>
      </c>
      <c r="T1611" t="s">
        <v>4698</v>
      </c>
    </row>
    <row r="1612" spans="1:20" x14ac:dyDescent="0.25">
      <c r="A1612" t="s">
        <v>4699</v>
      </c>
      <c r="B1612" s="1">
        <v>44344</v>
      </c>
      <c r="C1612" t="s">
        <v>4700</v>
      </c>
      <c r="D1612" t="s">
        <v>1205</v>
      </c>
      <c r="E1612" t="s">
        <v>521</v>
      </c>
      <c r="F1612" t="s">
        <v>522</v>
      </c>
      <c r="G1612" t="s">
        <v>50</v>
      </c>
      <c r="H1612" t="s">
        <v>26</v>
      </c>
      <c r="I1612">
        <v>4</v>
      </c>
      <c r="J1612">
        <v>331.18</v>
      </c>
      <c r="K1612">
        <v>0</v>
      </c>
      <c r="L1612">
        <v>66.239999999999995</v>
      </c>
      <c r="M1612">
        <v>14.96</v>
      </c>
      <c r="N1612">
        <v>1405.92</v>
      </c>
      <c r="O1612" t="s">
        <v>69</v>
      </c>
      <c r="P1612" t="s">
        <v>28</v>
      </c>
      <c r="Q1612" t="s">
        <v>81</v>
      </c>
      <c r="R1612" t="s">
        <v>82</v>
      </c>
      <c r="S1612" t="s">
        <v>72</v>
      </c>
      <c r="T1612" t="s">
        <v>4701</v>
      </c>
    </row>
    <row r="1613" spans="1:20" x14ac:dyDescent="0.25">
      <c r="A1613" t="s">
        <v>4702</v>
      </c>
      <c r="B1613" s="1">
        <v>44645</v>
      </c>
      <c r="C1613" t="s">
        <v>4703</v>
      </c>
      <c r="D1613" t="s">
        <v>291</v>
      </c>
      <c r="E1613" t="s">
        <v>380</v>
      </c>
      <c r="F1613" t="s">
        <v>381</v>
      </c>
      <c r="G1613" t="s">
        <v>50</v>
      </c>
      <c r="H1613" t="s">
        <v>109</v>
      </c>
      <c r="I1613">
        <v>2</v>
      </c>
      <c r="J1613">
        <v>563.96</v>
      </c>
      <c r="K1613">
        <v>0</v>
      </c>
      <c r="L1613">
        <v>90.23</v>
      </c>
      <c r="M1613">
        <v>0.19</v>
      </c>
      <c r="N1613">
        <v>1218.3399999999999</v>
      </c>
      <c r="O1613" t="s">
        <v>40</v>
      </c>
      <c r="P1613" t="s">
        <v>132</v>
      </c>
      <c r="Q1613" t="s">
        <v>81</v>
      </c>
      <c r="R1613" t="s">
        <v>82</v>
      </c>
      <c r="S1613" t="s">
        <v>43</v>
      </c>
      <c r="T1613" t="s">
        <v>3125</v>
      </c>
    </row>
    <row r="1614" spans="1:20" x14ac:dyDescent="0.25">
      <c r="A1614" t="s">
        <v>4704</v>
      </c>
      <c r="B1614" s="1">
        <v>44539</v>
      </c>
      <c r="C1614" t="s">
        <v>4705</v>
      </c>
      <c r="D1614" t="s">
        <v>271</v>
      </c>
      <c r="E1614" t="s">
        <v>130</v>
      </c>
      <c r="F1614" t="s">
        <v>131</v>
      </c>
      <c r="G1614" t="s">
        <v>50</v>
      </c>
      <c r="H1614" t="s">
        <v>109</v>
      </c>
      <c r="I1614">
        <v>1</v>
      </c>
      <c r="J1614">
        <v>549.54999999999995</v>
      </c>
      <c r="K1614">
        <v>0.05</v>
      </c>
      <c r="L1614">
        <v>62.65</v>
      </c>
      <c r="M1614">
        <v>11.75</v>
      </c>
      <c r="N1614">
        <v>596.47</v>
      </c>
      <c r="O1614" t="s">
        <v>59</v>
      </c>
      <c r="P1614" t="s">
        <v>28</v>
      </c>
      <c r="Q1614" t="s">
        <v>228</v>
      </c>
      <c r="R1614" t="s">
        <v>82</v>
      </c>
      <c r="S1614" t="s">
        <v>31</v>
      </c>
      <c r="T1614" t="s">
        <v>1678</v>
      </c>
    </row>
    <row r="1615" spans="1:20" x14ac:dyDescent="0.25">
      <c r="A1615" t="s">
        <v>4706</v>
      </c>
      <c r="B1615" s="1">
        <v>45377</v>
      </c>
      <c r="C1615" t="s">
        <v>998</v>
      </c>
      <c r="D1615" t="s">
        <v>1372</v>
      </c>
      <c r="E1615" t="s">
        <v>374</v>
      </c>
      <c r="F1615" t="s">
        <v>375</v>
      </c>
      <c r="G1615" t="s">
        <v>50</v>
      </c>
      <c r="H1615" t="s">
        <v>256</v>
      </c>
      <c r="I1615">
        <v>4</v>
      </c>
      <c r="J1615">
        <v>328.74</v>
      </c>
      <c r="K1615">
        <v>0.05</v>
      </c>
      <c r="L1615">
        <v>99.94</v>
      </c>
      <c r="M1615">
        <v>0.11</v>
      </c>
      <c r="N1615">
        <v>1349.26</v>
      </c>
      <c r="O1615" t="s">
        <v>40</v>
      </c>
      <c r="P1615" t="s">
        <v>28</v>
      </c>
      <c r="Q1615" t="s">
        <v>139</v>
      </c>
      <c r="R1615" t="s">
        <v>140</v>
      </c>
      <c r="S1615" t="s">
        <v>43</v>
      </c>
      <c r="T1615" t="s">
        <v>888</v>
      </c>
    </row>
    <row r="1616" spans="1:20" x14ac:dyDescent="0.25">
      <c r="A1616" t="s">
        <v>4707</v>
      </c>
      <c r="B1616" s="1">
        <v>44576</v>
      </c>
      <c r="C1616" t="s">
        <v>4708</v>
      </c>
      <c r="D1616" t="s">
        <v>1736</v>
      </c>
      <c r="E1616" t="s">
        <v>164</v>
      </c>
      <c r="F1616" t="s">
        <v>165</v>
      </c>
      <c r="G1616" t="s">
        <v>108</v>
      </c>
      <c r="H1616" t="s">
        <v>58</v>
      </c>
      <c r="I1616">
        <v>3</v>
      </c>
      <c r="J1616">
        <v>565.65</v>
      </c>
      <c r="K1616">
        <v>0.15</v>
      </c>
      <c r="L1616">
        <v>115.39</v>
      </c>
      <c r="M1616">
        <v>11.62</v>
      </c>
      <c r="N1616">
        <v>1569.42</v>
      </c>
      <c r="O1616" t="s">
        <v>69</v>
      </c>
      <c r="P1616" t="s">
        <v>28</v>
      </c>
      <c r="Q1616" t="s">
        <v>89</v>
      </c>
      <c r="R1616" t="s">
        <v>90</v>
      </c>
      <c r="S1616" t="s">
        <v>31</v>
      </c>
      <c r="T1616" t="s">
        <v>4709</v>
      </c>
    </row>
    <row r="1617" spans="1:20" x14ac:dyDescent="0.25">
      <c r="A1617" t="s">
        <v>4710</v>
      </c>
      <c r="B1617" s="1">
        <v>44853</v>
      </c>
      <c r="C1617" t="s">
        <v>4711</v>
      </c>
      <c r="D1617" t="s">
        <v>232</v>
      </c>
      <c r="E1617" t="s">
        <v>812</v>
      </c>
      <c r="F1617" t="s">
        <v>813</v>
      </c>
      <c r="G1617" t="s">
        <v>180</v>
      </c>
      <c r="H1617" t="s">
        <v>354</v>
      </c>
      <c r="I1617">
        <v>5</v>
      </c>
      <c r="J1617">
        <v>252.2</v>
      </c>
      <c r="K1617">
        <v>0</v>
      </c>
      <c r="L1617">
        <v>100.88</v>
      </c>
      <c r="M1617">
        <v>4.08</v>
      </c>
      <c r="N1617">
        <v>1365.96</v>
      </c>
      <c r="O1617" t="s">
        <v>69</v>
      </c>
      <c r="P1617" t="s">
        <v>28</v>
      </c>
      <c r="Q1617" t="s">
        <v>188</v>
      </c>
      <c r="R1617" t="s">
        <v>82</v>
      </c>
      <c r="S1617" t="s">
        <v>43</v>
      </c>
      <c r="T1617" t="s">
        <v>3819</v>
      </c>
    </row>
    <row r="1618" spans="1:20" x14ac:dyDescent="0.25">
      <c r="A1618" t="s">
        <v>4712</v>
      </c>
      <c r="B1618" s="1">
        <v>45240</v>
      </c>
      <c r="C1618" t="s">
        <v>4713</v>
      </c>
      <c r="D1618" t="s">
        <v>1321</v>
      </c>
      <c r="E1618" t="s">
        <v>233</v>
      </c>
      <c r="F1618" t="s">
        <v>234</v>
      </c>
      <c r="G1618" t="s">
        <v>108</v>
      </c>
      <c r="H1618" t="s">
        <v>26</v>
      </c>
      <c r="I1618">
        <v>3</v>
      </c>
      <c r="J1618">
        <v>461.27</v>
      </c>
      <c r="K1618">
        <v>0.25</v>
      </c>
      <c r="L1618">
        <v>83.03</v>
      </c>
      <c r="M1618">
        <v>2.12</v>
      </c>
      <c r="N1618">
        <v>1123.01</v>
      </c>
      <c r="O1618" t="s">
        <v>69</v>
      </c>
      <c r="P1618" t="s">
        <v>132</v>
      </c>
      <c r="Q1618" t="s">
        <v>71</v>
      </c>
      <c r="R1618" t="s">
        <v>42</v>
      </c>
      <c r="S1618" t="s">
        <v>43</v>
      </c>
      <c r="T1618" t="s">
        <v>3338</v>
      </c>
    </row>
    <row r="1619" spans="1:20" x14ac:dyDescent="0.25">
      <c r="A1619" t="s">
        <v>4714</v>
      </c>
      <c r="B1619" s="1">
        <v>44537</v>
      </c>
      <c r="C1619" t="s">
        <v>4715</v>
      </c>
      <c r="D1619" t="s">
        <v>724</v>
      </c>
      <c r="E1619" t="s">
        <v>456</v>
      </c>
      <c r="F1619" t="s">
        <v>457</v>
      </c>
      <c r="G1619" t="s">
        <v>98</v>
      </c>
      <c r="H1619" t="s">
        <v>109</v>
      </c>
      <c r="I1619">
        <v>1</v>
      </c>
      <c r="J1619">
        <v>95.64</v>
      </c>
      <c r="K1619">
        <v>0</v>
      </c>
      <c r="L1619">
        <v>7.65</v>
      </c>
      <c r="M1619">
        <v>6.62</v>
      </c>
      <c r="N1619">
        <v>109.91</v>
      </c>
      <c r="O1619" t="s">
        <v>80</v>
      </c>
      <c r="P1619" t="s">
        <v>28</v>
      </c>
      <c r="Q1619" t="s">
        <v>228</v>
      </c>
      <c r="R1619" t="s">
        <v>82</v>
      </c>
      <c r="S1619" t="s">
        <v>43</v>
      </c>
      <c r="T1619" t="s">
        <v>2104</v>
      </c>
    </row>
    <row r="1620" spans="1:20" x14ac:dyDescent="0.25">
      <c r="A1620" t="s">
        <v>4716</v>
      </c>
      <c r="B1620" s="1">
        <v>44301</v>
      </c>
      <c r="C1620" t="s">
        <v>4717</v>
      </c>
      <c r="D1620" t="s">
        <v>1885</v>
      </c>
      <c r="E1620" t="s">
        <v>151</v>
      </c>
      <c r="F1620" t="s">
        <v>152</v>
      </c>
      <c r="G1620" t="s">
        <v>38</v>
      </c>
      <c r="H1620" t="s">
        <v>68</v>
      </c>
      <c r="I1620">
        <v>1</v>
      </c>
      <c r="J1620">
        <v>521.34</v>
      </c>
      <c r="K1620">
        <v>0</v>
      </c>
      <c r="L1620">
        <v>26.07</v>
      </c>
      <c r="M1620">
        <v>1.86</v>
      </c>
      <c r="N1620">
        <v>549.27</v>
      </c>
      <c r="O1620" t="s">
        <v>40</v>
      </c>
      <c r="P1620" t="s">
        <v>132</v>
      </c>
      <c r="Q1620" t="s">
        <v>116</v>
      </c>
      <c r="R1620" t="s">
        <v>42</v>
      </c>
      <c r="S1620" t="s">
        <v>43</v>
      </c>
      <c r="T1620" t="s">
        <v>4718</v>
      </c>
    </row>
    <row r="1621" spans="1:20" x14ac:dyDescent="0.25">
      <c r="A1621" t="s">
        <v>4719</v>
      </c>
      <c r="B1621" s="1">
        <v>44973</v>
      </c>
      <c r="C1621" t="s">
        <v>4720</v>
      </c>
      <c r="D1621" t="s">
        <v>974</v>
      </c>
      <c r="E1621" t="s">
        <v>261</v>
      </c>
      <c r="F1621" t="s">
        <v>262</v>
      </c>
      <c r="G1621" t="s">
        <v>180</v>
      </c>
      <c r="H1621" t="s">
        <v>256</v>
      </c>
      <c r="I1621">
        <v>5</v>
      </c>
      <c r="J1621">
        <v>512.94000000000005</v>
      </c>
      <c r="K1621">
        <v>0.15</v>
      </c>
      <c r="L1621">
        <v>261.60000000000002</v>
      </c>
      <c r="M1621">
        <v>0.04</v>
      </c>
      <c r="N1621">
        <v>2441.64</v>
      </c>
      <c r="O1621" t="s">
        <v>27</v>
      </c>
      <c r="P1621" t="s">
        <v>28</v>
      </c>
      <c r="Q1621" t="s">
        <v>51</v>
      </c>
      <c r="R1621" t="s">
        <v>42</v>
      </c>
      <c r="S1621" t="s">
        <v>43</v>
      </c>
      <c r="T1621" t="s">
        <v>4721</v>
      </c>
    </row>
    <row r="1622" spans="1:20" x14ac:dyDescent="0.25">
      <c r="A1622" t="s">
        <v>4722</v>
      </c>
      <c r="B1622" s="1">
        <v>44226</v>
      </c>
      <c r="C1622" t="s">
        <v>4723</v>
      </c>
      <c r="D1622" t="s">
        <v>163</v>
      </c>
      <c r="E1622" t="s">
        <v>106</v>
      </c>
      <c r="F1622" t="s">
        <v>107</v>
      </c>
      <c r="G1622" t="s">
        <v>25</v>
      </c>
      <c r="H1622" t="s">
        <v>123</v>
      </c>
      <c r="I1622">
        <v>5</v>
      </c>
      <c r="J1622">
        <v>576.54</v>
      </c>
      <c r="K1622">
        <v>0.2</v>
      </c>
      <c r="L1622">
        <v>276.74</v>
      </c>
      <c r="M1622">
        <v>8.24</v>
      </c>
      <c r="N1622">
        <v>2591.14</v>
      </c>
      <c r="O1622" t="s">
        <v>153</v>
      </c>
      <c r="P1622" t="s">
        <v>28</v>
      </c>
      <c r="Q1622" t="s">
        <v>210</v>
      </c>
      <c r="R1622" t="s">
        <v>42</v>
      </c>
      <c r="S1622" t="s">
        <v>43</v>
      </c>
      <c r="T1622" t="s">
        <v>661</v>
      </c>
    </row>
    <row r="1623" spans="1:20" x14ac:dyDescent="0.25">
      <c r="A1623" t="s">
        <v>4724</v>
      </c>
      <c r="B1623" s="1">
        <v>45386</v>
      </c>
      <c r="C1623" t="s">
        <v>4725</v>
      </c>
      <c r="D1623" t="s">
        <v>275</v>
      </c>
      <c r="E1623" t="s">
        <v>137</v>
      </c>
      <c r="F1623" t="s">
        <v>138</v>
      </c>
      <c r="G1623" t="s">
        <v>180</v>
      </c>
      <c r="H1623" t="s">
        <v>109</v>
      </c>
      <c r="I1623">
        <v>2</v>
      </c>
      <c r="J1623">
        <v>305.19</v>
      </c>
      <c r="K1623">
        <v>0.1</v>
      </c>
      <c r="L1623">
        <v>27.47</v>
      </c>
      <c r="M1623">
        <v>5.32</v>
      </c>
      <c r="N1623">
        <v>582.13</v>
      </c>
      <c r="O1623" t="s">
        <v>27</v>
      </c>
      <c r="P1623" t="s">
        <v>28</v>
      </c>
      <c r="Q1623" t="s">
        <v>210</v>
      </c>
      <c r="R1623" t="s">
        <v>42</v>
      </c>
      <c r="S1623" t="s">
        <v>31</v>
      </c>
      <c r="T1623" t="s">
        <v>1233</v>
      </c>
    </row>
    <row r="1624" spans="1:20" x14ac:dyDescent="0.25">
      <c r="A1624" t="s">
        <v>4726</v>
      </c>
      <c r="B1624" s="1">
        <v>44091</v>
      </c>
      <c r="C1624" t="s">
        <v>4727</v>
      </c>
      <c r="D1624" t="s">
        <v>343</v>
      </c>
      <c r="E1624" t="s">
        <v>56</v>
      </c>
      <c r="F1624" t="s">
        <v>57</v>
      </c>
      <c r="G1624" t="s">
        <v>25</v>
      </c>
      <c r="H1624" t="s">
        <v>123</v>
      </c>
      <c r="I1624">
        <v>5</v>
      </c>
      <c r="J1624">
        <v>336.04</v>
      </c>
      <c r="K1624">
        <v>0.05</v>
      </c>
      <c r="L1624">
        <v>79.81</v>
      </c>
      <c r="M1624">
        <v>11.96</v>
      </c>
      <c r="N1624">
        <v>1687.96</v>
      </c>
      <c r="O1624" t="s">
        <v>80</v>
      </c>
      <c r="P1624" t="s">
        <v>28</v>
      </c>
      <c r="Q1624" t="s">
        <v>221</v>
      </c>
      <c r="R1624" t="s">
        <v>222</v>
      </c>
      <c r="S1624" t="s">
        <v>43</v>
      </c>
      <c r="T1624" t="s">
        <v>288</v>
      </c>
    </row>
    <row r="1625" spans="1:20" x14ac:dyDescent="0.25">
      <c r="A1625" t="s">
        <v>4728</v>
      </c>
      <c r="B1625" s="1">
        <v>44635</v>
      </c>
      <c r="C1625" t="s">
        <v>4729</v>
      </c>
      <c r="D1625" t="s">
        <v>768</v>
      </c>
      <c r="E1625" t="s">
        <v>302</v>
      </c>
      <c r="F1625" t="s">
        <v>303</v>
      </c>
      <c r="G1625" t="s">
        <v>38</v>
      </c>
      <c r="H1625" t="s">
        <v>79</v>
      </c>
      <c r="I1625">
        <v>5</v>
      </c>
      <c r="J1625">
        <v>178.15</v>
      </c>
      <c r="K1625">
        <v>0.05</v>
      </c>
      <c r="L1625">
        <v>101.55</v>
      </c>
      <c r="M1625">
        <v>7.25</v>
      </c>
      <c r="N1625">
        <v>955.01</v>
      </c>
      <c r="O1625" t="s">
        <v>153</v>
      </c>
      <c r="P1625" t="s">
        <v>132</v>
      </c>
      <c r="Q1625" t="s">
        <v>221</v>
      </c>
      <c r="R1625" t="s">
        <v>222</v>
      </c>
      <c r="S1625" t="s">
        <v>43</v>
      </c>
      <c r="T1625" t="s">
        <v>4730</v>
      </c>
    </row>
    <row r="1626" spans="1:20" x14ac:dyDescent="0.25">
      <c r="A1626" t="s">
        <v>4731</v>
      </c>
      <c r="B1626" s="1">
        <v>44764</v>
      </c>
      <c r="C1626" t="s">
        <v>4732</v>
      </c>
      <c r="D1626" t="s">
        <v>1496</v>
      </c>
      <c r="E1626" t="s">
        <v>380</v>
      </c>
      <c r="F1626" t="s">
        <v>381</v>
      </c>
      <c r="G1626" t="s">
        <v>38</v>
      </c>
      <c r="H1626" t="s">
        <v>58</v>
      </c>
      <c r="I1626">
        <v>5</v>
      </c>
      <c r="J1626">
        <v>575.97</v>
      </c>
      <c r="K1626">
        <v>0.2</v>
      </c>
      <c r="L1626">
        <v>115.19</v>
      </c>
      <c r="M1626">
        <v>1.88</v>
      </c>
      <c r="N1626">
        <v>2420.9499999999998</v>
      </c>
      <c r="O1626" t="s">
        <v>69</v>
      </c>
      <c r="P1626" t="s">
        <v>28</v>
      </c>
      <c r="Q1626" t="s">
        <v>154</v>
      </c>
      <c r="R1626" t="s">
        <v>155</v>
      </c>
      <c r="S1626" t="s">
        <v>43</v>
      </c>
      <c r="T1626" t="s">
        <v>436</v>
      </c>
    </row>
    <row r="1627" spans="1:20" x14ac:dyDescent="0.25">
      <c r="A1627" t="s">
        <v>4733</v>
      </c>
      <c r="B1627" s="1">
        <v>45110</v>
      </c>
      <c r="C1627" t="s">
        <v>4734</v>
      </c>
      <c r="D1627" t="s">
        <v>425</v>
      </c>
      <c r="E1627" t="s">
        <v>202</v>
      </c>
      <c r="F1627" t="s">
        <v>203</v>
      </c>
      <c r="G1627" t="s">
        <v>180</v>
      </c>
      <c r="H1627" t="s">
        <v>68</v>
      </c>
      <c r="I1627">
        <v>3</v>
      </c>
      <c r="J1627">
        <v>119.69</v>
      </c>
      <c r="K1627">
        <v>0.15</v>
      </c>
      <c r="L1627">
        <v>15.26</v>
      </c>
      <c r="M1627">
        <v>5.68</v>
      </c>
      <c r="N1627">
        <v>326.14999999999998</v>
      </c>
      <c r="O1627" t="s">
        <v>27</v>
      </c>
      <c r="P1627" t="s">
        <v>28</v>
      </c>
      <c r="Q1627" t="s">
        <v>124</v>
      </c>
      <c r="R1627" t="s">
        <v>125</v>
      </c>
      <c r="S1627" t="s">
        <v>43</v>
      </c>
      <c r="T1627" t="s">
        <v>4735</v>
      </c>
    </row>
    <row r="1628" spans="1:20" x14ac:dyDescent="0.25">
      <c r="A1628" t="s">
        <v>4736</v>
      </c>
      <c r="B1628" s="1">
        <v>45588</v>
      </c>
      <c r="C1628" t="s">
        <v>4737</v>
      </c>
      <c r="D1628" t="s">
        <v>120</v>
      </c>
      <c r="E1628" t="s">
        <v>945</v>
      </c>
      <c r="F1628" t="s">
        <v>946</v>
      </c>
      <c r="G1628" t="s">
        <v>108</v>
      </c>
      <c r="H1628" t="s">
        <v>26</v>
      </c>
      <c r="I1628">
        <v>2</v>
      </c>
      <c r="J1628">
        <v>498.95</v>
      </c>
      <c r="K1628">
        <v>0.05</v>
      </c>
      <c r="L1628">
        <v>47.4</v>
      </c>
      <c r="M1628">
        <v>5.62</v>
      </c>
      <c r="N1628">
        <v>1001.02</v>
      </c>
      <c r="O1628" t="s">
        <v>27</v>
      </c>
      <c r="P1628" t="s">
        <v>28</v>
      </c>
      <c r="Q1628" t="s">
        <v>100</v>
      </c>
      <c r="R1628" t="s">
        <v>101</v>
      </c>
      <c r="S1628" t="s">
        <v>43</v>
      </c>
      <c r="T1628" t="s">
        <v>1981</v>
      </c>
    </row>
    <row r="1629" spans="1:20" x14ac:dyDescent="0.25">
      <c r="A1629" t="s">
        <v>4738</v>
      </c>
      <c r="B1629" s="1">
        <v>44735</v>
      </c>
      <c r="C1629" t="s">
        <v>4739</v>
      </c>
      <c r="D1629" t="s">
        <v>801</v>
      </c>
      <c r="E1629" t="s">
        <v>196</v>
      </c>
      <c r="F1629" t="s">
        <v>197</v>
      </c>
      <c r="G1629" t="s">
        <v>50</v>
      </c>
      <c r="H1629" t="s">
        <v>123</v>
      </c>
      <c r="I1629">
        <v>5</v>
      </c>
      <c r="J1629">
        <v>473.14</v>
      </c>
      <c r="K1629">
        <v>0.3</v>
      </c>
      <c r="L1629">
        <v>82.8</v>
      </c>
      <c r="M1629">
        <v>3.57</v>
      </c>
      <c r="N1629">
        <v>1742.36</v>
      </c>
      <c r="O1629" t="s">
        <v>40</v>
      </c>
      <c r="P1629" t="s">
        <v>132</v>
      </c>
      <c r="Q1629" t="s">
        <v>124</v>
      </c>
      <c r="R1629" t="s">
        <v>125</v>
      </c>
      <c r="S1629" t="s">
        <v>43</v>
      </c>
      <c r="T1629" t="s">
        <v>2727</v>
      </c>
    </row>
    <row r="1630" spans="1:20" x14ac:dyDescent="0.25">
      <c r="A1630" t="s">
        <v>4740</v>
      </c>
      <c r="B1630" s="1">
        <v>45080</v>
      </c>
      <c r="C1630" t="s">
        <v>4741</v>
      </c>
      <c r="D1630" t="s">
        <v>652</v>
      </c>
      <c r="E1630" t="s">
        <v>96</v>
      </c>
      <c r="F1630" t="s">
        <v>97</v>
      </c>
      <c r="G1630" t="s">
        <v>38</v>
      </c>
      <c r="H1630" t="s">
        <v>354</v>
      </c>
      <c r="I1630">
        <v>2</v>
      </c>
      <c r="J1630">
        <v>73.47</v>
      </c>
      <c r="K1630">
        <v>0</v>
      </c>
      <c r="L1630">
        <v>0</v>
      </c>
      <c r="M1630">
        <v>14.9</v>
      </c>
      <c r="N1630">
        <v>161.84</v>
      </c>
      <c r="O1630" t="s">
        <v>69</v>
      </c>
      <c r="P1630" t="s">
        <v>28</v>
      </c>
      <c r="Q1630" t="s">
        <v>221</v>
      </c>
      <c r="R1630" t="s">
        <v>222</v>
      </c>
      <c r="S1630" t="s">
        <v>43</v>
      </c>
      <c r="T1630" t="s">
        <v>4742</v>
      </c>
    </row>
    <row r="1631" spans="1:20" x14ac:dyDescent="0.25">
      <c r="A1631" t="s">
        <v>4743</v>
      </c>
      <c r="B1631" s="1">
        <v>44907</v>
      </c>
      <c r="C1631" t="s">
        <v>4744</v>
      </c>
      <c r="D1631" t="s">
        <v>1509</v>
      </c>
      <c r="E1631" t="s">
        <v>226</v>
      </c>
      <c r="F1631" t="s">
        <v>227</v>
      </c>
      <c r="G1631" t="s">
        <v>108</v>
      </c>
      <c r="H1631" t="s">
        <v>354</v>
      </c>
      <c r="I1631">
        <v>5</v>
      </c>
      <c r="J1631">
        <v>41.59</v>
      </c>
      <c r="K1631">
        <v>0.05</v>
      </c>
      <c r="L1631">
        <v>23.71</v>
      </c>
      <c r="M1631">
        <v>3.97</v>
      </c>
      <c r="N1631">
        <v>225.23</v>
      </c>
      <c r="O1631" t="s">
        <v>40</v>
      </c>
      <c r="P1631" t="s">
        <v>99</v>
      </c>
      <c r="Q1631" t="s">
        <v>29</v>
      </c>
      <c r="R1631" t="s">
        <v>30</v>
      </c>
      <c r="S1631" t="s">
        <v>31</v>
      </c>
      <c r="T1631" t="s">
        <v>4025</v>
      </c>
    </row>
    <row r="1632" spans="1:20" x14ac:dyDescent="0.25">
      <c r="A1632" t="s">
        <v>4745</v>
      </c>
      <c r="B1632" s="1">
        <v>44770</v>
      </c>
      <c r="C1632" t="s">
        <v>4746</v>
      </c>
      <c r="D1632" t="s">
        <v>1085</v>
      </c>
      <c r="E1632" t="s">
        <v>352</v>
      </c>
      <c r="F1632" t="s">
        <v>353</v>
      </c>
      <c r="G1632" t="s">
        <v>108</v>
      </c>
      <c r="H1632" t="s">
        <v>79</v>
      </c>
      <c r="I1632">
        <v>2</v>
      </c>
      <c r="J1632">
        <v>71.38</v>
      </c>
      <c r="K1632">
        <v>0.15</v>
      </c>
      <c r="L1632">
        <v>14.56</v>
      </c>
      <c r="M1632">
        <v>12.33</v>
      </c>
      <c r="N1632">
        <v>148.24</v>
      </c>
      <c r="O1632" t="s">
        <v>69</v>
      </c>
      <c r="P1632" t="s">
        <v>132</v>
      </c>
      <c r="Q1632" t="s">
        <v>41</v>
      </c>
      <c r="R1632" t="s">
        <v>42</v>
      </c>
      <c r="S1632" t="s">
        <v>43</v>
      </c>
      <c r="T1632" t="s">
        <v>4747</v>
      </c>
    </row>
    <row r="1633" spans="1:20" x14ac:dyDescent="0.25">
      <c r="A1633" t="s">
        <v>4748</v>
      </c>
      <c r="B1633" s="1">
        <v>45354</v>
      </c>
      <c r="C1633" t="s">
        <v>4749</v>
      </c>
      <c r="D1633" t="s">
        <v>1878</v>
      </c>
      <c r="E1633" t="s">
        <v>319</v>
      </c>
      <c r="F1633" t="s">
        <v>320</v>
      </c>
      <c r="G1633" t="s">
        <v>108</v>
      </c>
      <c r="H1633" t="s">
        <v>79</v>
      </c>
      <c r="I1633">
        <v>2</v>
      </c>
      <c r="J1633">
        <v>585.87</v>
      </c>
      <c r="K1633">
        <v>0.2</v>
      </c>
      <c r="L1633">
        <v>0</v>
      </c>
      <c r="M1633">
        <v>10.84</v>
      </c>
      <c r="N1633">
        <v>948.23</v>
      </c>
      <c r="O1633" t="s">
        <v>80</v>
      </c>
      <c r="P1633" t="s">
        <v>132</v>
      </c>
      <c r="Q1633" t="s">
        <v>182</v>
      </c>
      <c r="R1633" t="s">
        <v>183</v>
      </c>
      <c r="S1633" t="s">
        <v>43</v>
      </c>
      <c r="T1633" t="s">
        <v>4750</v>
      </c>
    </row>
    <row r="1634" spans="1:20" x14ac:dyDescent="0.25">
      <c r="A1634" t="s">
        <v>4751</v>
      </c>
      <c r="B1634" s="1">
        <v>45360</v>
      </c>
      <c r="C1634" t="s">
        <v>4752</v>
      </c>
      <c r="D1634" t="s">
        <v>1085</v>
      </c>
      <c r="E1634" t="s">
        <v>114</v>
      </c>
      <c r="F1634" t="s">
        <v>115</v>
      </c>
      <c r="G1634" t="s">
        <v>98</v>
      </c>
      <c r="H1634" t="s">
        <v>68</v>
      </c>
      <c r="I1634">
        <v>5</v>
      </c>
      <c r="J1634">
        <v>159.29</v>
      </c>
      <c r="K1634">
        <v>0.05</v>
      </c>
      <c r="L1634">
        <v>60.53</v>
      </c>
      <c r="M1634">
        <v>11.47</v>
      </c>
      <c r="N1634">
        <v>828.63</v>
      </c>
      <c r="O1634" t="s">
        <v>27</v>
      </c>
      <c r="P1634" t="s">
        <v>28</v>
      </c>
      <c r="Q1634" t="s">
        <v>182</v>
      </c>
      <c r="R1634" t="s">
        <v>183</v>
      </c>
      <c r="S1634" t="s">
        <v>235</v>
      </c>
      <c r="T1634" t="s">
        <v>3204</v>
      </c>
    </row>
    <row r="1635" spans="1:20" x14ac:dyDescent="0.25">
      <c r="A1635" t="s">
        <v>4753</v>
      </c>
      <c r="B1635" s="1">
        <v>44684</v>
      </c>
      <c r="C1635" t="s">
        <v>4754</v>
      </c>
      <c r="D1635" t="s">
        <v>716</v>
      </c>
      <c r="E1635" t="s">
        <v>36</v>
      </c>
      <c r="F1635" t="s">
        <v>37</v>
      </c>
      <c r="G1635" t="s">
        <v>108</v>
      </c>
      <c r="H1635" t="s">
        <v>39</v>
      </c>
      <c r="I1635">
        <v>5</v>
      </c>
      <c r="J1635">
        <v>498.08</v>
      </c>
      <c r="K1635">
        <v>0</v>
      </c>
      <c r="L1635">
        <v>199.23</v>
      </c>
      <c r="M1635">
        <v>8.51</v>
      </c>
      <c r="N1635">
        <v>2698.14</v>
      </c>
      <c r="O1635" t="s">
        <v>27</v>
      </c>
      <c r="P1635" t="s">
        <v>28</v>
      </c>
      <c r="Q1635" t="s">
        <v>89</v>
      </c>
      <c r="R1635" t="s">
        <v>90</v>
      </c>
      <c r="S1635" t="s">
        <v>43</v>
      </c>
      <c r="T1635" t="s">
        <v>2846</v>
      </c>
    </row>
    <row r="1636" spans="1:20" x14ac:dyDescent="0.25">
      <c r="A1636" t="s">
        <v>4755</v>
      </c>
      <c r="B1636" s="1">
        <v>45218</v>
      </c>
      <c r="C1636" t="s">
        <v>4756</v>
      </c>
      <c r="D1636" t="s">
        <v>455</v>
      </c>
      <c r="E1636" t="s">
        <v>261</v>
      </c>
      <c r="F1636" t="s">
        <v>262</v>
      </c>
      <c r="G1636" t="s">
        <v>25</v>
      </c>
      <c r="H1636" t="s">
        <v>68</v>
      </c>
      <c r="I1636">
        <v>2</v>
      </c>
      <c r="J1636">
        <v>110.49</v>
      </c>
      <c r="K1636">
        <v>0.2</v>
      </c>
      <c r="L1636">
        <v>14.14</v>
      </c>
      <c r="M1636">
        <v>7.16</v>
      </c>
      <c r="N1636">
        <v>198.08</v>
      </c>
      <c r="O1636" t="s">
        <v>80</v>
      </c>
      <c r="P1636" t="s">
        <v>132</v>
      </c>
      <c r="Q1636" t="s">
        <v>339</v>
      </c>
      <c r="R1636" t="s">
        <v>82</v>
      </c>
      <c r="S1636" t="s">
        <v>43</v>
      </c>
      <c r="T1636" t="s">
        <v>4757</v>
      </c>
    </row>
    <row r="1637" spans="1:20" x14ac:dyDescent="0.25">
      <c r="A1637" t="s">
        <v>4758</v>
      </c>
      <c r="B1637" s="1">
        <v>45134</v>
      </c>
      <c r="C1637" t="s">
        <v>4759</v>
      </c>
      <c r="D1637" t="s">
        <v>1919</v>
      </c>
      <c r="E1637" t="s">
        <v>121</v>
      </c>
      <c r="F1637" t="s">
        <v>122</v>
      </c>
      <c r="G1637" t="s">
        <v>50</v>
      </c>
      <c r="H1637" t="s">
        <v>354</v>
      </c>
      <c r="I1637">
        <v>1</v>
      </c>
      <c r="J1637">
        <v>178.42</v>
      </c>
      <c r="K1637">
        <v>0</v>
      </c>
      <c r="L1637">
        <v>21.41</v>
      </c>
      <c r="M1637">
        <v>7.15</v>
      </c>
      <c r="N1637">
        <v>206.98</v>
      </c>
      <c r="O1637" t="s">
        <v>40</v>
      </c>
      <c r="P1637" t="s">
        <v>28</v>
      </c>
      <c r="Q1637" t="s">
        <v>228</v>
      </c>
      <c r="R1637" t="s">
        <v>82</v>
      </c>
      <c r="S1637" t="s">
        <v>43</v>
      </c>
      <c r="T1637" t="s">
        <v>3775</v>
      </c>
    </row>
    <row r="1638" spans="1:20" x14ac:dyDescent="0.25">
      <c r="A1638" t="s">
        <v>4760</v>
      </c>
      <c r="B1638" s="1">
        <v>44423</v>
      </c>
      <c r="C1638" t="s">
        <v>4761</v>
      </c>
      <c r="D1638" t="s">
        <v>1372</v>
      </c>
      <c r="E1638" t="s">
        <v>391</v>
      </c>
      <c r="F1638" t="s">
        <v>392</v>
      </c>
      <c r="G1638" t="s">
        <v>98</v>
      </c>
      <c r="H1638" t="s">
        <v>58</v>
      </c>
      <c r="I1638">
        <v>2</v>
      </c>
      <c r="J1638">
        <v>409.71</v>
      </c>
      <c r="K1638">
        <v>0.05</v>
      </c>
      <c r="L1638">
        <v>38.92</v>
      </c>
      <c r="M1638">
        <v>4.4000000000000004</v>
      </c>
      <c r="N1638">
        <v>821.77</v>
      </c>
      <c r="O1638" t="s">
        <v>27</v>
      </c>
      <c r="P1638" t="s">
        <v>28</v>
      </c>
      <c r="Q1638" t="s">
        <v>188</v>
      </c>
      <c r="R1638" t="s">
        <v>82</v>
      </c>
      <c r="S1638" t="s">
        <v>43</v>
      </c>
      <c r="T1638" t="s">
        <v>3892</v>
      </c>
    </row>
    <row r="1639" spans="1:20" x14ac:dyDescent="0.25">
      <c r="A1639" t="s">
        <v>4762</v>
      </c>
      <c r="B1639" s="1">
        <v>44544</v>
      </c>
      <c r="C1639" t="s">
        <v>4763</v>
      </c>
      <c r="D1639" t="s">
        <v>351</v>
      </c>
      <c r="E1639" t="s">
        <v>492</v>
      </c>
      <c r="F1639" t="s">
        <v>493</v>
      </c>
      <c r="G1639" t="s">
        <v>98</v>
      </c>
      <c r="H1639" t="s">
        <v>256</v>
      </c>
      <c r="I1639">
        <v>3</v>
      </c>
      <c r="J1639">
        <v>197.4</v>
      </c>
      <c r="K1639">
        <v>0.05</v>
      </c>
      <c r="L1639">
        <v>67.510000000000005</v>
      </c>
      <c r="M1639">
        <v>7.11</v>
      </c>
      <c r="N1639">
        <v>637.21</v>
      </c>
      <c r="O1639" t="s">
        <v>27</v>
      </c>
      <c r="P1639" t="s">
        <v>132</v>
      </c>
      <c r="Q1639" t="s">
        <v>71</v>
      </c>
      <c r="R1639" t="s">
        <v>42</v>
      </c>
      <c r="S1639" t="s">
        <v>31</v>
      </c>
      <c r="T1639" t="s">
        <v>2521</v>
      </c>
    </row>
    <row r="1640" spans="1:20" x14ac:dyDescent="0.25">
      <c r="A1640" t="s">
        <v>4764</v>
      </c>
      <c r="B1640" s="1">
        <v>45012</v>
      </c>
      <c r="C1640" t="s">
        <v>4765</v>
      </c>
      <c r="D1640" t="s">
        <v>894</v>
      </c>
      <c r="E1640" t="s">
        <v>77</v>
      </c>
      <c r="F1640" t="s">
        <v>78</v>
      </c>
      <c r="G1640" t="s">
        <v>38</v>
      </c>
      <c r="H1640" t="s">
        <v>68</v>
      </c>
      <c r="I1640">
        <v>4</v>
      </c>
      <c r="J1640">
        <v>474.83</v>
      </c>
      <c r="K1640">
        <v>0.1</v>
      </c>
      <c r="L1640">
        <v>136.75</v>
      </c>
      <c r="M1640">
        <v>8.44</v>
      </c>
      <c r="N1640">
        <v>1854.58</v>
      </c>
      <c r="O1640" t="s">
        <v>40</v>
      </c>
      <c r="P1640" t="s">
        <v>132</v>
      </c>
      <c r="Q1640" t="s">
        <v>228</v>
      </c>
      <c r="R1640" t="s">
        <v>82</v>
      </c>
      <c r="S1640" t="s">
        <v>43</v>
      </c>
      <c r="T1640" t="s">
        <v>1713</v>
      </c>
    </row>
    <row r="1641" spans="1:20" x14ac:dyDescent="0.25">
      <c r="A1641" t="s">
        <v>4766</v>
      </c>
      <c r="B1641" s="1">
        <v>44462</v>
      </c>
      <c r="C1641" t="s">
        <v>4767</v>
      </c>
      <c r="D1641" t="s">
        <v>291</v>
      </c>
      <c r="E1641" t="s">
        <v>302</v>
      </c>
      <c r="F1641" t="s">
        <v>303</v>
      </c>
      <c r="G1641" t="s">
        <v>38</v>
      </c>
      <c r="H1641" t="s">
        <v>354</v>
      </c>
      <c r="I1641">
        <v>2</v>
      </c>
      <c r="J1641">
        <v>303.95</v>
      </c>
      <c r="K1641">
        <v>0.05</v>
      </c>
      <c r="L1641">
        <v>28.88</v>
      </c>
      <c r="M1641">
        <v>3.66</v>
      </c>
      <c r="N1641">
        <v>610.04</v>
      </c>
      <c r="O1641" t="s">
        <v>69</v>
      </c>
      <c r="P1641" t="s">
        <v>28</v>
      </c>
      <c r="Q1641" t="s">
        <v>124</v>
      </c>
      <c r="R1641" t="s">
        <v>125</v>
      </c>
      <c r="S1641" t="s">
        <v>235</v>
      </c>
      <c r="T1641" t="s">
        <v>3826</v>
      </c>
    </row>
    <row r="1642" spans="1:20" x14ac:dyDescent="0.25">
      <c r="A1642" t="s">
        <v>4768</v>
      </c>
      <c r="B1642" s="1">
        <v>43889</v>
      </c>
      <c r="C1642" t="s">
        <v>4769</v>
      </c>
      <c r="D1642" t="s">
        <v>549</v>
      </c>
      <c r="E1642" t="s">
        <v>137</v>
      </c>
      <c r="F1642" t="s">
        <v>138</v>
      </c>
      <c r="G1642" t="s">
        <v>50</v>
      </c>
      <c r="H1642" t="s">
        <v>109</v>
      </c>
      <c r="I1642">
        <v>2</v>
      </c>
      <c r="J1642">
        <v>103.43</v>
      </c>
      <c r="K1642">
        <v>0</v>
      </c>
      <c r="L1642">
        <v>10.34</v>
      </c>
      <c r="M1642">
        <v>10.59</v>
      </c>
      <c r="N1642">
        <v>227.79</v>
      </c>
      <c r="O1642" t="s">
        <v>69</v>
      </c>
      <c r="P1642" t="s">
        <v>28</v>
      </c>
      <c r="Q1642" t="s">
        <v>210</v>
      </c>
      <c r="R1642" t="s">
        <v>42</v>
      </c>
      <c r="S1642" t="s">
        <v>43</v>
      </c>
      <c r="T1642" t="s">
        <v>4770</v>
      </c>
    </row>
    <row r="1643" spans="1:20" x14ac:dyDescent="0.25">
      <c r="A1643" t="s">
        <v>4771</v>
      </c>
      <c r="B1643" s="1">
        <v>45581</v>
      </c>
      <c r="C1643" t="s">
        <v>4772</v>
      </c>
      <c r="D1643" t="s">
        <v>481</v>
      </c>
      <c r="E1643" t="s">
        <v>48</v>
      </c>
      <c r="F1643" t="s">
        <v>49</v>
      </c>
      <c r="G1643" t="s">
        <v>108</v>
      </c>
      <c r="H1643" t="s">
        <v>68</v>
      </c>
      <c r="I1643">
        <v>1</v>
      </c>
      <c r="J1643">
        <v>187.05</v>
      </c>
      <c r="K1643">
        <v>0.05</v>
      </c>
      <c r="L1643">
        <v>14.22</v>
      </c>
      <c r="M1643">
        <v>3.68</v>
      </c>
      <c r="N1643">
        <v>195.6</v>
      </c>
      <c r="O1643" t="s">
        <v>69</v>
      </c>
      <c r="P1643" t="s">
        <v>28</v>
      </c>
      <c r="Q1643" t="s">
        <v>188</v>
      </c>
      <c r="R1643" t="s">
        <v>82</v>
      </c>
      <c r="S1643" t="s">
        <v>43</v>
      </c>
      <c r="T1643" t="s">
        <v>4773</v>
      </c>
    </row>
    <row r="1644" spans="1:20" x14ac:dyDescent="0.25">
      <c r="A1644" t="s">
        <v>4774</v>
      </c>
      <c r="B1644" s="1">
        <v>43958</v>
      </c>
      <c r="C1644" t="s">
        <v>4775</v>
      </c>
      <c r="D1644" t="s">
        <v>425</v>
      </c>
      <c r="E1644" t="s">
        <v>254</v>
      </c>
      <c r="F1644" t="s">
        <v>255</v>
      </c>
      <c r="G1644" t="s">
        <v>25</v>
      </c>
      <c r="H1644" t="s">
        <v>79</v>
      </c>
      <c r="I1644">
        <v>5</v>
      </c>
      <c r="J1644">
        <v>369</v>
      </c>
      <c r="K1644">
        <v>0.15</v>
      </c>
      <c r="L1644">
        <v>78.41</v>
      </c>
      <c r="M1644">
        <v>2.52</v>
      </c>
      <c r="N1644">
        <v>1649.18</v>
      </c>
      <c r="O1644" t="s">
        <v>69</v>
      </c>
      <c r="P1644" t="s">
        <v>28</v>
      </c>
      <c r="Q1644" t="s">
        <v>210</v>
      </c>
      <c r="R1644" t="s">
        <v>42</v>
      </c>
      <c r="S1644" t="s">
        <v>43</v>
      </c>
      <c r="T1644" t="s">
        <v>4776</v>
      </c>
    </row>
    <row r="1645" spans="1:20" x14ac:dyDescent="0.25">
      <c r="A1645" t="s">
        <v>4777</v>
      </c>
      <c r="B1645" s="1">
        <v>44566</v>
      </c>
      <c r="C1645" t="s">
        <v>4778</v>
      </c>
      <c r="D1645" t="s">
        <v>684</v>
      </c>
      <c r="E1645" t="s">
        <v>121</v>
      </c>
      <c r="F1645" t="s">
        <v>122</v>
      </c>
      <c r="G1645" t="s">
        <v>180</v>
      </c>
      <c r="H1645" t="s">
        <v>26</v>
      </c>
      <c r="I1645">
        <v>1</v>
      </c>
      <c r="J1645">
        <v>270.99</v>
      </c>
      <c r="K1645">
        <v>0</v>
      </c>
      <c r="L1645">
        <v>21.68</v>
      </c>
      <c r="M1645">
        <v>14.52</v>
      </c>
      <c r="N1645">
        <v>307.19</v>
      </c>
      <c r="O1645" t="s">
        <v>27</v>
      </c>
      <c r="P1645" t="s">
        <v>28</v>
      </c>
      <c r="Q1645" t="s">
        <v>51</v>
      </c>
      <c r="R1645" t="s">
        <v>42</v>
      </c>
      <c r="S1645" t="s">
        <v>43</v>
      </c>
      <c r="T1645" t="s">
        <v>4779</v>
      </c>
    </row>
    <row r="1646" spans="1:20" x14ac:dyDescent="0.25">
      <c r="A1646" t="s">
        <v>4780</v>
      </c>
      <c r="B1646" s="1">
        <v>44551</v>
      </c>
      <c r="C1646" t="s">
        <v>4781</v>
      </c>
      <c r="D1646" t="s">
        <v>604</v>
      </c>
      <c r="E1646" t="s">
        <v>374</v>
      </c>
      <c r="F1646" t="s">
        <v>375</v>
      </c>
      <c r="G1646" t="s">
        <v>50</v>
      </c>
      <c r="H1646" t="s">
        <v>263</v>
      </c>
      <c r="I1646">
        <v>1</v>
      </c>
      <c r="J1646">
        <v>327.61</v>
      </c>
      <c r="K1646">
        <v>0.05</v>
      </c>
      <c r="L1646">
        <v>24.9</v>
      </c>
      <c r="M1646">
        <v>3.9</v>
      </c>
      <c r="N1646">
        <v>340.03</v>
      </c>
      <c r="O1646" t="s">
        <v>153</v>
      </c>
      <c r="P1646" t="s">
        <v>99</v>
      </c>
      <c r="Q1646" t="s">
        <v>41</v>
      </c>
      <c r="R1646" t="s">
        <v>42</v>
      </c>
      <c r="S1646" t="s">
        <v>235</v>
      </c>
      <c r="T1646" t="s">
        <v>4782</v>
      </c>
    </row>
    <row r="1647" spans="1:20" x14ac:dyDescent="0.25">
      <c r="A1647" t="s">
        <v>4783</v>
      </c>
      <c r="B1647" s="1">
        <v>44969</v>
      </c>
      <c r="C1647" t="s">
        <v>4784</v>
      </c>
      <c r="D1647" t="s">
        <v>779</v>
      </c>
      <c r="E1647" t="s">
        <v>36</v>
      </c>
      <c r="F1647" t="s">
        <v>37</v>
      </c>
      <c r="G1647" t="s">
        <v>108</v>
      </c>
      <c r="H1647" t="s">
        <v>68</v>
      </c>
      <c r="I1647">
        <v>1</v>
      </c>
      <c r="J1647">
        <v>189.15</v>
      </c>
      <c r="K1647">
        <v>0</v>
      </c>
      <c r="L1647">
        <v>15.13</v>
      </c>
      <c r="M1647">
        <v>11.42</v>
      </c>
      <c r="N1647">
        <v>215.7</v>
      </c>
      <c r="O1647" t="s">
        <v>27</v>
      </c>
      <c r="P1647" t="s">
        <v>28</v>
      </c>
      <c r="Q1647" t="s">
        <v>116</v>
      </c>
      <c r="R1647" t="s">
        <v>42</v>
      </c>
      <c r="S1647" t="s">
        <v>91</v>
      </c>
      <c r="T1647" t="s">
        <v>3810</v>
      </c>
    </row>
    <row r="1648" spans="1:20" x14ac:dyDescent="0.25">
      <c r="A1648" t="s">
        <v>4785</v>
      </c>
      <c r="B1648" s="1">
        <v>45063</v>
      </c>
      <c r="C1648" t="s">
        <v>4786</v>
      </c>
      <c r="D1648" t="s">
        <v>2575</v>
      </c>
      <c r="E1648" t="s">
        <v>66</v>
      </c>
      <c r="F1648" t="s">
        <v>67</v>
      </c>
      <c r="G1648" t="s">
        <v>50</v>
      </c>
      <c r="H1648" t="s">
        <v>68</v>
      </c>
      <c r="I1648">
        <v>1</v>
      </c>
      <c r="J1648">
        <v>250.12</v>
      </c>
      <c r="K1648">
        <v>0.15</v>
      </c>
      <c r="L1648">
        <v>17.010000000000002</v>
      </c>
      <c r="M1648">
        <v>11.33</v>
      </c>
      <c r="N1648">
        <v>240.94</v>
      </c>
      <c r="O1648" t="s">
        <v>69</v>
      </c>
      <c r="P1648" t="s">
        <v>28</v>
      </c>
      <c r="Q1648" t="s">
        <v>145</v>
      </c>
      <c r="R1648" t="s">
        <v>146</v>
      </c>
      <c r="S1648" t="s">
        <v>31</v>
      </c>
      <c r="T1648" t="s">
        <v>4787</v>
      </c>
    </row>
    <row r="1649" spans="1:20" x14ac:dyDescent="0.25">
      <c r="A1649" t="s">
        <v>4788</v>
      </c>
      <c r="B1649" s="1">
        <v>44356</v>
      </c>
      <c r="C1649" t="s">
        <v>4789</v>
      </c>
      <c r="D1649" t="s">
        <v>1028</v>
      </c>
      <c r="E1649" t="s">
        <v>151</v>
      </c>
      <c r="F1649" t="s">
        <v>152</v>
      </c>
      <c r="G1649" t="s">
        <v>98</v>
      </c>
      <c r="H1649" t="s">
        <v>79</v>
      </c>
      <c r="I1649">
        <v>1</v>
      </c>
      <c r="J1649">
        <v>292.68</v>
      </c>
      <c r="K1649">
        <v>0</v>
      </c>
      <c r="L1649">
        <v>23.41</v>
      </c>
      <c r="M1649">
        <v>7.09</v>
      </c>
      <c r="N1649">
        <v>323.18</v>
      </c>
      <c r="O1649" t="s">
        <v>80</v>
      </c>
      <c r="P1649" t="s">
        <v>28</v>
      </c>
      <c r="Q1649" t="s">
        <v>228</v>
      </c>
      <c r="R1649" t="s">
        <v>82</v>
      </c>
      <c r="S1649" t="s">
        <v>43</v>
      </c>
      <c r="T1649" t="s">
        <v>4790</v>
      </c>
    </row>
    <row r="1650" spans="1:20" x14ac:dyDescent="0.25">
      <c r="A1650" t="s">
        <v>4791</v>
      </c>
      <c r="B1650" s="1">
        <v>44351</v>
      </c>
      <c r="C1650" t="s">
        <v>4792</v>
      </c>
      <c r="D1650" t="s">
        <v>214</v>
      </c>
      <c r="E1650" t="s">
        <v>23</v>
      </c>
      <c r="F1650" t="s">
        <v>24</v>
      </c>
      <c r="G1650" t="s">
        <v>98</v>
      </c>
      <c r="H1650" t="s">
        <v>79</v>
      </c>
      <c r="I1650">
        <v>2</v>
      </c>
      <c r="J1650">
        <v>168.56</v>
      </c>
      <c r="K1650">
        <v>0</v>
      </c>
      <c r="L1650">
        <v>26.97</v>
      </c>
      <c r="M1650">
        <v>5.0199999999999996</v>
      </c>
      <c r="N1650">
        <v>369.11</v>
      </c>
      <c r="O1650" t="s">
        <v>27</v>
      </c>
      <c r="P1650" t="s">
        <v>28</v>
      </c>
      <c r="Q1650" t="s">
        <v>154</v>
      </c>
      <c r="R1650" t="s">
        <v>155</v>
      </c>
      <c r="S1650" t="s">
        <v>43</v>
      </c>
      <c r="T1650" t="s">
        <v>3330</v>
      </c>
    </row>
    <row r="1651" spans="1:20" x14ac:dyDescent="0.25">
      <c r="A1651" t="s">
        <v>4793</v>
      </c>
      <c r="B1651" s="1">
        <v>44382</v>
      </c>
      <c r="C1651" t="s">
        <v>4794</v>
      </c>
      <c r="D1651" t="s">
        <v>1133</v>
      </c>
      <c r="E1651" t="s">
        <v>812</v>
      </c>
      <c r="F1651" t="s">
        <v>813</v>
      </c>
      <c r="G1651" t="s">
        <v>108</v>
      </c>
      <c r="H1651" t="s">
        <v>79</v>
      </c>
      <c r="I1651">
        <v>4</v>
      </c>
      <c r="J1651">
        <v>154.5</v>
      </c>
      <c r="K1651">
        <v>0</v>
      </c>
      <c r="L1651">
        <v>111.24</v>
      </c>
      <c r="M1651">
        <v>11.46</v>
      </c>
      <c r="N1651">
        <v>740.7</v>
      </c>
      <c r="O1651" t="s">
        <v>59</v>
      </c>
      <c r="P1651" t="s">
        <v>181</v>
      </c>
      <c r="Q1651" t="s">
        <v>89</v>
      </c>
      <c r="R1651" t="s">
        <v>90</v>
      </c>
      <c r="S1651" t="s">
        <v>43</v>
      </c>
      <c r="T1651" t="s">
        <v>4795</v>
      </c>
    </row>
    <row r="1652" spans="1:20" x14ac:dyDescent="0.25">
      <c r="A1652" t="s">
        <v>4796</v>
      </c>
      <c r="B1652" s="1">
        <v>44067</v>
      </c>
      <c r="C1652" t="s">
        <v>4797</v>
      </c>
      <c r="D1652" t="s">
        <v>811</v>
      </c>
      <c r="E1652" t="s">
        <v>178</v>
      </c>
      <c r="F1652" t="s">
        <v>179</v>
      </c>
      <c r="G1652" t="s">
        <v>108</v>
      </c>
      <c r="H1652" t="s">
        <v>58</v>
      </c>
      <c r="I1652">
        <v>1</v>
      </c>
      <c r="J1652">
        <v>303.20999999999998</v>
      </c>
      <c r="K1652">
        <v>0.2</v>
      </c>
      <c r="L1652">
        <v>12.13</v>
      </c>
      <c r="M1652">
        <v>0.35</v>
      </c>
      <c r="N1652">
        <v>255.05</v>
      </c>
      <c r="O1652" t="s">
        <v>27</v>
      </c>
      <c r="P1652" t="s">
        <v>132</v>
      </c>
      <c r="Q1652" t="s">
        <v>339</v>
      </c>
      <c r="R1652" t="s">
        <v>82</v>
      </c>
      <c r="S1652" t="s">
        <v>43</v>
      </c>
      <c r="T1652" t="s">
        <v>1584</v>
      </c>
    </row>
    <row r="1653" spans="1:20" x14ac:dyDescent="0.25">
      <c r="A1653" t="s">
        <v>4798</v>
      </c>
      <c r="B1653" s="1">
        <v>45135</v>
      </c>
      <c r="C1653" t="s">
        <v>4799</v>
      </c>
      <c r="D1653" t="s">
        <v>944</v>
      </c>
      <c r="E1653" t="s">
        <v>492</v>
      </c>
      <c r="F1653" t="s">
        <v>493</v>
      </c>
      <c r="G1653" t="s">
        <v>108</v>
      </c>
      <c r="H1653" t="s">
        <v>256</v>
      </c>
      <c r="I1653">
        <v>1</v>
      </c>
      <c r="J1653">
        <v>13.07</v>
      </c>
      <c r="K1653">
        <v>0</v>
      </c>
      <c r="L1653">
        <v>0.65</v>
      </c>
      <c r="M1653">
        <v>0.17</v>
      </c>
      <c r="N1653">
        <v>13.89</v>
      </c>
      <c r="O1653" t="s">
        <v>27</v>
      </c>
      <c r="P1653" t="s">
        <v>28</v>
      </c>
      <c r="Q1653" t="s">
        <v>41</v>
      </c>
      <c r="R1653" t="s">
        <v>42</v>
      </c>
      <c r="S1653" t="s">
        <v>43</v>
      </c>
      <c r="T1653" t="s">
        <v>4800</v>
      </c>
    </row>
    <row r="1654" spans="1:20" x14ac:dyDescent="0.25">
      <c r="A1654" t="s">
        <v>4801</v>
      </c>
      <c r="B1654" s="1">
        <v>45213</v>
      </c>
      <c r="C1654" t="s">
        <v>4802</v>
      </c>
      <c r="D1654" t="s">
        <v>214</v>
      </c>
      <c r="E1654" t="s">
        <v>337</v>
      </c>
      <c r="F1654" t="s">
        <v>338</v>
      </c>
      <c r="G1654" t="s">
        <v>108</v>
      </c>
      <c r="H1654" t="s">
        <v>58</v>
      </c>
      <c r="I1654">
        <v>1</v>
      </c>
      <c r="J1654">
        <v>525.47</v>
      </c>
      <c r="K1654">
        <v>0.1</v>
      </c>
      <c r="L1654">
        <v>37.83</v>
      </c>
      <c r="M1654">
        <v>5.48</v>
      </c>
      <c r="N1654">
        <v>516.23</v>
      </c>
      <c r="O1654" t="s">
        <v>69</v>
      </c>
      <c r="P1654" t="s">
        <v>28</v>
      </c>
      <c r="Q1654" t="s">
        <v>182</v>
      </c>
      <c r="R1654" t="s">
        <v>183</v>
      </c>
      <c r="S1654" t="s">
        <v>43</v>
      </c>
      <c r="T1654" t="s">
        <v>4803</v>
      </c>
    </row>
    <row r="1655" spans="1:20" x14ac:dyDescent="0.25">
      <c r="A1655" t="s">
        <v>4804</v>
      </c>
      <c r="B1655" s="1">
        <v>45055</v>
      </c>
      <c r="C1655" t="s">
        <v>4805</v>
      </c>
      <c r="D1655" t="s">
        <v>1077</v>
      </c>
      <c r="E1655" t="s">
        <v>106</v>
      </c>
      <c r="F1655" t="s">
        <v>107</v>
      </c>
      <c r="G1655" t="s">
        <v>98</v>
      </c>
      <c r="H1655" t="s">
        <v>256</v>
      </c>
      <c r="I1655">
        <v>5</v>
      </c>
      <c r="J1655">
        <v>70.55</v>
      </c>
      <c r="K1655">
        <v>0.05</v>
      </c>
      <c r="L1655">
        <v>16.760000000000002</v>
      </c>
      <c r="M1655">
        <v>11</v>
      </c>
      <c r="N1655">
        <v>362.87</v>
      </c>
      <c r="O1655" t="s">
        <v>27</v>
      </c>
      <c r="P1655" t="s">
        <v>28</v>
      </c>
      <c r="Q1655" t="s">
        <v>51</v>
      </c>
      <c r="R1655" t="s">
        <v>42</v>
      </c>
      <c r="S1655" t="s">
        <v>43</v>
      </c>
      <c r="T1655" t="s">
        <v>4806</v>
      </c>
    </row>
    <row r="1656" spans="1:20" x14ac:dyDescent="0.25">
      <c r="A1656" t="s">
        <v>4807</v>
      </c>
      <c r="B1656" s="1">
        <v>45612</v>
      </c>
      <c r="C1656" t="s">
        <v>4808</v>
      </c>
      <c r="D1656" t="s">
        <v>1465</v>
      </c>
      <c r="E1656" t="s">
        <v>337</v>
      </c>
      <c r="F1656" t="s">
        <v>338</v>
      </c>
      <c r="G1656" t="s">
        <v>180</v>
      </c>
      <c r="H1656" t="s">
        <v>263</v>
      </c>
      <c r="I1656">
        <v>5</v>
      </c>
      <c r="J1656">
        <v>28.16</v>
      </c>
      <c r="K1656">
        <v>0</v>
      </c>
      <c r="L1656">
        <v>7.04</v>
      </c>
      <c r="M1656">
        <v>13.92</v>
      </c>
      <c r="N1656">
        <v>161.76</v>
      </c>
      <c r="O1656" t="s">
        <v>69</v>
      </c>
      <c r="P1656" t="s">
        <v>181</v>
      </c>
      <c r="Q1656" t="s">
        <v>89</v>
      </c>
      <c r="R1656" t="s">
        <v>90</v>
      </c>
      <c r="S1656" t="s">
        <v>43</v>
      </c>
      <c r="T1656" t="s">
        <v>827</v>
      </c>
    </row>
    <row r="1657" spans="1:20" x14ac:dyDescent="0.25">
      <c r="A1657" t="s">
        <v>4809</v>
      </c>
      <c r="B1657" s="1">
        <v>45132</v>
      </c>
      <c r="C1657" t="s">
        <v>4810</v>
      </c>
      <c r="D1657" t="s">
        <v>396</v>
      </c>
      <c r="E1657" t="s">
        <v>456</v>
      </c>
      <c r="F1657" t="s">
        <v>457</v>
      </c>
      <c r="G1657" t="s">
        <v>180</v>
      </c>
      <c r="H1657" t="s">
        <v>79</v>
      </c>
      <c r="I1657">
        <v>2</v>
      </c>
      <c r="J1657">
        <v>187.01</v>
      </c>
      <c r="K1657">
        <v>0</v>
      </c>
      <c r="L1657">
        <v>0</v>
      </c>
      <c r="M1657">
        <v>13.95</v>
      </c>
      <c r="N1657">
        <v>387.97</v>
      </c>
      <c r="O1657" t="s">
        <v>27</v>
      </c>
      <c r="P1657" t="s">
        <v>28</v>
      </c>
      <c r="Q1657" t="s">
        <v>71</v>
      </c>
      <c r="R1657" t="s">
        <v>42</v>
      </c>
      <c r="S1657" t="s">
        <v>43</v>
      </c>
      <c r="T1657" t="s">
        <v>4811</v>
      </c>
    </row>
    <row r="1658" spans="1:20" x14ac:dyDescent="0.25">
      <c r="A1658" t="s">
        <v>4812</v>
      </c>
      <c r="B1658" s="1">
        <v>45089</v>
      </c>
      <c r="C1658" t="s">
        <v>4813</v>
      </c>
      <c r="D1658" t="s">
        <v>944</v>
      </c>
      <c r="E1658" t="s">
        <v>106</v>
      </c>
      <c r="F1658" t="s">
        <v>107</v>
      </c>
      <c r="G1658" t="s">
        <v>98</v>
      </c>
      <c r="H1658" t="s">
        <v>58</v>
      </c>
      <c r="I1658">
        <v>3</v>
      </c>
      <c r="J1658">
        <v>243.7</v>
      </c>
      <c r="K1658">
        <v>0</v>
      </c>
      <c r="L1658">
        <v>36.56</v>
      </c>
      <c r="M1658">
        <v>8.31</v>
      </c>
      <c r="N1658">
        <v>775.97</v>
      </c>
      <c r="O1658" t="s">
        <v>80</v>
      </c>
      <c r="P1658" t="s">
        <v>28</v>
      </c>
      <c r="Q1658" t="s">
        <v>124</v>
      </c>
      <c r="R1658" t="s">
        <v>125</v>
      </c>
      <c r="S1658" t="s">
        <v>43</v>
      </c>
      <c r="T1658" t="s">
        <v>4814</v>
      </c>
    </row>
    <row r="1659" spans="1:20" x14ac:dyDescent="0.25">
      <c r="A1659" t="s">
        <v>4815</v>
      </c>
      <c r="B1659" s="1">
        <v>44324</v>
      </c>
      <c r="C1659" t="s">
        <v>4816</v>
      </c>
      <c r="D1659" t="s">
        <v>129</v>
      </c>
      <c r="E1659" t="s">
        <v>121</v>
      </c>
      <c r="F1659" t="s">
        <v>122</v>
      </c>
      <c r="G1659" t="s">
        <v>25</v>
      </c>
      <c r="H1659" t="s">
        <v>26</v>
      </c>
      <c r="I1659">
        <v>2</v>
      </c>
      <c r="J1659">
        <v>130.49</v>
      </c>
      <c r="K1659">
        <v>0.05</v>
      </c>
      <c r="L1659">
        <v>44.63</v>
      </c>
      <c r="M1659">
        <v>0.68</v>
      </c>
      <c r="N1659">
        <v>293.24</v>
      </c>
      <c r="O1659" t="s">
        <v>153</v>
      </c>
      <c r="P1659" t="s">
        <v>28</v>
      </c>
      <c r="Q1659" t="s">
        <v>100</v>
      </c>
      <c r="R1659" t="s">
        <v>101</v>
      </c>
      <c r="S1659" t="s">
        <v>72</v>
      </c>
      <c r="T1659" t="s">
        <v>409</v>
      </c>
    </row>
    <row r="1660" spans="1:20" x14ac:dyDescent="0.25">
      <c r="A1660" t="s">
        <v>4817</v>
      </c>
      <c r="B1660" s="1">
        <v>43834</v>
      </c>
      <c r="C1660" t="s">
        <v>4818</v>
      </c>
      <c r="D1660" t="s">
        <v>239</v>
      </c>
      <c r="E1660" t="s">
        <v>380</v>
      </c>
      <c r="F1660" t="s">
        <v>381</v>
      </c>
      <c r="G1660" t="s">
        <v>25</v>
      </c>
      <c r="H1660" t="s">
        <v>58</v>
      </c>
      <c r="I1660">
        <v>1</v>
      </c>
      <c r="J1660">
        <v>346.37</v>
      </c>
      <c r="K1660">
        <v>0</v>
      </c>
      <c r="L1660">
        <v>41.56</v>
      </c>
      <c r="M1660">
        <v>9.17</v>
      </c>
      <c r="N1660">
        <v>397.1</v>
      </c>
      <c r="O1660" t="s">
        <v>40</v>
      </c>
      <c r="P1660" t="s">
        <v>132</v>
      </c>
      <c r="Q1660" t="s">
        <v>210</v>
      </c>
      <c r="R1660" t="s">
        <v>42</v>
      </c>
      <c r="S1660" t="s">
        <v>43</v>
      </c>
      <c r="T1660" t="s">
        <v>3675</v>
      </c>
    </row>
    <row r="1661" spans="1:20" x14ac:dyDescent="0.25">
      <c r="A1661" t="s">
        <v>4819</v>
      </c>
      <c r="B1661" s="1">
        <v>44496</v>
      </c>
      <c r="C1661" t="s">
        <v>4820</v>
      </c>
      <c r="D1661" t="s">
        <v>177</v>
      </c>
      <c r="E1661" t="s">
        <v>945</v>
      </c>
      <c r="F1661" t="s">
        <v>946</v>
      </c>
      <c r="G1661" t="s">
        <v>108</v>
      </c>
      <c r="H1661" t="s">
        <v>263</v>
      </c>
      <c r="I1661">
        <v>5</v>
      </c>
      <c r="J1661">
        <v>74.72</v>
      </c>
      <c r="K1661">
        <v>0</v>
      </c>
      <c r="L1661">
        <v>67.25</v>
      </c>
      <c r="M1661">
        <v>4.8499999999999996</v>
      </c>
      <c r="N1661">
        <v>445.7</v>
      </c>
      <c r="O1661" t="s">
        <v>40</v>
      </c>
      <c r="P1661" t="s">
        <v>28</v>
      </c>
      <c r="Q1661" t="s">
        <v>71</v>
      </c>
      <c r="R1661" t="s">
        <v>42</v>
      </c>
      <c r="S1661" t="s">
        <v>43</v>
      </c>
      <c r="T1661" t="s">
        <v>4821</v>
      </c>
    </row>
    <row r="1662" spans="1:20" x14ac:dyDescent="0.25">
      <c r="A1662" t="s">
        <v>4822</v>
      </c>
      <c r="B1662" s="1">
        <v>44272</v>
      </c>
      <c r="C1662" t="s">
        <v>4823</v>
      </c>
      <c r="D1662" t="s">
        <v>1858</v>
      </c>
      <c r="E1662" t="s">
        <v>319</v>
      </c>
      <c r="F1662" t="s">
        <v>320</v>
      </c>
      <c r="G1662" t="s">
        <v>38</v>
      </c>
      <c r="H1662" t="s">
        <v>79</v>
      </c>
      <c r="I1662">
        <v>5</v>
      </c>
      <c r="J1662">
        <v>191.64</v>
      </c>
      <c r="K1662">
        <v>0</v>
      </c>
      <c r="L1662">
        <v>47.91</v>
      </c>
      <c r="M1662">
        <v>13.43</v>
      </c>
      <c r="N1662">
        <v>1019.54</v>
      </c>
      <c r="O1662" t="s">
        <v>69</v>
      </c>
      <c r="P1662" t="s">
        <v>28</v>
      </c>
      <c r="Q1662" t="s">
        <v>154</v>
      </c>
      <c r="R1662" t="s">
        <v>155</v>
      </c>
      <c r="S1662" t="s">
        <v>31</v>
      </c>
      <c r="T1662" t="s">
        <v>370</v>
      </c>
    </row>
    <row r="1663" spans="1:20" x14ac:dyDescent="0.25">
      <c r="A1663" t="s">
        <v>4824</v>
      </c>
      <c r="B1663" s="1">
        <v>43859</v>
      </c>
      <c r="C1663" t="s">
        <v>4825</v>
      </c>
      <c r="D1663" t="s">
        <v>768</v>
      </c>
      <c r="E1663" t="s">
        <v>434</v>
      </c>
      <c r="F1663" t="s">
        <v>435</v>
      </c>
      <c r="G1663" t="s">
        <v>108</v>
      </c>
      <c r="H1663" t="s">
        <v>68</v>
      </c>
      <c r="I1663">
        <v>3</v>
      </c>
      <c r="J1663">
        <v>558.21</v>
      </c>
      <c r="K1663">
        <v>0</v>
      </c>
      <c r="L1663">
        <v>83.73</v>
      </c>
      <c r="M1663">
        <v>4.9400000000000004</v>
      </c>
      <c r="N1663">
        <v>1763.3</v>
      </c>
      <c r="O1663" t="s">
        <v>80</v>
      </c>
      <c r="P1663" t="s">
        <v>132</v>
      </c>
      <c r="Q1663" t="s">
        <v>221</v>
      </c>
      <c r="R1663" t="s">
        <v>222</v>
      </c>
      <c r="S1663" t="s">
        <v>43</v>
      </c>
      <c r="T1663" t="s">
        <v>1429</v>
      </c>
    </row>
    <row r="1664" spans="1:20" x14ac:dyDescent="0.25">
      <c r="A1664" t="s">
        <v>4826</v>
      </c>
      <c r="B1664" s="1">
        <v>44963</v>
      </c>
      <c r="C1664" t="s">
        <v>4827</v>
      </c>
      <c r="D1664" t="s">
        <v>881</v>
      </c>
      <c r="E1664" t="s">
        <v>254</v>
      </c>
      <c r="F1664" t="s">
        <v>255</v>
      </c>
      <c r="G1664" t="s">
        <v>98</v>
      </c>
      <c r="H1664" t="s">
        <v>68</v>
      </c>
      <c r="I1664">
        <v>3</v>
      </c>
      <c r="J1664">
        <v>199.41</v>
      </c>
      <c r="K1664">
        <v>0.1</v>
      </c>
      <c r="L1664">
        <v>64.61</v>
      </c>
      <c r="M1664">
        <v>4.25</v>
      </c>
      <c r="N1664">
        <v>607.27</v>
      </c>
      <c r="O1664" t="s">
        <v>40</v>
      </c>
      <c r="P1664" t="s">
        <v>28</v>
      </c>
      <c r="Q1664" t="s">
        <v>145</v>
      </c>
      <c r="R1664" t="s">
        <v>146</v>
      </c>
      <c r="S1664" t="s">
        <v>43</v>
      </c>
      <c r="T1664" t="s">
        <v>4828</v>
      </c>
    </row>
    <row r="1665" spans="1:20" x14ac:dyDescent="0.25">
      <c r="A1665" t="s">
        <v>4829</v>
      </c>
      <c r="B1665" s="1">
        <v>44440</v>
      </c>
      <c r="C1665" t="s">
        <v>4830</v>
      </c>
      <c r="D1665" t="s">
        <v>712</v>
      </c>
      <c r="E1665" t="s">
        <v>391</v>
      </c>
      <c r="F1665" t="s">
        <v>392</v>
      </c>
      <c r="G1665" t="s">
        <v>180</v>
      </c>
      <c r="H1665" t="s">
        <v>79</v>
      </c>
      <c r="I1665">
        <v>3</v>
      </c>
      <c r="J1665">
        <v>486.09</v>
      </c>
      <c r="K1665">
        <v>0.1</v>
      </c>
      <c r="L1665">
        <v>65.62</v>
      </c>
      <c r="M1665">
        <v>5.7</v>
      </c>
      <c r="N1665">
        <v>1383.76</v>
      </c>
      <c r="O1665" t="s">
        <v>69</v>
      </c>
      <c r="P1665" t="s">
        <v>28</v>
      </c>
      <c r="Q1665" t="s">
        <v>71</v>
      </c>
      <c r="R1665" t="s">
        <v>42</v>
      </c>
      <c r="S1665" t="s">
        <v>43</v>
      </c>
      <c r="T1665" t="s">
        <v>4831</v>
      </c>
    </row>
    <row r="1666" spans="1:20" x14ac:dyDescent="0.25">
      <c r="A1666" t="s">
        <v>4832</v>
      </c>
      <c r="B1666" s="1">
        <v>45581</v>
      </c>
      <c r="C1666" t="s">
        <v>4833</v>
      </c>
      <c r="D1666" t="s">
        <v>2185</v>
      </c>
      <c r="E1666" t="s">
        <v>358</v>
      </c>
      <c r="F1666" t="s">
        <v>359</v>
      </c>
      <c r="G1666" t="s">
        <v>180</v>
      </c>
      <c r="H1666" t="s">
        <v>263</v>
      </c>
      <c r="I1666">
        <v>1</v>
      </c>
      <c r="J1666">
        <v>437.85</v>
      </c>
      <c r="K1666">
        <v>0</v>
      </c>
      <c r="L1666">
        <v>21.89</v>
      </c>
      <c r="M1666">
        <v>4.2699999999999996</v>
      </c>
      <c r="N1666">
        <v>464.01</v>
      </c>
      <c r="O1666" t="s">
        <v>69</v>
      </c>
      <c r="P1666" t="s">
        <v>28</v>
      </c>
      <c r="Q1666" t="s">
        <v>221</v>
      </c>
      <c r="R1666" t="s">
        <v>222</v>
      </c>
      <c r="S1666" t="s">
        <v>43</v>
      </c>
      <c r="T1666" t="s">
        <v>4834</v>
      </c>
    </row>
    <row r="1667" spans="1:20" x14ac:dyDescent="0.25">
      <c r="A1667" t="s">
        <v>4835</v>
      </c>
      <c r="B1667" s="1">
        <v>44635</v>
      </c>
      <c r="C1667" t="s">
        <v>4836</v>
      </c>
      <c r="D1667" t="s">
        <v>2185</v>
      </c>
      <c r="E1667" t="s">
        <v>675</v>
      </c>
      <c r="F1667" t="s">
        <v>676</v>
      </c>
      <c r="G1667" t="s">
        <v>25</v>
      </c>
      <c r="H1667" t="s">
        <v>68</v>
      </c>
      <c r="I1667">
        <v>5</v>
      </c>
      <c r="J1667">
        <v>173.41</v>
      </c>
      <c r="K1667">
        <v>0.25</v>
      </c>
      <c r="L1667">
        <v>52.02</v>
      </c>
      <c r="M1667">
        <v>13.27</v>
      </c>
      <c r="N1667">
        <v>715.58</v>
      </c>
      <c r="O1667" t="s">
        <v>27</v>
      </c>
      <c r="P1667" t="s">
        <v>132</v>
      </c>
      <c r="Q1667" t="s">
        <v>154</v>
      </c>
      <c r="R1667" t="s">
        <v>155</v>
      </c>
      <c r="S1667" t="s">
        <v>43</v>
      </c>
      <c r="T1667" t="s">
        <v>4837</v>
      </c>
    </row>
    <row r="1668" spans="1:20" x14ac:dyDescent="0.25">
      <c r="A1668" t="s">
        <v>4838</v>
      </c>
      <c r="B1668" s="1">
        <v>43905</v>
      </c>
      <c r="C1668" t="s">
        <v>3920</v>
      </c>
      <c r="D1668" t="s">
        <v>1408</v>
      </c>
      <c r="E1668" t="s">
        <v>337</v>
      </c>
      <c r="F1668" t="s">
        <v>338</v>
      </c>
      <c r="G1668" t="s">
        <v>25</v>
      </c>
      <c r="H1668" t="s">
        <v>58</v>
      </c>
      <c r="I1668">
        <v>4</v>
      </c>
      <c r="J1668">
        <v>133.49</v>
      </c>
      <c r="K1668">
        <v>0</v>
      </c>
      <c r="L1668">
        <v>96.11</v>
      </c>
      <c r="M1668">
        <v>10.02</v>
      </c>
      <c r="N1668">
        <v>640.09</v>
      </c>
      <c r="O1668" t="s">
        <v>80</v>
      </c>
      <c r="P1668" t="s">
        <v>132</v>
      </c>
      <c r="Q1668" t="s">
        <v>29</v>
      </c>
      <c r="R1668" t="s">
        <v>30</v>
      </c>
      <c r="S1668" t="s">
        <v>43</v>
      </c>
      <c r="T1668" t="s">
        <v>4839</v>
      </c>
    </row>
    <row r="1669" spans="1:20" x14ac:dyDescent="0.25">
      <c r="A1669" t="s">
        <v>4840</v>
      </c>
      <c r="B1669" s="1">
        <v>44668</v>
      </c>
      <c r="C1669" t="s">
        <v>4841</v>
      </c>
      <c r="D1669" t="s">
        <v>702</v>
      </c>
      <c r="E1669" t="s">
        <v>945</v>
      </c>
      <c r="F1669" t="s">
        <v>946</v>
      </c>
      <c r="G1669" t="s">
        <v>180</v>
      </c>
      <c r="H1669" t="s">
        <v>354</v>
      </c>
      <c r="I1669">
        <v>4</v>
      </c>
      <c r="J1669">
        <v>253.79</v>
      </c>
      <c r="K1669">
        <v>0</v>
      </c>
      <c r="L1669">
        <v>81.209999999999994</v>
      </c>
      <c r="M1669">
        <v>9.4</v>
      </c>
      <c r="N1669">
        <v>1105.77</v>
      </c>
      <c r="O1669" t="s">
        <v>27</v>
      </c>
      <c r="P1669" t="s">
        <v>28</v>
      </c>
      <c r="Q1669" t="s">
        <v>210</v>
      </c>
      <c r="R1669" t="s">
        <v>42</v>
      </c>
      <c r="S1669" t="s">
        <v>43</v>
      </c>
      <c r="T1669" t="s">
        <v>4842</v>
      </c>
    </row>
    <row r="1670" spans="1:20" x14ac:dyDescent="0.25">
      <c r="A1670" t="s">
        <v>4843</v>
      </c>
      <c r="B1670" s="1">
        <v>45000</v>
      </c>
      <c r="C1670" t="s">
        <v>4844</v>
      </c>
      <c r="D1670" t="s">
        <v>336</v>
      </c>
      <c r="E1670" t="s">
        <v>280</v>
      </c>
      <c r="F1670" t="s">
        <v>281</v>
      </c>
      <c r="G1670" t="s">
        <v>98</v>
      </c>
      <c r="H1670" t="s">
        <v>26</v>
      </c>
      <c r="I1670">
        <v>3</v>
      </c>
      <c r="J1670">
        <v>559.38</v>
      </c>
      <c r="K1670">
        <v>0.15</v>
      </c>
      <c r="L1670">
        <v>71.319999999999993</v>
      </c>
      <c r="M1670">
        <v>10.08</v>
      </c>
      <c r="N1670">
        <v>1507.82</v>
      </c>
      <c r="O1670" t="s">
        <v>27</v>
      </c>
      <c r="P1670" t="s">
        <v>28</v>
      </c>
      <c r="Q1670" t="s">
        <v>41</v>
      </c>
      <c r="R1670" t="s">
        <v>42</v>
      </c>
      <c r="S1670" t="s">
        <v>43</v>
      </c>
      <c r="T1670" t="s">
        <v>4145</v>
      </c>
    </row>
    <row r="1671" spans="1:20" x14ac:dyDescent="0.25">
      <c r="A1671" t="s">
        <v>4845</v>
      </c>
      <c r="B1671" s="1">
        <v>43958</v>
      </c>
      <c r="C1671" t="s">
        <v>4846</v>
      </c>
      <c r="D1671" t="s">
        <v>1314</v>
      </c>
      <c r="E1671" t="s">
        <v>56</v>
      </c>
      <c r="F1671" t="s">
        <v>57</v>
      </c>
      <c r="G1671" t="s">
        <v>50</v>
      </c>
      <c r="H1671" t="s">
        <v>123</v>
      </c>
      <c r="I1671">
        <v>1</v>
      </c>
      <c r="J1671">
        <v>96.66</v>
      </c>
      <c r="K1671">
        <v>0.05</v>
      </c>
      <c r="L1671">
        <v>11.02</v>
      </c>
      <c r="M1671">
        <v>5.8</v>
      </c>
      <c r="N1671">
        <v>108.65</v>
      </c>
      <c r="O1671" t="s">
        <v>80</v>
      </c>
      <c r="P1671" t="s">
        <v>28</v>
      </c>
      <c r="Q1671" t="s">
        <v>210</v>
      </c>
      <c r="R1671" t="s">
        <v>42</v>
      </c>
      <c r="S1671" t="s">
        <v>235</v>
      </c>
      <c r="T1671" t="s">
        <v>4484</v>
      </c>
    </row>
    <row r="1672" spans="1:20" x14ac:dyDescent="0.25">
      <c r="A1672" t="s">
        <v>4847</v>
      </c>
      <c r="B1672" s="1">
        <v>43872</v>
      </c>
      <c r="C1672" t="s">
        <v>4848</v>
      </c>
      <c r="D1672" t="s">
        <v>275</v>
      </c>
      <c r="E1672" t="s">
        <v>456</v>
      </c>
      <c r="F1672" t="s">
        <v>457</v>
      </c>
      <c r="G1672" t="s">
        <v>50</v>
      </c>
      <c r="H1672" t="s">
        <v>39</v>
      </c>
      <c r="I1672">
        <v>5</v>
      </c>
      <c r="J1672">
        <v>181.56</v>
      </c>
      <c r="K1672">
        <v>0</v>
      </c>
      <c r="L1672">
        <v>108.94</v>
      </c>
      <c r="M1672">
        <v>4.3499999999999996</v>
      </c>
      <c r="N1672">
        <v>1021.09</v>
      </c>
      <c r="O1672" t="s">
        <v>80</v>
      </c>
      <c r="P1672" t="s">
        <v>28</v>
      </c>
      <c r="Q1672" t="s">
        <v>41</v>
      </c>
      <c r="R1672" t="s">
        <v>42</v>
      </c>
      <c r="S1672" t="s">
        <v>43</v>
      </c>
      <c r="T1672" t="s">
        <v>2873</v>
      </c>
    </row>
    <row r="1673" spans="1:20" x14ac:dyDescent="0.25">
      <c r="A1673" t="s">
        <v>4849</v>
      </c>
      <c r="B1673" s="1">
        <v>45210</v>
      </c>
      <c r="C1673" t="s">
        <v>4850</v>
      </c>
      <c r="D1673" t="s">
        <v>1211</v>
      </c>
      <c r="E1673" t="s">
        <v>469</v>
      </c>
      <c r="F1673" t="s">
        <v>470</v>
      </c>
      <c r="G1673" t="s">
        <v>50</v>
      </c>
      <c r="H1673" t="s">
        <v>256</v>
      </c>
      <c r="I1673">
        <v>5</v>
      </c>
      <c r="J1673">
        <v>43.88</v>
      </c>
      <c r="K1673">
        <v>0</v>
      </c>
      <c r="L1673">
        <v>10.97</v>
      </c>
      <c r="M1673">
        <v>6.77</v>
      </c>
      <c r="N1673">
        <v>237.14</v>
      </c>
      <c r="O1673" t="s">
        <v>27</v>
      </c>
      <c r="P1673" t="s">
        <v>28</v>
      </c>
      <c r="Q1673" t="s">
        <v>116</v>
      </c>
      <c r="R1673" t="s">
        <v>42</v>
      </c>
      <c r="S1673" t="s">
        <v>31</v>
      </c>
      <c r="T1673" t="s">
        <v>4851</v>
      </c>
    </row>
    <row r="1674" spans="1:20" x14ac:dyDescent="0.25">
      <c r="A1674" t="s">
        <v>4852</v>
      </c>
      <c r="B1674" s="1">
        <v>43871</v>
      </c>
      <c r="C1674" t="s">
        <v>4853</v>
      </c>
      <c r="D1674" t="s">
        <v>843</v>
      </c>
      <c r="E1674" t="s">
        <v>469</v>
      </c>
      <c r="F1674" t="s">
        <v>470</v>
      </c>
      <c r="G1674" t="s">
        <v>108</v>
      </c>
      <c r="H1674" t="s">
        <v>39</v>
      </c>
      <c r="I1674">
        <v>5</v>
      </c>
      <c r="J1674">
        <v>375.22</v>
      </c>
      <c r="K1674">
        <v>0</v>
      </c>
      <c r="L1674">
        <v>93.8</v>
      </c>
      <c r="M1674">
        <v>2.61</v>
      </c>
      <c r="N1674">
        <v>1972.51</v>
      </c>
      <c r="O1674" t="s">
        <v>69</v>
      </c>
      <c r="P1674" t="s">
        <v>132</v>
      </c>
      <c r="Q1674" t="s">
        <v>116</v>
      </c>
      <c r="R1674" t="s">
        <v>42</v>
      </c>
      <c r="S1674" t="s">
        <v>31</v>
      </c>
      <c r="T1674" t="s">
        <v>4854</v>
      </c>
    </row>
    <row r="1675" spans="1:20" x14ac:dyDescent="0.25">
      <c r="A1675" t="s">
        <v>4855</v>
      </c>
      <c r="B1675" s="1">
        <v>44764</v>
      </c>
      <c r="C1675" t="s">
        <v>4856</v>
      </c>
      <c r="D1675" t="s">
        <v>433</v>
      </c>
      <c r="E1675" t="s">
        <v>374</v>
      </c>
      <c r="F1675" t="s">
        <v>375</v>
      </c>
      <c r="G1675" t="s">
        <v>108</v>
      </c>
      <c r="H1675" t="s">
        <v>39</v>
      </c>
      <c r="I1675">
        <v>3</v>
      </c>
      <c r="J1675">
        <v>80.39</v>
      </c>
      <c r="K1675">
        <v>0.25</v>
      </c>
      <c r="L1675">
        <v>32.56</v>
      </c>
      <c r="M1675">
        <v>10.41</v>
      </c>
      <c r="N1675">
        <v>223.85</v>
      </c>
      <c r="O1675" t="s">
        <v>69</v>
      </c>
      <c r="P1675" t="s">
        <v>28</v>
      </c>
      <c r="Q1675" t="s">
        <v>100</v>
      </c>
      <c r="R1675" t="s">
        <v>101</v>
      </c>
      <c r="S1675" t="s">
        <v>43</v>
      </c>
      <c r="T1675" t="s">
        <v>588</v>
      </c>
    </row>
    <row r="1676" spans="1:20" x14ac:dyDescent="0.25">
      <c r="A1676" t="s">
        <v>4857</v>
      </c>
      <c r="B1676" s="1">
        <v>43864</v>
      </c>
      <c r="C1676" t="s">
        <v>4858</v>
      </c>
      <c r="D1676" t="s">
        <v>1379</v>
      </c>
      <c r="E1676" t="s">
        <v>783</v>
      </c>
      <c r="F1676" t="s">
        <v>784</v>
      </c>
      <c r="G1676" t="s">
        <v>25</v>
      </c>
      <c r="H1676" t="s">
        <v>263</v>
      </c>
      <c r="I1676">
        <v>4</v>
      </c>
      <c r="J1676">
        <v>217.45</v>
      </c>
      <c r="K1676">
        <v>0</v>
      </c>
      <c r="L1676">
        <v>43.49</v>
      </c>
      <c r="M1676">
        <v>7.03</v>
      </c>
      <c r="N1676">
        <v>920.32</v>
      </c>
      <c r="O1676" t="s">
        <v>69</v>
      </c>
      <c r="P1676" t="s">
        <v>132</v>
      </c>
      <c r="Q1676" t="s">
        <v>139</v>
      </c>
      <c r="R1676" t="s">
        <v>140</v>
      </c>
      <c r="S1676" t="s">
        <v>31</v>
      </c>
      <c r="T1676" t="s">
        <v>436</v>
      </c>
    </row>
    <row r="1677" spans="1:20" x14ac:dyDescent="0.25">
      <c r="A1677" t="s">
        <v>4859</v>
      </c>
      <c r="B1677" s="1">
        <v>44871</v>
      </c>
      <c r="C1677" t="s">
        <v>4860</v>
      </c>
      <c r="D1677" t="s">
        <v>485</v>
      </c>
      <c r="E1677" t="s">
        <v>386</v>
      </c>
      <c r="F1677" t="s">
        <v>387</v>
      </c>
      <c r="G1677" t="s">
        <v>98</v>
      </c>
      <c r="H1677" t="s">
        <v>79</v>
      </c>
      <c r="I1677">
        <v>4</v>
      </c>
      <c r="J1677">
        <v>381.73</v>
      </c>
      <c r="K1677">
        <v>0.1</v>
      </c>
      <c r="L1677">
        <v>68.709999999999994</v>
      </c>
      <c r="M1677">
        <v>3.33</v>
      </c>
      <c r="N1677">
        <v>1446.27</v>
      </c>
      <c r="O1677" t="s">
        <v>80</v>
      </c>
      <c r="P1677" t="s">
        <v>28</v>
      </c>
      <c r="Q1677" t="s">
        <v>51</v>
      </c>
      <c r="R1677" t="s">
        <v>42</v>
      </c>
      <c r="S1677" t="s">
        <v>31</v>
      </c>
      <c r="T1677" t="s">
        <v>4861</v>
      </c>
    </row>
    <row r="1678" spans="1:20" x14ac:dyDescent="0.25">
      <c r="A1678" t="s">
        <v>4862</v>
      </c>
      <c r="B1678" s="1">
        <v>45531</v>
      </c>
      <c r="C1678" t="s">
        <v>4863</v>
      </c>
      <c r="D1678" t="s">
        <v>201</v>
      </c>
      <c r="E1678" t="s">
        <v>592</v>
      </c>
      <c r="F1678" t="s">
        <v>593</v>
      </c>
      <c r="G1678" t="s">
        <v>50</v>
      </c>
      <c r="H1678" t="s">
        <v>79</v>
      </c>
      <c r="I1678">
        <v>1</v>
      </c>
      <c r="J1678">
        <v>409.38</v>
      </c>
      <c r="K1678">
        <v>0.05</v>
      </c>
      <c r="L1678">
        <v>31.11</v>
      </c>
      <c r="M1678">
        <v>9.11</v>
      </c>
      <c r="N1678">
        <v>429.13</v>
      </c>
      <c r="O1678" t="s">
        <v>69</v>
      </c>
      <c r="P1678" t="s">
        <v>28</v>
      </c>
      <c r="Q1678" t="s">
        <v>182</v>
      </c>
      <c r="R1678" t="s">
        <v>183</v>
      </c>
      <c r="S1678" t="s">
        <v>43</v>
      </c>
      <c r="T1678" t="s">
        <v>1206</v>
      </c>
    </row>
    <row r="1679" spans="1:20" x14ac:dyDescent="0.25">
      <c r="A1679" t="s">
        <v>4864</v>
      </c>
      <c r="B1679" s="1">
        <v>45007</v>
      </c>
      <c r="C1679" t="s">
        <v>4865</v>
      </c>
      <c r="D1679" t="s">
        <v>885</v>
      </c>
      <c r="E1679" t="s">
        <v>280</v>
      </c>
      <c r="F1679" t="s">
        <v>281</v>
      </c>
      <c r="G1679" t="s">
        <v>38</v>
      </c>
      <c r="H1679" t="s">
        <v>109</v>
      </c>
      <c r="I1679">
        <v>2</v>
      </c>
      <c r="J1679">
        <v>329.82</v>
      </c>
      <c r="K1679">
        <v>0</v>
      </c>
      <c r="L1679">
        <v>0</v>
      </c>
      <c r="M1679">
        <v>9.07</v>
      </c>
      <c r="N1679">
        <v>668.71</v>
      </c>
      <c r="O1679" t="s">
        <v>40</v>
      </c>
      <c r="P1679" t="s">
        <v>28</v>
      </c>
      <c r="Q1679" t="s">
        <v>210</v>
      </c>
      <c r="R1679" t="s">
        <v>42</v>
      </c>
      <c r="S1679" t="s">
        <v>43</v>
      </c>
      <c r="T1679" t="s">
        <v>898</v>
      </c>
    </row>
    <row r="1680" spans="1:20" x14ac:dyDescent="0.25">
      <c r="A1680" t="s">
        <v>4866</v>
      </c>
      <c r="B1680" s="1">
        <v>44828</v>
      </c>
      <c r="C1680" t="s">
        <v>4867</v>
      </c>
      <c r="D1680" t="s">
        <v>1943</v>
      </c>
      <c r="E1680" t="s">
        <v>261</v>
      </c>
      <c r="F1680" t="s">
        <v>262</v>
      </c>
      <c r="G1680" t="s">
        <v>50</v>
      </c>
      <c r="H1680" t="s">
        <v>109</v>
      </c>
      <c r="I1680">
        <v>1</v>
      </c>
      <c r="J1680">
        <v>69.849999999999994</v>
      </c>
      <c r="K1680">
        <v>0</v>
      </c>
      <c r="L1680">
        <v>5.59</v>
      </c>
      <c r="M1680">
        <v>11.39</v>
      </c>
      <c r="N1680">
        <v>86.83</v>
      </c>
      <c r="O1680" t="s">
        <v>27</v>
      </c>
      <c r="P1680" t="s">
        <v>28</v>
      </c>
      <c r="Q1680" t="s">
        <v>81</v>
      </c>
      <c r="R1680" t="s">
        <v>82</v>
      </c>
      <c r="S1680" t="s">
        <v>43</v>
      </c>
      <c r="T1680" t="s">
        <v>1698</v>
      </c>
    </row>
    <row r="1681" spans="1:20" x14ac:dyDescent="0.25">
      <c r="A1681" t="s">
        <v>4868</v>
      </c>
      <c r="B1681" s="1">
        <v>45232</v>
      </c>
      <c r="C1681" t="s">
        <v>4869</v>
      </c>
      <c r="D1681" t="s">
        <v>267</v>
      </c>
      <c r="E1681" t="s">
        <v>400</v>
      </c>
      <c r="F1681" t="s">
        <v>401</v>
      </c>
      <c r="G1681" t="s">
        <v>25</v>
      </c>
      <c r="H1681" t="s">
        <v>256</v>
      </c>
      <c r="I1681">
        <v>4</v>
      </c>
      <c r="J1681">
        <v>440.33</v>
      </c>
      <c r="K1681">
        <v>0</v>
      </c>
      <c r="L1681">
        <v>140.91</v>
      </c>
      <c r="M1681">
        <v>11.92</v>
      </c>
      <c r="N1681">
        <v>1914.15</v>
      </c>
      <c r="O1681" t="s">
        <v>27</v>
      </c>
      <c r="P1681" t="s">
        <v>181</v>
      </c>
      <c r="Q1681" t="s">
        <v>81</v>
      </c>
      <c r="R1681" t="s">
        <v>82</v>
      </c>
      <c r="S1681" t="s">
        <v>31</v>
      </c>
      <c r="T1681" t="s">
        <v>1790</v>
      </c>
    </row>
    <row r="1682" spans="1:20" x14ac:dyDescent="0.25">
      <c r="A1682" t="s">
        <v>4870</v>
      </c>
      <c r="B1682" s="1">
        <v>44418</v>
      </c>
      <c r="C1682" t="s">
        <v>4871</v>
      </c>
      <c r="D1682" t="s">
        <v>501</v>
      </c>
      <c r="E1682" t="s">
        <v>23</v>
      </c>
      <c r="F1682" t="s">
        <v>24</v>
      </c>
      <c r="G1682" t="s">
        <v>98</v>
      </c>
      <c r="H1682" t="s">
        <v>109</v>
      </c>
      <c r="I1682">
        <v>4</v>
      </c>
      <c r="J1682">
        <v>121.66</v>
      </c>
      <c r="K1682">
        <v>0.1</v>
      </c>
      <c r="L1682">
        <v>0</v>
      </c>
      <c r="M1682">
        <v>12.25</v>
      </c>
      <c r="N1682">
        <v>450.23</v>
      </c>
      <c r="O1682" t="s">
        <v>27</v>
      </c>
      <c r="P1682" t="s">
        <v>28</v>
      </c>
      <c r="Q1682" t="s">
        <v>29</v>
      </c>
      <c r="R1682" t="s">
        <v>30</v>
      </c>
      <c r="S1682" t="s">
        <v>43</v>
      </c>
      <c r="T1682" t="s">
        <v>4039</v>
      </c>
    </row>
    <row r="1683" spans="1:20" x14ac:dyDescent="0.25">
      <c r="A1683" t="s">
        <v>4872</v>
      </c>
      <c r="B1683" s="1">
        <v>45453</v>
      </c>
      <c r="C1683" t="s">
        <v>4873</v>
      </c>
      <c r="D1683" t="s">
        <v>724</v>
      </c>
      <c r="E1683" t="s">
        <v>151</v>
      </c>
      <c r="F1683" t="s">
        <v>152</v>
      </c>
      <c r="G1683" t="s">
        <v>108</v>
      </c>
      <c r="H1683" t="s">
        <v>26</v>
      </c>
      <c r="I1683">
        <v>5</v>
      </c>
      <c r="J1683">
        <v>401.64</v>
      </c>
      <c r="K1683">
        <v>0</v>
      </c>
      <c r="L1683">
        <v>160.66</v>
      </c>
      <c r="M1683">
        <v>6.04</v>
      </c>
      <c r="N1683">
        <v>2174.9</v>
      </c>
      <c r="O1683" t="s">
        <v>69</v>
      </c>
      <c r="P1683" t="s">
        <v>28</v>
      </c>
      <c r="Q1683" t="s">
        <v>41</v>
      </c>
      <c r="R1683" t="s">
        <v>42</v>
      </c>
      <c r="S1683" t="s">
        <v>91</v>
      </c>
      <c r="T1683" t="s">
        <v>3660</v>
      </c>
    </row>
    <row r="1684" spans="1:20" x14ac:dyDescent="0.25">
      <c r="A1684" t="s">
        <v>4874</v>
      </c>
      <c r="B1684" s="1">
        <v>45483</v>
      </c>
      <c r="C1684" t="s">
        <v>4875</v>
      </c>
      <c r="D1684" t="s">
        <v>526</v>
      </c>
      <c r="E1684" t="s">
        <v>172</v>
      </c>
      <c r="F1684" t="s">
        <v>173</v>
      </c>
      <c r="G1684" t="s">
        <v>25</v>
      </c>
      <c r="H1684" t="s">
        <v>58</v>
      </c>
      <c r="I1684">
        <v>2</v>
      </c>
      <c r="J1684">
        <v>488.03</v>
      </c>
      <c r="K1684">
        <v>0.2</v>
      </c>
      <c r="L1684">
        <v>62.47</v>
      </c>
      <c r="M1684">
        <v>12.47</v>
      </c>
      <c r="N1684">
        <v>855.79</v>
      </c>
      <c r="O1684" t="s">
        <v>80</v>
      </c>
      <c r="P1684" t="s">
        <v>28</v>
      </c>
      <c r="Q1684" t="s">
        <v>182</v>
      </c>
      <c r="R1684" t="s">
        <v>183</v>
      </c>
      <c r="S1684" t="s">
        <v>43</v>
      </c>
      <c r="T1684" t="s">
        <v>2463</v>
      </c>
    </row>
    <row r="1685" spans="1:20" x14ac:dyDescent="0.25">
      <c r="A1685" t="s">
        <v>4876</v>
      </c>
      <c r="B1685" s="1">
        <v>44172</v>
      </c>
      <c r="C1685" t="s">
        <v>4877</v>
      </c>
      <c r="D1685" t="s">
        <v>455</v>
      </c>
      <c r="E1685" t="s">
        <v>352</v>
      </c>
      <c r="F1685" t="s">
        <v>353</v>
      </c>
      <c r="G1685" t="s">
        <v>25</v>
      </c>
      <c r="H1685" t="s">
        <v>26</v>
      </c>
      <c r="I1685">
        <v>5</v>
      </c>
      <c r="J1685">
        <v>198.49</v>
      </c>
      <c r="K1685">
        <v>0.05</v>
      </c>
      <c r="L1685">
        <v>75.430000000000007</v>
      </c>
      <c r="M1685">
        <v>8.93</v>
      </c>
      <c r="N1685">
        <v>1027.19</v>
      </c>
      <c r="O1685" t="s">
        <v>59</v>
      </c>
      <c r="P1685" t="s">
        <v>28</v>
      </c>
      <c r="Q1685" t="s">
        <v>339</v>
      </c>
      <c r="R1685" t="s">
        <v>82</v>
      </c>
      <c r="S1685" t="s">
        <v>43</v>
      </c>
      <c r="T1685" t="s">
        <v>4742</v>
      </c>
    </row>
    <row r="1686" spans="1:20" x14ac:dyDescent="0.25">
      <c r="A1686" t="s">
        <v>4878</v>
      </c>
      <c r="B1686" s="1">
        <v>43857</v>
      </c>
      <c r="C1686" t="s">
        <v>4879</v>
      </c>
      <c r="D1686" t="s">
        <v>694</v>
      </c>
      <c r="E1686" t="s">
        <v>106</v>
      </c>
      <c r="F1686" t="s">
        <v>107</v>
      </c>
      <c r="G1686" t="s">
        <v>38</v>
      </c>
      <c r="H1686" t="s">
        <v>68</v>
      </c>
      <c r="I1686">
        <v>2</v>
      </c>
      <c r="J1686">
        <v>216.39</v>
      </c>
      <c r="K1686">
        <v>0</v>
      </c>
      <c r="L1686">
        <v>21.64</v>
      </c>
      <c r="M1686">
        <v>11.51</v>
      </c>
      <c r="N1686">
        <v>465.93</v>
      </c>
      <c r="O1686" t="s">
        <v>27</v>
      </c>
      <c r="P1686" t="s">
        <v>28</v>
      </c>
      <c r="Q1686" t="s">
        <v>210</v>
      </c>
      <c r="R1686" t="s">
        <v>42</v>
      </c>
      <c r="S1686" t="s">
        <v>43</v>
      </c>
      <c r="T1686" t="s">
        <v>1581</v>
      </c>
    </row>
    <row r="1687" spans="1:20" x14ac:dyDescent="0.25">
      <c r="A1687" t="s">
        <v>4880</v>
      </c>
      <c r="B1687" s="1">
        <v>45141</v>
      </c>
      <c r="C1687" t="s">
        <v>4881</v>
      </c>
      <c r="D1687" t="s">
        <v>307</v>
      </c>
      <c r="E1687" t="s">
        <v>337</v>
      </c>
      <c r="F1687" t="s">
        <v>338</v>
      </c>
      <c r="G1687" t="s">
        <v>98</v>
      </c>
      <c r="H1687" t="s">
        <v>263</v>
      </c>
      <c r="I1687">
        <v>3</v>
      </c>
      <c r="J1687">
        <v>493.49</v>
      </c>
      <c r="K1687">
        <v>0.1</v>
      </c>
      <c r="L1687">
        <v>239.84</v>
      </c>
      <c r="M1687">
        <v>7.52</v>
      </c>
      <c r="N1687">
        <v>1579.78</v>
      </c>
      <c r="O1687" t="s">
        <v>27</v>
      </c>
      <c r="P1687" t="s">
        <v>132</v>
      </c>
      <c r="Q1687" t="s">
        <v>100</v>
      </c>
      <c r="R1687" t="s">
        <v>101</v>
      </c>
      <c r="S1687" t="s">
        <v>43</v>
      </c>
      <c r="T1687" t="s">
        <v>2497</v>
      </c>
    </row>
    <row r="1688" spans="1:20" x14ac:dyDescent="0.25">
      <c r="A1688" t="s">
        <v>4882</v>
      </c>
      <c r="B1688" s="1">
        <v>44476</v>
      </c>
      <c r="C1688" t="s">
        <v>4883</v>
      </c>
      <c r="D1688" t="s">
        <v>1408</v>
      </c>
      <c r="E1688" t="s">
        <v>592</v>
      </c>
      <c r="F1688" t="s">
        <v>593</v>
      </c>
      <c r="G1688" t="s">
        <v>38</v>
      </c>
      <c r="H1688" t="s">
        <v>109</v>
      </c>
      <c r="I1688">
        <v>5</v>
      </c>
      <c r="J1688">
        <v>412.35</v>
      </c>
      <c r="K1688">
        <v>0.05</v>
      </c>
      <c r="L1688">
        <v>235.04</v>
      </c>
      <c r="M1688">
        <v>6.61</v>
      </c>
      <c r="N1688">
        <v>2200.31</v>
      </c>
      <c r="O1688" t="s">
        <v>80</v>
      </c>
      <c r="P1688" t="s">
        <v>132</v>
      </c>
      <c r="Q1688" t="s">
        <v>124</v>
      </c>
      <c r="R1688" t="s">
        <v>125</v>
      </c>
      <c r="S1688" t="s">
        <v>43</v>
      </c>
      <c r="T1688" t="s">
        <v>1596</v>
      </c>
    </row>
    <row r="1689" spans="1:20" x14ac:dyDescent="0.25">
      <c r="A1689" t="s">
        <v>4884</v>
      </c>
      <c r="B1689" s="1">
        <v>44561</v>
      </c>
      <c r="C1689" t="s">
        <v>4885</v>
      </c>
      <c r="D1689" t="s">
        <v>753</v>
      </c>
      <c r="E1689" t="s">
        <v>202</v>
      </c>
      <c r="F1689" t="s">
        <v>203</v>
      </c>
      <c r="G1689" t="s">
        <v>50</v>
      </c>
      <c r="H1689" t="s">
        <v>26</v>
      </c>
      <c r="I1689">
        <v>1</v>
      </c>
      <c r="J1689">
        <v>347.83</v>
      </c>
      <c r="K1689">
        <v>0</v>
      </c>
      <c r="L1689">
        <v>27.83</v>
      </c>
      <c r="M1689">
        <v>7.19</v>
      </c>
      <c r="N1689">
        <v>382.85</v>
      </c>
      <c r="O1689" t="s">
        <v>59</v>
      </c>
      <c r="P1689" t="s">
        <v>28</v>
      </c>
      <c r="Q1689" t="s">
        <v>60</v>
      </c>
      <c r="R1689" t="s">
        <v>61</v>
      </c>
      <c r="S1689" t="s">
        <v>43</v>
      </c>
      <c r="T1689" t="s">
        <v>1984</v>
      </c>
    </row>
    <row r="1690" spans="1:20" x14ac:dyDescent="0.25">
      <c r="A1690" t="s">
        <v>4886</v>
      </c>
      <c r="B1690" s="1">
        <v>43998</v>
      </c>
      <c r="C1690" t="s">
        <v>4887</v>
      </c>
      <c r="D1690" t="s">
        <v>706</v>
      </c>
      <c r="E1690" t="s">
        <v>280</v>
      </c>
      <c r="F1690" t="s">
        <v>281</v>
      </c>
      <c r="G1690" t="s">
        <v>180</v>
      </c>
      <c r="H1690" t="s">
        <v>58</v>
      </c>
      <c r="I1690">
        <v>1</v>
      </c>
      <c r="J1690">
        <v>187.28</v>
      </c>
      <c r="K1690">
        <v>0</v>
      </c>
      <c r="L1690">
        <v>0</v>
      </c>
      <c r="M1690">
        <v>3.91</v>
      </c>
      <c r="N1690">
        <v>191.19</v>
      </c>
      <c r="O1690" t="s">
        <v>69</v>
      </c>
      <c r="P1690" t="s">
        <v>28</v>
      </c>
      <c r="Q1690" t="s">
        <v>166</v>
      </c>
      <c r="R1690" t="s">
        <v>167</v>
      </c>
      <c r="S1690" t="s">
        <v>43</v>
      </c>
      <c r="T1690" t="s">
        <v>3341</v>
      </c>
    </row>
    <row r="1691" spans="1:20" x14ac:dyDescent="0.25">
      <c r="A1691" t="s">
        <v>4888</v>
      </c>
      <c r="B1691" s="1">
        <v>44440</v>
      </c>
      <c r="C1691" t="s">
        <v>4889</v>
      </c>
      <c r="D1691" t="s">
        <v>1825</v>
      </c>
      <c r="E1691" t="s">
        <v>164</v>
      </c>
      <c r="F1691" t="s">
        <v>165</v>
      </c>
      <c r="G1691" t="s">
        <v>25</v>
      </c>
      <c r="H1691" t="s">
        <v>68</v>
      </c>
      <c r="I1691">
        <v>3</v>
      </c>
      <c r="J1691">
        <v>336.31</v>
      </c>
      <c r="K1691">
        <v>0.1</v>
      </c>
      <c r="L1691">
        <v>45.4</v>
      </c>
      <c r="M1691">
        <v>13.65</v>
      </c>
      <c r="N1691">
        <v>967.09</v>
      </c>
      <c r="O1691" t="s">
        <v>69</v>
      </c>
      <c r="P1691" t="s">
        <v>70</v>
      </c>
      <c r="Q1691" t="s">
        <v>29</v>
      </c>
      <c r="R1691" t="s">
        <v>30</v>
      </c>
      <c r="S1691" t="s">
        <v>43</v>
      </c>
      <c r="T1691" t="s">
        <v>4721</v>
      </c>
    </row>
    <row r="1692" spans="1:20" x14ac:dyDescent="0.25">
      <c r="A1692" t="s">
        <v>4890</v>
      </c>
      <c r="B1692" s="1">
        <v>44098</v>
      </c>
      <c r="C1692" t="s">
        <v>4891</v>
      </c>
      <c r="D1692" t="s">
        <v>2168</v>
      </c>
      <c r="E1692" t="s">
        <v>226</v>
      </c>
      <c r="F1692" t="s">
        <v>227</v>
      </c>
      <c r="G1692" t="s">
        <v>38</v>
      </c>
      <c r="H1692" t="s">
        <v>354</v>
      </c>
      <c r="I1692">
        <v>2</v>
      </c>
      <c r="J1692">
        <v>450.12</v>
      </c>
      <c r="K1692">
        <v>0.1</v>
      </c>
      <c r="L1692">
        <v>40.51</v>
      </c>
      <c r="M1692">
        <v>1.99</v>
      </c>
      <c r="N1692">
        <v>852.72</v>
      </c>
      <c r="O1692" t="s">
        <v>27</v>
      </c>
      <c r="P1692" t="s">
        <v>28</v>
      </c>
      <c r="Q1692" t="s">
        <v>51</v>
      </c>
      <c r="R1692" t="s">
        <v>42</v>
      </c>
      <c r="S1692" t="s">
        <v>43</v>
      </c>
      <c r="T1692" t="s">
        <v>1951</v>
      </c>
    </row>
    <row r="1693" spans="1:20" x14ac:dyDescent="0.25">
      <c r="A1693" t="s">
        <v>4892</v>
      </c>
      <c r="B1693" s="1">
        <v>45603</v>
      </c>
      <c r="C1693" t="s">
        <v>4893</v>
      </c>
      <c r="D1693" t="s">
        <v>720</v>
      </c>
      <c r="E1693" t="s">
        <v>434</v>
      </c>
      <c r="F1693" t="s">
        <v>435</v>
      </c>
      <c r="G1693" t="s">
        <v>25</v>
      </c>
      <c r="H1693" t="s">
        <v>58</v>
      </c>
      <c r="I1693">
        <v>2</v>
      </c>
      <c r="J1693">
        <v>50.01</v>
      </c>
      <c r="K1693">
        <v>0</v>
      </c>
      <c r="L1693">
        <v>8</v>
      </c>
      <c r="M1693">
        <v>4.22</v>
      </c>
      <c r="N1693">
        <v>112.24</v>
      </c>
      <c r="O1693" t="s">
        <v>69</v>
      </c>
      <c r="P1693" t="s">
        <v>70</v>
      </c>
      <c r="Q1693" t="s">
        <v>221</v>
      </c>
      <c r="R1693" t="s">
        <v>222</v>
      </c>
      <c r="S1693" t="s">
        <v>31</v>
      </c>
      <c r="T1693" t="s">
        <v>978</v>
      </c>
    </row>
    <row r="1694" spans="1:20" x14ac:dyDescent="0.25">
      <c r="A1694" t="s">
        <v>4894</v>
      </c>
      <c r="B1694" s="1">
        <v>44651</v>
      </c>
      <c r="C1694" t="s">
        <v>4895</v>
      </c>
      <c r="D1694" t="s">
        <v>159</v>
      </c>
      <c r="E1694" t="s">
        <v>96</v>
      </c>
      <c r="F1694" t="s">
        <v>97</v>
      </c>
      <c r="G1694" t="s">
        <v>108</v>
      </c>
      <c r="H1694" t="s">
        <v>26</v>
      </c>
      <c r="I1694">
        <v>5</v>
      </c>
      <c r="J1694">
        <v>302.60000000000002</v>
      </c>
      <c r="K1694">
        <v>0.1</v>
      </c>
      <c r="L1694">
        <v>108.94</v>
      </c>
      <c r="M1694">
        <v>2.2999999999999998</v>
      </c>
      <c r="N1694">
        <v>1472.94</v>
      </c>
      <c r="O1694" t="s">
        <v>80</v>
      </c>
      <c r="P1694" t="s">
        <v>99</v>
      </c>
      <c r="Q1694" t="s">
        <v>81</v>
      </c>
      <c r="R1694" t="s">
        <v>82</v>
      </c>
      <c r="S1694" t="s">
        <v>43</v>
      </c>
      <c r="T1694" t="s">
        <v>1828</v>
      </c>
    </row>
    <row r="1695" spans="1:20" x14ac:dyDescent="0.25">
      <c r="A1695" t="s">
        <v>4896</v>
      </c>
      <c r="B1695" s="1">
        <v>44285</v>
      </c>
      <c r="C1695" t="s">
        <v>3288</v>
      </c>
      <c r="D1695" t="s">
        <v>65</v>
      </c>
      <c r="E1695" t="s">
        <v>56</v>
      </c>
      <c r="F1695" t="s">
        <v>57</v>
      </c>
      <c r="G1695" t="s">
        <v>98</v>
      </c>
      <c r="H1695" t="s">
        <v>39</v>
      </c>
      <c r="I1695">
        <v>1</v>
      </c>
      <c r="J1695">
        <v>105.65</v>
      </c>
      <c r="K1695">
        <v>0.15</v>
      </c>
      <c r="L1695">
        <v>16.16</v>
      </c>
      <c r="M1695">
        <v>8.75</v>
      </c>
      <c r="N1695">
        <v>114.71</v>
      </c>
      <c r="O1695" t="s">
        <v>27</v>
      </c>
      <c r="P1695" t="s">
        <v>28</v>
      </c>
      <c r="Q1695" t="s">
        <v>339</v>
      </c>
      <c r="R1695" t="s">
        <v>82</v>
      </c>
      <c r="S1695" t="s">
        <v>43</v>
      </c>
      <c r="T1695" t="s">
        <v>1455</v>
      </c>
    </row>
    <row r="1696" spans="1:20" x14ac:dyDescent="0.25">
      <c r="A1696" t="s">
        <v>4897</v>
      </c>
      <c r="B1696" s="1">
        <v>44736</v>
      </c>
      <c r="C1696" t="s">
        <v>4898</v>
      </c>
      <c r="D1696" t="s">
        <v>2056</v>
      </c>
      <c r="E1696" t="s">
        <v>208</v>
      </c>
      <c r="F1696" t="s">
        <v>209</v>
      </c>
      <c r="G1696" t="s">
        <v>98</v>
      </c>
      <c r="H1696" t="s">
        <v>256</v>
      </c>
      <c r="I1696">
        <v>3</v>
      </c>
      <c r="J1696">
        <v>598.25</v>
      </c>
      <c r="K1696">
        <v>0.05</v>
      </c>
      <c r="L1696">
        <v>85.25</v>
      </c>
      <c r="M1696">
        <v>13.9</v>
      </c>
      <c r="N1696">
        <v>1804.16</v>
      </c>
      <c r="O1696" t="s">
        <v>40</v>
      </c>
      <c r="P1696" t="s">
        <v>70</v>
      </c>
      <c r="Q1696" t="s">
        <v>210</v>
      </c>
      <c r="R1696" t="s">
        <v>42</v>
      </c>
      <c r="S1696" t="s">
        <v>43</v>
      </c>
      <c r="T1696" t="s">
        <v>2838</v>
      </c>
    </row>
    <row r="1697" spans="1:20" x14ac:dyDescent="0.25">
      <c r="A1697" t="s">
        <v>4899</v>
      </c>
      <c r="B1697" s="1">
        <v>45539</v>
      </c>
      <c r="C1697" t="s">
        <v>4900</v>
      </c>
      <c r="D1697" t="s">
        <v>455</v>
      </c>
      <c r="E1697" t="s">
        <v>66</v>
      </c>
      <c r="F1697" t="s">
        <v>67</v>
      </c>
      <c r="G1697" t="s">
        <v>38</v>
      </c>
      <c r="H1697" t="s">
        <v>68</v>
      </c>
      <c r="I1697">
        <v>4</v>
      </c>
      <c r="J1697">
        <v>273.64</v>
      </c>
      <c r="K1697">
        <v>0</v>
      </c>
      <c r="L1697">
        <v>87.56</v>
      </c>
      <c r="M1697">
        <v>6.09</v>
      </c>
      <c r="N1697">
        <v>1188.21</v>
      </c>
      <c r="O1697" t="s">
        <v>69</v>
      </c>
      <c r="P1697" t="s">
        <v>28</v>
      </c>
      <c r="Q1697" t="s">
        <v>124</v>
      </c>
      <c r="R1697" t="s">
        <v>125</v>
      </c>
      <c r="S1697" t="s">
        <v>43</v>
      </c>
      <c r="T1697" t="s">
        <v>3783</v>
      </c>
    </row>
    <row r="1698" spans="1:20" x14ac:dyDescent="0.25">
      <c r="A1698" t="s">
        <v>4901</v>
      </c>
      <c r="B1698" s="1">
        <v>45255</v>
      </c>
      <c r="C1698" t="s">
        <v>4902</v>
      </c>
      <c r="D1698" t="s">
        <v>1593</v>
      </c>
      <c r="E1698" t="s">
        <v>280</v>
      </c>
      <c r="F1698" t="s">
        <v>281</v>
      </c>
      <c r="G1698" t="s">
        <v>180</v>
      </c>
      <c r="H1698" t="s">
        <v>68</v>
      </c>
      <c r="I1698">
        <v>3</v>
      </c>
      <c r="J1698">
        <v>124.45</v>
      </c>
      <c r="K1698">
        <v>0.15</v>
      </c>
      <c r="L1698">
        <v>0</v>
      </c>
      <c r="M1698">
        <v>2.85</v>
      </c>
      <c r="N1698">
        <v>320.2</v>
      </c>
      <c r="O1698" t="s">
        <v>59</v>
      </c>
      <c r="P1698" t="s">
        <v>28</v>
      </c>
      <c r="Q1698" t="s">
        <v>60</v>
      </c>
      <c r="R1698" t="s">
        <v>61</v>
      </c>
      <c r="S1698" t="s">
        <v>43</v>
      </c>
      <c r="T1698" t="s">
        <v>1778</v>
      </c>
    </row>
    <row r="1699" spans="1:20" x14ac:dyDescent="0.25">
      <c r="A1699" t="s">
        <v>4903</v>
      </c>
      <c r="B1699" s="1">
        <v>44752</v>
      </c>
      <c r="C1699" t="s">
        <v>4904</v>
      </c>
      <c r="D1699" t="s">
        <v>455</v>
      </c>
      <c r="E1699" t="s">
        <v>178</v>
      </c>
      <c r="F1699" t="s">
        <v>179</v>
      </c>
      <c r="G1699" t="s">
        <v>38</v>
      </c>
      <c r="H1699" t="s">
        <v>263</v>
      </c>
      <c r="I1699">
        <v>5</v>
      </c>
      <c r="J1699">
        <v>218.49</v>
      </c>
      <c r="K1699">
        <v>0.15</v>
      </c>
      <c r="L1699">
        <v>46.43</v>
      </c>
      <c r="M1699">
        <v>10.81</v>
      </c>
      <c r="N1699">
        <v>985.82</v>
      </c>
      <c r="O1699" t="s">
        <v>153</v>
      </c>
      <c r="P1699" t="s">
        <v>28</v>
      </c>
      <c r="Q1699" t="s">
        <v>60</v>
      </c>
      <c r="R1699" t="s">
        <v>61</v>
      </c>
      <c r="S1699" t="s">
        <v>43</v>
      </c>
      <c r="T1699" t="s">
        <v>4905</v>
      </c>
    </row>
    <row r="1700" spans="1:20" x14ac:dyDescent="0.25">
      <c r="A1700" t="s">
        <v>4906</v>
      </c>
      <c r="B1700" s="1">
        <v>44811</v>
      </c>
      <c r="C1700" t="s">
        <v>4907</v>
      </c>
      <c r="D1700" t="s">
        <v>1878</v>
      </c>
      <c r="E1700" t="s">
        <v>374</v>
      </c>
      <c r="F1700" t="s">
        <v>375</v>
      </c>
      <c r="G1700" t="s">
        <v>98</v>
      </c>
      <c r="H1700" t="s">
        <v>354</v>
      </c>
      <c r="I1700">
        <v>2</v>
      </c>
      <c r="J1700">
        <v>44.22</v>
      </c>
      <c r="K1700">
        <v>0.15</v>
      </c>
      <c r="L1700">
        <v>6.01</v>
      </c>
      <c r="M1700">
        <v>6.87</v>
      </c>
      <c r="N1700">
        <v>88.05</v>
      </c>
      <c r="O1700" t="s">
        <v>153</v>
      </c>
      <c r="P1700" t="s">
        <v>28</v>
      </c>
      <c r="Q1700" t="s">
        <v>339</v>
      </c>
      <c r="R1700" t="s">
        <v>82</v>
      </c>
      <c r="S1700" t="s">
        <v>43</v>
      </c>
      <c r="T1700" t="s">
        <v>3989</v>
      </c>
    </row>
    <row r="1701" spans="1:20" x14ac:dyDescent="0.25">
      <c r="A1701" t="s">
        <v>4908</v>
      </c>
      <c r="B1701" s="1">
        <v>45330</v>
      </c>
      <c r="C1701" t="s">
        <v>4909</v>
      </c>
      <c r="D1701" t="s">
        <v>666</v>
      </c>
      <c r="E1701" t="s">
        <v>77</v>
      </c>
      <c r="F1701" t="s">
        <v>78</v>
      </c>
      <c r="G1701" t="s">
        <v>50</v>
      </c>
      <c r="H1701" t="s">
        <v>58</v>
      </c>
      <c r="I1701">
        <v>1</v>
      </c>
      <c r="J1701">
        <v>330.52</v>
      </c>
      <c r="K1701">
        <v>0.1</v>
      </c>
      <c r="L1701">
        <v>14.87</v>
      </c>
      <c r="M1701">
        <v>2.98</v>
      </c>
      <c r="N1701">
        <v>315.32</v>
      </c>
      <c r="O1701" t="s">
        <v>40</v>
      </c>
      <c r="P1701" t="s">
        <v>28</v>
      </c>
      <c r="Q1701" t="s">
        <v>166</v>
      </c>
      <c r="R1701" t="s">
        <v>167</v>
      </c>
      <c r="S1701" t="s">
        <v>43</v>
      </c>
      <c r="T1701" t="s">
        <v>1111</v>
      </c>
    </row>
    <row r="1702" spans="1:20" x14ac:dyDescent="0.25">
      <c r="A1702" t="s">
        <v>4910</v>
      </c>
      <c r="B1702" s="1">
        <v>44532</v>
      </c>
      <c r="C1702" t="s">
        <v>4911</v>
      </c>
      <c r="D1702" t="s">
        <v>2440</v>
      </c>
      <c r="E1702" t="s">
        <v>400</v>
      </c>
      <c r="F1702" t="s">
        <v>401</v>
      </c>
      <c r="G1702" t="s">
        <v>108</v>
      </c>
      <c r="H1702" t="s">
        <v>79</v>
      </c>
      <c r="I1702">
        <v>5</v>
      </c>
      <c r="J1702">
        <v>444.9</v>
      </c>
      <c r="K1702">
        <v>0.2</v>
      </c>
      <c r="L1702">
        <v>0</v>
      </c>
      <c r="M1702">
        <v>3.99</v>
      </c>
      <c r="N1702">
        <v>1783.59</v>
      </c>
      <c r="O1702" t="s">
        <v>40</v>
      </c>
      <c r="P1702" t="s">
        <v>28</v>
      </c>
      <c r="Q1702" t="s">
        <v>154</v>
      </c>
      <c r="R1702" t="s">
        <v>155</v>
      </c>
      <c r="S1702" t="s">
        <v>43</v>
      </c>
      <c r="T1702" t="s">
        <v>2950</v>
      </c>
    </row>
    <row r="1703" spans="1:20" x14ac:dyDescent="0.25">
      <c r="A1703" t="s">
        <v>4912</v>
      </c>
      <c r="B1703" s="1">
        <v>44464</v>
      </c>
      <c r="C1703" t="s">
        <v>4913</v>
      </c>
      <c r="D1703" t="s">
        <v>214</v>
      </c>
      <c r="E1703" t="s">
        <v>592</v>
      </c>
      <c r="F1703" t="s">
        <v>593</v>
      </c>
      <c r="G1703" t="s">
        <v>98</v>
      </c>
      <c r="H1703" t="s">
        <v>109</v>
      </c>
      <c r="I1703">
        <v>1</v>
      </c>
      <c r="J1703">
        <v>437.3</v>
      </c>
      <c r="K1703">
        <v>0.05</v>
      </c>
      <c r="L1703">
        <v>49.85</v>
      </c>
      <c r="M1703">
        <v>2.86</v>
      </c>
      <c r="N1703">
        <v>468.15</v>
      </c>
      <c r="O1703" t="s">
        <v>40</v>
      </c>
      <c r="P1703" t="s">
        <v>132</v>
      </c>
      <c r="Q1703" t="s">
        <v>188</v>
      </c>
      <c r="R1703" t="s">
        <v>82</v>
      </c>
      <c r="S1703" t="s">
        <v>43</v>
      </c>
      <c r="T1703" t="s">
        <v>3101</v>
      </c>
    </row>
    <row r="1704" spans="1:20" x14ac:dyDescent="0.25">
      <c r="A1704" t="s">
        <v>4914</v>
      </c>
      <c r="B1704" s="1">
        <v>45412</v>
      </c>
      <c r="C1704" t="s">
        <v>4915</v>
      </c>
      <c r="D1704" t="s">
        <v>1739</v>
      </c>
      <c r="E1704" t="s">
        <v>374</v>
      </c>
      <c r="F1704" t="s">
        <v>375</v>
      </c>
      <c r="G1704" t="s">
        <v>25</v>
      </c>
      <c r="H1704" t="s">
        <v>58</v>
      </c>
      <c r="I1704">
        <v>1</v>
      </c>
      <c r="J1704">
        <v>533.16999999999996</v>
      </c>
      <c r="K1704">
        <v>0.1</v>
      </c>
      <c r="L1704">
        <v>0</v>
      </c>
      <c r="M1704">
        <v>4.84</v>
      </c>
      <c r="N1704">
        <v>484.69</v>
      </c>
      <c r="O1704" t="s">
        <v>40</v>
      </c>
      <c r="P1704" t="s">
        <v>99</v>
      </c>
      <c r="Q1704" t="s">
        <v>51</v>
      </c>
      <c r="R1704" t="s">
        <v>42</v>
      </c>
      <c r="S1704" t="s">
        <v>43</v>
      </c>
      <c r="T1704" t="s">
        <v>4916</v>
      </c>
    </row>
    <row r="1705" spans="1:20" x14ac:dyDescent="0.25">
      <c r="A1705" t="s">
        <v>4917</v>
      </c>
      <c r="B1705" s="1">
        <v>45430</v>
      </c>
      <c r="C1705" t="s">
        <v>4918</v>
      </c>
      <c r="D1705" t="s">
        <v>271</v>
      </c>
      <c r="E1705" t="s">
        <v>574</v>
      </c>
      <c r="F1705" t="s">
        <v>575</v>
      </c>
      <c r="G1705" t="s">
        <v>180</v>
      </c>
      <c r="H1705" t="s">
        <v>263</v>
      </c>
      <c r="I1705">
        <v>2</v>
      </c>
      <c r="J1705">
        <v>343.47</v>
      </c>
      <c r="K1705">
        <v>0</v>
      </c>
      <c r="L1705">
        <v>0</v>
      </c>
      <c r="M1705">
        <v>14.66</v>
      </c>
      <c r="N1705">
        <v>701.6</v>
      </c>
      <c r="O1705" t="s">
        <v>40</v>
      </c>
      <c r="P1705" t="s">
        <v>28</v>
      </c>
      <c r="Q1705" t="s">
        <v>100</v>
      </c>
      <c r="R1705" t="s">
        <v>101</v>
      </c>
      <c r="S1705" t="s">
        <v>43</v>
      </c>
      <c r="T1705" t="s">
        <v>3041</v>
      </c>
    </row>
    <row r="1706" spans="1:20" x14ac:dyDescent="0.25">
      <c r="A1706" t="s">
        <v>4919</v>
      </c>
      <c r="B1706" s="1">
        <v>43960</v>
      </c>
      <c r="C1706" t="s">
        <v>4920</v>
      </c>
      <c r="D1706" t="s">
        <v>220</v>
      </c>
      <c r="E1706" t="s">
        <v>469</v>
      </c>
      <c r="F1706" t="s">
        <v>470</v>
      </c>
      <c r="G1706" t="s">
        <v>25</v>
      </c>
      <c r="H1706" t="s">
        <v>79</v>
      </c>
      <c r="I1706">
        <v>4</v>
      </c>
      <c r="J1706">
        <v>440.51</v>
      </c>
      <c r="K1706">
        <v>0</v>
      </c>
      <c r="L1706">
        <v>88.1</v>
      </c>
      <c r="M1706">
        <v>13.06</v>
      </c>
      <c r="N1706">
        <v>1863.2</v>
      </c>
      <c r="O1706" t="s">
        <v>27</v>
      </c>
      <c r="P1706" t="s">
        <v>28</v>
      </c>
      <c r="Q1706" t="s">
        <v>166</v>
      </c>
      <c r="R1706" t="s">
        <v>167</v>
      </c>
      <c r="S1706" t="s">
        <v>31</v>
      </c>
      <c r="T1706" t="s">
        <v>4921</v>
      </c>
    </row>
    <row r="1707" spans="1:20" x14ac:dyDescent="0.25">
      <c r="A1707" t="s">
        <v>4922</v>
      </c>
      <c r="B1707" s="1">
        <v>44850</v>
      </c>
      <c r="C1707" t="s">
        <v>4923</v>
      </c>
      <c r="D1707" t="s">
        <v>220</v>
      </c>
      <c r="E1707" t="s">
        <v>530</v>
      </c>
      <c r="F1707" t="s">
        <v>531</v>
      </c>
      <c r="G1707" t="s">
        <v>180</v>
      </c>
      <c r="H1707" t="s">
        <v>26</v>
      </c>
      <c r="I1707">
        <v>2</v>
      </c>
      <c r="J1707">
        <v>439.22</v>
      </c>
      <c r="K1707">
        <v>0.2</v>
      </c>
      <c r="L1707">
        <v>84.33</v>
      </c>
      <c r="M1707">
        <v>14.85</v>
      </c>
      <c r="N1707">
        <v>801.93</v>
      </c>
      <c r="O1707" t="s">
        <v>69</v>
      </c>
      <c r="P1707" t="s">
        <v>132</v>
      </c>
      <c r="Q1707" t="s">
        <v>221</v>
      </c>
      <c r="R1707" t="s">
        <v>222</v>
      </c>
      <c r="S1707" t="s">
        <v>31</v>
      </c>
      <c r="T1707" t="s">
        <v>1206</v>
      </c>
    </row>
    <row r="1708" spans="1:20" x14ac:dyDescent="0.25">
      <c r="A1708" t="s">
        <v>4924</v>
      </c>
      <c r="B1708" s="1">
        <v>45217</v>
      </c>
      <c r="C1708" t="s">
        <v>4925</v>
      </c>
      <c r="D1708" t="s">
        <v>1085</v>
      </c>
      <c r="E1708" t="s">
        <v>374</v>
      </c>
      <c r="F1708" t="s">
        <v>375</v>
      </c>
      <c r="G1708" t="s">
        <v>108</v>
      </c>
      <c r="H1708" t="s">
        <v>123</v>
      </c>
      <c r="I1708">
        <v>2</v>
      </c>
      <c r="J1708">
        <v>100.19</v>
      </c>
      <c r="K1708">
        <v>0.2</v>
      </c>
      <c r="L1708">
        <v>8.02</v>
      </c>
      <c r="M1708">
        <v>11.45</v>
      </c>
      <c r="N1708">
        <v>179.77</v>
      </c>
      <c r="O1708" t="s">
        <v>69</v>
      </c>
      <c r="P1708" t="s">
        <v>28</v>
      </c>
      <c r="Q1708" t="s">
        <v>166</v>
      </c>
      <c r="R1708" t="s">
        <v>167</v>
      </c>
      <c r="S1708" t="s">
        <v>43</v>
      </c>
      <c r="T1708" t="s">
        <v>4926</v>
      </c>
    </row>
    <row r="1709" spans="1:20" x14ac:dyDescent="0.25">
      <c r="A1709" t="s">
        <v>4927</v>
      </c>
      <c r="B1709" s="1">
        <v>45559</v>
      </c>
      <c r="C1709" t="s">
        <v>4928</v>
      </c>
      <c r="D1709" t="s">
        <v>192</v>
      </c>
      <c r="E1709" t="s">
        <v>66</v>
      </c>
      <c r="F1709" t="s">
        <v>67</v>
      </c>
      <c r="G1709" t="s">
        <v>38</v>
      </c>
      <c r="H1709" t="s">
        <v>123</v>
      </c>
      <c r="I1709">
        <v>5</v>
      </c>
      <c r="J1709">
        <v>347.97</v>
      </c>
      <c r="K1709">
        <v>0</v>
      </c>
      <c r="L1709">
        <v>139.19</v>
      </c>
      <c r="M1709">
        <v>8.64</v>
      </c>
      <c r="N1709">
        <v>1887.68</v>
      </c>
      <c r="O1709" t="s">
        <v>80</v>
      </c>
      <c r="P1709" t="s">
        <v>28</v>
      </c>
      <c r="Q1709" t="s">
        <v>71</v>
      </c>
      <c r="R1709" t="s">
        <v>42</v>
      </c>
      <c r="S1709" t="s">
        <v>31</v>
      </c>
      <c r="T1709" t="s">
        <v>4929</v>
      </c>
    </row>
    <row r="1710" spans="1:20" x14ac:dyDescent="0.25">
      <c r="A1710" t="s">
        <v>4930</v>
      </c>
      <c r="B1710" s="1">
        <v>44649</v>
      </c>
      <c r="C1710" t="s">
        <v>4931</v>
      </c>
      <c r="D1710" t="s">
        <v>566</v>
      </c>
      <c r="E1710" t="s">
        <v>469</v>
      </c>
      <c r="F1710" t="s">
        <v>470</v>
      </c>
      <c r="G1710" t="s">
        <v>50</v>
      </c>
      <c r="H1710" t="s">
        <v>354</v>
      </c>
      <c r="I1710">
        <v>2</v>
      </c>
      <c r="J1710">
        <v>472.47</v>
      </c>
      <c r="K1710">
        <v>0</v>
      </c>
      <c r="L1710">
        <v>47.25</v>
      </c>
      <c r="M1710">
        <v>0.92</v>
      </c>
      <c r="N1710">
        <v>993.11</v>
      </c>
      <c r="O1710" t="s">
        <v>59</v>
      </c>
      <c r="P1710" t="s">
        <v>28</v>
      </c>
      <c r="Q1710" t="s">
        <v>29</v>
      </c>
      <c r="R1710" t="s">
        <v>30</v>
      </c>
      <c r="S1710" t="s">
        <v>72</v>
      </c>
      <c r="T1710" t="s">
        <v>4932</v>
      </c>
    </row>
    <row r="1711" spans="1:20" x14ac:dyDescent="0.25">
      <c r="A1711" t="s">
        <v>4933</v>
      </c>
      <c r="B1711" s="1">
        <v>44523</v>
      </c>
      <c r="C1711" t="s">
        <v>4934</v>
      </c>
      <c r="D1711" t="s">
        <v>285</v>
      </c>
      <c r="E1711" t="s">
        <v>172</v>
      </c>
      <c r="F1711" t="s">
        <v>173</v>
      </c>
      <c r="G1711" t="s">
        <v>25</v>
      </c>
      <c r="H1711" t="s">
        <v>263</v>
      </c>
      <c r="I1711">
        <v>1</v>
      </c>
      <c r="J1711">
        <v>459.59</v>
      </c>
      <c r="K1711">
        <v>0.05</v>
      </c>
      <c r="L1711">
        <v>34.93</v>
      </c>
      <c r="M1711">
        <v>6.41</v>
      </c>
      <c r="N1711">
        <v>477.95</v>
      </c>
      <c r="O1711" t="s">
        <v>59</v>
      </c>
      <c r="P1711" t="s">
        <v>28</v>
      </c>
      <c r="Q1711" t="s">
        <v>228</v>
      </c>
      <c r="R1711" t="s">
        <v>82</v>
      </c>
      <c r="S1711" t="s">
        <v>43</v>
      </c>
      <c r="T1711" t="s">
        <v>4935</v>
      </c>
    </row>
    <row r="1712" spans="1:20" x14ac:dyDescent="0.25">
      <c r="A1712" t="s">
        <v>4936</v>
      </c>
      <c r="B1712" s="1">
        <v>45146</v>
      </c>
      <c r="C1712" t="s">
        <v>4937</v>
      </c>
      <c r="D1712" t="s">
        <v>1107</v>
      </c>
      <c r="E1712" t="s">
        <v>164</v>
      </c>
      <c r="F1712" t="s">
        <v>165</v>
      </c>
      <c r="G1712" t="s">
        <v>180</v>
      </c>
      <c r="H1712" t="s">
        <v>58</v>
      </c>
      <c r="I1712">
        <v>3</v>
      </c>
      <c r="J1712">
        <v>270.32</v>
      </c>
      <c r="K1712">
        <v>0.2</v>
      </c>
      <c r="L1712">
        <v>51.9</v>
      </c>
      <c r="M1712">
        <v>10.81</v>
      </c>
      <c r="N1712">
        <v>711.48</v>
      </c>
      <c r="O1712" t="s">
        <v>27</v>
      </c>
      <c r="P1712" t="s">
        <v>28</v>
      </c>
      <c r="Q1712" t="s">
        <v>210</v>
      </c>
      <c r="R1712" t="s">
        <v>42</v>
      </c>
      <c r="S1712" t="s">
        <v>43</v>
      </c>
      <c r="T1712" t="s">
        <v>4938</v>
      </c>
    </row>
    <row r="1713" spans="1:20" x14ac:dyDescent="0.25">
      <c r="A1713" t="s">
        <v>4939</v>
      </c>
      <c r="B1713" s="1">
        <v>45225</v>
      </c>
      <c r="C1713" t="s">
        <v>4940</v>
      </c>
      <c r="D1713" t="s">
        <v>76</v>
      </c>
      <c r="E1713" t="s">
        <v>352</v>
      </c>
      <c r="F1713" t="s">
        <v>353</v>
      </c>
      <c r="G1713" t="s">
        <v>98</v>
      </c>
      <c r="H1713" t="s">
        <v>39</v>
      </c>
      <c r="I1713">
        <v>2</v>
      </c>
      <c r="J1713">
        <v>37.880000000000003</v>
      </c>
      <c r="K1713">
        <v>0.05</v>
      </c>
      <c r="L1713">
        <v>5.76</v>
      </c>
      <c r="M1713">
        <v>7.99</v>
      </c>
      <c r="N1713">
        <v>85.72</v>
      </c>
      <c r="O1713" t="s">
        <v>40</v>
      </c>
      <c r="P1713" t="s">
        <v>28</v>
      </c>
      <c r="Q1713" t="s">
        <v>182</v>
      </c>
      <c r="R1713" t="s">
        <v>183</v>
      </c>
      <c r="S1713" t="s">
        <v>31</v>
      </c>
      <c r="T1713" t="s">
        <v>2855</v>
      </c>
    </row>
    <row r="1714" spans="1:20" x14ac:dyDescent="0.25">
      <c r="A1714" t="s">
        <v>4941</v>
      </c>
      <c r="B1714" s="1">
        <v>44624</v>
      </c>
      <c r="C1714" t="s">
        <v>4942</v>
      </c>
      <c r="D1714" t="s">
        <v>343</v>
      </c>
      <c r="E1714" t="s">
        <v>254</v>
      </c>
      <c r="F1714" t="s">
        <v>255</v>
      </c>
      <c r="G1714" t="s">
        <v>50</v>
      </c>
      <c r="H1714" t="s">
        <v>79</v>
      </c>
      <c r="I1714">
        <v>4</v>
      </c>
      <c r="J1714">
        <v>337.5</v>
      </c>
      <c r="K1714">
        <v>0.3</v>
      </c>
      <c r="L1714">
        <v>47.25</v>
      </c>
      <c r="M1714">
        <v>6.17</v>
      </c>
      <c r="N1714">
        <v>998.42</v>
      </c>
      <c r="O1714" t="s">
        <v>153</v>
      </c>
      <c r="P1714" t="s">
        <v>132</v>
      </c>
      <c r="Q1714" t="s">
        <v>228</v>
      </c>
      <c r="R1714" t="s">
        <v>82</v>
      </c>
      <c r="S1714" t="s">
        <v>43</v>
      </c>
      <c r="T1714" t="s">
        <v>4943</v>
      </c>
    </row>
    <row r="1715" spans="1:20" x14ac:dyDescent="0.25">
      <c r="A1715" t="s">
        <v>4944</v>
      </c>
      <c r="B1715" s="1">
        <v>43859</v>
      </c>
      <c r="C1715" t="s">
        <v>4945</v>
      </c>
      <c r="D1715" t="s">
        <v>885</v>
      </c>
      <c r="E1715" t="s">
        <v>178</v>
      </c>
      <c r="F1715" t="s">
        <v>179</v>
      </c>
      <c r="G1715" t="s">
        <v>98</v>
      </c>
      <c r="H1715" t="s">
        <v>109</v>
      </c>
      <c r="I1715">
        <v>1</v>
      </c>
      <c r="J1715">
        <v>370.51</v>
      </c>
      <c r="K1715">
        <v>0.1</v>
      </c>
      <c r="L1715">
        <v>40.020000000000003</v>
      </c>
      <c r="M1715">
        <v>3.78</v>
      </c>
      <c r="N1715">
        <v>377.26</v>
      </c>
      <c r="O1715" t="s">
        <v>80</v>
      </c>
      <c r="P1715" t="s">
        <v>132</v>
      </c>
      <c r="Q1715" t="s">
        <v>145</v>
      </c>
      <c r="R1715" t="s">
        <v>146</v>
      </c>
      <c r="S1715" t="s">
        <v>235</v>
      </c>
      <c r="T1715" t="s">
        <v>853</v>
      </c>
    </row>
    <row r="1716" spans="1:20" x14ac:dyDescent="0.25">
      <c r="A1716" t="s">
        <v>4946</v>
      </c>
      <c r="B1716" s="1">
        <v>43979</v>
      </c>
      <c r="C1716" t="s">
        <v>4947</v>
      </c>
      <c r="D1716" t="s">
        <v>301</v>
      </c>
      <c r="E1716" t="s">
        <v>48</v>
      </c>
      <c r="F1716" t="s">
        <v>49</v>
      </c>
      <c r="G1716" t="s">
        <v>50</v>
      </c>
      <c r="H1716" t="s">
        <v>68</v>
      </c>
      <c r="I1716">
        <v>1</v>
      </c>
      <c r="J1716">
        <v>390.83</v>
      </c>
      <c r="K1716">
        <v>0.25</v>
      </c>
      <c r="L1716">
        <v>14.66</v>
      </c>
      <c r="M1716">
        <v>13.68</v>
      </c>
      <c r="N1716">
        <v>321.45999999999998</v>
      </c>
      <c r="O1716" t="s">
        <v>27</v>
      </c>
      <c r="P1716" t="s">
        <v>28</v>
      </c>
      <c r="Q1716" t="s">
        <v>145</v>
      </c>
      <c r="R1716" t="s">
        <v>146</v>
      </c>
      <c r="S1716" t="s">
        <v>31</v>
      </c>
      <c r="T1716" t="s">
        <v>2855</v>
      </c>
    </row>
    <row r="1717" spans="1:20" x14ac:dyDescent="0.25">
      <c r="A1717" t="s">
        <v>4948</v>
      </c>
      <c r="B1717" s="1">
        <v>45633</v>
      </c>
      <c r="C1717" t="s">
        <v>4949</v>
      </c>
      <c r="D1717" t="s">
        <v>253</v>
      </c>
      <c r="E1717" t="s">
        <v>434</v>
      </c>
      <c r="F1717" t="s">
        <v>435</v>
      </c>
      <c r="G1717" t="s">
        <v>25</v>
      </c>
      <c r="H1717" t="s">
        <v>109</v>
      </c>
      <c r="I1717">
        <v>3</v>
      </c>
      <c r="J1717">
        <v>515.96</v>
      </c>
      <c r="K1717">
        <v>0.1</v>
      </c>
      <c r="L1717">
        <v>69.650000000000006</v>
      </c>
      <c r="M1717">
        <v>13.51</v>
      </c>
      <c r="N1717">
        <v>1476.25</v>
      </c>
      <c r="O1717" t="s">
        <v>69</v>
      </c>
      <c r="P1717" t="s">
        <v>28</v>
      </c>
      <c r="Q1717" t="s">
        <v>145</v>
      </c>
      <c r="R1717" t="s">
        <v>146</v>
      </c>
      <c r="S1717" t="s">
        <v>43</v>
      </c>
      <c r="T1717" t="s">
        <v>1510</v>
      </c>
    </row>
    <row r="1718" spans="1:20" x14ac:dyDescent="0.25">
      <c r="A1718" t="s">
        <v>4950</v>
      </c>
      <c r="B1718" s="1">
        <v>45150</v>
      </c>
      <c r="C1718" t="s">
        <v>4951</v>
      </c>
      <c r="D1718" t="s">
        <v>526</v>
      </c>
      <c r="E1718" t="s">
        <v>121</v>
      </c>
      <c r="F1718" t="s">
        <v>122</v>
      </c>
      <c r="G1718" t="s">
        <v>38</v>
      </c>
      <c r="H1718" t="s">
        <v>39</v>
      </c>
      <c r="I1718">
        <v>2</v>
      </c>
      <c r="J1718">
        <v>517.84</v>
      </c>
      <c r="K1718">
        <v>0.2</v>
      </c>
      <c r="L1718">
        <v>66.28</v>
      </c>
      <c r="M1718">
        <v>12.35</v>
      </c>
      <c r="N1718">
        <v>907.17</v>
      </c>
      <c r="O1718" t="s">
        <v>27</v>
      </c>
      <c r="P1718" t="s">
        <v>28</v>
      </c>
      <c r="Q1718" t="s">
        <v>51</v>
      </c>
      <c r="R1718" t="s">
        <v>42</v>
      </c>
      <c r="S1718" t="s">
        <v>31</v>
      </c>
      <c r="T1718" t="s">
        <v>1851</v>
      </c>
    </row>
    <row r="1719" spans="1:20" x14ac:dyDescent="0.25">
      <c r="A1719" t="s">
        <v>4952</v>
      </c>
      <c r="B1719" s="1">
        <v>43841</v>
      </c>
      <c r="C1719" t="s">
        <v>4953</v>
      </c>
      <c r="D1719" t="s">
        <v>3062</v>
      </c>
      <c r="E1719" t="s">
        <v>469</v>
      </c>
      <c r="F1719" t="s">
        <v>470</v>
      </c>
      <c r="G1719" t="s">
        <v>108</v>
      </c>
      <c r="H1719" t="s">
        <v>256</v>
      </c>
      <c r="I1719">
        <v>1</v>
      </c>
      <c r="J1719">
        <v>530.84</v>
      </c>
      <c r="K1719">
        <v>0.1</v>
      </c>
      <c r="L1719">
        <v>38.22</v>
      </c>
      <c r="M1719">
        <v>1.98</v>
      </c>
      <c r="N1719">
        <v>517.96</v>
      </c>
      <c r="O1719" t="s">
        <v>153</v>
      </c>
      <c r="P1719" t="s">
        <v>28</v>
      </c>
      <c r="Q1719" t="s">
        <v>100</v>
      </c>
      <c r="R1719" t="s">
        <v>101</v>
      </c>
      <c r="S1719" t="s">
        <v>43</v>
      </c>
      <c r="T1719" t="s">
        <v>4954</v>
      </c>
    </row>
    <row r="1720" spans="1:20" x14ac:dyDescent="0.25">
      <c r="A1720" t="s">
        <v>4955</v>
      </c>
      <c r="B1720" s="1">
        <v>45366</v>
      </c>
      <c r="C1720" t="s">
        <v>4956</v>
      </c>
      <c r="D1720" t="s">
        <v>597</v>
      </c>
      <c r="E1720" t="s">
        <v>521</v>
      </c>
      <c r="F1720" t="s">
        <v>522</v>
      </c>
      <c r="G1720" t="s">
        <v>108</v>
      </c>
      <c r="H1720" t="s">
        <v>39</v>
      </c>
      <c r="I1720">
        <v>4</v>
      </c>
      <c r="J1720">
        <v>404.77</v>
      </c>
      <c r="K1720">
        <v>0.15</v>
      </c>
      <c r="L1720">
        <v>247.72</v>
      </c>
      <c r="M1720">
        <v>8.08</v>
      </c>
      <c r="N1720">
        <v>1632.02</v>
      </c>
      <c r="O1720" t="s">
        <v>69</v>
      </c>
      <c r="P1720" t="s">
        <v>28</v>
      </c>
      <c r="Q1720" t="s">
        <v>221</v>
      </c>
      <c r="R1720" t="s">
        <v>222</v>
      </c>
      <c r="S1720" t="s">
        <v>31</v>
      </c>
      <c r="T1720" t="s">
        <v>4957</v>
      </c>
    </row>
    <row r="1721" spans="1:20" x14ac:dyDescent="0.25">
      <c r="A1721" t="s">
        <v>4958</v>
      </c>
      <c r="B1721" s="1">
        <v>44506</v>
      </c>
      <c r="C1721" t="s">
        <v>4959</v>
      </c>
      <c r="D1721" t="s">
        <v>656</v>
      </c>
      <c r="E1721" t="s">
        <v>208</v>
      </c>
      <c r="F1721" t="s">
        <v>209</v>
      </c>
      <c r="G1721" t="s">
        <v>180</v>
      </c>
      <c r="H1721" t="s">
        <v>263</v>
      </c>
      <c r="I1721">
        <v>1</v>
      </c>
      <c r="J1721">
        <v>8.86</v>
      </c>
      <c r="K1721">
        <v>0.25</v>
      </c>
      <c r="L1721">
        <v>0.53</v>
      </c>
      <c r="M1721">
        <v>3.07</v>
      </c>
      <c r="N1721">
        <v>10.24</v>
      </c>
      <c r="O1721" t="s">
        <v>69</v>
      </c>
      <c r="P1721" t="s">
        <v>132</v>
      </c>
      <c r="Q1721" t="s">
        <v>81</v>
      </c>
      <c r="R1721" t="s">
        <v>82</v>
      </c>
      <c r="S1721" t="s">
        <v>235</v>
      </c>
      <c r="T1721" t="s">
        <v>2431</v>
      </c>
    </row>
    <row r="1722" spans="1:20" x14ac:dyDescent="0.25">
      <c r="A1722" t="s">
        <v>4960</v>
      </c>
      <c r="B1722" s="1">
        <v>44967</v>
      </c>
      <c r="C1722" t="s">
        <v>4961</v>
      </c>
      <c r="D1722" t="s">
        <v>275</v>
      </c>
      <c r="E1722" t="s">
        <v>23</v>
      </c>
      <c r="F1722" t="s">
        <v>24</v>
      </c>
      <c r="G1722" t="s">
        <v>180</v>
      </c>
      <c r="H1722" t="s">
        <v>79</v>
      </c>
      <c r="I1722">
        <v>5</v>
      </c>
      <c r="J1722">
        <v>339.34</v>
      </c>
      <c r="K1722">
        <v>0.1</v>
      </c>
      <c r="L1722">
        <v>122.16</v>
      </c>
      <c r="M1722">
        <v>10.09</v>
      </c>
      <c r="N1722">
        <v>1659.28</v>
      </c>
      <c r="O1722" t="s">
        <v>27</v>
      </c>
      <c r="P1722" t="s">
        <v>28</v>
      </c>
      <c r="Q1722" t="s">
        <v>145</v>
      </c>
      <c r="R1722" t="s">
        <v>146</v>
      </c>
      <c r="S1722" t="s">
        <v>43</v>
      </c>
      <c r="T1722" t="s">
        <v>160</v>
      </c>
    </row>
    <row r="1723" spans="1:20" x14ac:dyDescent="0.25">
      <c r="A1723" t="s">
        <v>4962</v>
      </c>
      <c r="B1723" s="1">
        <v>44017</v>
      </c>
      <c r="C1723" t="s">
        <v>4963</v>
      </c>
      <c r="D1723" t="s">
        <v>239</v>
      </c>
      <c r="E1723" t="s">
        <v>783</v>
      </c>
      <c r="F1723" t="s">
        <v>784</v>
      </c>
      <c r="G1723" t="s">
        <v>25</v>
      </c>
      <c r="H1723" t="s">
        <v>354</v>
      </c>
      <c r="I1723">
        <v>3</v>
      </c>
      <c r="J1723">
        <v>171.99</v>
      </c>
      <c r="K1723">
        <v>0.05</v>
      </c>
      <c r="L1723">
        <v>24.51</v>
      </c>
      <c r="M1723">
        <v>7.95</v>
      </c>
      <c r="N1723">
        <v>522.63</v>
      </c>
      <c r="O1723" t="s">
        <v>153</v>
      </c>
      <c r="P1723" t="s">
        <v>132</v>
      </c>
      <c r="Q1723" t="s">
        <v>71</v>
      </c>
      <c r="R1723" t="s">
        <v>42</v>
      </c>
      <c r="S1723" t="s">
        <v>43</v>
      </c>
      <c r="T1723" t="s">
        <v>1506</v>
      </c>
    </row>
    <row r="1724" spans="1:20" x14ac:dyDescent="0.25">
      <c r="A1724" t="s">
        <v>4964</v>
      </c>
      <c r="B1724" s="1">
        <v>44637</v>
      </c>
      <c r="C1724" t="s">
        <v>4965</v>
      </c>
      <c r="D1724" t="s">
        <v>2575</v>
      </c>
      <c r="E1724" t="s">
        <v>164</v>
      </c>
      <c r="F1724" t="s">
        <v>165</v>
      </c>
      <c r="G1724" t="s">
        <v>108</v>
      </c>
      <c r="H1724" t="s">
        <v>109</v>
      </c>
      <c r="I1724">
        <v>1</v>
      </c>
      <c r="J1724">
        <v>259.39999999999998</v>
      </c>
      <c r="K1724">
        <v>0.2</v>
      </c>
      <c r="L1724">
        <v>0</v>
      </c>
      <c r="M1724">
        <v>5.63</v>
      </c>
      <c r="N1724">
        <v>213.15</v>
      </c>
      <c r="O1724" t="s">
        <v>27</v>
      </c>
      <c r="P1724" t="s">
        <v>28</v>
      </c>
      <c r="Q1724" t="s">
        <v>51</v>
      </c>
      <c r="R1724" t="s">
        <v>42</v>
      </c>
      <c r="S1724" t="s">
        <v>43</v>
      </c>
      <c r="T1724" t="s">
        <v>4966</v>
      </c>
    </row>
    <row r="1725" spans="1:20" x14ac:dyDescent="0.25">
      <c r="A1725" t="s">
        <v>4967</v>
      </c>
      <c r="B1725" s="1">
        <v>44574</v>
      </c>
      <c r="C1725" t="s">
        <v>4968</v>
      </c>
      <c r="D1725" t="s">
        <v>516</v>
      </c>
      <c r="E1725" t="s">
        <v>812</v>
      </c>
      <c r="F1725" t="s">
        <v>813</v>
      </c>
      <c r="G1725" t="s">
        <v>180</v>
      </c>
      <c r="H1725" t="s">
        <v>109</v>
      </c>
      <c r="I1725">
        <v>3</v>
      </c>
      <c r="J1725">
        <v>84.36</v>
      </c>
      <c r="K1725">
        <v>0.1</v>
      </c>
      <c r="L1725">
        <v>41</v>
      </c>
      <c r="M1725">
        <v>2.65</v>
      </c>
      <c r="N1725">
        <v>271.42</v>
      </c>
      <c r="O1725" t="s">
        <v>153</v>
      </c>
      <c r="P1725" t="s">
        <v>99</v>
      </c>
      <c r="Q1725" t="s">
        <v>221</v>
      </c>
      <c r="R1725" t="s">
        <v>222</v>
      </c>
      <c r="S1725" t="s">
        <v>31</v>
      </c>
      <c r="T1725" t="s">
        <v>4969</v>
      </c>
    </row>
    <row r="1726" spans="1:20" x14ac:dyDescent="0.25">
      <c r="A1726" t="s">
        <v>4970</v>
      </c>
      <c r="B1726" s="1">
        <v>45081</v>
      </c>
      <c r="C1726" t="s">
        <v>4971</v>
      </c>
      <c r="D1726" t="s">
        <v>65</v>
      </c>
      <c r="E1726" t="s">
        <v>208</v>
      </c>
      <c r="F1726" t="s">
        <v>209</v>
      </c>
      <c r="G1726" t="s">
        <v>25</v>
      </c>
      <c r="H1726" t="s">
        <v>58</v>
      </c>
      <c r="I1726">
        <v>5</v>
      </c>
      <c r="J1726">
        <v>411.44</v>
      </c>
      <c r="K1726">
        <v>0</v>
      </c>
      <c r="L1726">
        <v>246.86</v>
      </c>
      <c r="M1726">
        <v>1.28</v>
      </c>
      <c r="N1726">
        <v>2305.34</v>
      </c>
      <c r="O1726" t="s">
        <v>153</v>
      </c>
      <c r="P1726" t="s">
        <v>181</v>
      </c>
      <c r="Q1726" t="s">
        <v>41</v>
      </c>
      <c r="R1726" t="s">
        <v>42</v>
      </c>
      <c r="S1726" t="s">
        <v>31</v>
      </c>
      <c r="T1726" t="s">
        <v>4972</v>
      </c>
    </row>
    <row r="1727" spans="1:20" x14ac:dyDescent="0.25">
      <c r="A1727" t="s">
        <v>4973</v>
      </c>
      <c r="B1727" s="1">
        <v>45164</v>
      </c>
      <c r="C1727" t="s">
        <v>4974</v>
      </c>
      <c r="D1727" t="s">
        <v>55</v>
      </c>
      <c r="E1727" t="s">
        <v>172</v>
      </c>
      <c r="F1727" t="s">
        <v>173</v>
      </c>
      <c r="G1727" t="s">
        <v>25</v>
      </c>
      <c r="H1727" t="s">
        <v>58</v>
      </c>
      <c r="I1727">
        <v>1</v>
      </c>
      <c r="J1727">
        <v>362.3</v>
      </c>
      <c r="K1727">
        <v>0</v>
      </c>
      <c r="L1727">
        <v>43.48</v>
      </c>
      <c r="M1727">
        <v>6.03</v>
      </c>
      <c r="N1727">
        <v>411.81</v>
      </c>
      <c r="O1727" t="s">
        <v>69</v>
      </c>
      <c r="P1727" t="s">
        <v>28</v>
      </c>
      <c r="Q1727" t="s">
        <v>139</v>
      </c>
      <c r="R1727" t="s">
        <v>140</v>
      </c>
      <c r="S1727" t="s">
        <v>43</v>
      </c>
      <c r="T1727" t="s">
        <v>1562</v>
      </c>
    </row>
    <row r="1728" spans="1:20" x14ac:dyDescent="0.25">
      <c r="A1728" t="s">
        <v>4975</v>
      </c>
      <c r="B1728" s="1">
        <v>43928</v>
      </c>
      <c r="C1728" t="s">
        <v>4976</v>
      </c>
      <c r="D1728" t="s">
        <v>1372</v>
      </c>
      <c r="E1728" t="s">
        <v>280</v>
      </c>
      <c r="F1728" t="s">
        <v>281</v>
      </c>
      <c r="G1728" t="s">
        <v>25</v>
      </c>
      <c r="H1728" t="s">
        <v>26</v>
      </c>
      <c r="I1728">
        <v>4</v>
      </c>
      <c r="J1728">
        <v>323.33</v>
      </c>
      <c r="K1728">
        <v>0</v>
      </c>
      <c r="L1728">
        <v>103.47</v>
      </c>
      <c r="M1728">
        <v>13.62</v>
      </c>
      <c r="N1728">
        <v>1410.41</v>
      </c>
      <c r="O1728" t="s">
        <v>153</v>
      </c>
      <c r="P1728" t="s">
        <v>28</v>
      </c>
      <c r="Q1728" t="s">
        <v>100</v>
      </c>
      <c r="R1728" t="s">
        <v>101</v>
      </c>
      <c r="S1728" t="s">
        <v>43</v>
      </c>
      <c r="T1728" t="s">
        <v>4283</v>
      </c>
    </row>
    <row r="1729" spans="1:20" x14ac:dyDescent="0.25">
      <c r="A1729" t="s">
        <v>4977</v>
      </c>
      <c r="B1729" s="1">
        <v>43885</v>
      </c>
      <c r="C1729" t="s">
        <v>4978</v>
      </c>
      <c r="D1729" t="s">
        <v>65</v>
      </c>
      <c r="E1729" t="s">
        <v>530</v>
      </c>
      <c r="F1729" t="s">
        <v>531</v>
      </c>
      <c r="G1729" t="s">
        <v>50</v>
      </c>
      <c r="H1729" t="s">
        <v>58</v>
      </c>
      <c r="I1729">
        <v>1</v>
      </c>
      <c r="J1729">
        <v>255.85</v>
      </c>
      <c r="K1729">
        <v>0.1</v>
      </c>
      <c r="L1729">
        <v>18.420000000000002</v>
      </c>
      <c r="M1729">
        <v>9.2899999999999991</v>
      </c>
      <c r="N1729">
        <v>257.98</v>
      </c>
      <c r="O1729" t="s">
        <v>40</v>
      </c>
      <c r="P1729" t="s">
        <v>28</v>
      </c>
      <c r="Q1729" t="s">
        <v>166</v>
      </c>
      <c r="R1729" t="s">
        <v>167</v>
      </c>
      <c r="S1729" t="s">
        <v>72</v>
      </c>
      <c r="T1729" t="s">
        <v>3265</v>
      </c>
    </row>
    <row r="1730" spans="1:20" x14ac:dyDescent="0.25">
      <c r="A1730" t="s">
        <v>4979</v>
      </c>
      <c r="B1730" s="1">
        <v>44453</v>
      </c>
      <c r="C1730" t="s">
        <v>4980</v>
      </c>
      <c r="D1730" t="s">
        <v>1250</v>
      </c>
      <c r="E1730" t="s">
        <v>469</v>
      </c>
      <c r="F1730" t="s">
        <v>470</v>
      </c>
      <c r="G1730" t="s">
        <v>180</v>
      </c>
      <c r="H1730" t="s">
        <v>39</v>
      </c>
      <c r="I1730">
        <v>1</v>
      </c>
      <c r="J1730">
        <v>229.76</v>
      </c>
      <c r="K1730">
        <v>0</v>
      </c>
      <c r="L1730">
        <v>11.49</v>
      </c>
      <c r="M1730">
        <v>5.51</v>
      </c>
      <c r="N1730">
        <v>246.76</v>
      </c>
      <c r="O1730" t="s">
        <v>40</v>
      </c>
      <c r="P1730" t="s">
        <v>181</v>
      </c>
      <c r="Q1730" t="s">
        <v>182</v>
      </c>
      <c r="R1730" t="s">
        <v>183</v>
      </c>
      <c r="S1730" t="s">
        <v>235</v>
      </c>
      <c r="T1730" t="s">
        <v>3889</v>
      </c>
    </row>
    <row r="1731" spans="1:20" x14ac:dyDescent="0.25">
      <c r="A1731" t="s">
        <v>4981</v>
      </c>
      <c r="B1731" s="1">
        <v>44494</v>
      </c>
      <c r="C1731" t="s">
        <v>4982</v>
      </c>
      <c r="D1731" t="s">
        <v>620</v>
      </c>
      <c r="E1731" t="s">
        <v>530</v>
      </c>
      <c r="F1731" t="s">
        <v>531</v>
      </c>
      <c r="G1731" t="s">
        <v>25</v>
      </c>
      <c r="H1731" t="s">
        <v>58</v>
      </c>
      <c r="I1731">
        <v>4</v>
      </c>
      <c r="J1731">
        <v>258.37</v>
      </c>
      <c r="K1731">
        <v>0.05</v>
      </c>
      <c r="L1731">
        <v>0</v>
      </c>
      <c r="M1731">
        <v>4.34</v>
      </c>
      <c r="N1731">
        <v>986.15</v>
      </c>
      <c r="O1731" t="s">
        <v>40</v>
      </c>
      <c r="P1731" t="s">
        <v>28</v>
      </c>
      <c r="Q1731" t="s">
        <v>41</v>
      </c>
      <c r="R1731" t="s">
        <v>42</v>
      </c>
      <c r="S1731" t="s">
        <v>43</v>
      </c>
      <c r="T1731" t="s">
        <v>4434</v>
      </c>
    </row>
    <row r="1732" spans="1:20" x14ac:dyDescent="0.25">
      <c r="A1732" t="s">
        <v>4983</v>
      </c>
      <c r="B1732" s="1">
        <v>44588</v>
      </c>
      <c r="C1732" t="s">
        <v>4984</v>
      </c>
      <c r="D1732" t="s">
        <v>562</v>
      </c>
      <c r="E1732" t="s">
        <v>164</v>
      </c>
      <c r="F1732" t="s">
        <v>165</v>
      </c>
      <c r="G1732" t="s">
        <v>108</v>
      </c>
      <c r="H1732" t="s">
        <v>354</v>
      </c>
      <c r="I1732">
        <v>2</v>
      </c>
      <c r="J1732">
        <v>381.08</v>
      </c>
      <c r="K1732">
        <v>0</v>
      </c>
      <c r="L1732">
        <v>38.11</v>
      </c>
      <c r="M1732">
        <v>11.94</v>
      </c>
      <c r="N1732">
        <v>812.21</v>
      </c>
      <c r="O1732" t="s">
        <v>69</v>
      </c>
      <c r="P1732" t="s">
        <v>28</v>
      </c>
      <c r="Q1732" t="s">
        <v>154</v>
      </c>
      <c r="R1732" t="s">
        <v>155</v>
      </c>
      <c r="S1732" t="s">
        <v>43</v>
      </c>
      <c r="T1732" t="s">
        <v>3217</v>
      </c>
    </row>
    <row r="1733" spans="1:20" x14ac:dyDescent="0.25">
      <c r="A1733" t="s">
        <v>4985</v>
      </c>
      <c r="B1733" s="1">
        <v>44236</v>
      </c>
      <c r="C1733" t="s">
        <v>4986</v>
      </c>
      <c r="D1733" t="s">
        <v>1418</v>
      </c>
      <c r="E1733" t="s">
        <v>48</v>
      </c>
      <c r="F1733" t="s">
        <v>49</v>
      </c>
      <c r="G1733" t="s">
        <v>98</v>
      </c>
      <c r="H1733" t="s">
        <v>354</v>
      </c>
      <c r="I1733">
        <v>5</v>
      </c>
      <c r="J1733">
        <v>112.77</v>
      </c>
      <c r="K1733">
        <v>0.05</v>
      </c>
      <c r="L1733">
        <v>0</v>
      </c>
      <c r="M1733">
        <v>8.31</v>
      </c>
      <c r="N1733">
        <v>543.97</v>
      </c>
      <c r="O1733" t="s">
        <v>69</v>
      </c>
      <c r="P1733" t="s">
        <v>28</v>
      </c>
      <c r="Q1733" t="s">
        <v>29</v>
      </c>
      <c r="R1733" t="s">
        <v>30</v>
      </c>
      <c r="S1733" t="s">
        <v>43</v>
      </c>
      <c r="T1733" t="s">
        <v>1578</v>
      </c>
    </row>
    <row r="1734" spans="1:20" x14ac:dyDescent="0.25">
      <c r="A1734" t="s">
        <v>4987</v>
      </c>
      <c r="B1734" s="1">
        <v>43899</v>
      </c>
      <c r="C1734" t="s">
        <v>4988</v>
      </c>
      <c r="D1734" t="s">
        <v>1885</v>
      </c>
      <c r="E1734" t="s">
        <v>592</v>
      </c>
      <c r="F1734" t="s">
        <v>593</v>
      </c>
      <c r="G1734" t="s">
        <v>50</v>
      </c>
      <c r="H1734" t="s">
        <v>39</v>
      </c>
      <c r="I1734">
        <v>2</v>
      </c>
      <c r="J1734">
        <v>22.97</v>
      </c>
      <c r="K1734">
        <v>0</v>
      </c>
      <c r="L1734">
        <v>5.51</v>
      </c>
      <c r="M1734">
        <v>1.7</v>
      </c>
      <c r="N1734">
        <v>53.15</v>
      </c>
      <c r="O1734" t="s">
        <v>27</v>
      </c>
      <c r="P1734" t="s">
        <v>28</v>
      </c>
      <c r="Q1734" t="s">
        <v>89</v>
      </c>
      <c r="R1734" t="s">
        <v>90</v>
      </c>
      <c r="S1734" t="s">
        <v>31</v>
      </c>
      <c r="T1734" t="s">
        <v>2888</v>
      </c>
    </row>
    <row r="1735" spans="1:20" x14ac:dyDescent="0.25">
      <c r="A1735" t="s">
        <v>4989</v>
      </c>
      <c r="B1735" s="1">
        <v>45166</v>
      </c>
      <c r="C1735" t="s">
        <v>4990</v>
      </c>
      <c r="D1735" t="s">
        <v>1137</v>
      </c>
      <c r="E1735" t="s">
        <v>386</v>
      </c>
      <c r="F1735" t="s">
        <v>387</v>
      </c>
      <c r="G1735" t="s">
        <v>25</v>
      </c>
      <c r="H1735" t="s">
        <v>68</v>
      </c>
      <c r="I1735">
        <v>4</v>
      </c>
      <c r="J1735">
        <v>226.02</v>
      </c>
      <c r="K1735">
        <v>0.1</v>
      </c>
      <c r="L1735">
        <v>146.46</v>
      </c>
      <c r="M1735">
        <v>13.96</v>
      </c>
      <c r="N1735">
        <v>974.09</v>
      </c>
      <c r="O1735" t="s">
        <v>59</v>
      </c>
      <c r="P1735" t="s">
        <v>132</v>
      </c>
      <c r="Q1735" t="s">
        <v>60</v>
      </c>
      <c r="R1735" t="s">
        <v>61</v>
      </c>
      <c r="S1735" t="s">
        <v>43</v>
      </c>
      <c r="T1735" t="s">
        <v>4991</v>
      </c>
    </row>
    <row r="1736" spans="1:20" x14ac:dyDescent="0.25">
      <c r="A1736" t="s">
        <v>4992</v>
      </c>
      <c r="B1736" s="1">
        <v>45143</v>
      </c>
      <c r="C1736" t="s">
        <v>4993</v>
      </c>
      <c r="D1736" t="s">
        <v>35</v>
      </c>
      <c r="E1736" t="s">
        <v>137</v>
      </c>
      <c r="F1736" t="s">
        <v>138</v>
      </c>
      <c r="G1736" t="s">
        <v>108</v>
      </c>
      <c r="H1736" t="s">
        <v>39</v>
      </c>
      <c r="I1736">
        <v>5</v>
      </c>
      <c r="J1736">
        <v>90.36</v>
      </c>
      <c r="K1736">
        <v>0</v>
      </c>
      <c r="L1736">
        <v>0</v>
      </c>
      <c r="M1736">
        <v>4.33</v>
      </c>
      <c r="N1736">
        <v>456.13</v>
      </c>
      <c r="O1736" t="s">
        <v>153</v>
      </c>
      <c r="P1736" t="s">
        <v>28</v>
      </c>
      <c r="Q1736" t="s">
        <v>41</v>
      </c>
      <c r="R1736" t="s">
        <v>42</v>
      </c>
      <c r="S1736" t="s">
        <v>43</v>
      </c>
      <c r="T1736" t="s">
        <v>1587</v>
      </c>
    </row>
    <row r="1737" spans="1:20" x14ac:dyDescent="0.25">
      <c r="A1737" t="s">
        <v>4994</v>
      </c>
      <c r="B1737" s="1">
        <v>45616</v>
      </c>
      <c r="C1737" t="s">
        <v>4995</v>
      </c>
      <c r="D1737" t="s">
        <v>641</v>
      </c>
      <c r="E1737" t="s">
        <v>945</v>
      </c>
      <c r="F1737" t="s">
        <v>946</v>
      </c>
      <c r="G1737" t="s">
        <v>98</v>
      </c>
      <c r="H1737" t="s">
        <v>256</v>
      </c>
      <c r="I1737">
        <v>3</v>
      </c>
      <c r="J1737">
        <v>385.28</v>
      </c>
      <c r="K1737">
        <v>0</v>
      </c>
      <c r="L1737">
        <v>0</v>
      </c>
      <c r="M1737">
        <v>13.32</v>
      </c>
      <c r="N1737">
        <v>1169.1600000000001</v>
      </c>
      <c r="O1737" t="s">
        <v>69</v>
      </c>
      <c r="P1737" t="s">
        <v>28</v>
      </c>
      <c r="Q1737" t="s">
        <v>166</v>
      </c>
      <c r="R1737" t="s">
        <v>167</v>
      </c>
      <c r="S1737" t="s">
        <v>43</v>
      </c>
      <c r="T1737" t="s">
        <v>4996</v>
      </c>
    </row>
    <row r="1738" spans="1:20" x14ac:dyDescent="0.25">
      <c r="A1738" t="s">
        <v>4997</v>
      </c>
      <c r="B1738" s="1">
        <v>45402</v>
      </c>
      <c r="C1738" t="s">
        <v>4998</v>
      </c>
      <c r="D1738" t="s">
        <v>1241</v>
      </c>
      <c r="E1738" t="s">
        <v>521</v>
      </c>
      <c r="F1738" t="s">
        <v>522</v>
      </c>
      <c r="G1738" t="s">
        <v>180</v>
      </c>
      <c r="H1738" t="s">
        <v>68</v>
      </c>
      <c r="I1738">
        <v>1</v>
      </c>
      <c r="J1738">
        <v>346.18</v>
      </c>
      <c r="K1738">
        <v>0.1</v>
      </c>
      <c r="L1738">
        <v>15.58</v>
      </c>
      <c r="M1738">
        <v>1.1100000000000001</v>
      </c>
      <c r="N1738">
        <v>328.25</v>
      </c>
      <c r="O1738" t="s">
        <v>69</v>
      </c>
      <c r="P1738" t="s">
        <v>28</v>
      </c>
      <c r="Q1738" t="s">
        <v>154</v>
      </c>
      <c r="R1738" t="s">
        <v>155</v>
      </c>
      <c r="S1738" t="s">
        <v>43</v>
      </c>
      <c r="T1738" t="s">
        <v>1902</v>
      </c>
    </row>
    <row r="1739" spans="1:20" x14ac:dyDescent="0.25">
      <c r="A1739" t="s">
        <v>4999</v>
      </c>
      <c r="B1739" s="1">
        <v>44581</v>
      </c>
      <c r="C1739" t="s">
        <v>5000</v>
      </c>
      <c r="D1739" t="s">
        <v>1321</v>
      </c>
      <c r="E1739" t="s">
        <v>66</v>
      </c>
      <c r="F1739" t="s">
        <v>67</v>
      </c>
      <c r="G1739" t="s">
        <v>180</v>
      </c>
      <c r="H1739" t="s">
        <v>68</v>
      </c>
      <c r="I1739">
        <v>1</v>
      </c>
      <c r="J1739">
        <v>597.96</v>
      </c>
      <c r="K1739">
        <v>0.15</v>
      </c>
      <c r="L1739">
        <v>60.99</v>
      </c>
      <c r="M1739">
        <v>13.92</v>
      </c>
      <c r="N1739">
        <v>583.17999999999995</v>
      </c>
      <c r="O1739" t="s">
        <v>59</v>
      </c>
      <c r="P1739" t="s">
        <v>132</v>
      </c>
      <c r="Q1739" t="s">
        <v>41</v>
      </c>
      <c r="R1739" t="s">
        <v>42</v>
      </c>
      <c r="S1739" t="s">
        <v>235</v>
      </c>
      <c r="T1739" t="s">
        <v>2624</v>
      </c>
    </row>
    <row r="1740" spans="1:20" x14ac:dyDescent="0.25">
      <c r="A1740" t="s">
        <v>5001</v>
      </c>
      <c r="B1740" s="1">
        <v>45002</v>
      </c>
      <c r="C1740" t="s">
        <v>5002</v>
      </c>
      <c r="D1740" t="s">
        <v>1321</v>
      </c>
      <c r="E1740" t="s">
        <v>254</v>
      </c>
      <c r="F1740" t="s">
        <v>255</v>
      </c>
      <c r="G1740" t="s">
        <v>180</v>
      </c>
      <c r="H1740" t="s">
        <v>79</v>
      </c>
      <c r="I1740">
        <v>3</v>
      </c>
      <c r="J1740">
        <v>8.9499999999999993</v>
      </c>
      <c r="K1740">
        <v>0</v>
      </c>
      <c r="L1740">
        <v>2.15</v>
      </c>
      <c r="M1740">
        <v>0.81</v>
      </c>
      <c r="N1740">
        <v>29.81</v>
      </c>
      <c r="O1740" t="s">
        <v>27</v>
      </c>
      <c r="P1740" t="s">
        <v>28</v>
      </c>
      <c r="Q1740" t="s">
        <v>182</v>
      </c>
      <c r="R1740" t="s">
        <v>183</v>
      </c>
      <c r="S1740" t="s">
        <v>43</v>
      </c>
      <c r="T1740" t="s">
        <v>4635</v>
      </c>
    </row>
    <row r="1741" spans="1:20" x14ac:dyDescent="0.25">
      <c r="A1741" t="s">
        <v>5003</v>
      </c>
      <c r="B1741" s="1">
        <v>45321</v>
      </c>
      <c r="C1741" t="s">
        <v>5004</v>
      </c>
      <c r="D1741" t="s">
        <v>1052</v>
      </c>
      <c r="E1741" t="s">
        <v>380</v>
      </c>
      <c r="F1741" t="s">
        <v>381</v>
      </c>
      <c r="G1741" t="s">
        <v>180</v>
      </c>
      <c r="H1741" t="s">
        <v>79</v>
      </c>
      <c r="I1741">
        <v>2</v>
      </c>
      <c r="J1741">
        <v>384.69</v>
      </c>
      <c r="K1741">
        <v>0.3</v>
      </c>
      <c r="L1741">
        <v>64.63</v>
      </c>
      <c r="M1741">
        <v>3.18</v>
      </c>
      <c r="N1741">
        <v>606.38</v>
      </c>
      <c r="O1741" t="s">
        <v>27</v>
      </c>
      <c r="P1741" t="s">
        <v>181</v>
      </c>
      <c r="Q1741" t="s">
        <v>116</v>
      </c>
      <c r="R1741" t="s">
        <v>42</v>
      </c>
      <c r="S1741" t="s">
        <v>72</v>
      </c>
      <c r="T1741" t="s">
        <v>5005</v>
      </c>
    </row>
    <row r="1742" spans="1:20" x14ac:dyDescent="0.25">
      <c r="A1742" t="s">
        <v>5006</v>
      </c>
      <c r="B1742" s="1">
        <v>45593</v>
      </c>
      <c r="C1742" t="s">
        <v>5007</v>
      </c>
      <c r="D1742" t="s">
        <v>311</v>
      </c>
      <c r="E1742" t="s">
        <v>400</v>
      </c>
      <c r="F1742" t="s">
        <v>401</v>
      </c>
      <c r="G1742" t="s">
        <v>50</v>
      </c>
      <c r="H1742" t="s">
        <v>68</v>
      </c>
      <c r="I1742">
        <v>4</v>
      </c>
      <c r="J1742">
        <v>254.72</v>
      </c>
      <c r="K1742">
        <v>0.1</v>
      </c>
      <c r="L1742">
        <v>0</v>
      </c>
      <c r="M1742">
        <v>8.6</v>
      </c>
      <c r="N1742">
        <v>925.59</v>
      </c>
      <c r="O1742" t="s">
        <v>80</v>
      </c>
      <c r="P1742" t="s">
        <v>132</v>
      </c>
      <c r="Q1742" t="s">
        <v>41</v>
      </c>
      <c r="R1742" t="s">
        <v>42</v>
      </c>
      <c r="S1742" t="s">
        <v>43</v>
      </c>
      <c r="T1742" t="s">
        <v>2186</v>
      </c>
    </row>
    <row r="1743" spans="1:20" x14ac:dyDescent="0.25">
      <c r="A1743" t="s">
        <v>5008</v>
      </c>
      <c r="B1743" s="1">
        <v>45098</v>
      </c>
      <c r="C1743" t="s">
        <v>5009</v>
      </c>
      <c r="D1743" t="s">
        <v>55</v>
      </c>
      <c r="E1743" t="s">
        <v>574</v>
      </c>
      <c r="F1743" t="s">
        <v>575</v>
      </c>
      <c r="G1743" t="s">
        <v>98</v>
      </c>
      <c r="H1743" t="s">
        <v>68</v>
      </c>
      <c r="I1743">
        <v>3</v>
      </c>
      <c r="J1743">
        <v>594.78</v>
      </c>
      <c r="K1743">
        <v>0.1</v>
      </c>
      <c r="L1743">
        <v>192.71</v>
      </c>
      <c r="M1743">
        <v>13.56</v>
      </c>
      <c r="N1743">
        <v>1812.18</v>
      </c>
      <c r="O1743" t="s">
        <v>80</v>
      </c>
      <c r="P1743" t="s">
        <v>99</v>
      </c>
      <c r="Q1743" t="s">
        <v>29</v>
      </c>
      <c r="R1743" t="s">
        <v>30</v>
      </c>
      <c r="S1743" t="s">
        <v>43</v>
      </c>
      <c r="T1743" t="s">
        <v>2947</v>
      </c>
    </row>
    <row r="1744" spans="1:20" x14ac:dyDescent="0.25">
      <c r="A1744" t="s">
        <v>5010</v>
      </c>
      <c r="B1744" s="1">
        <v>45345</v>
      </c>
      <c r="C1744" t="s">
        <v>5011</v>
      </c>
      <c r="D1744" t="s">
        <v>271</v>
      </c>
      <c r="E1744" t="s">
        <v>574</v>
      </c>
      <c r="F1744" t="s">
        <v>575</v>
      </c>
      <c r="G1744" t="s">
        <v>98</v>
      </c>
      <c r="H1744" t="s">
        <v>354</v>
      </c>
      <c r="I1744">
        <v>3</v>
      </c>
      <c r="J1744">
        <v>396.08</v>
      </c>
      <c r="K1744">
        <v>0</v>
      </c>
      <c r="L1744">
        <v>213.88</v>
      </c>
      <c r="M1744">
        <v>3.25</v>
      </c>
      <c r="N1744">
        <v>1405.37</v>
      </c>
      <c r="O1744" t="s">
        <v>80</v>
      </c>
      <c r="P1744" t="s">
        <v>28</v>
      </c>
      <c r="Q1744" t="s">
        <v>210</v>
      </c>
      <c r="R1744" t="s">
        <v>42</v>
      </c>
      <c r="S1744" t="s">
        <v>43</v>
      </c>
      <c r="T1744" t="s">
        <v>5012</v>
      </c>
    </row>
    <row r="1745" spans="1:20" x14ac:dyDescent="0.25">
      <c r="A1745" t="s">
        <v>5013</v>
      </c>
      <c r="B1745" s="1">
        <v>44788</v>
      </c>
      <c r="C1745" t="s">
        <v>5014</v>
      </c>
      <c r="D1745" t="s">
        <v>666</v>
      </c>
      <c r="E1745" t="s">
        <v>151</v>
      </c>
      <c r="F1745" t="s">
        <v>152</v>
      </c>
      <c r="G1745" t="s">
        <v>25</v>
      </c>
      <c r="H1745" t="s">
        <v>256</v>
      </c>
      <c r="I1745">
        <v>2</v>
      </c>
      <c r="J1745">
        <v>450.85</v>
      </c>
      <c r="K1745">
        <v>0</v>
      </c>
      <c r="L1745">
        <v>162.31</v>
      </c>
      <c r="M1745">
        <v>6.75</v>
      </c>
      <c r="N1745">
        <v>1070.76</v>
      </c>
      <c r="O1745" t="s">
        <v>69</v>
      </c>
      <c r="P1745" t="s">
        <v>28</v>
      </c>
      <c r="Q1745" t="s">
        <v>41</v>
      </c>
      <c r="R1745" t="s">
        <v>42</v>
      </c>
      <c r="S1745" t="s">
        <v>43</v>
      </c>
      <c r="T1745" t="s">
        <v>5015</v>
      </c>
    </row>
    <row r="1746" spans="1:20" x14ac:dyDescent="0.25">
      <c r="A1746" t="s">
        <v>5016</v>
      </c>
      <c r="B1746" s="1">
        <v>45361</v>
      </c>
      <c r="C1746" t="s">
        <v>5017</v>
      </c>
      <c r="D1746" t="s">
        <v>666</v>
      </c>
      <c r="E1746" t="s">
        <v>96</v>
      </c>
      <c r="F1746" t="s">
        <v>97</v>
      </c>
      <c r="G1746" t="s">
        <v>180</v>
      </c>
      <c r="H1746" t="s">
        <v>26</v>
      </c>
      <c r="I1746">
        <v>5</v>
      </c>
      <c r="J1746">
        <v>580.02</v>
      </c>
      <c r="K1746">
        <v>0.15</v>
      </c>
      <c r="L1746">
        <v>0</v>
      </c>
      <c r="M1746">
        <v>11.37</v>
      </c>
      <c r="N1746">
        <v>2476.46</v>
      </c>
      <c r="O1746" t="s">
        <v>40</v>
      </c>
      <c r="P1746" t="s">
        <v>28</v>
      </c>
      <c r="Q1746" t="s">
        <v>60</v>
      </c>
      <c r="R1746" t="s">
        <v>61</v>
      </c>
      <c r="S1746" t="s">
        <v>43</v>
      </c>
      <c r="T1746" t="s">
        <v>2246</v>
      </c>
    </row>
    <row r="1747" spans="1:20" x14ac:dyDescent="0.25">
      <c r="A1747" t="s">
        <v>5018</v>
      </c>
      <c r="B1747" s="1">
        <v>44195</v>
      </c>
      <c r="C1747" t="s">
        <v>5019</v>
      </c>
      <c r="D1747" t="s">
        <v>772</v>
      </c>
      <c r="E1747" t="s">
        <v>172</v>
      </c>
      <c r="F1747" t="s">
        <v>173</v>
      </c>
      <c r="G1747" t="s">
        <v>108</v>
      </c>
      <c r="H1747" t="s">
        <v>109</v>
      </c>
      <c r="I1747">
        <v>5</v>
      </c>
      <c r="J1747">
        <v>71.88</v>
      </c>
      <c r="K1747">
        <v>0.05</v>
      </c>
      <c r="L1747">
        <v>40.97</v>
      </c>
      <c r="M1747">
        <v>9.58</v>
      </c>
      <c r="N1747">
        <v>391.98</v>
      </c>
      <c r="O1747" t="s">
        <v>69</v>
      </c>
      <c r="P1747" t="s">
        <v>28</v>
      </c>
      <c r="Q1747" t="s">
        <v>221</v>
      </c>
      <c r="R1747" t="s">
        <v>222</v>
      </c>
      <c r="S1747" t="s">
        <v>31</v>
      </c>
      <c r="T1747" t="s">
        <v>621</v>
      </c>
    </row>
    <row r="1748" spans="1:20" x14ac:dyDescent="0.25">
      <c r="A1748" t="s">
        <v>5020</v>
      </c>
      <c r="B1748" s="1">
        <v>44312</v>
      </c>
      <c r="C1748" t="s">
        <v>5021</v>
      </c>
      <c r="D1748" t="s">
        <v>501</v>
      </c>
      <c r="E1748" t="s">
        <v>302</v>
      </c>
      <c r="F1748" t="s">
        <v>303</v>
      </c>
      <c r="G1748" t="s">
        <v>98</v>
      </c>
      <c r="H1748" t="s">
        <v>58</v>
      </c>
      <c r="I1748">
        <v>1</v>
      </c>
      <c r="J1748">
        <v>528.92999999999995</v>
      </c>
      <c r="K1748">
        <v>0.1</v>
      </c>
      <c r="L1748">
        <v>38.08</v>
      </c>
      <c r="M1748">
        <v>3.71</v>
      </c>
      <c r="N1748">
        <v>517.83000000000004</v>
      </c>
      <c r="O1748" t="s">
        <v>153</v>
      </c>
      <c r="P1748" t="s">
        <v>28</v>
      </c>
      <c r="Q1748" t="s">
        <v>124</v>
      </c>
      <c r="R1748" t="s">
        <v>125</v>
      </c>
      <c r="S1748" t="s">
        <v>43</v>
      </c>
      <c r="T1748" t="s">
        <v>1778</v>
      </c>
    </row>
    <row r="1749" spans="1:20" x14ac:dyDescent="0.25">
      <c r="A1749" t="s">
        <v>5022</v>
      </c>
      <c r="B1749" s="1">
        <v>44031</v>
      </c>
      <c r="C1749" t="s">
        <v>5023</v>
      </c>
      <c r="D1749" t="s">
        <v>731</v>
      </c>
      <c r="E1749" t="s">
        <v>675</v>
      </c>
      <c r="F1749" t="s">
        <v>676</v>
      </c>
      <c r="G1749" t="s">
        <v>180</v>
      </c>
      <c r="H1749" t="s">
        <v>26</v>
      </c>
      <c r="I1749">
        <v>1</v>
      </c>
      <c r="J1749">
        <v>183.68</v>
      </c>
      <c r="K1749">
        <v>0</v>
      </c>
      <c r="L1749">
        <v>22.04</v>
      </c>
      <c r="M1749">
        <v>4.4400000000000004</v>
      </c>
      <c r="N1749">
        <v>210.16</v>
      </c>
      <c r="O1749" t="s">
        <v>40</v>
      </c>
      <c r="P1749" t="s">
        <v>70</v>
      </c>
      <c r="Q1749" t="s">
        <v>139</v>
      </c>
      <c r="R1749" t="s">
        <v>140</v>
      </c>
      <c r="S1749" t="s">
        <v>31</v>
      </c>
      <c r="T1749" t="s">
        <v>5024</v>
      </c>
    </row>
    <row r="1750" spans="1:20" x14ac:dyDescent="0.25">
      <c r="A1750" t="s">
        <v>5025</v>
      </c>
      <c r="B1750" s="1">
        <v>43984</v>
      </c>
      <c r="C1750" t="s">
        <v>5026</v>
      </c>
      <c r="D1750" t="s">
        <v>746</v>
      </c>
      <c r="E1750" t="s">
        <v>202</v>
      </c>
      <c r="F1750" t="s">
        <v>203</v>
      </c>
      <c r="G1750" t="s">
        <v>98</v>
      </c>
      <c r="H1750" t="s">
        <v>263</v>
      </c>
      <c r="I1750">
        <v>1</v>
      </c>
      <c r="J1750">
        <v>232</v>
      </c>
      <c r="K1750">
        <v>0.25</v>
      </c>
      <c r="L1750">
        <v>0</v>
      </c>
      <c r="M1750">
        <v>5.7</v>
      </c>
      <c r="N1750">
        <v>179.7</v>
      </c>
      <c r="O1750" t="s">
        <v>69</v>
      </c>
      <c r="P1750" t="s">
        <v>28</v>
      </c>
      <c r="Q1750" t="s">
        <v>339</v>
      </c>
      <c r="R1750" t="s">
        <v>82</v>
      </c>
      <c r="S1750" t="s">
        <v>31</v>
      </c>
      <c r="T1750" t="s">
        <v>1308</v>
      </c>
    </row>
    <row r="1751" spans="1:20" x14ac:dyDescent="0.25">
      <c r="A1751" t="s">
        <v>5027</v>
      </c>
      <c r="B1751" s="1">
        <v>45304</v>
      </c>
      <c r="C1751" t="s">
        <v>5028</v>
      </c>
      <c r="D1751" t="s">
        <v>1636</v>
      </c>
      <c r="E1751" t="s">
        <v>352</v>
      </c>
      <c r="F1751" t="s">
        <v>353</v>
      </c>
      <c r="G1751" t="s">
        <v>25</v>
      </c>
      <c r="H1751" t="s">
        <v>79</v>
      </c>
      <c r="I1751">
        <v>1</v>
      </c>
      <c r="J1751">
        <v>522.79999999999995</v>
      </c>
      <c r="K1751">
        <v>0.15</v>
      </c>
      <c r="L1751">
        <v>79.989999999999995</v>
      </c>
      <c r="M1751">
        <v>13.46</v>
      </c>
      <c r="N1751">
        <v>537.83000000000004</v>
      </c>
      <c r="O1751" t="s">
        <v>69</v>
      </c>
      <c r="P1751" t="s">
        <v>28</v>
      </c>
      <c r="Q1751" t="s">
        <v>221</v>
      </c>
      <c r="R1751" t="s">
        <v>222</v>
      </c>
      <c r="S1751" t="s">
        <v>43</v>
      </c>
      <c r="T1751" t="s">
        <v>5029</v>
      </c>
    </row>
    <row r="1752" spans="1:20" x14ac:dyDescent="0.25">
      <c r="A1752" t="s">
        <v>5030</v>
      </c>
      <c r="B1752" s="1">
        <v>45355</v>
      </c>
      <c r="C1752" t="s">
        <v>5031</v>
      </c>
      <c r="D1752" t="s">
        <v>2168</v>
      </c>
      <c r="E1752" t="s">
        <v>66</v>
      </c>
      <c r="F1752" t="s">
        <v>67</v>
      </c>
      <c r="G1752" t="s">
        <v>98</v>
      </c>
      <c r="H1752" t="s">
        <v>68</v>
      </c>
      <c r="I1752">
        <v>1</v>
      </c>
      <c r="J1752">
        <v>350.44</v>
      </c>
      <c r="K1752">
        <v>0.1</v>
      </c>
      <c r="L1752">
        <v>37.85</v>
      </c>
      <c r="M1752">
        <v>12.42</v>
      </c>
      <c r="N1752">
        <v>365.67</v>
      </c>
      <c r="O1752" t="s">
        <v>59</v>
      </c>
      <c r="P1752" t="s">
        <v>132</v>
      </c>
      <c r="Q1752" t="s">
        <v>60</v>
      </c>
      <c r="R1752" t="s">
        <v>61</v>
      </c>
      <c r="S1752" t="s">
        <v>43</v>
      </c>
      <c r="T1752" t="s">
        <v>382</v>
      </c>
    </row>
    <row r="1753" spans="1:20" x14ac:dyDescent="0.25">
      <c r="A1753" t="s">
        <v>5032</v>
      </c>
      <c r="B1753" s="1">
        <v>43903</v>
      </c>
      <c r="C1753" t="s">
        <v>5033</v>
      </c>
      <c r="D1753" t="s">
        <v>953</v>
      </c>
      <c r="E1753" t="s">
        <v>386</v>
      </c>
      <c r="F1753" t="s">
        <v>387</v>
      </c>
      <c r="G1753" t="s">
        <v>98</v>
      </c>
      <c r="H1753" t="s">
        <v>109</v>
      </c>
      <c r="I1753">
        <v>3</v>
      </c>
      <c r="J1753">
        <v>349.82</v>
      </c>
      <c r="K1753">
        <v>0.25</v>
      </c>
      <c r="L1753">
        <v>62.97</v>
      </c>
      <c r="M1753">
        <v>0.99</v>
      </c>
      <c r="N1753">
        <v>851.06</v>
      </c>
      <c r="O1753" t="s">
        <v>27</v>
      </c>
      <c r="P1753" t="s">
        <v>28</v>
      </c>
      <c r="Q1753" t="s">
        <v>116</v>
      </c>
      <c r="R1753" t="s">
        <v>42</v>
      </c>
      <c r="S1753" t="s">
        <v>31</v>
      </c>
      <c r="T1753" t="s">
        <v>5034</v>
      </c>
    </row>
    <row r="1754" spans="1:20" x14ac:dyDescent="0.25">
      <c r="A1754" t="s">
        <v>5035</v>
      </c>
      <c r="B1754" s="1">
        <v>44543</v>
      </c>
      <c r="C1754" t="s">
        <v>5036</v>
      </c>
      <c r="D1754" t="s">
        <v>881</v>
      </c>
      <c r="E1754" t="s">
        <v>106</v>
      </c>
      <c r="F1754" t="s">
        <v>107</v>
      </c>
      <c r="G1754" t="s">
        <v>50</v>
      </c>
      <c r="H1754" t="s">
        <v>26</v>
      </c>
      <c r="I1754">
        <v>2</v>
      </c>
      <c r="J1754">
        <v>249.52</v>
      </c>
      <c r="K1754">
        <v>0.05</v>
      </c>
      <c r="L1754">
        <v>37.93</v>
      </c>
      <c r="M1754">
        <v>0.3</v>
      </c>
      <c r="N1754">
        <v>512.32000000000005</v>
      </c>
      <c r="O1754" t="s">
        <v>40</v>
      </c>
      <c r="P1754" t="s">
        <v>28</v>
      </c>
      <c r="Q1754" t="s">
        <v>139</v>
      </c>
      <c r="R1754" t="s">
        <v>140</v>
      </c>
      <c r="S1754" t="s">
        <v>43</v>
      </c>
      <c r="T1754" t="s">
        <v>5037</v>
      </c>
    </row>
    <row r="1755" spans="1:20" x14ac:dyDescent="0.25">
      <c r="A1755" t="s">
        <v>5038</v>
      </c>
      <c r="B1755" s="1">
        <v>44126</v>
      </c>
      <c r="C1755" t="s">
        <v>5039</v>
      </c>
      <c r="D1755" t="s">
        <v>336</v>
      </c>
      <c r="E1755" t="s">
        <v>337</v>
      </c>
      <c r="F1755" t="s">
        <v>338</v>
      </c>
      <c r="G1755" t="s">
        <v>25</v>
      </c>
      <c r="H1755" t="s">
        <v>263</v>
      </c>
      <c r="I1755">
        <v>1</v>
      </c>
      <c r="J1755">
        <v>37.090000000000003</v>
      </c>
      <c r="K1755">
        <v>0</v>
      </c>
      <c r="L1755">
        <v>6.68</v>
      </c>
      <c r="M1755">
        <v>3.08</v>
      </c>
      <c r="N1755">
        <v>46.85</v>
      </c>
      <c r="O1755" t="s">
        <v>69</v>
      </c>
      <c r="P1755" t="s">
        <v>28</v>
      </c>
      <c r="Q1755" t="s">
        <v>60</v>
      </c>
      <c r="R1755" t="s">
        <v>61</v>
      </c>
      <c r="S1755" t="s">
        <v>72</v>
      </c>
      <c r="T1755" t="s">
        <v>5040</v>
      </c>
    </row>
    <row r="1756" spans="1:20" x14ac:dyDescent="0.25">
      <c r="A1756" t="s">
        <v>5041</v>
      </c>
      <c r="B1756" s="1">
        <v>44871</v>
      </c>
      <c r="C1756" t="s">
        <v>5042</v>
      </c>
      <c r="D1756" t="s">
        <v>1232</v>
      </c>
      <c r="E1756" t="s">
        <v>358</v>
      </c>
      <c r="F1756" t="s">
        <v>359</v>
      </c>
      <c r="G1756" t="s">
        <v>180</v>
      </c>
      <c r="H1756" t="s">
        <v>26</v>
      </c>
      <c r="I1756">
        <v>1</v>
      </c>
      <c r="J1756">
        <v>420.52</v>
      </c>
      <c r="K1756">
        <v>0</v>
      </c>
      <c r="L1756">
        <v>50.46</v>
      </c>
      <c r="M1756">
        <v>14.59</v>
      </c>
      <c r="N1756">
        <v>485.57</v>
      </c>
      <c r="O1756" t="s">
        <v>69</v>
      </c>
      <c r="P1756" t="s">
        <v>28</v>
      </c>
      <c r="Q1756" t="s">
        <v>154</v>
      </c>
      <c r="R1756" t="s">
        <v>155</v>
      </c>
      <c r="S1756" t="s">
        <v>43</v>
      </c>
      <c r="T1756" t="s">
        <v>1429</v>
      </c>
    </row>
    <row r="1757" spans="1:20" x14ac:dyDescent="0.25">
      <c r="A1757" t="s">
        <v>5043</v>
      </c>
      <c r="B1757" s="1">
        <v>45495</v>
      </c>
      <c r="C1757" t="s">
        <v>3821</v>
      </c>
      <c r="D1757" t="s">
        <v>201</v>
      </c>
      <c r="E1757" t="s">
        <v>337</v>
      </c>
      <c r="F1757" t="s">
        <v>338</v>
      </c>
      <c r="G1757" t="s">
        <v>25</v>
      </c>
      <c r="H1757" t="s">
        <v>109</v>
      </c>
      <c r="I1757">
        <v>2</v>
      </c>
      <c r="J1757">
        <v>479.09</v>
      </c>
      <c r="K1757">
        <v>0.3</v>
      </c>
      <c r="L1757">
        <v>80.489999999999995</v>
      </c>
      <c r="M1757">
        <v>4.8</v>
      </c>
      <c r="N1757">
        <v>756.02</v>
      </c>
      <c r="O1757" t="s">
        <v>80</v>
      </c>
      <c r="P1757" t="s">
        <v>28</v>
      </c>
      <c r="Q1757" t="s">
        <v>29</v>
      </c>
      <c r="R1757" t="s">
        <v>30</v>
      </c>
      <c r="S1757" t="s">
        <v>72</v>
      </c>
      <c r="T1757" t="s">
        <v>4957</v>
      </c>
    </row>
    <row r="1758" spans="1:20" x14ac:dyDescent="0.25">
      <c r="A1758" t="s">
        <v>5044</v>
      </c>
      <c r="B1758" s="1">
        <v>45071</v>
      </c>
      <c r="C1758" t="s">
        <v>5045</v>
      </c>
      <c r="D1758" t="s">
        <v>285</v>
      </c>
      <c r="E1758" t="s">
        <v>945</v>
      </c>
      <c r="F1758" t="s">
        <v>946</v>
      </c>
      <c r="G1758" t="s">
        <v>25</v>
      </c>
      <c r="H1758" t="s">
        <v>26</v>
      </c>
      <c r="I1758">
        <v>2</v>
      </c>
      <c r="J1758">
        <v>450.65</v>
      </c>
      <c r="K1758">
        <v>0.05</v>
      </c>
      <c r="L1758">
        <v>102.75</v>
      </c>
      <c r="M1758">
        <v>10.119999999999999</v>
      </c>
      <c r="N1758">
        <v>969.1</v>
      </c>
      <c r="O1758" t="s">
        <v>27</v>
      </c>
      <c r="P1758" t="s">
        <v>28</v>
      </c>
      <c r="Q1758" t="s">
        <v>139</v>
      </c>
      <c r="R1758" t="s">
        <v>140</v>
      </c>
      <c r="S1758" t="s">
        <v>43</v>
      </c>
      <c r="T1758" t="s">
        <v>5046</v>
      </c>
    </row>
    <row r="1759" spans="1:20" x14ac:dyDescent="0.25">
      <c r="A1759" t="s">
        <v>5047</v>
      </c>
      <c r="B1759" s="1">
        <v>43891</v>
      </c>
      <c r="C1759" t="s">
        <v>5048</v>
      </c>
      <c r="D1759" t="s">
        <v>1858</v>
      </c>
      <c r="E1759" t="s">
        <v>812</v>
      </c>
      <c r="F1759" t="s">
        <v>813</v>
      </c>
      <c r="G1759" t="s">
        <v>98</v>
      </c>
      <c r="H1759" t="s">
        <v>123</v>
      </c>
      <c r="I1759">
        <v>5</v>
      </c>
      <c r="J1759">
        <v>485.81</v>
      </c>
      <c r="K1759">
        <v>0.1</v>
      </c>
      <c r="L1759">
        <v>109.31</v>
      </c>
      <c r="M1759">
        <v>3.88</v>
      </c>
      <c r="N1759">
        <v>2299.34</v>
      </c>
      <c r="O1759" t="s">
        <v>80</v>
      </c>
      <c r="P1759" t="s">
        <v>28</v>
      </c>
      <c r="Q1759" t="s">
        <v>116</v>
      </c>
      <c r="R1759" t="s">
        <v>42</v>
      </c>
      <c r="S1759" t="s">
        <v>43</v>
      </c>
      <c r="T1759" t="s">
        <v>5049</v>
      </c>
    </row>
    <row r="1760" spans="1:20" x14ac:dyDescent="0.25">
      <c r="A1760" t="s">
        <v>5050</v>
      </c>
      <c r="B1760" s="1">
        <v>44769</v>
      </c>
      <c r="C1760" t="s">
        <v>5051</v>
      </c>
      <c r="D1760" t="s">
        <v>1321</v>
      </c>
      <c r="E1760" t="s">
        <v>137</v>
      </c>
      <c r="F1760" t="s">
        <v>138</v>
      </c>
      <c r="G1760" t="s">
        <v>108</v>
      </c>
      <c r="H1760" t="s">
        <v>68</v>
      </c>
      <c r="I1760">
        <v>5</v>
      </c>
      <c r="J1760">
        <v>220.64</v>
      </c>
      <c r="K1760">
        <v>0</v>
      </c>
      <c r="L1760">
        <v>198.58</v>
      </c>
      <c r="M1760">
        <v>5.98</v>
      </c>
      <c r="N1760">
        <v>1307.76</v>
      </c>
      <c r="O1760" t="s">
        <v>27</v>
      </c>
      <c r="P1760" t="s">
        <v>28</v>
      </c>
      <c r="Q1760" t="s">
        <v>89</v>
      </c>
      <c r="R1760" t="s">
        <v>90</v>
      </c>
      <c r="S1760" t="s">
        <v>43</v>
      </c>
      <c r="T1760" t="s">
        <v>4542</v>
      </c>
    </row>
    <row r="1761" spans="1:20" x14ac:dyDescent="0.25">
      <c r="A1761" t="s">
        <v>5052</v>
      </c>
      <c r="B1761" s="1">
        <v>45470</v>
      </c>
      <c r="C1761" t="s">
        <v>5053</v>
      </c>
      <c r="D1761" t="s">
        <v>22</v>
      </c>
      <c r="E1761" t="s">
        <v>337</v>
      </c>
      <c r="F1761" t="s">
        <v>338</v>
      </c>
      <c r="G1761" t="s">
        <v>38</v>
      </c>
      <c r="H1761" t="s">
        <v>26</v>
      </c>
      <c r="I1761">
        <v>5</v>
      </c>
      <c r="J1761">
        <v>555.32000000000005</v>
      </c>
      <c r="K1761">
        <v>0</v>
      </c>
      <c r="L1761">
        <v>222.13</v>
      </c>
      <c r="M1761">
        <v>12.57</v>
      </c>
      <c r="N1761">
        <v>3011.3</v>
      </c>
      <c r="O1761" t="s">
        <v>80</v>
      </c>
      <c r="P1761" t="s">
        <v>28</v>
      </c>
      <c r="Q1761" t="s">
        <v>100</v>
      </c>
      <c r="R1761" t="s">
        <v>101</v>
      </c>
      <c r="S1761" t="s">
        <v>43</v>
      </c>
      <c r="T1761" t="s">
        <v>5054</v>
      </c>
    </row>
    <row r="1762" spans="1:20" x14ac:dyDescent="0.25">
      <c r="A1762" t="s">
        <v>5055</v>
      </c>
      <c r="B1762" s="1">
        <v>43872</v>
      </c>
      <c r="C1762" t="s">
        <v>5056</v>
      </c>
      <c r="D1762" t="s">
        <v>239</v>
      </c>
      <c r="E1762" t="s">
        <v>358</v>
      </c>
      <c r="F1762" t="s">
        <v>359</v>
      </c>
      <c r="G1762" t="s">
        <v>98</v>
      </c>
      <c r="H1762" t="s">
        <v>39</v>
      </c>
      <c r="I1762">
        <v>5</v>
      </c>
      <c r="J1762">
        <v>582.54999999999995</v>
      </c>
      <c r="K1762">
        <v>0.05</v>
      </c>
      <c r="L1762">
        <v>332.05</v>
      </c>
      <c r="M1762">
        <v>7.93</v>
      </c>
      <c r="N1762">
        <v>3107.09</v>
      </c>
      <c r="O1762" t="s">
        <v>40</v>
      </c>
      <c r="P1762" t="s">
        <v>28</v>
      </c>
      <c r="Q1762" t="s">
        <v>139</v>
      </c>
      <c r="R1762" t="s">
        <v>140</v>
      </c>
      <c r="S1762" t="s">
        <v>43</v>
      </c>
      <c r="T1762" t="s">
        <v>4127</v>
      </c>
    </row>
    <row r="1763" spans="1:20" x14ac:dyDescent="0.25">
      <c r="A1763" t="s">
        <v>5057</v>
      </c>
      <c r="B1763" s="1">
        <v>43855</v>
      </c>
      <c r="C1763" t="s">
        <v>5058</v>
      </c>
      <c r="D1763" t="s">
        <v>163</v>
      </c>
      <c r="E1763" t="s">
        <v>106</v>
      </c>
      <c r="F1763" t="s">
        <v>107</v>
      </c>
      <c r="G1763" t="s">
        <v>38</v>
      </c>
      <c r="H1763" t="s">
        <v>79</v>
      </c>
      <c r="I1763">
        <v>5</v>
      </c>
      <c r="J1763">
        <v>490.78</v>
      </c>
      <c r="K1763">
        <v>0.1</v>
      </c>
      <c r="L1763">
        <v>265.02</v>
      </c>
      <c r="M1763">
        <v>8.5399999999999991</v>
      </c>
      <c r="N1763">
        <v>2482.0700000000002</v>
      </c>
      <c r="O1763" t="s">
        <v>27</v>
      </c>
      <c r="P1763" t="s">
        <v>132</v>
      </c>
      <c r="Q1763" t="s">
        <v>182</v>
      </c>
      <c r="R1763" t="s">
        <v>183</v>
      </c>
      <c r="S1763" t="s">
        <v>43</v>
      </c>
      <c r="T1763" t="s">
        <v>4671</v>
      </c>
    </row>
    <row r="1764" spans="1:20" x14ac:dyDescent="0.25">
      <c r="A1764" t="s">
        <v>5059</v>
      </c>
      <c r="B1764" s="1">
        <v>44893</v>
      </c>
      <c r="C1764" t="s">
        <v>5060</v>
      </c>
      <c r="D1764" t="s">
        <v>1885</v>
      </c>
      <c r="E1764" t="s">
        <v>96</v>
      </c>
      <c r="F1764" t="s">
        <v>97</v>
      </c>
      <c r="G1764" t="s">
        <v>50</v>
      </c>
      <c r="H1764" t="s">
        <v>256</v>
      </c>
      <c r="I1764">
        <v>3</v>
      </c>
      <c r="J1764">
        <v>477.76</v>
      </c>
      <c r="K1764">
        <v>0</v>
      </c>
      <c r="L1764">
        <v>0</v>
      </c>
      <c r="M1764">
        <v>4.24</v>
      </c>
      <c r="N1764">
        <v>1437.52</v>
      </c>
      <c r="O1764" t="s">
        <v>27</v>
      </c>
      <c r="P1764" t="s">
        <v>28</v>
      </c>
      <c r="Q1764" t="s">
        <v>182</v>
      </c>
      <c r="R1764" t="s">
        <v>183</v>
      </c>
      <c r="S1764" t="s">
        <v>235</v>
      </c>
      <c r="T1764" t="s">
        <v>5061</v>
      </c>
    </row>
    <row r="1765" spans="1:20" x14ac:dyDescent="0.25">
      <c r="A1765" t="s">
        <v>5062</v>
      </c>
      <c r="B1765" s="1">
        <v>43961</v>
      </c>
      <c r="C1765" t="s">
        <v>5063</v>
      </c>
      <c r="D1765" t="s">
        <v>65</v>
      </c>
      <c r="E1765" t="s">
        <v>121</v>
      </c>
      <c r="F1765" t="s">
        <v>122</v>
      </c>
      <c r="G1765" t="s">
        <v>38</v>
      </c>
      <c r="H1765" t="s">
        <v>68</v>
      </c>
      <c r="I1765">
        <v>2</v>
      </c>
      <c r="J1765">
        <v>475.94</v>
      </c>
      <c r="K1765">
        <v>0.05</v>
      </c>
      <c r="L1765">
        <v>45.21</v>
      </c>
      <c r="M1765">
        <v>14.08</v>
      </c>
      <c r="N1765">
        <v>963.58</v>
      </c>
      <c r="O1765" t="s">
        <v>27</v>
      </c>
      <c r="P1765" t="s">
        <v>28</v>
      </c>
      <c r="Q1765" t="s">
        <v>339</v>
      </c>
      <c r="R1765" t="s">
        <v>82</v>
      </c>
      <c r="S1765" t="s">
        <v>43</v>
      </c>
      <c r="T1765" t="s">
        <v>1138</v>
      </c>
    </row>
    <row r="1766" spans="1:20" x14ac:dyDescent="0.25">
      <c r="A1766" t="s">
        <v>5064</v>
      </c>
      <c r="B1766" s="1">
        <v>45352</v>
      </c>
      <c r="C1766" t="s">
        <v>3790</v>
      </c>
      <c r="D1766" t="s">
        <v>1034</v>
      </c>
      <c r="E1766" t="s">
        <v>137</v>
      </c>
      <c r="F1766" t="s">
        <v>138</v>
      </c>
      <c r="G1766" t="s">
        <v>25</v>
      </c>
      <c r="H1766" t="s">
        <v>354</v>
      </c>
      <c r="I1766">
        <v>2</v>
      </c>
      <c r="J1766">
        <v>135.69</v>
      </c>
      <c r="K1766">
        <v>0.1</v>
      </c>
      <c r="L1766">
        <v>12.21</v>
      </c>
      <c r="M1766">
        <v>3.13</v>
      </c>
      <c r="N1766">
        <v>259.58</v>
      </c>
      <c r="O1766" t="s">
        <v>40</v>
      </c>
      <c r="P1766" t="s">
        <v>28</v>
      </c>
      <c r="Q1766" t="s">
        <v>210</v>
      </c>
      <c r="R1766" t="s">
        <v>42</v>
      </c>
      <c r="S1766" t="s">
        <v>31</v>
      </c>
      <c r="T1766" t="s">
        <v>5065</v>
      </c>
    </row>
    <row r="1767" spans="1:20" x14ac:dyDescent="0.25">
      <c r="A1767" t="s">
        <v>5066</v>
      </c>
      <c r="B1767" s="1">
        <v>45083</v>
      </c>
      <c r="C1767" t="s">
        <v>5067</v>
      </c>
      <c r="D1767" t="s">
        <v>549</v>
      </c>
      <c r="E1767" t="s">
        <v>280</v>
      </c>
      <c r="F1767" t="s">
        <v>281</v>
      </c>
      <c r="G1767" t="s">
        <v>50</v>
      </c>
      <c r="H1767" t="s">
        <v>58</v>
      </c>
      <c r="I1767">
        <v>1</v>
      </c>
      <c r="J1767">
        <v>267.95999999999998</v>
      </c>
      <c r="K1767">
        <v>0.15</v>
      </c>
      <c r="L1767">
        <v>18.22</v>
      </c>
      <c r="M1767">
        <v>10.27</v>
      </c>
      <c r="N1767">
        <v>256.26</v>
      </c>
      <c r="O1767" t="s">
        <v>69</v>
      </c>
      <c r="P1767" t="s">
        <v>28</v>
      </c>
      <c r="Q1767" t="s">
        <v>154</v>
      </c>
      <c r="R1767" t="s">
        <v>155</v>
      </c>
      <c r="S1767" t="s">
        <v>31</v>
      </c>
      <c r="T1767" t="s">
        <v>5068</v>
      </c>
    </row>
    <row r="1768" spans="1:20" x14ac:dyDescent="0.25">
      <c r="A1768" t="s">
        <v>5069</v>
      </c>
      <c r="B1768" s="1">
        <v>43938</v>
      </c>
      <c r="C1768" t="s">
        <v>5070</v>
      </c>
      <c r="D1768" t="s">
        <v>641</v>
      </c>
      <c r="E1768" t="s">
        <v>374</v>
      </c>
      <c r="F1768" t="s">
        <v>375</v>
      </c>
      <c r="G1768" t="s">
        <v>50</v>
      </c>
      <c r="H1768" t="s">
        <v>26</v>
      </c>
      <c r="I1768">
        <v>2</v>
      </c>
      <c r="J1768">
        <v>75.87</v>
      </c>
      <c r="K1768">
        <v>0.05</v>
      </c>
      <c r="L1768">
        <v>11.53</v>
      </c>
      <c r="M1768">
        <v>3.13</v>
      </c>
      <c r="N1768">
        <v>158.81</v>
      </c>
      <c r="O1768" t="s">
        <v>69</v>
      </c>
      <c r="P1768" t="s">
        <v>99</v>
      </c>
      <c r="Q1768" t="s">
        <v>81</v>
      </c>
      <c r="R1768" t="s">
        <v>82</v>
      </c>
      <c r="S1768" t="s">
        <v>31</v>
      </c>
      <c r="T1768" t="s">
        <v>2094</v>
      </c>
    </row>
    <row r="1769" spans="1:20" x14ac:dyDescent="0.25">
      <c r="A1769" t="s">
        <v>5071</v>
      </c>
      <c r="B1769" s="1">
        <v>44002</v>
      </c>
      <c r="C1769" t="s">
        <v>5072</v>
      </c>
      <c r="D1769" t="s">
        <v>332</v>
      </c>
      <c r="E1769" t="s">
        <v>151</v>
      </c>
      <c r="F1769" t="s">
        <v>152</v>
      </c>
      <c r="G1769" t="s">
        <v>38</v>
      </c>
      <c r="H1769" t="s">
        <v>39</v>
      </c>
      <c r="I1769">
        <v>4</v>
      </c>
      <c r="J1769">
        <v>284.77</v>
      </c>
      <c r="K1769">
        <v>0</v>
      </c>
      <c r="L1769">
        <v>205.03</v>
      </c>
      <c r="M1769">
        <v>5.65</v>
      </c>
      <c r="N1769">
        <v>1349.76</v>
      </c>
      <c r="O1769" t="s">
        <v>69</v>
      </c>
      <c r="P1769" t="s">
        <v>28</v>
      </c>
      <c r="Q1769" t="s">
        <v>29</v>
      </c>
      <c r="R1769" t="s">
        <v>30</v>
      </c>
      <c r="S1769" t="s">
        <v>91</v>
      </c>
      <c r="T1769" t="s">
        <v>2369</v>
      </c>
    </row>
    <row r="1770" spans="1:20" x14ac:dyDescent="0.25">
      <c r="A1770" t="s">
        <v>5073</v>
      </c>
      <c r="B1770" s="1">
        <v>45289</v>
      </c>
      <c r="C1770" t="s">
        <v>5074</v>
      </c>
      <c r="D1770" t="s">
        <v>2468</v>
      </c>
      <c r="E1770" t="s">
        <v>352</v>
      </c>
      <c r="F1770" t="s">
        <v>353</v>
      </c>
      <c r="G1770" t="s">
        <v>38</v>
      </c>
      <c r="H1770" t="s">
        <v>109</v>
      </c>
      <c r="I1770">
        <v>5</v>
      </c>
      <c r="J1770">
        <v>275.64</v>
      </c>
      <c r="K1770">
        <v>0.3</v>
      </c>
      <c r="L1770">
        <v>77.180000000000007</v>
      </c>
      <c r="M1770">
        <v>7.79</v>
      </c>
      <c r="N1770">
        <v>1049.71</v>
      </c>
      <c r="O1770" t="s">
        <v>27</v>
      </c>
      <c r="P1770" t="s">
        <v>132</v>
      </c>
      <c r="Q1770" t="s">
        <v>188</v>
      </c>
      <c r="R1770" t="s">
        <v>82</v>
      </c>
      <c r="S1770" t="s">
        <v>43</v>
      </c>
      <c r="T1770" t="s">
        <v>3967</v>
      </c>
    </row>
    <row r="1771" spans="1:20" x14ac:dyDescent="0.25">
      <c r="A1771" t="s">
        <v>5075</v>
      </c>
      <c r="B1771" s="1">
        <v>45332</v>
      </c>
      <c r="C1771" t="s">
        <v>5076</v>
      </c>
      <c r="D1771" t="s">
        <v>22</v>
      </c>
      <c r="E1771" t="s">
        <v>574</v>
      </c>
      <c r="F1771" t="s">
        <v>575</v>
      </c>
      <c r="G1771" t="s">
        <v>108</v>
      </c>
      <c r="H1771" t="s">
        <v>39</v>
      </c>
      <c r="I1771">
        <v>4</v>
      </c>
      <c r="J1771">
        <v>33.18</v>
      </c>
      <c r="K1771">
        <v>0.05</v>
      </c>
      <c r="L1771">
        <v>0</v>
      </c>
      <c r="M1771">
        <v>10.76</v>
      </c>
      <c r="N1771">
        <v>136.84</v>
      </c>
      <c r="O1771" t="s">
        <v>69</v>
      </c>
      <c r="P1771" t="s">
        <v>28</v>
      </c>
      <c r="Q1771" t="s">
        <v>228</v>
      </c>
      <c r="R1771" t="s">
        <v>82</v>
      </c>
      <c r="S1771" t="s">
        <v>43</v>
      </c>
      <c r="T1771" t="s">
        <v>5077</v>
      </c>
    </row>
    <row r="1772" spans="1:20" x14ac:dyDescent="0.25">
      <c r="A1772" t="s">
        <v>5078</v>
      </c>
      <c r="B1772" s="1">
        <v>43932</v>
      </c>
      <c r="C1772" t="s">
        <v>5079</v>
      </c>
      <c r="D1772" t="s">
        <v>1739</v>
      </c>
      <c r="E1772" t="s">
        <v>233</v>
      </c>
      <c r="F1772" t="s">
        <v>234</v>
      </c>
      <c r="G1772" t="s">
        <v>108</v>
      </c>
      <c r="H1772" t="s">
        <v>26</v>
      </c>
      <c r="I1772">
        <v>4</v>
      </c>
      <c r="J1772">
        <v>401.02</v>
      </c>
      <c r="K1772">
        <v>0.05</v>
      </c>
      <c r="L1772">
        <v>182.87</v>
      </c>
      <c r="M1772">
        <v>10.15</v>
      </c>
      <c r="N1772">
        <v>1716.9</v>
      </c>
      <c r="O1772" t="s">
        <v>40</v>
      </c>
      <c r="P1772" t="s">
        <v>28</v>
      </c>
      <c r="Q1772" t="s">
        <v>100</v>
      </c>
      <c r="R1772" t="s">
        <v>101</v>
      </c>
      <c r="S1772" t="s">
        <v>235</v>
      </c>
      <c r="T1772" t="s">
        <v>4701</v>
      </c>
    </row>
    <row r="1773" spans="1:20" x14ac:dyDescent="0.25">
      <c r="A1773" t="s">
        <v>5080</v>
      </c>
      <c r="B1773" s="1">
        <v>44696</v>
      </c>
      <c r="C1773" t="s">
        <v>5081</v>
      </c>
      <c r="D1773" t="s">
        <v>964</v>
      </c>
      <c r="E1773" t="s">
        <v>319</v>
      </c>
      <c r="F1773" t="s">
        <v>320</v>
      </c>
      <c r="G1773" t="s">
        <v>98</v>
      </c>
      <c r="H1773" t="s">
        <v>354</v>
      </c>
      <c r="I1773">
        <v>1</v>
      </c>
      <c r="J1773">
        <v>61.77</v>
      </c>
      <c r="K1773">
        <v>0.25</v>
      </c>
      <c r="L1773">
        <v>0</v>
      </c>
      <c r="M1773">
        <v>5.61</v>
      </c>
      <c r="N1773">
        <v>51.94</v>
      </c>
      <c r="O1773" t="s">
        <v>40</v>
      </c>
      <c r="P1773" t="s">
        <v>28</v>
      </c>
      <c r="Q1773" t="s">
        <v>166</v>
      </c>
      <c r="R1773" t="s">
        <v>167</v>
      </c>
      <c r="S1773" t="s">
        <v>43</v>
      </c>
      <c r="T1773" t="s">
        <v>2924</v>
      </c>
    </row>
    <row r="1774" spans="1:20" x14ac:dyDescent="0.25">
      <c r="A1774" t="s">
        <v>5082</v>
      </c>
      <c r="B1774" s="1">
        <v>44354</v>
      </c>
      <c r="C1774" t="s">
        <v>5083</v>
      </c>
      <c r="D1774" t="s">
        <v>1028</v>
      </c>
      <c r="E1774" t="s">
        <v>456</v>
      </c>
      <c r="F1774" t="s">
        <v>457</v>
      </c>
      <c r="G1774" t="s">
        <v>25</v>
      </c>
      <c r="H1774" t="s">
        <v>58</v>
      </c>
      <c r="I1774">
        <v>4</v>
      </c>
      <c r="J1774">
        <v>365.06</v>
      </c>
      <c r="K1774">
        <v>0.25</v>
      </c>
      <c r="L1774">
        <v>131.41999999999999</v>
      </c>
      <c r="M1774">
        <v>10.14</v>
      </c>
      <c r="N1774">
        <v>1236.74</v>
      </c>
      <c r="O1774" t="s">
        <v>40</v>
      </c>
      <c r="P1774" t="s">
        <v>70</v>
      </c>
      <c r="Q1774" t="s">
        <v>139</v>
      </c>
      <c r="R1774" t="s">
        <v>140</v>
      </c>
      <c r="S1774" t="s">
        <v>43</v>
      </c>
      <c r="T1774" t="s">
        <v>4854</v>
      </c>
    </row>
    <row r="1775" spans="1:20" x14ac:dyDescent="0.25">
      <c r="A1775" t="s">
        <v>5084</v>
      </c>
      <c r="B1775" s="1">
        <v>44105</v>
      </c>
      <c r="C1775" t="s">
        <v>5085</v>
      </c>
      <c r="D1775" t="s">
        <v>465</v>
      </c>
      <c r="E1775" t="s">
        <v>130</v>
      </c>
      <c r="F1775" t="s">
        <v>131</v>
      </c>
      <c r="G1775" t="s">
        <v>25</v>
      </c>
      <c r="H1775" t="s">
        <v>123</v>
      </c>
      <c r="I1775">
        <v>3</v>
      </c>
      <c r="J1775">
        <v>242.57</v>
      </c>
      <c r="K1775">
        <v>0.1</v>
      </c>
      <c r="L1775">
        <v>117.89</v>
      </c>
      <c r="M1775">
        <v>12.31</v>
      </c>
      <c r="N1775">
        <v>785.14</v>
      </c>
      <c r="O1775" t="s">
        <v>80</v>
      </c>
      <c r="P1775" t="s">
        <v>132</v>
      </c>
      <c r="Q1775" t="s">
        <v>188</v>
      </c>
      <c r="R1775" t="s">
        <v>82</v>
      </c>
      <c r="S1775" t="s">
        <v>31</v>
      </c>
      <c r="T1775" t="s">
        <v>1692</v>
      </c>
    </row>
    <row r="1776" spans="1:20" x14ac:dyDescent="0.25">
      <c r="A1776" t="s">
        <v>5086</v>
      </c>
      <c r="B1776" s="1">
        <v>45467</v>
      </c>
      <c r="C1776" t="s">
        <v>2732</v>
      </c>
      <c r="D1776" t="s">
        <v>1333</v>
      </c>
      <c r="E1776" t="s">
        <v>56</v>
      </c>
      <c r="F1776" t="s">
        <v>57</v>
      </c>
      <c r="G1776" t="s">
        <v>25</v>
      </c>
      <c r="H1776" t="s">
        <v>109</v>
      </c>
      <c r="I1776">
        <v>4</v>
      </c>
      <c r="J1776">
        <v>470.63</v>
      </c>
      <c r="K1776">
        <v>0</v>
      </c>
      <c r="L1776">
        <v>225.9</v>
      </c>
      <c r="M1776">
        <v>10.4</v>
      </c>
      <c r="N1776">
        <v>2118.8200000000002</v>
      </c>
      <c r="O1776" t="s">
        <v>80</v>
      </c>
      <c r="P1776" t="s">
        <v>28</v>
      </c>
      <c r="Q1776" t="s">
        <v>228</v>
      </c>
      <c r="R1776" t="s">
        <v>82</v>
      </c>
      <c r="S1776" t="s">
        <v>43</v>
      </c>
      <c r="T1776" t="s">
        <v>412</v>
      </c>
    </row>
    <row r="1777" spans="1:20" x14ac:dyDescent="0.25">
      <c r="A1777" t="s">
        <v>5087</v>
      </c>
      <c r="B1777" s="1">
        <v>44898</v>
      </c>
      <c r="C1777" t="s">
        <v>5088</v>
      </c>
      <c r="D1777" t="s">
        <v>267</v>
      </c>
      <c r="E1777" t="s">
        <v>178</v>
      </c>
      <c r="F1777" t="s">
        <v>179</v>
      </c>
      <c r="G1777" t="s">
        <v>38</v>
      </c>
      <c r="H1777" t="s">
        <v>79</v>
      </c>
      <c r="I1777">
        <v>5</v>
      </c>
      <c r="J1777">
        <v>577.47</v>
      </c>
      <c r="K1777">
        <v>0</v>
      </c>
      <c r="L1777">
        <v>144.37</v>
      </c>
      <c r="M1777">
        <v>12.92</v>
      </c>
      <c r="N1777">
        <v>3044.64</v>
      </c>
      <c r="O1777" t="s">
        <v>153</v>
      </c>
      <c r="P1777" t="s">
        <v>28</v>
      </c>
      <c r="Q1777" t="s">
        <v>100</v>
      </c>
      <c r="R1777" t="s">
        <v>101</v>
      </c>
      <c r="S1777" t="s">
        <v>43</v>
      </c>
      <c r="T1777" t="s">
        <v>5089</v>
      </c>
    </row>
    <row r="1778" spans="1:20" x14ac:dyDescent="0.25">
      <c r="A1778" t="s">
        <v>5090</v>
      </c>
      <c r="B1778" s="1">
        <v>44647</v>
      </c>
      <c r="C1778" t="s">
        <v>5091</v>
      </c>
      <c r="D1778" t="s">
        <v>1077</v>
      </c>
      <c r="E1778" t="s">
        <v>286</v>
      </c>
      <c r="F1778" t="s">
        <v>287</v>
      </c>
      <c r="G1778" t="s">
        <v>25</v>
      </c>
      <c r="H1778" t="s">
        <v>79</v>
      </c>
      <c r="I1778">
        <v>1</v>
      </c>
      <c r="J1778">
        <v>280.24</v>
      </c>
      <c r="K1778">
        <v>0.05</v>
      </c>
      <c r="L1778">
        <v>21.3</v>
      </c>
      <c r="M1778">
        <v>6.37</v>
      </c>
      <c r="N1778">
        <v>293.89999999999998</v>
      </c>
      <c r="O1778" t="s">
        <v>59</v>
      </c>
      <c r="P1778" t="s">
        <v>132</v>
      </c>
      <c r="Q1778" t="s">
        <v>89</v>
      </c>
      <c r="R1778" t="s">
        <v>90</v>
      </c>
      <c r="S1778" t="s">
        <v>235</v>
      </c>
      <c r="T1778" t="s">
        <v>5092</v>
      </c>
    </row>
    <row r="1779" spans="1:20" x14ac:dyDescent="0.25">
      <c r="A1779" t="s">
        <v>5093</v>
      </c>
      <c r="B1779" s="1">
        <v>44787</v>
      </c>
      <c r="C1779" t="s">
        <v>5094</v>
      </c>
      <c r="D1779" t="s">
        <v>823</v>
      </c>
      <c r="E1779" t="s">
        <v>261</v>
      </c>
      <c r="F1779" t="s">
        <v>262</v>
      </c>
      <c r="G1779" t="s">
        <v>98</v>
      </c>
      <c r="H1779" t="s">
        <v>79</v>
      </c>
      <c r="I1779">
        <v>3</v>
      </c>
      <c r="J1779">
        <v>263.36</v>
      </c>
      <c r="K1779">
        <v>0</v>
      </c>
      <c r="L1779">
        <v>63.21</v>
      </c>
      <c r="M1779">
        <v>7.43</v>
      </c>
      <c r="N1779">
        <v>860.72</v>
      </c>
      <c r="O1779" t="s">
        <v>69</v>
      </c>
      <c r="P1779" t="s">
        <v>28</v>
      </c>
      <c r="Q1779" t="s">
        <v>221</v>
      </c>
      <c r="R1779" t="s">
        <v>222</v>
      </c>
      <c r="S1779" t="s">
        <v>43</v>
      </c>
      <c r="T1779" t="s">
        <v>5095</v>
      </c>
    </row>
    <row r="1780" spans="1:20" x14ac:dyDescent="0.25">
      <c r="A1780" t="s">
        <v>5096</v>
      </c>
      <c r="B1780" s="1">
        <v>44871</v>
      </c>
      <c r="C1780" t="s">
        <v>5097</v>
      </c>
      <c r="D1780" t="s">
        <v>332</v>
      </c>
      <c r="E1780" t="s">
        <v>66</v>
      </c>
      <c r="F1780" t="s">
        <v>67</v>
      </c>
      <c r="G1780" t="s">
        <v>38</v>
      </c>
      <c r="H1780" t="s">
        <v>123</v>
      </c>
      <c r="I1780">
        <v>3</v>
      </c>
      <c r="J1780">
        <v>114.16</v>
      </c>
      <c r="K1780">
        <v>0.1</v>
      </c>
      <c r="L1780">
        <v>55.48</v>
      </c>
      <c r="M1780">
        <v>7.23</v>
      </c>
      <c r="N1780">
        <v>370.94</v>
      </c>
      <c r="O1780" t="s">
        <v>59</v>
      </c>
      <c r="P1780" t="s">
        <v>28</v>
      </c>
      <c r="Q1780" t="s">
        <v>89</v>
      </c>
      <c r="R1780" t="s">
        <v>90</v>
      </c>
      <c r="S1780" t="s">
        <v>72</v>
      </c>
      <c r="T1780" t="s">
        <v>1149</v>
      </c>
    </row>
    <row r="1781" spans="1:20" x14ac:dyDescent="0.25">
      <c r="A1781" t="s">
        <v>5098</v>
      </c>
      <c r="B1781" s="1">
        <v>44160</v>
      </c>
      <c r="C1781" t="s">
        <v>5099</v>
      </c>
      <c r="D1781" t="s">
        <v>1892</v>
      </c>
      <c r="E1781" t="s">
        <v>434</v>
      </c>
      <c r="F1781" t="s">
        <v>435</v>
      </c>
      <c r="G1781" t="s">
        <v>108</v>
      </c>
      <c r="H1781" t="s">
        <v>263</v>
      </c>
      <c r="I1781">
        <v>1</v>
      </c>
      <c r="J1781">
        <v>42.54</v>
      </c>
      <c r="K1781">
        <v>0.2</v>
      </c>
      <c r="L1781">
        <v>2.72</v>
      </c>
      <c r="M1781">
        <v>3.44</v>
      </c>
      <c r="N1781">
        <v>40.19</v>
      </c>
      <c r="O1781" t="s">
        <v>80</v>
      </c>
      <c r="P1781" t="s">
        <v>28</v>
      </c>
      <c r="Q1781" t="s">
        <v>60</v>
      </c>
      <c r="R1781" t="s">
        <v>61</v>
      </c>
      <c r="S1781" t="s">
        <v>91</v>
      </c>
      <c r="T1781" t="s">
        <v>2024</v>
      </c>
    </row>
    <row r="1782" spans="1:20" x14ac:dyDescent="0.25">
      <c r="A1782" t="s">
        <v>5100</v>
      </c>
      <c r="B1782" s="1">
        <v>45423</v>
      </c>
      <c r="C1782" t="s">
        <v>5101</v>
      </c>
      <c r="D1782" t="s">
        <v>768</v>
      </c>
      <c r="E1782" t="s">
        <v>196</v>
      </c>
      <c r="F1782" t="s">
        <v>197</v>
      </c>
      <c r="G1782" t="s">
        <v>180</v>
      </c>
      <c r="H1782" t="s">
        <v>26</v>
      </c>
      <c r="I1782">
        <v>4</v>
      </c>
      <c r="J1782">
        <v>196.75</v>
      </c>
      <c r="K1782">
        <v>0</v>
      </c>
      <c r="L1782">
        <v>0</v>
      </c>
      <c r="M1782">
        <v>2.72</v>
      </c>
      <c r="N1782">
        <v>789.72</v>
      </c>
      <c r="O1782" t="s">
        <v>69</v>
      </c>
      <c r="P1782" t="s">
        <v>28</v>
      </c>
      <c r="Q1782" t="s">
        <v>60</v>
      </c>
      <c r="R1782" t="s">
        <v>61</v>
      </c>
      <c r="S1782" t="s">
        <v>31</v>
      </c>
      <c r="T1782" t="s">
        <v>5102</v>
      </c>
    </row>
    <row r="1783" spans="1:20" x14ac:dyDescent="0.25">
      <c r="A1783" t="s">
        <v>5103</v>
      </c>
      <c r="B1783" s="1">
        <v>45351</v>
      </c>
      <c r="C1783" t="s">
        <v>5104</v>
      </c>
      <c r="D1783" t="s">
        <v>562</v>
      </c>
      <c r="E1783" t="s">
        <v>286</v>
      </c>
      <c r="F1783" t="s">
        <v>287</v>
      </c>
      <c r="G1783" t="s">
        <v>98</v>
      </c>
      <c r="H1783" t="s">
        <v>26</v>
      </c>
      <c r="I1783">
        <v>2</v>
      </c>
      <c r="J1783">
        <v>283.44</v>
      </c>
      <c r="K1783">
        <v>0.05</v>
      </c>
      <c r="L1783">
        <v>26.93</v>
      </c>
      <c r="M1783">
        <v>5.94</v>
      </c>
      <c r="N1783">
        <v>571.41</v>
      </c>
      <c r="O1783" t="s">
        <v>69</v>
      </c>
      <c r="P1783" t="s">
        <v>28</v>
      </c>
      <c r="Q1783" t="s">
        <v>210</v>
      </c>
      <c r="R1783" t="s">
        <v>42</v>
      </c>
      <c r="S1783" t="s">
        <v>31</v>
      </c>
      <c r="T1783" t="s">
        <v>5105</v>
      </c>
    </row>
    <row r="1784" spans="1:20" x14ac:dyDescent="0.25">
      <c r="A1784" t="s">
        <v>5106</v>
      </c>
      <c r="B1784" s="1">
        <v>43842</v>
      </c>
      <c r="C1784" t="s">
        <v>5107</v>
      </c>
      <c r="D1784" t="s">
        <v>328</v>
      </c>
      <c r="E1784" t="s">
        <v>812</v>
      </c>
      <c r="F1784" t="s">
        <v>813</v>
      </c>
      <c r="G1784" t="s">
        <v>50</v>
      </c>
      <c r="H1784" t="s">
        <v>39</v>
      </c>
      <c r="I1784">
        <v>5</v>
      </c>
      <c r="J1784">
        <v>466.79</v>
      </c>
      <c r="K1784">
        <v>0</v>
      </c>
      <c r="L1784">
        <v>116.7</v>
      </c>
      <c r="M1784">
        <v>12.98</v>
      </c>
      <c r="N1784">
        <v>2463.63</v>
      </c>
      <c r="O1784" t="s">
        <v>69</v>
      </c>
      <c r="P1784" t="s">
        <v>28</v>
      </c>
      <c r="Q1784" t="s">
        <v>145</v>
      </c>
      <c r="R1784" t="s">
        <v>146</v>
      </c>
      <c r="S1784" t="s">
        <v>31</v>
      </c>
      <c r="T1784" t="s">
        <v>5108</v>
      </c>
    </row>
    <row r="1785" spans="1:20" x14ac:dyDescent="0.25">
      <c r="A1785" t="s">
        <v>5109</v>
      </c>
      <c r="B1785" s="1">
        <v>45172</v>
      </c>
      <c r="C1785" t="s">
        <v>5110</v>
      </c>
      <c r="D1785" t="s">
        <v>1192</v>
      </c>
      <c r="E1785" t="s">
        <v>215</v>
      </c>
      <c r="F1785" t="s">
        <v>216</v>
      </c>
      <c r="G1785" t="s">
        <v>98</v>
      </c>
      <c r="H1785" t="s">
        <v>109</v>
      </c>
      <c r="I1785">
        <v>4</v>
      </c>
      <c r="J1785">
        <v>13.13</v>
      </c>
      <c r="K1785">
        <v>0</v>
      </c>
      <c r="L1785">
        <v>6.3</v>
      </c>
      <c r="M1785">
        <v>11.53</v>
      </c>
      <c r="N1785">
        <v>70.349999999999994</v>
      </c>
      <c r="O1785" t="s">
        <v>40</v>
      </c>
      <c r="P1785" t="s">
        <v>28</v>
      </c>
      <c r="Q1785" t="s">
        <v>81</v>
      </c>
      <c r="R1785" t="s">
        <v>82</v>
      </c>
      <c r="S1785" t="s">
        <v>43</v>
      </c>
      <c r="T1785" t="s">
        <v>2053</v>
      </c>
    </row>
    <row r="1786" spans="1:20" x14ac:dyDescent="0.25">
      <c r="A1786" t="s">
        <v>5111</v>
      </c>
      <c r="B1786" s="1">
        <v>45446</v>
      </c>
      <c r="C1786" t="s">
        <v>5112</v>
      </c>
      <c r="D1786" t="s">
        <v>373</v>
      </c>
      <c r="E1786" t="s">
        <v>261</v>
      </c>
      <c r="F1786" t="s">
        <v>262</v>
      </c>
      <c r="G1786" t="s">
        <v>38</v>
      </c>
      <c r="H1786" t="s">
        <v>58</v>
      </c>
      <c r="I1786">
        <v>5</v>
      </c>
      <c r="J1786">
        <v>368.98</v>
      </c>
      <c r="K1786">
        <v>0</v>
      </c>
      <c r="L1786">
        <v>92.24</v>
      </c>
      <c r="M1786">
        <v>14.97</v>
      </c>
      <c r="N1786">
        <v>1952.11</v>
      </c>
      <c r="O1786" t="s">
        <v>69</v>
      </c>
      <c r="P1786" t="s">
        <v>28</v>
      </c>
      <c r="Q1786" t="s">
        <v>166</v>
      </c>
      <c r="R1786" t="s">
        <v>167</v>
      </c>
      <c r="S1786" t="s">
        <v>43</v>
      </c>
      <c r="T1786" t="s">
        <v>1867</v>
      </c>
    </row>
    <row r="1787" spans="1:20" x14ac:dyDescent="0.25">
      <c r="A1787" t="s">
        <v>5113</v>
      </c>
      <c r="B1787" s="1">
        <v>44046</v>
      </c>
      <c r="C1787" t="s">
        <v>5114</v>
      </c>
      <c r="D1787" t="s">
        <v>1264</v>
      </c>
      <c r="E1787" t="s">
        <v>66</v>
      </c>
      <c r="F1787" t="s">
        <v>67</v>
      </c>
      <c r="G1787" t="s">
        <v>38</v>
      </c>
      <c r="H1787" t="s">
        <v>354</v>
      </c>
      <c r="I1787">
        <v>5</v>
      </c>
      <c r="J1787">
        <v>249.62</v>
      </c>
      <c r="K1787">
        <v>0</v>
      </c>
      <c r="L1787">
        <v>62.4</v>
      </c>
      <c r="M1787">
        <v>10.44</v>
      </c>
      <c r="N1787">
        <v>1320.94</v>
      </c>
      <c r="O1787" t="s">
        <v>40</v>
      </c>
      <c r="P1787" t="s">
        <v>28</v>
      </c>
      <c r="Q1787" t="s">
        <v>145</v>
      </c>
      <c r="R1787" t="s">
        <v>146</v>
      </c>
      <c r="S1787" t="s">
        <v>43</v>
      </c>
      <c r="T1787" t="s">
        <v>5115</v>
      </c>
    </row>
    <row r="1788" spans="1:20" x14ac:dyDescent="0.25">
      <c r="A1788" t="s">
        <v>5116</v>
      </c>
      <c r="B1788" s="1">
        <v>44169</v>
      </c>
      <c r="C1788" t="s">
        <v>5117</v>
      </c>
      <c r="D1788" t="s">
        <v>1372</v>
      </c>
      <c r="E1788" t="s">
        <v>151</v>
      </c>
      <c r="F1788" t="s">
        <v>152</v>
      </c>
      <c r="G1788" t="s">
        <v>38</v>
      </c>
      <c r="H1788" t="s">
        <v>58</v>
      </c>
      <c r="I1788">
        <v>4</v>
      </c>
      <c r="J1788">
        <v>106.67</v>
      </c>
      <c r="K1788">
        <v>0</v>
      </c>
      <c r="L1788">
        <v>76.8</v>
      </c>
      <c r="M1788">
        <v>5.53</v>
      </c>
      <c r="N1788">
        <v>509.01</v>
      </c>
      <c r="O1788" t="s">
        <v>153</v>
      </c>
      <c r="P1788" t="s">
        <v>28</v>
      </c>
      <c r="Q1788" t="s">
        <v>166</v>
      </c>
      <c r="R1788" t="s">
        <v>167</v>
      </c>
      <c r="S1788" t="s">
        <v>43</v>
      </c>
      <c r="T1788" t="s">
        <v>579</v>
      </c>
    </row>
    <row r="1789" spans="1:20" x14ac:dyDescent="0.25">
      <c r="A1789" t="s">
        <v>5118</v>
      </c>
      <c r="B1789" s="1">
        <v>45630</v>
      </c>
      <c r="C1789" t="s">
        <v>5119</v>
      </c>
      <c r="D1789" t="s">
        <v>120</v>
      </c>
      <c r="E1789" t="s">
        <v>261</v>
      </c>
      <c r="F1789" t="s">
        <v>262</v>
      </c>
      <c r="G1789" t="s">
        <v>180</v>
      </c>
      <c r="H1789" t="s">
        <v>263</v>
      </c>
      <c r="I1789">
        <v>4</v>
      </c>
      <c r="J1789">
        <v>316.33</v>
      </c>
      <c r="K1789">
        <v>0.05</v>
      </c>
      <c r="L1789">
        <v>96.16</v>
      </c>
      <c r="M1789">
        <v>6.11</v>
      </c>
      <c r="N1789">
        <v>1304.32</v>
      </c>
      <c r="O1789" t="s">
        <v>69</v>
      </c>
      <c r="P1789" t="s">
        <v>28</v>
      </c>
      <c r="Q1789" t="s">
        <v>188</v>
      </c>
      <c r="R1789" t="s">
        <v>82</v>
      </c>
      <c r="S1789" t="s">
        <v>43</v>
      </c>
      <c r="T1789" t="s">
        <v>5120</v>
      </c>
    </row>
    <row r="1790" spans="1:20" x14ac:dyDescent="0.25">
      <c r="A1790" t="s">
        <v>5121</v>
      </c>
      <c r="B1790" s="1">
        <v>44491</v>
      </c>
      <c r="C1790" t="s">
        <v>5122</v>
      </c>
      <c r="D1790" t="s">
        <v>343</v>
      </c>
      <c r="E1790" t="s">
        <v>87</v>
      </c>
      <c r="F1790" t="s">
        <v>88</v>
      </c>
      <c r="G1790" t="s">
        <v>50</v>
      </c>
      <c r="H1790" t="s">
        <v>26</v>
      </c>
      <c r="I1790">
        <v>3</v>
      </c>
      <c r="J1790">
        <v>532.16</v>
      </c>
      <c r="K1790">
        <v>0</v>
      </c>
      <c r="L1790">
        <v>127.72</v>
      </c>
      <c r="M1790">
        <v>5.96</v>
      </c>
      <c r="N1790">
        <v>1730.16</v>
      </c>
      <c r="O1790" t="s">
        <v>40</v>
      </c>
      <c r="P1790" t="s">
        <v>132</v>
      </c>
      <c r="Q1790" t="s">
        <v>41</v>
      </c>
      <c r="R1790" t="s">
        <v>42</v>
      </c>
      <c r="S1790" t="s">
        <v>31</v>
      </c>
      <c r="T1790" t="s">
        <v>44</v>
      </c>
    </row>
    <row r="1791" spans="1:20" x14ac:dyDescent="0.25">
      <c r="A1791" t="s">
        <v>5123</v>
      </c>
      <c r="B1791" s="1">
        <v>44935</v>
      </c>
      <c r="C1791" t="s">
        <v>5124</v>
      </c>
      <c r="D1791" t="s">
        <v>1232</v>
      </c>
      <c r="E1791" t="s">
        <v>521</v>
      </c>
      <c r="F1791" t="s">
        <v>522</v>
      </c>
      <c r="G1791" t="s">
        <v>50</v>
      </c>
      <c r="H1791" t="s">
        <v>26</v>
      </c>
      <c r="I1791">
        <v>1</v>
      </c>
      <c r="J1791">
        <v>100.1</v>
      </c>
      <c r="K1791">
        <v>0</v>
      </c>
      <c r="L1791">
        <v>12.01</v>
      </c>
      <c r="M1791">
        <v>14.92</v>
      </c>
      <c r="N1791">
        <v>127.03</v>
      </c>
      <c r="O1791" t="s">
        <v>80</v>
      </c>
      <c r="P1791" t="s">
        <v>28</v>
      </c>
      <c r="Q1791" t="s">
        <v>116</v>
      </c>
      <c r="R1791" t="s">
        <v>42</v>
      </c>
      <c r="S1791" t="s">
        <v>91</v>
      </c>
      <c r="T1791" t="s">
        <v>798</v>
      </c>
    </row>
    <row r="1792" spans="1:20" x14ac:dyDescent="0.25">
      <c r="A1792" t="s">
        <v>5125</v>
      </c>
      <c r="B1792" s="1">
        <v>45581</v>
      </c>
      <c r="C1792" t="s">
        <v>5126</v>
      </c>
      <c r="D1792" t="s">
        <v>516</v>
      </c>
      <c r="E1792" t="s">
        <v>812</v>
      </c>
      <c r="F1792" t="s">
        <v>813</v>
      </c>
      <c r="G1792" t="s">
        <v>180</v>
      </c>
      <c r="H1792" t="s">
        <v>39</v>
      </c>
      <c r="I1792">
        <v>5</v>
      </c>
      <c r="J1792">
        <v>520.39</v>
      </c>
      <c r="K1792">
        <v>0</v>
      </c>
      <c r="L1792">
        <v>130.1</v>
      </c>
      <c r="M1792">
        <v>8.57</v>
      </c>
      <c r="N1792">
        <v>2740.62</v>
      </c>
      <c r="O1792" t="s">
        <v>80</v>
      </c>
      <c r="P1792" t="s">
        <v>28</v>
      </c>
      <c r="Q1792" t="s">
        <v>71</v>
      </c>
      <c r="R1792" t="s">
        <v>42</v>
      </c>
      <c r="S1792" t="s">
        <v>235</v>
      </c>
      <c r="T1792" t="s">
        <v>5127</v>
      </c>
    </row>
    <row r="1793" spans="1:20" x14ac:dyDescent="0.25">
      <c r="A1793" t="s">
        <v>5128</v>
      </c>
      <c r="B1793" s="1">
        <v>45339</v>
      </c>
      <c r="C1793" t="s">
        <v>5129</v>
      </c>
      <c r="D1793" t="s">
        <v>1192</v>
      </c>
      <c r="E1793" t="s">
        <v>319</v>
      </c>
      <c r="F1793" t="s">
        <v>320</v>
      </c>
      <c r="G1793" t="s">
        <v>98</v>
      </c>
      <c r="H1793" t="s">
        <v>123</v>
      </c>
      <c r="I1793">
        <v>4</v>
      </c>
      <c r="J1793">
        <v>76.349999999999994</v>
      </c>
      <c r="K1793">
        <v>0.05</v>
      </c>
      <c r="L1793">
        <v>34.82</v>
      </c>
      <c r="M1793">
        <v>7.14</v>
      </c>
      <c r="N1793">
        <v>332.09</v>
      </c>
      <c r="O1793" t="s">
        <v>153</v>
      </c>
      <c r="P1793" t="s">
        <v>181</v>
      </c>
      <c r="Q1793" t="s">
        <v>89</v>
      </c>
      <c r="R1793" t="s">
        <v>90</v>
      </c>
      <c r="S1793" t="s">
        <v>235</v>
      </c>
      <c r="T1793" t="s">
        <v>2337</v>
      </c>
    </row>
    <row r="1794" spans="1:20" x14ac:dyDescent="0.25">
      <c r="A1794" t="s">
        <v>5130</v>
      </c>
      <c r="B1794" s="1">
        <v>44204</v>
      </c>
      <c r="C1794" t="s">
        <v>5131</v>
      </c>
      <c r="D1794" t="s">
        <v>192</v>
      </c>
      <c r="E1794" t="s">
        <v>280</v>
      </c>
      <c r="F1794" t="s">
        <v>281</v>
      </c>
      <c r="G1794" t="s">
        <v>180</v>
      </c>
      <c r="H1794" t="s">
        <v>68</v>
      </c>
      <c r="I1794">
        <v>3</v>
      </c>
      <c r="J1794">
        <v>553.04999999999995</v>
      </c>
      <c r="K1794">
        <v>0.05</v>
      </c>
      <c r="L1794">
        <v>189.14</v>
      </c>
      <c r="M1794">
        <v>3.05</v>
      </c>
      <c r="N1794">
        <v>1768.38</v>
      </c>
      <c r="O1794" t="s">
        <v>59</v>
      </c>
      <c r="P1794" t="s">
        <v>28</v>
      </c>
      <c r="Q1794" t="s">
        <v>41</v>
      </c>
      <c r="R1794" t="s">
        <v>42</v>
      </c>
      <c r="S1794" t="s">
        <v>31</v>
      </c>
      <c r="T1794" t="s">
        <v>5132</v>
      </c>
    </row>
    <row r="1795" spans="1:20" x14ac:dyDescent="0.25">
      <c r="A1795" t="s">
        <v>5133</v>
      </c>
      <c r="B1795" s="1">
        <v>44806</v>
      </c>
      <c r="C1795" t="s">
        <v>5134</v>
      </c>
      <c r="D1795" t="s">
        <v>1732</v>
      </c>
      <c r="E1795" t="s">
        <v>530</v>
      </c>
      <c r="F1795" t="s">
        <v>531</v>
      </c>
      <c r="G1795" t="s">
        <v>50</v>
      </c>
      <c r="H1795" t="s">
        <v>109</v>
      </c>
      <c r="I1795">
        <v>1</v>
      </c>
      <c r="J1795">
        <v>576.13</v>
      </c>
      <c r="K1795">
        <v>0</v>
      </c>
      <c r="L1795">
        <v>0</v>
      </c>
      <c r="M1795">
        <v>11.87</v>
      </c>
      <c r="N1795">
        <v>588</v>
      </c>
      <c r="O1795" t="s">
        <v>80</v>
      </c>
      <c r="P1795" t="s">
        <v>99</v>
      </c>
      <c r="Q1795" t="s">
        <v>81</v>
      </c>
      <c r="R1795" t="s">
        <v>82</v>
      </c>
      <c r="S1795" t="s">
        <v>43</v>
      </c>
      <c r="T1795" t="s">
        <v>5135</v>
      </c>
    </row>
    <row r="1796" spans="1:20" x14ac:dyDescent="0.25">
      <c r="A1796" t="s">
        <v>5136</v>
      </c>
      <c r="B1796" s="1">
        <v>44540</v>
      </c>
      <c r="C1796" t="s">
        <v>5137</v>
      </c>
      <c r="D1796" t="s">
        <v>253</v>
      </c>
      <c r="E1796" t="s">
        <v>36</v>
      </c>
      <c r="F1796" t="s">
        <v>37</v>
      </c>
      <c r="G1796" t="s">
        <v>25</v>
      </c>
      <c r="H1796" t="s">
        <v>58</v>
      </c>
      <c r="I1796">
        <v>4</v>
      </c>
      <c r="J1796">
        <v>409.73</v>
      </c>
      <c r="K1796">
        <v>0.2</v>
      </c>
      <c r="L1796">
        <v>104.89</v>
      </c>
      <c r="M1796">
        <v>1.19</v>
      </c>
      <c r="N1796">
        <v>1417.22</v>
      </c>
      <c r="O1796" t="s">
        <v>80</v>
      </c>
      <c r="P1796" t="s">
        <v>28</v>
      </c>
      <c r="Q1796" t="s">
        <v>41</v>
      </c>
      <c r="R1796" t="s">
        <v>42</v>
      </c>
      <c r="S1796" t="s">
        <v>91</v>
      </c>
      <c r="T1796" t="s">
        <v>2240</v>
      </c>
    </row>
    <row r="1797" spans="1:20" x14ac:dyDescent="0.25">
      <c r="A1797" t="s">
        <v>5138</v>
      </c>
      <c r="B1797" s="1">
        <v>45054</v>
      </c>
      <c r="C1797" t="s">
        <v>5139</v>
      </c>
      <c r="D1797" t="s">
        <v>706</v>
      </c>
      <c r="E1797" t="s">
        <v>592</v>
      </c>
      <c r="F1797" t="s">
        <v>593</v>
      </c>
      <c r="G1797" t="s">
        <v>50</v>
      </c>
      <c r="H1797" t="s">
        <v>39</v>
      </c>
      <c r="I1797">
        <v>2</v>
      </c>
      <c r="J1797">
        <v>49.93</v>
      </c>
      <c r="K1797">
        <v>0.05</v>
      </c>
      <c r="L1797">
        <v>4.74</v>
      </c>
      <c r="M1797">
        <v>5.53</v>
      </c>
      <c r="N1797">
        <v>105.14</v>
      </c>
      <c r="O1797" t="s">
        <v>69</v>
      </c>
      <c r="P1797" t="s">
        <v>70</v>
      </c>
      <c r="Q1797" t="s">
        <v>221</v>
      </c>
      <c r="R1797" t="s">
        <v>222</v>
      </c>
      <c r="S1797" t="s">
        <v>43</v>
      </c>
      <c r="T1797" t="s">
        <v>5140</v>
      </c>
    </row>
    <row r="1798" spans="1:20" x14ac:dyDescent="0.25">
      <c r="A1798" t="s">
        <v>5141</v>
      </c>
      <c r="B1798" s="1">
        <v>45391</v>
      </c>
      <c r="C1798" t="s">
        <v>5142</v>
      </c>
      <c r="D1798" t="s">
        <v>1006</v>
      </c>
      <c r="E1798" t="s">
        <v>434</v>
      </c>
      <c r="F1798" t="s">
        <v>435</v>
      </c>
      <c r="G1798" t="s">
        <v>108</v>
      </c>
      <c r="H1798" t="s">
        <v>354</v>
      </c>
      <c r="I1798">
        <v>3</v>
      </c>
      <c r="J1798">
        <v>278.79000000000002</v>
      </c>
      <c r="K1798">
        <v>0.3</v>
      </c>
      <c r="L1798">
        <v>29.27</v>
      </c>
      <c r="M1798">
        <v>12.83</v>
      </c>
      <c r="N1798">
        <v>627.55999999999995</v>
      </c>
      <c r="O1798" t="s">
        <v>153</v>
      </c>
      <c r="P1798" t="s">
        <v>28</v>
      </c>
      <c r="Q1798" t="s">
        <v>139</v>
      </c>
      <c r="R1798" t="s">
        <v>140</v>
      </c>
      <c r="S1798" t="s">
        <v>31</v>
      </c>
      <c r="T1798" t="s">
        <v>5143</v>
      </c>
    </row>
    <row r="1799" spans="1:20" x14ac:dyDescent="0.25">
      <c r="A1799" t="s">
        <v>5144</v>
      </c>
      <c r="B1799" s="1">
        <v>44296</v>
      </c>
      <c r="C1799" t="s">
        <v>5145</v>
      </c>
      <c r="D1799" t="s">
        <v>307</v>
      </c>
      <c r="E1799" t="s">
        <v>254</v>
      </c>
      <c r="F1799" t="s">
        <v>255</v>
      </c>
      <c r="G1799" t="s">
        <v>108</v>
      </c>
      <c r="H1799" t="s">
        <v>263</v>
      </c>
      <c r="I1799">
        <v>3</v>
      </c>
      <c r="J1799">
        <v>283.13</v>
      </c>
      <c r="K1799">
        <v>0.15</v>
      </c>
      <c r="L1799">
        <v>57.76</v>
      </c>
      <c r="M1799">
        <v>3.13</v>
      </c>
      <c r="N1799">
        <v>782.87</v>
      </c>
      <c r="O1799" t="s">
        <v>69</v>
      </c>
      <c r="P1799" t="s">
        <v>28</v>
      </c>
      <c r="Q1799" t="s">
        <v>81</v>
      </c>
      <c r="R1799" t="s">
        <v>82</v>
      </c>
      <c r="S1799" t="s">
        <v>43</v>
      </c>
      <c r="T1799" t="s">
        <v>505</v>
      </c>
    </row>
    <row r="1800" spans="1:20" x14ac:dyDescent="0.25">
      <c r="A1800" t="s">
        <v>5146</v>
      </c>
      <c r="B1800" s="1">
        <v>44943</v>
      </c>
      <c r="C1800" t="s">
        <v>5147</v>
      </c>
      <c r="D1800" t="s">
        <v>144</v>
      </c>
      <c r="E1800" t="s">
        <v>114</v>
      </c>
      <c r="F1800" t="s">
        <v>115</v>
      </c>
      <c r="G1800" t="s">
        <v>108</v>
      </c>
      <c r="H1800" t="s">
        <v>79</v>
      </c>
      <c r="I1800">
        <v>5</v>
      </c>
      <c r="J1800">
        <v>145.91</v>
      </c>
      <c r="K1800">
        <v>0.25</v>
      </c>
      <c r="L1800">
        <v>0</v>
      </c>
      <c r="M1800">
        <v>10.96</v>
      </c>
      <c r="N1800">
        <v>558.12</v>
      </c>
      <c r="O1800" t="s">
        <v>59</v>
      </c>
      <c r="P1800" t="s">
        <v>28</v>
      </c>
      <c r="Q1800" t="s">
        <v>210</v>
      </c>
      <c r="R1800" t="s">
        <v>42</v>
      </c>
      <c r="S1800" t="s">
        <v>43</v>
      </c>
      <c r="T1800" t="s">
        <v>204</v>
      </c>
    </row>
    <row r="1801" spans="1:20" x14ac:dyDescent="0.25">
      <c r="A1801" t="s">
        <v>5148</v>
      </c>
      <c r="B1801" s="1">
        <v>45122</v>
      </c>
      <c r="C1801" t="s">
        <v>5149</v>
      </c>
      <c r="D1801" t="s">
        <v>497</v>
      </c>
      <c r="E1801" t="s">
        <v>391</v>
      </c>
      <c r="F1801" t="s">
        <v>392</v>
      </c>
      <c r="G1801" t="s">
        <v>50</v>
      </c>
      <c r="H1801" t="s">
        <v>39</v>
      </c>
      <c r="I1801">
        <v>5</v>
      </c>
      <c r="J1801">
        <v>516.66</v>
      </c>
      <c r="K1801">
        <v>0.1</v>
      </c>
      <c r="L1801">
        <v>116.25</v>
      </c>
      <c r="M1801">
        <v>7.89</v>
      </c>
      <c r="N1801">
        <v>2449.11</v>
      </c>
      <c r="O1801" t="s">
        <v>153</v>
      </c>
      <c r="P1801" t="s">
        <v>28</v>
      </c>
      <c r="Q1801" t="s">
        <v>124</v>
      </c>
      <c r="R1801" t="s">
        <v>125</v>
      </c>
      <c r="S1801" t="s">
        <v>43</v>
      </c>
      <c r="T1801" t="s">
        <v>406</v>
      </c>
    </row>
    <row r="1802" spans="1:20" x14ac:dyDescent="0.25">
      <c r="A1802" t="s">
        <v>5150</v>
      </c>
      <c r="B1802" s="1">
        <v>45509</v>
      </c>
      <c r="C1802" t="s">
        <v>5151</v>
      </c>
      <c r="D1802" t="s">
        <v>192</v>
      </c>
      <c r="E1802" t="s">
        <v>106</v>
      </c>
      <c r="F1802" t="s">
        <v>107</v>
      </c>
      <c r="G1802" t="s">
        <v>25</v>
      </c>
      <c r="H1802" t="s">
        <v>26</v>
      </c>
      <c r="I1802">
        <v>3</v>
      </c>
      <c r="J1802">
        <v>44.34</v>
      </c>
      <c r="K1802">
        <v>0</v>
      </c>
      <c r="L1802">
        <v>23.94</v>
      </c>
      <c r="M1802">
        <v>5.29</v>
      </c>
      <c r="N1802">
        <v>162.25</v>
      </c>
      <c r="O1802" t="s">
        <v>27</v>
      </c>
      <c r="P1802" t="s">
        <v>28</v>
      </c>
      <c r="Q1802" t="s">
        <v>221</v>
      </c>
      <c r="R1802" t="s">
        <v>222</v>
      </c>
      <c r="S1802" t="s">
        <v>91</v>
      </c>
      <c r="T1802" t="s">
        <v>4787</v>
      </c>
    </row>
    <row r="1803" spans="1:20" x14ac:dyDescent="0.25">
      <c r="A1803" t="s">
        <v>5152</v>
      </c>
      <c r="B1803" s="1">
        <v>45425</v>
      </c>
      <c r="C1803" t="s">
        <v>5153</v>
      </c>
      <c r="D1803" t="s">
        <v>47</v>
      </c>
      <c r="E1803" t="s">
        <v>23</v>
      </c>
      <c r="F1803" t="s">
        <v>24</v>
      </c>
      <c r="G1803" t="s">
        <v>38</v>
      </c>
      <c r="H1803" t="s">
        <v>79</v>
      </c>
      <c r="I1803">
        <v>4</v>
      </c>
      <c r="J1803">
        <v>163.26</v>
      </c>
      <c r="K1803">
        <v>0.2</v>
      </c>
      <c r="L1803">
        <v>26.12</v>
      </c>
      <c r="M1803">
        <v>6.42</v>
      </c>
      <c r="N1803">
        <v>554.97</v>
      </c>
      <c r="O1803" t="s">
        <v>59</v>
      </c>
      <c r="P1803" t="s">
        <v>99</v>
      </c>
      <c r="Q1803" t="s">
        <v>60</v>
      </c>
      <c r="R1803" t="s">
        <v>61</v>
      </c>
      <c r="S1803" t="s">
        <v>43</v>
      </c>
      <c r="T1803" t="s">
        <v>5154</v>
      </c>
    </row>
    <row r="1804" spans="1:20" x14ac:dyDescent="0.25">
      <c r="A1804" t="s">
        <v>5155</v>
      </c>
      <c r="B1804" s="1">
        <v>44319</v>
      </c>
      <c r="C1804" t="s">
        <v>5156</v>
      </c>
      <c r="D1804" t="s">
        <v>526</v>
      </c>
      <c r="E1804" t="s">
        <v>130</v>
      </c>
      <c r="F1804" t="s">
        <v>131</v>
      </c>
      <c r="G1804" t="s">
        <v>98</v>
      </c>
      <c r="H1804" t="s">
        <v>68</v>
      </c>
      <c r="I1804">
        <v>1</v>
      </c>
      <c r="J1804">
        <v>40.869999999999997</v>
      </c>
      <c r="K1804">
        <v>0.05</v>
      </c>
      <c r="L1804">
        <v>1.94</v>
      </c>
      <c r="M1804">
        <v>0.51</v>
      </c>
      <c r="N1804">
        <v>41.28</v>
      </c>
      <c r="O1804" t="s">
        <v>80</v>
      </c>
      <c r="P1804" t="s">
        <v>28</v>
      </c>
      <c r="Q1804" t="s">
        <v>124</v>
      </c>
      <c r="R1804" t="s">
        <v>125</v>
      </c>
      <c r="S1804" t="s">
        <v>43</v>
      </c>
      <c r="T1804" t="s">
        <v>5157</v>
      </c>
    </row>
    <row r="1805" spans="1:20" x14ac:dyDescent="0.25">
      <c r="A1805" t="s">
        <v>5158</v>
      </c>
      <c r="B1805" s="1">
        <v>45392</v>
      </c>
      <c r="C1805" t="s">
        <v>5159</v>
      </c>
      <c r="D1805" t="s">
        <v>562</v>
      </c>
      <c r="E1805" t="s">
        <v>48</v>
      </c>
      <c r="F1805" t="s">
        <v>49</v>
      </c>
      <c r="G1805" t="s">
        <v>38</v>
      </c>
      <c r="H1805" t="s">
        <v>79</v>
      </c>
      <c r="I1805">
        <v>2</v>
      </c>
      <c r="J1805">
        <v>109.7</v>
      </c>
      <c r="K1805">
        <v>0.2</v>
      </c>
      <c r="L1805">
        <v>8.7799999999999994</v>
      </c>
      <c r="M1805">
        <v>1.74</v>
      </c>
      <c r="N1805">
        <v>186.04</v>
      </c>
      <c r="O1805" t="s">
        <v>59</v>
      </c>
      <c r="P1805" t="s">
        <v>28</v>
      </c>
      <c r="Q1805" t="s">
        <v>139</v>
      </c>
      <c r="R1805" t="s">
        <v>140</v>
      </c>
      <c r="S1805" t="s">
        <v>43</v>
      </c>
      <c r="T1805" t="s">
        <v>5160</v>
      </c>
    </row>
    <row r="1806" spans="1:20" x14ac:dyDescent="0.25">
      <c r="A1806" t="s">
        <v>5161</v>
      </c>
      <c r="B1806" s="1">
        <v>43877</v>
      </c>
      <c r="C1806" t="s">
        <v>1786</v>
      </c>
      <c r="D1806" t="s">
        <v>637</v>
      </c>
      <c r="E1806" t="s">
        <v>302</v>
      </c>
      <c r="F1806" t="s">
        <v>303</v>
      </c>
      <c r="G1806" t="s">
        <v>98</v>
      </c>
      <c r="H1806" t="s">
        <v>354</v>
      </c>
      <c r="I1806">
        <v>4</v>
      </c>
      <c r="J1806">
        <v>140.13</v>
      </c>
      <c r="K1806">
        <v>0.05</v>
      </c>
      <c r="L1806">
        <v>26.62</v>
      </c>
      <c r="M1806">
        <v>3.3</v>
      </c>
      <c r="N1806">
        <v>562.41</v>
      </c>
      <c r="O1806" t="s">
        <v>80</v>
      </c>
      <c r="P1806" t="s">
        <v>132</v>
      </c>
      <c r="Q1806" t="s">
        <v>29</v>
      </c>
      <c r="R1806" t="s">
        <v>30</v>
      </c>
      <c r="S1806" t="s">
        <v>235</v>
      </c>
      <c r="T1806" t="s">
        <v>4375</v>
      </c>
    </row>
    <row r="1807" spans="1:20" x14ac:dyDescent="0.25">
      <c r="A1807" t="s">
        <v>5162</v>
      </c>
      <c r="B1807" s="1">
        <v>45142</v>
      </c>
      <c r="C1807" t="s">
        <v>5163</v>
      </c>
      <c r="D1807" t="s">
        <v>542</v>
      </c>
      <c r="E1807" t="s">
        <v>261</v>
      </c>
      <c r="F1807" t="s">
        <v>262</v>
      </c>
      <c r="G1807" t="s">
        <v>180</v>
      </c>
      <c r="H1807" t="s">
        <v>123</v>
      </c>
      <c r="I1807">
        <v>2</v>
      </c>
      <c r="J1807">
        <v>532.16</v>
      </c>
      <c r="K1807">
        <v>0.1</v>
      </c>
      <c r="L1807">
        <v>47.89</v>
      </c>
      <c r="M1807">
        <v>12.88</v>
      </c>
      <c r="N1807">
        <v>1018.66</v>
      </c>
      <c r="O1807" t="s">
        <v>69</v>
      </c>
      <c r="P1807" t="s">
        <v>99</v>
      </c>
      <c r="Q1807" t="s">
        <v>51</v>
      </c>
      <c r="R1807" t="s">
        <v>42</v>
      </c>
      <c r="S1807" t="s">
        <v>43</v>
      </c>
      <c r="T1807" t="s">
        <v>5089</v>
      </c>
    </row>
    <row r="1808" spans="1:20" x14ac:dyDescent="0.25">
      <c r="A1808" t="s">
        <v>5164</v>
      </c>
      <c r="B1808" s="1">
        <v>44608</v>
      </c>
      <c r="C1808" t="s">
        <v>5165</v>
      </c>
      <c r="D1808" t="s">
        <v>1885</v>
      </c>
      <c r="E1808" t="s">
        <v>151</v>
      </c>
      <c r="F1808" t="s">
        <v>152</v>
      </c>
      <c r="G1808" t="s">
        <v>25</v>
      </c>
      <c r="H1808" t="s">
        <v>68</v>
      </c>
      <c r="I1808">
        <v>3</v>
      </c>
      <c r="J1808">
        <v>20.78</v>
      </c>
      <c r="K1808">
        <v>0</v>
      </c>
      <c r="L1808">
        <v>3.12</v>
      </c>
      <c r="M1808">
        <v>12.51</v>
      </c>
      <c r="N1808">
        <v>77.97</v>
      </c>
      <c r="O1808" t="s">
        <v>40</v>
      </c>
      <c r="P1808" t="s">
        <v>28</v>
      </c>
      <c r="Q1808" t="s">
        <v>139</v>
      </c>
      <c r="R1808" t="s">
        <v>140</v>
      </c>
      <c r="S1808" t="s">
        <v>43</v>
      </c>
      <c r="T1808" t="s">
        <v>5166</v>
      </c>
    </row>
    <row r="1809" spans="1:20" x14ac:dyDescent="0.25">
      <c r="A1809" t="s">
        <v>5167</v>
      </c>
      <c r="B1809" s="1">
        <v>44870</v>
      </c>
      <c r="C1809" t="s">
        <v>5168</v>
      </c>
      <c r="D1809" t="s">
        <v>904</v>
      </c>
      <c r="E1809" t="s">
        <v>456</v>
      </c>
      <c r="F1809" t="s">
        <v>457</v>
      </c>
      <c r="G1809" t="s">
        <v>25</v>
      </c>
      <c r="H1809" t="s">
        <v>263</v>
      </c>
      <c r="I1809">
        <v>5</v>
      </c>
      <c r="J1809">
        <v>293.98</v>
      </c>
      <c r="K1809">
        <v>0.05</v>
      </c>
      <c r="L1809">
        <v>0</v>
      </c>
      <c r="M1809">
        <v>9.5299999999999994</v>
      </c>
      <c r="N1809">
        <v>1405.94</v>
      </c>
      <c r="O1809" t="s">
        <v>59</v>
      </c>
      <c r="P1809" t="s">
        <v>28</v>
      </c>
      <c r="Q1809" t="s">
        <v>71</v>
      </c>
      <c r="R1809" t="s">
        <v>42</v>
      </c>
      <c r="S1809" t="s">
        <v>43</v>
      </c>
      <c r="T1809" t="s">
        <v>4356</v>
      </c>
    </row>
    <row r="1810" spans="1:20" x14ac:dyDescent="0.25">
      <c r="A1810" t="s">
        <v>5169</v>
      </c>
      <c r="B1810" s="1">
        <v>44541</v>
      </c>
      <c r="C1810" t="s">
        <v>5170</v>
      </c>
      <c r="D1810" t="s">
        <v>542</v>
      </c>
      <c r="E1810" t="s">
        <v>492</v>
      </c>
      <c r="F1810" t="s">
        <v>493</v>
      </c>
      <c r="G1810" t="s">
        <v>38</v>
      </c>
      <c r="H1810" t="s">
        <v>39</v>
      </c>
      <c r="I1810">
        <v>4</v>
      </c>
      <c r="J1810">
        <v>179.45</v>
      </c>
      <c r="K1810">
        <v>0.2</v>
      </c>
      <c r="L1810">
        <v>68.91</v>
      </c>
      <c r="M1810">
        <v>3.03</v>
      </c>
      <c r="N1810">
        <v>646.17999999999995</v>
      </c>
      <c r="O1810" t="s">
        <v>40</v>
      </c>
      <c r="P1810" t="s">
        <v>28</v>
      </c>
      <c r="Q1810" t="s">
        <v>81</v>
      </c>
      <c r="R1810" t="s">
        <v>82</v>
      </c>
      <c r="S1810" t="s">
        <v>43</v>
      </c>
      <c r="T1810" t="s">
        <v>5171</v>
      </c>
    </row>
    <row r="1811" spans="1:20" x14ac:dyDescent="0.25">
      <c r="A1811" t="s">
        <v>5172</v>
      </c>
      <c r="B1811" s="1">
        <v>44231</v>
      </c>
      <c r="C1811" t="s">
        <v>5173</v>
      </c>
      <c r="D1811" t="s">
        <v>1170</v>
      </c>
      <c r="E1811" t="s">
        <v>96</v>
      </c>
      <c r="F1811" t="s">
        <v>97</v>
      </c>
      <c r="G1811" t="s">
        <v>180</v>
      </c>
      <c r="H1811" t="s">
        <v>263</v>
      </c>
      <c r="I1811">
        <v>2</v>
      </c>
      <c r="J1811">
        <v>547.11</v>
      </c>
      <c r="K1811">
        <v>0</v>
      </c>
      <c r="L1811">
        <v>87.54</v>
      </c>
      <c r="M1811">
        <v>1.68</v>
      </c>
      <c r="N1811">
        <v>1183.44</v>
      </c>
      <c r="O1811" t="s">
        <v>40</v>
      </c>
      <c r="P1811" t="s">
        <v>28</v>
      </c>
      <c r="Q1811" t="s">
        <v>71</v>
      </c>
      <c r="R1811" t="s">
        <v>42</v>
      </c>
      <c r="S1811" t="s">
        <v>43</v>
      </c>
      <c r="T1811" t="s">
        <v>3273</v>
      </c>
    </row>
    <row r="1812" spans="1:20" x14ac:dyDescent="0.25">
      <c r="A1812" t="s">
        <v>5174</v>
      </c>
      <c r="B1812" s="1">
        <v>45648</v>
      </c>
      <c r="C1812" t="s">
        <v>5175</v>
      </c>
      <c r="D1812" t="s">
        <v>1250</v>
      </c>
      <c r="E1812" t="s">
        <v>337</v>
      </c>
      <c r="F1812" t="s">
        <v>338</v>
      </c>
      <c r="G1812" t="s">
        <v>98</v>
      </c>
      <c r="H1812" t="s">
        <v>109</v>
      </c>
      <c r="I1812">
        <v>5</v>
      </c>
      <c r="J1812">
        <v>9.33</v>
      </c>
      <c r="K1812">
        <v>0.1</v>
      </c>
      <c r="L1812">
        <v>3.36</v>
      </c>
      <c r="M1812">
        <v>1.42</v>
      </c>
      <c r="N1812">
        <v>46.76</v>
      </c>
      <c r="O1812" t="s">
        <v>153</v>
      </c>
      <c r="P1812" t="s">
        <v>28</v>
      </c>
      <c r="Q1812" t="s">
        <v>60</v>
      </c>
      <c r="R1812" t="s">
        <v>61</v>
      </c>
      <c r="S1812" t="s">
        <v>91</v>
      </c>
      <c r="T1812" t="s">
        <v>1117</v>
      </c>
    </row>
    <row r="1813" spans="1:20" x14ac:dyDescent="0.25">
      <c r="A1813" t="s">
        <v>5176</v>
      </c>
      <c r="B1813" s="1">
        <v>44811</v>
      </c>
      <c r="C1813" t="s">
        <v>5177</v>
      </c>
      <c r="D1813" t="s">
        <v>192</v>
      </c>
      <c r="E1813" t="s">
        <v>121</v>
      </c>
      <c r="F1813" t="s">
        <v>122</v>
      </c>
      <c r="G1813" t="s">
        <v>38</v>
      </c>
      <c r="H1813" t="s">
        <v>26</v>
      </c>
      <c r="I1813">
        <v>4</v>
      </c>
      <c r="J1813">
        <v>121</v>
      </c>
      <c r="K1813">
        <v>0.15</v>
      </c>
      <c r="L1813">
        <v>49.37</v>
      </c>
      <c r="M1813">
        <v>8.73</v>
      </c>
      <c r="N1813">
        <v>469.5</v>
      </c>
      <c r="O1813" t="s">
        <v>27</v>
      </c>
      <c r="P1813" t="s">
        <v>132</v>
      </c>
      <c r="Q1813" t="s">
        <v>339</v>
      </c>
      <c r="R1813" t="s">
        <v>82</v>
      </c>
      <c r="S1813" t="s">
        <v>43</v>
      </c>
      <c r="T1813" t="s">
        <v>5178</v>
      </c>
    </row>
    <row r="1814" spans="1:20" x14ac:dyDescent="0.25">
      <c r="A1814" t="s">
        <v>5179</v>
      </c>
      <c r="B1814" s="1">
        <v>44940</v>
      </c>
      <c r="C1814" t="s">
        <v>5180</v>
      </c>
      <c r="D1814" t="s">
        <v>2111</v>
      </c>
      <c r="E1814" t="s">
        <v>196</v>
      </c>
      <c r="F1814" t="s">
        <v>197</v>
      </c>
      <c r="G1814" t="s">
        <v>108</v>
      </c>
      <c r="H1814" t="s">
        <v>58</v>
      </c>
      <c r="I1814">
        <v>1</v>
      </c>
      <c r="J1814">
        <v>480.98</v>
      </c>
      <c r="K1814">
        <v>0.3</v>
      </c>
      <c r="L1814">
        <v>60.6</v>
      </c>
      <c r="M1814">
        <v>3.94</v>
      </c>
      <c r="N1814">
        <v>401.23</v>
      </c>
      <c r="O1814" t="s">
        <v>27</v>
      </c>
      <c r="P1814" t="s">
        <v>28</v>
      </c>
      <c r="Q1814" t="s">
        <v>221</v>
      </c>
      <c r="R1814" t="s">
        <v>222</v>
      </c>
      <c r="S1814" t="s">
        <v>43</v>
      </c>
      <c r="T1814" t="s">
        <v>1187</v>
      </c>
    </row>
    <row r="1815" spans="1:20" x14ac:dyDescent="0.25">
      <c r="A1815" t="s">
        <v>5181</v>
      </c>
      <c r="B1815" s="1">
        <v>44080</v>
      </c>
      <c r="C1815" t="s">
        <v>5182</v>
      </c>
      <c r="D1815" t="s">
        <v>986</v>
      </c>
      <c r="E1815" t="s">
        <v>36</v>
      </c>
      <c r="F1815" t="s">
        <v>37</v>
      </c>
      <c r="G1815" t="s">
        <v>180</v>
      </c>
      <c r="H1815" t="s">
        <v>263</v>
      </c>
      <c r="I1815">
        <v>2</v>
      </c>
      <c r="J1815">
        <v>320.68</v>
      </c>
      <c r="K1815">
        <v>0</v>
      </c>
      <c r="L1815">
        <v>51.31</v>
      </c>
      <c r="M1815">
        <v>2.74</v>
      </c>
      <c r="N1815">
        <v>695.41</v>
      </c>
      <c r="O1815" t="s">
        <v>40</v>
      </c>
      <c r="P1815" t="s">
        <v>28</v>
      </c>
      <c r="Q1815" t="s">
        <v>116</v>
      </c>
      <c r="R1815" t="s">
        <v>42</v>
      </c>
      <c r="S1815" t="s">
        <v>43</v>
      </c>
      <c r="T1815" t="s">
        <v>1506</v>
      </c>
    </row>
    <row r="1816" spans="1:20" x14ac:dyDescent="0.25">
      <c r="A1816" t="s">
        <v>5183</v>
      </c>
      <c r="B1816" s="1">
        <v>44221</v>
      </c>
      <c r="C1816" t="s">
        <v>5184</v>
      </c>
      <c r="D1816" t="s">
        <v>497</v>
      </c>
      <c r="E1816" t="s">
        <v>196</v>
      </c>
      <c r="F1816" t="s">
        <v>197</v>
      </c>
      <c r="G1816" t="s">
        <v>108</v>
      </c>
      <c r="H1816" t="s">
        <v>68</v>
      </c>
      <c r="I1816">
        <v>4</v>
      </c>
      <c r="J1816">
        <v>213.09</v>
      </c>
      <c r="K1816">
        <v>0.05</v>
      </c>
      <c r="L1816">
        <v>0</v>
      </c>
      <c r="M1816">
        <v>13.74</v>
      </c>
      <c r="N1816">
        <v>823.48</v>
      </c>
      <c r="O1816" t="s">
        <v>27</v>
      </c>
      <c r="P1816" t="s">
        <v>28</v>
      </c>
      <c r="Q1816" t="s">
        <v>100</v>
      </c>
      <c r="R1816" t="s">
        <v>101</v>
      </c>
      <c r="S1816" t="s">
        <v>31</v>
      </c>
      <c r="T1816" t="s">
        <v>725</v>
      </c>
    </row>
    <row r="1817" spans="1:20" x14ac:dyDescent="0.25">
      <c r="A1817" t="s">
        <v>5185</v>
      </c>
      <c r="B1817" s="1">
        <v>45636</v>
      </c>
      <c r="C1817" t="s">
        <v>5186</v>
      </c>
      <c r="D1817" t="s">
        <v>1520</v>
      </c>
      <c r="E1817" t="s">
        <v>812</v>
      </c>
      <c r="F1817" t="s">
        <v>813</v>
      </c>
      <c r="G1817" t="s">
        <v>98</v>
      </c>
      <c r="H1817" t="s">
        <v>79</v>
      </c>
      <c r="I1817">
        <v>5</v>
      </c>
      <c r="J1817">
        <v>432.93</v>
      </c>
      <c r="K1817">
        <v>0.1</v>
      </c>
      <c r="L1817">
        <v>97.41</v>
      </c>
      <c r="M1817">
        <v>14.93</v>
      </c>
      <c r="N1817">
        <v>2060.52</v>
      </c>
      <c r="O1817" t="s">
        <v>153</v>
      </c>
      <c r="P1817" t="s">
        <v>28</v>
      </c>
      <c r="Q1817" t="s">
        <v>81</v>
      </c>
      <c r="R1817" t="s">
        <v>82</v>
      </c>
      <c r="S1817" t="s">
        <v>43</v>
      </c>
      <c r="T1817" t="s">
        <v>954</v>
      </c>
    </row>
    <row r="1818" spans="1:20" x14ac:dyDescent="0.25">
      <c r="A1818" t="s">
        <v>5187</v>
      </c>
      <c r="B1818" s="1">
        <v>44165</v>
      </c>
      <c r="C1818" t="s">
        <v>5188</v>
      </c>
      <c r="D1818" t="s">
        <v>465</v>
      </c>
      <c r="E1818" t="s">
        <v>400</v>
      </c>
      <c r="F1818" t="s">
        <v>401</v>
      </c>
      <c r="G1818" t="s">
        <v>108</v>
      </c>
      <c r="H1818" t="s">
        <v>39</v>
      </c>
      <c r="I1818">
        <v>3</v>
      </c>
      <c r="J1818">
        <v>538.71</v>
      </c>
      <c r="K1818">
        <v>0.2</v>
      </c>
      <c r="L1818">
        <v>155.15</v>
      </c>
      <c r="M1818">
        <v>12.69</v>
      </c>
      <c r="N1818">
        <v>1460.74</v>
      </c>
      <c r="O1818" t="s">
        <v>27</v>
      </c>
      <c r="P1818" t="s">
        <v>28</v>
      </c>
      <c r="Q1818" t="s">
        <v>154</v>
      </c>
      <c r="R1818" t="s">
        <v>155</v>
      </c>
      <c r="S1818" t="s">
        <v>31</v>
      </c>
      <c r="T1818" t="s">
        <v>3391</v>
      </c>
    </row>
    <row r="1819" spans="1:20" x14ac:dyDescent="0.25">
      <c r="A1819" t="s">
        <v>5189</v>
      </c>
      <c r="B1819" s="1">
        <v>44459</v>
      </c>
      <c r="C1819" t="s">
        <v>5190</v>
      </c>
      <c r="D1819" t="s">
        <v>549</v>
      </c>
      <c r="E1819" t="s">
        <v>286</v>
      </c>
      <c r="F1819" t="s">
        <v>287</v>
      </c>
      <c r="G1819" t="s">
        <v>180</v>
      </c>
      <c r="H1819" t="s">
        <v>58</v>
      </c>
      <c r="I1819">
        <v>1</v>
      </c>
      <c r="J1819">
        <v>207.57</v>
      </c>
      <c r="K1819">
        <v>0.2</v>
      </c>
      <c r="L1819">
        <v>19.93</v>
      </c>
      <c r="M1819">
        <v>3.55</v>
      </c>
      <c r="N1819">
        <v>189.54</v>
      </c>
      <c r="O1819" t="s">
        <v>69</v>
      </c>
      <c r="P1819" t="s">
        <v>28</v>
      </c>
      <c r="Q1819" t="s">
        <v>41</v>
      </c>
      <c r="R1819" t="s">
        <v>42</v>
      </c>
      <c r="S1819" t="s">
        <v>31</v>
      </c>
      <c r="T1819" t="s">
        <v>761</v>
      </c>
    </row>
    <row r="1820" spans="1:20" x14ac:dyDescent="0.25">
      <c r="A1820" t="s">
        <v>5191</v>
      </c>
      <c r="B1820" s="1">
        <v>45373</v>
      </c>
      <c r="C1820" t="s">
        <v>5192</v>
      </c>
      <c r="D1820" t="s">
        <v>542</v>
      </c>
      <c r="E1820" t="s">
        <v>945</v>
      </c>
      <c r="F1820" t="s">
        <v>946</v>
      </c>
      <c r="G1820" t="s">
        <v>50</v>
      </c>
      <c r="H1820" t="s">
        <v>354</v>
      </c>
      <c r="I1820">
        <v>5</v>
      </c>
      <c r="J1820">
        <v>223.95</v>
      </c>
      <c r="K1820">
        <v>0</v>
      </c>
      <c r="L1820">
        <v>55.99</v>
      </c>
      <c r="M1820">
        <v>13.62</v>
      </c>
      <c r="N1820">
        <v>1189.3599999999999</v>
      </c>
      <c r="O1820" t="s">
        <v>69</v>
      </c>
      <c r="P1820" t="s">
        <v>28</v>
      </c>
      <c r="Q1820" t="s">
        <v>71</v>
      </c>
      <c r="R1820" t="s">
        <v>42</v>
      </c>
      <c r="S1820" t="s">
        <v>43</v>
      </c>
      <c r="T1820" t="s">
        <v>5193</v>
      </c>
    </row>
    <row r="1821" spans="1:20" x14ac:dyDescent="0.25">
      <c r="A1821" t="s">
        <v>5194</v>
      </c>
      <c r="B1821" s="1">
        <v>43967</v>
      </c>
      <c r="C1821" t="s">
        <v>5195</v>
      </c>
      <c r="D1821" t="s">
        <v>307</v>
      </c>
      <c r="E1821" t="s">
        <v>374</v>
      </c>
      <c r="F1821" t="s">
        <v>375</v>
      </c>
      <c r="G1821" t="s">
        <v>98</v>
      </c>
      <c r="H1821" t="s">
        <v>68</v>
      </c>
      <c r="I1821">
        <v>2</v>
      </c>
      <c r="J1821">
        <v>420.91</v>
      </c>
      <c r="K1821">
        <v>0</v>
      </c>
      <c r="L1821">
        <v>0</v>
      </c>
      <c r="M1821">
        <v>3.64</v>
      </c>
      <c r="N1821">
        <v>845.46</v>
      </c>
      <c r="O1821" t="s">
        <v>80</v>
      </c>
      <c r="P1821" t="s">
        <v>28</v>
      </c>
      <c r="Q1821" t="s">
        <v>71</v>
      </c>
      <c r="R1821" t="s">
        <v>42</v>
      </c>
      <c r="S1821" t="s">
        <v>43</v>
      </c>
      <c r="T1821" t="s">
        <v>5196</v>
      </c>
    </row>
    <row r="1822" spans="1:20" x14ac:dyDescent="0.25">
      <c r="A1822" t="s">
        <v>5197</v>
      </c>
      <c r="B1822" s="1">
        <v>44713</v>
      </c>
      <c r="C1822" t="s">
        <v>5198</v>
      </c>
      <c r="D1822" t="s">
        <v>520</v>
      </c>
      <c r="E1822" t="s">
        <v>386</v>
      </c>
      <c r="F1822" t="s">
        <v>387</v>
      </c>
      <c r="G1822" t="s">
        <v>25</v>
      </c>
      <c r="H1822" t="s">
        <v>109</v>
      </c>
      <c r="I1822">
        <v>2</v>
      </c>
      <c r="J1822">
        <v>369.4</v>
      </c>
      <c r="K1822">
        <v>0</v>
      </c>
      <c r="L1822">
        <v>0</v>
      </c>
      <c r="M1822">
        <v>6</v>
      </c>
      <c r="N1822">
        <v>744.8</v>
      </c>
      <c r="O1822" t="s">
        <v>80</v>
      </c>
      <c r="P1822" t="s">
        <v>28</v>
      </c>
      <c r="Q1822" t="s">
        <v>182</v>
      </c>
      <c r="R1822" t="s">
        <v>183</v>
      </c>
      <c r="S1822" t="s">
        <v>43</v>
      </c>
      <c r="T1822" t="s">
        <v>4615</v>
      </c>
    </row>
    <row r="1823" spans="1:20" x14ac:dyDescent="0.25">
      <c r="A1823" t="s">
        <v>5199</v>
      </c>
      <c r="B1823" s="1">
        <v>44518</v>
      </c>
      <c r="C1823" t="s">
        <v>5200</v>
      </c>
      <c r="D1823" t="s">
        <v>1211</v>
      </c>
      <c r="E1823" t="s">
        <v>374</v>
      </c>
      <c r="F1823" t="s">
        <v>375</v>
      </c>
      <c r="G1823" t="s">
        <v>50</v>
      </c>
      <c r="H1823" t="s">
        <v>109</v>
      </c>
      <c r="I1823">
        <v>4</v>
      </c>
      <c r="J1823">
        <v>421.37</v>
      </c>
      <c r="K1823">
        <v>0.2</v>
      </c>
      <c r="L1823">
        <v>161.81</v>
      </c>
      <c r="M1823">
        <v>6.06</v>
      </c>
      <c r="N1823">
        <v>1516.25</v>
      </c>
      <c r="O1823" t="s">
        <v>59</v>
      </c>
      <c r="P1823" t="s">
        <v>28</v>
      </c>
      <c r="Q1823" t="s">
        <v>116</v>
      </c>
      <c r="R1823" t="s">
        <v>42</v>
      </c>
      <c r="S1823" t="s">
        <v>43</v>
      </c>
      <c r="T1823" t="s">
        <v>3186</v>
      </c>
    </row>
    <row r="1824" spans="1:20" x14ac:dyDescent="0.25">
      <c r="A1824" t="s">
        <v>5201</v>
      </c>
      <c r="B1824" s="1">
        <v>45352</v>
      </c>
      <c r="C1824" t="s">
        <v>5202</v>
      </c>
      <c r="D1824" t="s">
        <v>443</v>
      </c>
      <c r="E1824" t="s">
        <v>114</v>
      </c>
      <c r="F1824" t="s">
        <v>115</v>
      </c>
      <c r="G1824" t="s">
        <v>38</v>
      </c>
      <c r="H1824" t="s">
        <v>256</v>
      </c>
      <c r="I1824">
        <v>2</v>
      </c>
      <c r="J1824">
        <v>383.78</v>
      </c>
      <c r="K1824">
        <v>0</v>
      </c>
      <c r="L1824">
        <v>92.11</v>
      </c>
      <c r="M1824">
        <v>7.23</v>
      </c>
      <c r="N1824">
        <v>866.9</v>
      </c>
      <c r="O1824" t="s">
        <v>27</v>
      </c>
      <c r="P1824" t="s">
        <v>132</v>
      </c>
      <c r="Q1824" t="s">
        <v>210</v>
      </c>
      <c r="R1824" t="s">
        <v>42</v>
      </c>
      <c r="S1824" t="s">
        <v>43</v>
      </c>
      <c r="T1824" t="s">
        <v>5203</v>
      </c>
    </row>
    <row r="1825" spans="1:20" x14ac:dyDescent="0.25">
      <c r="A1825" t="s">
        <v>5204</v>
      </c>
      <c r="B1825" s="1">
        <v>44657</v>
      </c>
      <c r="C1825" t="s">
        <v>5205</v>
      </c>
      <c r="D1825" t="s">
        <v>447</v>
      </c>
      <c r="E1825" t="s">
        <v>77</v>
      </c>
      <c r="F1825" t="s">
        <v>78</v>
      </c>
      <c r="G1825" t="s">
        <v>50</v>
      </c>
      <c r="H1825" t="s">
        <v>109</v>
      </c>
      <c r="I1825">
        <v>1</v>
      </c>
      <c r="J1825">
        <v>80.7</v>
      </c>
      <c r="K1825">
        <v>0.3</v>
      </c>
      <c r="L1825">
        <v>4.5199999999999996</v>
      </c>
      <c r="M1825">
        <v>14.21</v>
      </c>
      <c r="N1825">
        <v>75.22</v>
      </c>
      <c r="O1825" t="s">
        <v>69</v>
      </c>
      <c r="P1825" t="s">
        <v>132</v>
      </c>
      <c r="Q1825" t="s">
        <v>124</v>
      </c>
      <c r="R1825" t="s">
        <v>125</v>
      </c>
      <c r="S1825" t="s">
        <v>43</v>
      </c>
      <c r="T1825" t="s">
        <v>5206</v>
      </c>
    </row>
    <row r="1826" spans="1:20" x14ac:dyDescent="0.25">
      <c r="A1826" t="s">
        <v>5207</v>
      </c>
      <c r="B1826" s="1">
        <v>44557</v>
      </c>
      <c r="C1826" t="s">
        <v>5208</v>
      </c>
      <c r="D1826" t="s">
        <v>267</v>
      </c>
      <c r="E1826" t="s">
        <v>164</v>
      </c>
      <c r="F1826" t="s">
        <v>165</v>
      </c>
      <c r="G1826" t="s">
        <v>38</v>
      </c>
      <c r="H1826" t="s">
        <v>68</v>
      </c>
      <c r="I1826">
        <v>4</v>
      </c>
      <c r="J1826">
        <v>69.41</v>
      </c>
      <c r="K1826">
        <v>0.25</v>
      </c>
      <c r="L1826">
        <v>0</v>
      </c>
      <c r="M1826">
        <v>10.07</v>
      </c>
      <c r="N1826">
        <v>218.3</v>
      </c>
      <c r="O1826" t="s">
        <v>69</v>
      </c>
      <c r="P1826" t="s">
        <v>181</v>
      </c>
      <c r="Q1826" t="s">
        <v>51</v>
      </c>
      <c r="R1826" t="s">
        <v>42</v>
      </c>
      <c r="S1826" t="s">
        <v>43</v>
      </c>
      <c r="T1826" t="s">
        <v>4776</v>
      </c>
    </row>
    <row r="1827" spans="1:20" x14ac:dyDescent="0.25">
      <c r="A1827" t="s">
        <v>5209</v>
      </c>
      <c r="B1827" s="1">
        <v>45331</v>
      </c>
      <c r="C1827" t="s">
        <v>5210</v>
      </c>
      <c r="D1827" t="s">
        <v>694</v>
      </c>
      <c r="E1827" t="s">
        <v>574</v>
      </c>
      <c r="F1827" t="s">
        <v>575</v>
      </c>
      <c r="G1827" t="s">
        <v>108</v>
      </c>
      <c r="H1827" t="s">
        <v>263</v>
      </c>
      <c r="I1827">
        <v>4</v>
      </c>
      <c r="J1827">
        <v>393.01</v>
      </c>
      <c r="K1827">
        <v>0</v>
      </c>
      <c r="L1827">
        <v>125.76</v>
      </c>
      <c r="M1827">
        <v>4.09</v>
      </c>
      <c r="N1827">
        <v>1701.89</v>
      </c>
      <c r="O1827" t="s">
        <v>27</v>
      </c>
      <c r="P1827" t="s">
        <v>28</v>
      </c>
      <c r="Q1827" t="s">
        <v>221</v>
      </c>
      <c r="R1827" t="s">
        <v>222</v>
      </c>
      <c r="S1827" t="s">
        <v>43</v>
      </c>
      <c r="T1827" t="s">
        <v>4133</v>
      </c>
    </row>
    <row r="1828" spans="1:20" x14ac:dyDescent="0.25">
      <c r="A1828" t="s">
        <v>5211</v>
      </c>
      <c r="B1828" s="1">
        <v>44424</v>
      </c>
      <c r="C1828" t="s">
        <v>5212</v>
      </c>
      <c r="D1828" t="s">
        <v>1241</v>
      </c>
      <c r="E1828" t="s">
        <v>56</v>
      </c>
      <c r="F1828" t="s">
        <v>57</v>
      </c>
      <c r="G1828" t="s">
        <v>25</v>
      </c>
      <c r="H1828" t="s">
        <v>263</v>
      </c>
      <c r="I1828">
        <v>5</v>
      </c>
      <c r="J1828">
        <v>78.23</v>
      </c>
      <c r="K1828">
        <v>0</v>
      </c>
      <c r="L1828">
        <v>19.559999999999999</v>
      </c>
      <c r="M1828">
        <v>11.16</v>
      </c>
      <c r="N1828">
        <v>421.87</v>
      </c>
      <c r="O1828" t="s">
        <v>69</v>
      </c>
      <c r="P1828" t="s">
        <v>132</v>
      </c>
      <c r="Q1828" t="s">
        <v>228</v>
      </c>
      <c r="R1828" t="s">
        <v>82</v>
      </c>
      <c r="S1828" t="s">
        <v>43</v>
      </c>
      <c r="T1828" t="s">
        <v>4067</v>
      </c>
    </row>
    <row r="1829" spans="1:20" x14ac:dyDescent="0.25">
      <c r="A1829" t="s">
        <v>5213</v>
      </c>
      <c r="B1829" s="1">
        <v>45077</v>
      </c>
      <c r="C1829" t="s">
        <v>5214</v>
      </c>
      <c r="D1829" t="s">
        <v>1636</v>
      </c>
      <c r="E1829" t="s">
        <v>456</v>
      </c>
      <c r="F1829" t="s">
        <v>457</v>
      </c>
      <c r="G1829" t="s">
        <v>108</v>
      </c>
      <c r="H1829" t="s">
        <v>26</v>
      </c>
      <c r="I1829">
        <v>2</v>
      </c>
      <c r="J1829">
        <v>55.71</v>
      </c>
      <c r="K1829">
        <v>0</v>
      </c>
      <c r="L1829">
        <v>5.57</v>
      </c>
      <c r="M1829">
        <v>6.45</v>
      </c>
      <c r="N1829">
        <v>123.44</v>
      </c>
      <c r="O1829" t="s">
        <v>40</v>
      </c>
      <c r="P1829" t="s">
        <v>28</v>
      </c>
      <c r="Q1829" t="s">
        <v>339</v>
      </c>
      <c r="R1829" t="s">
        <v>82</v>
      </c>
      <c r="S1829" t="s">
        <v>43</v>
      </c>
      <c r="T1829" t="s">
        <v>402</v>
      </c>
    </row>
    <row r="1830" spans="1:20" x14ac:dyDescent="0.25">
      <c r="A1830" t="s">
        <v>5215</v>
      </c>
      <c r="B1830" s="1">
        <v>44820</v>
      </c>
      <c r="C1830" t="s">
        <v>5216</v>
      </c>
      <c r="D1830" t="s">
        <v>1732</v>
      </c>
      <c r="E1830" t="s">
        <v>196</v>
      </c>
      <c r="F1830" t="s">
        <v>197</v>
      </c>
      <c r="G1830" t="s">
        <v>108</v>
      </c>
      <c r="H1830" t="s">
        <v>39</v>
      </c>
      <c r="I1830">
        <v>5</v>
      </c>
      <c r="J1830">
        <v>195.82</v>
      </c>
      <c r="K1830">
        <v>0</v>
      </c>
      <c r="L1830">
        <v>48.96</v>
      </c>
      <c r="M1830">
        <v>14.22</v>
      </c>
      <c r="N1830">
        <v>1042.28</v>
      </c>
      <c r="O1830" t="s">
        <v>69</v>
      </c>
      <c r="P1830" t="s">
        <v>28</v>
      </c>
      <c r="Q1830" t="s">
        <v>154</v>
      </c>
      <c r="R1830" t="s">
        <v>155</v>
      </c>
      <c r="S1830" t="s">
        <v>43</v>
      </c>
      <c r="T1830" t="s">
        <v>2924</v>
      </c>
    </row>
    <row r="1831" spans="1:20" x14ac:dyDescent="0.25">
      <c r="A1831" t="s">
        <v>5217</v>
      </c>
      <c r="B1831" s="1">
        <v>44202</v>
      </c>
      <c r="C1831" t="s">
        <v>5218</v>
      </c>
      <c r="D1831" t="s">
        <v>2468</v>
      </c>
      <c r="E1831" t="s">
        <v>319</v>
      </c>
      <c r="F1831" t="s">
        <v>320</v>
      </c>
      <c r="G1831" t="s">
        <v>108</v>
      </c>
      <c r="H1831" t="s">
        <v>123</v>
      </c>
      <c r="I1831">
        <v>1</v>
      </c>
      <c r="J1831">
        <v>544.99</v>
      </c>
      <c r="K1831">
        <v>0.05</v>
      </c>
      <c r="L1831">
        <v>25.89</v>
      </c>
      <c r="M1831">
        <v>15</v>
      </c>
      <c r="N1831">
        <v>558.63</v>
      </c>
      <c r="O1831" t="s">
        <v>40</v>
      </c>
      <c r="P1831" t="s">
        <v>132</v>
      </c>
      <c r="Q1831" t="s">
        <v>60</v>
      </c>
      <c r="R1831" t="s">
        <v>61</v>
      </c>
      <c r="S1831" t="s">
        <v>43</v>
      </c>
      <c r="T1831" t="s">
        <v>5219</v>
      </c>
    </row>
    <row r="1832" spans="1:20" x14ac:dyDescent="0.25">
      <c r="A1832" t="s">
        <v>5220</v>
      </c>
      <c r="B1832" s="1">
        <v>44765</v>
      </c>
      <c r="C1832" t="s">
        <v>5221</v>
      </c>
      <c r="D1832" t="s">
        <v>396</v>
      </c>
      <c r="E1832" t="s">
        <v>178</v>
      </c>
      <c r="F1832" t="s">
        <v>179</v>
      </c>
      <c r="G1832" t="s">
        <v>180</v>
      </c>
      <c r="H1832" t="s">
        <v>109</v>
      </c>
      <c r="I1832">
        <v>2</v>
      </c>
      <c r="J1832">
        <v>436.54</v>
      </c>
      <c r="K1832">
        <v>0.1</v>
      </c>
      <c r="L1832">
        <v>62.86</v>
      </c>
      <c r="M1832">
        <v>5.68</v>
      </c>
      <c r="N1832">
        <v>854.31</v>
      </c>
      <c r="O1832" t="s">
        <v>40</v>
      </c>
      <c r="P1832" t="s">
        <v>28</v>
      </c>
      <c r="Q1832" t="s">
        <v>139</v>
      </c>
      <c r="R1832" t="s">
        <v>140</v>
      </c>
      <c r="S1832" t="s">
        <v>72</v>
      </c>
      <c r="T1832" t="s">
        <v>3796</v>
      </c>
    </row>
    <row r="1833" spans="1:20" x14ac:dyDescent="0.25">
      <c r="A1833" t="s">
        <v>5222</v>
      </c>
      <c r="B1833" s="1">
        <v>44825</v>
      </c>
      <c r="C1833" t="s">
        <v>5223</v>
      </c>
      <c r="D1833" t="s">
        <v>187</v>
      </c>
      <c r="E1833" t="s">
        <v>114</v>
      </c>
      <c r="F1833" t="s">
        <v>115</v>
      </c>
      <c r="G1833" t="s">
        <v>98</v>
      </c>
      <c r="H1833" t="s">
        <v>26</v>
      </c>
      <c r="I1833">
        <v>2</v>
      </c>
      <c r="J1833">
        <v>198.77</v>
      </c>
      <c r="K1833">
        <v>0</v>
      </c>
      <c r="L1833">
        <v>0</v>
      </c>
      <c r="M1833">
        <v>1.68</v>
      </c>
      <c r="N1833">
        <v>399.22</v>
      </c>
      <c r="O1833" t="s">
        <v>69</v>
      </c>
      <c r="P1833" t="s">
        <v>181</v>
      </c>
      <c r="Q1833" t="s">
        <v>29</v>
      </c>
      <c r="R1833" t="s">
        <v>30</v>
      </c>
      <c r="S1833" t="s">
        <v>43</v>
      </c>
      <c r="T1833" t="s">
        <v>2972</v>
      </c>
    </row>
    <row r="1834" spans="1:20" x14ac:dyDescent="0.25">
      <c r="A1834" t="s">
        <v>5224</v>
      </c>
      <c r="B1834" s="1">
        <v>44232</v>
      </c>
      <c r="C1834" t="s">
        <v>5225</v>
      </c>
      <c r="D1834" t="s">
        <v>2440</v>
      </c>
      <c r="E1834" t="s">
        <v>492</v>
      </c>
      <c r="F1834" t="s">
        <v>493</v>
      </c>
      <c r="G1834" t="s">
        <v>98</v>
      </c>
      <c r="H1834" t="s">
        <v>68</v>
      </c>
      <c r="I1834">
        <v>2</v>
      </c>
      <c r="J1834">
        <v>202.68</v>
      </c>
      <c r="K1834">
        <v>0.05</v>
      </c>
      <c r="L1834">
        <v>19.25</v>
      </c>
      <c r="M1834">
        <v>10.71</v>
      </c>
      <c r="N1834">
        <v>415.05</v>
      </c>
      <c r="O1834" t="s">
        <v>80</v>
      </c>
      <c r="P1834" t="s">
        <v>28</v>
      </c>
      <c r="Q1834" t="s">
        <v>221</v>
      </c>
      <c r="R1834" t="s">
        <v>222</v>
      </c>
      <c r="S1834" t="s">
        <v>43</v>
      </c>
      <c r="T1834" t="s">
        <v>5226</v>
      </c>
    </row>
    <row r="1835" spans="1:20" x14ac:dyDescent="0.25">
      <c r="A1835" t="s">
        <v>5227</v>
      </c>
      <c r="B1835" s="1">
        <v>45297</v>
      </c>
      <c r="C1835" t="s">
        <v>5228</v>
      </c>
      <c r="D1835" t="s">
        <v>379</v>
      </c>
      <c r="E1835" t="s">
        <v>521</v>
      </c>
      <c r="F1835" t="s">
        <v>522</v>
      </c>
      <c r="G1835" t="s">
        <v>98</v>
      </c>
      <c r="H1835" t="s">
        <v>68</v>
      </c>
      <c r="I1835">
        <v>4</v>
      </c>
      <c r="J1835">
        <v>120.79</v>
      </c>
      <c r="K1835">
        <v>0.1</v>
      </c>
      <c r="L1835">
        <v>21.74</v>
      </c>
      <c r="M1835">
        <v>4.6399999999999997</v>
      </c>
      <c r="N1835">
        <v>461.22</v>
      </c>
      <c r="O1835" t="s">
        <v>40</v>
      </c>
      <c r="P1835" t="s">
        <v>28</v>
      </c>
      <c r="Q1835" t="s">
        <v>221</v>
      </c>
      <c r="R1835" t="s">
        <v>222</v>
      </c>
      <c r="S1835" t="s">
        <v>43</v>
      </c>
      <c r="T1835" t="s">
        <v>5229</v>
      </c>
    </row>
    <row r="1836" spans="1:20" x14ac:dyDescent="0.25">
      <c r="A1836" t="s">
        <v>5230</v>
      </c>
      <c r="B1836" s="1">
        <v>45344</v>
      </c>
      <c r="C1836" t="s">
        <v>5231</v>
      </c>
      <c r="D1836" t="s">
        <v>597</v>
      </c>
      <c r="E1836" t="s">
        <v>215</v>
      </c>
      <c r="F1836" t="s">
        <v>216</v>
      </c>
      <c r="G1836" t="s">
        <v>25</v>
      </c>
      <c r="H1836" t="s">
        <v>109</v>
      </c>
      <c r="I1836">
        <v>3</v>
      </c>
      <c r="J1836">
        <v>262.68</v>
      </c>
      <c r="K1836">
        <v>0.2</v>
      </c>
      <c r="L1836">
        <v>113.48</v>
      </c>
      <c r="M1836">
        <v>10.23</v>
      </c>
      <c r="N1836">
        <v>754.14</v>
      </c>
      <c r="O1836" t="s">
        <v>27</v>
      </c>
      <c r="P1836" t="s">
        <v>28</v>
      </c>
      <c r="Q1836" t="s">
        <v>166</v>
      </c>
      <c r="R1836" t="s">
        <v>167</v>
      </c>
      <c r="S1836" t="s">
        <v>43</v>
      </c>
      <c r="T1836" t="s">
        <v>5232</v>
      </c>
    </row>
    <row r="1837" spans="1:20" x14ac:dyDescent="0.25">
      <c r="A1837" t="s">
        <v>5233</v>
      </c>
      <c r="B1837" s="1">
        <v>44445</v>
      </c>
      <c r="C1837" t="s">
        <v>5234</v>
      </c>
      <c r="D1837" t="s">
        <v>849</v>
      </c>
      <c r="E1837" t="s">
        <v>215</v>
      </c>
      <c r="F1837" t="s">
        <v>216</v>
      </c>
      <c r="G1837" t="s">
        <v>108</v>
      </c>
      <c r="H1837" t="s">
        <v>68</v>
      </c>
      <c r="I1837">
        <v>3</v>
      </c>
      <c r="J1837">
        <v>410.6</v>
      </c>
      <c r="K1837">
        <v>0</v>
      </c>
      <c r="L1837">
        <v>0</v>
      </c>
      <c r="M1837">
        <v>5.87</v>
      </c>
      <c r="N1837">
        <v>1237.67</v>
      </c>
      <c r="O1837" t="s">
        <v>40</v>
      </c>
      <c r="P1837" t="s">
        <v>28</v>
      </c>
      <c r="Q1837" t="s">
        <v>188</v>
      </c>
      <c r="R1837" t="s">
        <v>82</v>
      </c>
      <c r="S1837" t="s">
        <v>31</v>
      </c>
      <c r="T1837" t="s">
        <v>2388</v>
      </c>
    </row>
    <row r="1838" spans="1:20" x14ac:dyDescent="0.25">
      <c r="A1838" t="s">
        <v>5235</v>
      </c>
      <c r="B1838" s="1">
        <v>45127</v>
      </c>
      <c r="C1838" t="s">
        <v>5236</v>
      </c>
      <c r="D1838" t="s">
        <v>1133</v>
      </c>
      <c r="E1838" t="s">
        <v>391</v>
      </c>
      <c r="F1838" t="s">
        <v>392</v>
      </c>
      <c r="G1838" t="s">
        <v>50</v>
      </c>
      <c r="H1838" t="s">
        <v>263</v>
      </c>
      <c r="I1838">
        <v>2</v>
      </c>
      <c r="J1838">
        <v>560.96</v>
      </c>
      <c r="K1838">
        <v>0</v>
      </c>
      <c r="L1838">
        <v>134.63</v>
      </c>
      <c r="M1838">
        <v>8.2799999999999994</v>
      </c>
      <c r="N1838">
        <v>1264.83</v>
      </c>
      <c r="O1838" t="s">
        <v>40</v>
      </c>
      <c r="P1838" t="s">
        <v>28</v>
      </c>
      <c r="Q1838" t="s">
        <v>51</v>
      </c>
      <c r="R1838" t="s">
        <v>42</v>
      </c>
      <c r="S1838" t="s">
        <v>43</v>
      </c>
      <c r="T1838" t="s">
        <v>3002</v>
      </c>
    </row>
    <row r="1839" spans="1:20" x14ac:dyDescent="0.25">
      <c r="A1839" t="s">
        <v>5237</v>
      </c>
      <c r="B1839" s="1">
        <v>45380</v>
      </c>
      <c r="C1839" t="s">
        <v>5238</v>
      </c>
      <c r="D1839" t="s">
        <v>271</v>
      </c>
      <c r="E1839" t="s">
        <v>196</v>
      </c>
      <c r="F1839" t="s">
        <v>197</v>
      </c>
      <c r="G1839" t="s">
        <v>38</v>
      </c>
      <c r="H1839" t="s">
        <v>256</v>
      </c>
      <c r="I1839">
        <v>1</v>
      </c>
      <c r="J1839">
        <v>80.66</v>
      </c>
      <c r="K1839">
        <v>0.25</v>
      </c>
      <c r="L1839">
        <v>7.26</v>
      </c>
      <c r="M1839">
        <v>8.02</v>
      </c>
      <c r="N1839">
        <v>75.77</v>
      </c>
      <c r="O1839" t="s">
        <v>40</v>
      </c>
      <c r="P1839" t="s">
        <v>28</v>
      </c>
      <c r="Q1839" t="s">
        <v>51</v>
      </c>
      <c r="R1839" t="s">
        <v>42</v>
      </c>
      <c r="S1839" t="s">
        <v>43</v>
      </c>
      <c r="T1839" t="s">
        <v>257</v>
      </c>
    </row>
    <row r="1840" spans="1:20" x14ac:dyDescent="0.25">
      <c r="A1840" t="s">
        <v>5239</v>
      </c>
      <c r="B1840" s="1">
        <v>45013</v>
      </c>
      <c r="C1840" t="s">
        <v>5240</v>
      </c>
      <c r="D1840" t="s">
        <v>2111</v>
      </c>
      <c r="E1840" t="s">
        <v>286</v>
      </c>
      <c r="F1840" t="s">
        <v>287</v>
      </c>
      <c r="G1840" t="s">
        <v>180</v>
      </c>
      <c r="H1840" t="s">
        <v>68</v>
      </c>
      <c r="I1840">
        <v>5</v>
      </c>
      <c r="J1840">
        <v>66.849999999999994</v>
      </c>
      <c r="K1840">
        <v>0</v>
      </c>
      <c r="L1840">
        <v>0</v>
      </c>
      <c r="M1840">
        <v>14.58</v>
      </c>
      <c r="N1840">
        <v>348.83</v>
      </c>
      <c r="O1840" t="s">
        <v>27</v>
      </c>
      <c r="P1840" t="s">
        <v>28</v>
      </c>
      <c r="Q1840" t="s">
        <v>51</v>
      </c>
      <c r="R1840" t="s">
        <v>42</v>
      </c>
      <c r="S1840" t="s">
        <v>43</v>
      </c>
      <c r="T1840" t="s">
        <v>1799</v>
      </c>
    </row>
    <row r="1841" spans="1:20" x14ac:dyDescent="0.25">
      <c r="A1841" t="s">
        <v>5241</v>
      </c>
      <c r="B1841" s="1">
        <v>45006</v>
      </c>
      <c r="C1841" t="s">
        <v>5242</v>
      </c>
      <c r="D1841" t="s">
        <v>253</v>
      </c>
      <c r="E1841" t="s">
        <v>106</v>
      </c>
      <c r="F1841" t="s">
        <v>107</v>
      </c>
      <c r="G1841" t="s">
        <v>180</v>
      </c>
      <c r="H1841" t="s">
        <v>68</v>
      </c>
      <c r="I1841">
        <v>4</v>
      </c>
      <c r="J1841">
        <v>114.57</v>
      </c>
      <c r="K1841">
        <v>0.2</v>
      </c>
      <c r="L1841">
        <v>65.989999999999995</v>
      </c>
      <c r="M1841">
        <v>1.48</v>
      </c>
      <c r="N1841">
        <v>434.09</v>
      </c>
      <c r="O1841" t="s">
        <v>80</v>
      </c>
      <c r="P1841" t="s">
        <v>28</v>
      </c>
      <c r="Q1841" t="s">
        <v>71</v>
      </c>
      <c r="R1841" t="s">
        <v>42</v>
      </c>
      <c r="S1841" t="s">
        <v>43</v>
      </c>
      <c r="T1841" t="s">
        <v>5243</v>
      </c>
    </row>
    <row r="1842" spans="1:20" x14ac:dyDescent="0.25">
      <c r="A1842" t="s">
        <v>5244</v>
      </c>
      <c r="B1842" s="1">
        <v>44825</v>
      </c>
      <c r="C1842" t="s">
        <v>3585</v>
      </c>
      <c r="D1842" t="s">
        <v>1520</v>
      </c>
      <c r="E1842" t="s">
        <v>56</v>
      </c>
      <c r="F1842" t="s">
        <v>57</v>
      </c>
      <c r="G1842" t="s">
        <v>50</v>
      </c>
      <c r="H1842" t="s">
        <v>109</v>
      </c>
      <c r="I1842">
        <v>3</v>
      </c>
      <c r="J1842">
        <v>346.24</v>
      </c>
      <c r="K1842">
        <v>0</v>
      </c>
      <c r="L1842">
        <v>186.97</v>
      </c>
      <c r="M1842">
        <v>14.35</v>
      </c>
      <c r="N1842">
        <v>1240.04</v>
      </c>
      <c r="O1842" t="s">
        <v>27</v>
      </c>
      <c r="P1842" t="s">
        <v>181</v>
      </c>
      <c r="Q1842" t="s">
        <v>228</v>
      </c>
      <c r="R1842" t="s">
        <v>82</v>
      </c>
      <c r="S1842" t="s">
        <v>43</v>
      </c>
      <c r="T1842" t="s">
        <v>567</v>
      </c>
    </row>
    <row r="1843" spans="1:20" x14ac:dyDescent="0.25">
      <c r="A1843" t="s">
        <v>5245</v>
      </c>
      <c r="B1843" s="1">
        <v>44450</v>
      </c>
      <c r="C1843" t="s">
        <v>5246</v>
      </c>
      <c r="D1843" t="s">
        <v>706</v>
      </c>
      <c r="E1843" t="s">
        <v>358</v>
      </c>
      <c r="F1843" t="s">
        <v>359</v>
      </c>
      <c r="G1843" t="s">
        <v>180</v>
      </c>
      <c r="H1843" t="s">
        <v>256</v>
      </c>
      <c r="I1843">
        <v>5</v>
      </c>
      <c r="J1843">
        <v>394.95</v>
      </c>
      <c r="K1843">
        <v>0.05</v>
      </c>
      <c r="L1843">
        <v>0</v>
      </c>
      <c r="M1843">
        <v>0.95</v>
      </c>
      <c r="N1843">
        <v>1876.96</v>
      </c>
      <c r="O1843" t="s">
        <v>69</v>
      </c>
      <c r="P1843" t="s">
        <v>28</v>
      </c>
      <c r="Q1843" t="s">
        <v>210</v>
      </c>
      <c r="R1843" t="s">
        <v>42</v>
      </c>
      <c r="S1843" t="s">
        <v>43</v>
      </c>
      <c r="T1843" t="s">
        <v>2158</v>
      </c>
    </row>
    <row r="1844" spans="1:20" x14ac:dyDescent="0.25">
      <c r="A1844" t="s">
        <v>5247</v>
      </c>
      <c r="B1844" s="1">
        <v>44018</v>
      </c>
      <c r="C1844" t="s">
        <v>5248</v>
      </c>
      <c r="D1844" t="s">
        <v>351</v>
      </c>
      <c r="E1844" t="s">
        <v>319</v>
      </c>
      <c r="F1844" t="s">
        <v>320</v>
      </c>
      <c r="G1844" t="s">
        <v>98</v>
      </c>
      <c r="H1844" t="s">
        <v>109</v>
      </c>
      <c r="I1844">
        <v>1</v>
      </c>
      <c r="J1844">
        <v>20.77</v>
      </c>
      <c r="K1844">
        <v>0.2</v>
      </c>
      <c r="L1844">
        <v>0.83</v>
      </c>
      <c r="M1844">
        <v>3.21</v>
      </c>
      <c r="N1844">
        <v>20.66</v>
      </c>
      <c r="O1844" t="s">
        <v>27</v>
      </c>
      <c r="P1844" t="s">
        <v>28</v>
      </c>
      <c r="Q1844" t="s">
        <v>228</v>
      </c>
      <c r="R1844" t="s">
        <v>82</v>
      </c>
      <c r="S1844" t="s">
        <v>43</v>
      </c>
      <c r="T1844" t="s">
        <v>5249</v>
      </c>
    </row>
    <row r="1845" spans="1:20" x14ac:dyDescent="0.25">
      <c r="A1845" t="s">
        <v>5250</v>
      </c>
      <c r="B1845" s="1">
        <v>44952</v>
      </c>
      <c r="C1845" t="s">
        <v>5251</v>
      </c>
      <c r="D1845" t="s">
        <v>1250</v>
      </c>
      <c r="E1845" t="s">
        <v>137</v>
      </c>
      <c r="F1845" t="s">
        <v>138</v>
      </c>
      <c r="G1845" t="s">
        <v>25</v>
      </c>
      <c r="H1845" t="s">
        <v>39</v>
      </c>
      <c r="I1845">
        <v>2</v>
      </c>
      <c r="J1845">
        <v>589.17999999999995</v>
      </c>
      <c r="K1845">
        <v>0</v>
      </c>
      <c r="L1845">
        <v>58.92</v>
      </c>
      <c r="M1845">
        <v>2.38</v>
      </c>
      <c r="N1845">
        <v>1239.6600000000001</v>
      </c>
      <c r="O1845" t="s">
        <v>40</v>
      </c>
      <c r="P1845" t="s">
        <v>28</v>
      </c>
      <c r="Q1845" t="s">
        <v>182</v>
      </c>
      <c r="R1845" t="s">
        <v>183</v>
      </c>
      <c r="S1845" t="s">
        <v>43</v>
      </c>
      <c r="T1845" t="s">
        <v>5252</v>
      </c>
    </row>
    <row r="1846" spans="1:20" x14ac:dyDescent="0.25">
      <c r="A1846" t="s">
        <v>5253</v>
      </c>
      <c r="B1846" s="1">
        <v>43961</v>
      </c>
      <c r="C1846" t="s">
        <v>5254</v>
      </c>
      <c r="D1846" t="s">
        <v>964</v>
      </c>
      <c r="E1846" t="s">
        <v>77</v>
      </c>
      <c r="F1846" t="s">
        <v>78</v>
      </c>
      <c r="G1846" t="s">
        <v>98</v>
      </c>
      <c r="H1846" t="s">
        <v>123</v>
      </c>
      <c r="I1846">
        <v>4</v>
      </c>
      <c r="J1846">
        <v>477.98</v>
      </c>
      <c r="K1846">
        <v>0</v>
      </c>
      <c r="L1846">
        <v>229.43</v>
      </c>
      <c r="M1846">
        <v>3.3</v>
      </c>
      <c r="N1846">
        <v>2144.65</v>
      </c>
      <c r="O1846" t="s">
        <v>27</v>
      </c>
      <c r="P1846" t="s">
        <v>28</v>
      </c>
      <c r="Q1846" t="s">
        <v>41</v>
      </c>
      <c r="R1846" t="s">
        <v>42</v>
      </c>
      <c r="S1846" t="s">
        <v>43</v>
      </c>
      <c r="T1846" t="s">
        <v>4002</v>
      </c>
    </row>
    <row r="1847" spans="1:20" x14ac:dyDescent="0.25">
      <c r="A1847" t="s">
        <v>5255</v>
      </c>
      <c r="B1847" s="1">
        <v>44635</v>
      </c>
      <c r="C1847" t="s">
        <v>5256</v>
      </c>
      <c r="D1847" t="s">
        <v>1006</v>
      </c>
      <c r="E1847" t="s">
        <v>137</v>
      </c>
      <c r="F1847" t="s">
        <v>138</v>
      </c>
      <c r="G1847" t="s">
        <v>98</v>
      </c>
      <c r="H1847" t="s">
        <v>123</v>
      </c>
      <c r="I1847">
        <v>1</v>
      </c>
      <c r="J1847">
        <v>142.08000000000001</v>
      </c>
      <c r="K1847">
        <v>0.05</v>
      </c>
      <c r="L1847">
        <v>16.2</v>
      </c>
      <c r="M1847">
        <v>8.09</v>
      </c>
      <c r="N1847">
        <v>159.27000000000001</v>
      </c>
      <c r="O1847" t="s">
        <v>153</v>
      </c>
      <c r="P1847" t="s">
        <v>28</v>
      </c>
      <c r="Q1847" t="s">
        <v>29</v>
      </c>
      <c r="R1847" t="s">
        <v>30</v>
      </c>
      <c r="S1847" t="s">
        <v>43</v>
      </c>
      <c r="T1847" t="s">
        <v>4039</v>
      </c>
    </row>
    <row r="1848" spans="1:20" x14ac:dyDescent="0.25">
      <c r="A1848" t="s">
        <v>5257</v>
      </c>
      <c r="B1848" s="1">
        <v>45025</v>
      </c>
      <c r="C1848" t="s">
        <v>5258</v>
      </c>
      <c r="D1848" t="s">
        <v>542</v>
      </c>
      <c r="E1848" t="s">
        <v>56</v>
      </c>
      <c r="F1848" t="s">
        <v>57</v>
      </c>
      <c r="G1848" t="s">
        <v>38</v>
      </c>
      <c r="H1848" t="s">
        <v>123</v>
      </c>
      <c r="I1848">
        <v>3</v>
      </c>
      <c r="J1848">
        <v>376.7</v>
      </c>
      <c r="K1848">
        <v>0.25</v>
      </c>
      <c r="L1848">
        <v>101.71</v>
      </c>
      <c r="M1848">
        <v>3.49</v>
      </c>
      <c r="N1848">
        <v>952.78</v>
      </c>
      <c r="O1848" t="s">
        <v>27</v>
      </c>
      <c r="P1848" t="s">
        <v>99</v>
      </c>
      <c r="Q1848" t="s">
        <v>89</v>
      </c>
      <c r="R1848" t="s">
        <v>90</v>
      </c>
      <c r="S1848" t="s">
        <v>91</v>
      </c>
      <c r="T1848" t="s">
        <v>5259</v>
      </c>
    </row>
    <row r="1849" spans="1:20" x14ac:dyDescent="0.25">
      <c r="A1849" t="s">
        <v>5260</v>
      </c>
      <c r="B1849" s="1">
        <v>44766</v>
      </c>
      <c r="C1849" t="s">
        <v>5261</v>
      </c>
      <c r="D1849" t="s">
        <v>1858</v>
      </c>
      <c r="E1849" t="s">
        <v>254</v>
      </c>
      <c r="F1849" t="s">
        <v>255</v>
      </c>
      <c r="G1849" t="s">
        <v>180</v>
      </c>
      <c r="H1849" t="s">
        <v>256</v>
      </c>
      <c r="I1849">
        <v>2</v>
      </c>
      <c r="J1849">
        <v>364.32</v>
      </c>
      <c r="K1849">
        <v>0.1</v>
      </c>
      <c r="L1849">
        <v>52.46</v>
      </c>
      <c r="M1849">
        <v>11.76</v>
      </c>
      <c r="N1849">
        <v>720</v>
      </c>
      <c r="O1849" t="s">
        <v>80</v>
      </c>
      <c r="P1849" t="s">
        <v>28</v>
      </c>
      <c r="Q1849" t="s">
        <v>221</v>
      </c>
      <c r="R1849" t="s">
        <v>222</v>
      </c>
      <c r="S1849" t="s">
        <v>43</v>
      </c>
      <c r="T1849" t="s">
        <v>340</v>
      </c>
    </row>
    <row r="1850" spans="1:20" x14ac:dyDescent="0.25">
      <c r="A1850" t="s">
        <v>5262</v>
      </c>
      <c r="B1850" s="1">
        <v>44816</v>
      </c>
      <c r="C1850" t="s">
        <v>5263</v>
      </c>
      <c r="D1850" t="s">
        <v>447</v>
      </c>
      <c r="E1850" t="s">
        <v>121</v>
      </c>
      <c r="F1850" t="s">
        <v>122</v>
      </c>
      <c r="G1850" t="s">
        <v>180</v>
      </c>
      <c r="H1850" t="s">
        <v>39</v>
      </c>
      <c r="I1850">
        <v>5</v>
      </c>
      <c r="J1850">
        <v>389.13</v>
      </c>
      <c r="K1850">
        <v>0.15</v>
      </c>
      <c r="L1850">
        <v>82.69</v>
      </c>
      <c r="M1850">
        <v>11.57</v>
      </c>
      <c r="N1850">
        <v>1748.06</v>
      </c>
      <c r="O1850" t="s">
        <v>27</v>
      </c>
      <c r="P1850" t="s">
        <v>70</v>
      </c>
      <c r="Q1850" t="s">
        <v>51</v>
      </c>
      <c r="R1850" t="s">
        <v>42</v>
      </c>
      <c r="S1850" t="s">
        <v>43</v>
      </c>
      <c r="T1850" t="s">
        <v>5264</v>
      </c>
    </row>
    <row r="1851" spans="1:20" x14ac:dyDescent="0.25">
      <c r="A1851" t="s">
        <v>5265</v>
      </c>
      <c r="B1851" s="1">
        <v>44013</v>
      </c>
      <c r="C1851" t="s">
        <v>5266</v>
      </c>
      <c r="D1851" t="s">
        <v>641</v>
      </c>
      <c r="E1851" t="s">
        <v>77</v>
      </c>
      <c r="F1851" t="s">
        <v>78</v>
      </c>
      <c r="G1851" t="s">
        <v>50</v>
      </c>
      <c r="H1851" t="s">
        <v>26</v>
      </c>
      <c r="I1851">
        <v>2</v>
      </c>
      <c r="J1851">
        <v>549.1</v>
      </c>
      <c r="K1851">
        <v>0.2</v>
      </c>
      <c r="L1851">
        <v>70.28</v>
      </c>
      <c r="M1851">
        <v>3.13</v>
      </c>
      <c r="N1851">
        <v>951.97</v>
      </c>
      <c r="O1851" t="s">
        <v>69</v>
      </c>
      <c r="P1851" t="s">
        <v>28</v>
      </c>
      <c r="Q1851" t="s">
        <v>188</v>
      </c>
      <c r="R1851" t="s">
        <v>82</v>
      </c>
      <c r="S1851" t="s">
        <v>31</v>
      </c>
      <c r="T1851" t="s">
        <v>4451</v>
      </c>
    </row>
    <row r="1852" spans="1:20" x14ac:dyDescent="0.25">
      <c r="A1852" t="s">
        <v>5267</v>
      </c>
      <c r="B1852" s="1">
        <v>44813</v>
      </c>
      <c r="C1852" t="s">
        <v>5268</v>
      </c>
      <c r="D1852" t="s">
        <v>1919</v>
      </c>
      <c r="E1852" t="s">
        <v>783</v>
      </c>
      <c r="F1852" t="s">
        <v>784</v>
      </c>
      <c r="G1852" t="s">
        <v>50</v>
      </c>
      <c r="H1852" t="s">
        <v>109</v>
      </c>
      <c r="I1852">
        <v>3</v>
      </c>
      <c r="J1852">
        <v>42.77</v>
      </c>
      <c r="K1852">
        <v>0</v>
      </c>
      <c r="L1852">
        <v>6.42</v>
      </c>
      <c r="M1852">
        <v>13.79</v>
      </c>
      <c r="N1852">
        <v>148.52000000000001</v>
      </c>
      <c r="O1852" t="s">
        <v>69</v>
      </c>
      <c r="P1852" t="s">
        <v>70</v>
      </c>
      <c r="Q1852" t="s">
        <v>29</v>
      </c>
      <c r="R1852" t="s">
        <v>30</v>
      </c>
      <c r="S1852" t="s">
        <v>43</v>
      </c>
      <c r="T1852" t="s">
        <v>3694</v>
      </c>
    </row>
    <row r="1853" spans="1:20" x14ac:dyDescent="0.25">
      <c r="A1853" t="s">
        <v>5269</v>
      </c>
      <c r="B1853" s="1">
        <v>44194</v>
      </c>
      <c r="C1853" t="s">
        <v>5270</v>
      </c>
      <c r="D1853" t="s">
        <v>712</v>
      </c>
      <c r="E1853" t="s">
        <v>592</v>
      </c>
      <c r="F1853" t="s">
        <v>593</v>
      </c>
      <c r="G1853" t="s">
        <v>38</v>
      </c>
      <c r="H1853" t="s">
        <v>256</v>
      </c>
      <c r="I1853">
        <v>4</v>
      </c>
      <c r="J1853">
        <v>447.54</v>
      </c>
      <c r="K1853">
        <v>0.05</v>
      </c>
      <c r="L1853">
        <v>204.08</v>
      </c>
      <c r="M1853">
        <v>7.07</v>
      </c>
      <c r="N1853">
        <v>1911.8</v>
      </c>
      <c r="O1853" t="s">
        <v>40</v>
      </c>
      <c r="P1853" t="s">
        <v>28</v>
      </c>
      <c r="Q1853" t="s">
        <v>124</v>
      </c>
      <c r="R1853" t="s">
        <v>125</v>
      </c>
      <c r="S1853" t="s">
        <v>43</v>
      </c>
      <c r="T1853" t="s">
        <v>5271</v>
      </c>
    </row>
    <row r="1854" spans="1:20" x14ac:dyDescent="0.25">
      <c r="A1854" t="s">
        <v>5272</v>
      </c>
      <c r="B1854" s="1">
        <v>43869</v>
      </c>
      <c r="C1854" t="s">
        <v>5273</v>
      </c>
      <c r="D1854" t="s">
        <v>1137</v>
      </c>
      <c r="E1854" t="s">
        <v>386</v>
      </c>
      <c r="F1854" t="s">
        <v>387</v>
      </c>
      <c r="G1854" t="s">
        <v>38</v>
      </c>
      <c r="H1854" t="s">
        <v>263</v>
      </c>
      <c r="I1854">
        <v>5</v>
      </c>
      <c r="J1854">
        <v>594.14</v>
      </c>
      <c r="K1854">
        <v>0.1</v>
      </c>
      <c r="L1854">
        <v>213.89</v>
      </c>
      <c r="M1854">
        <v>2.95</v>
      </c>
      <c r="N1854">
        <v>2890.47</v>
      </c>
      <c r="O1854" t="s">
        <v>27</v>
      </c>
      <c r="P1854" t="s">
        <v>132</v>
      </c>
      <c r="Q1854" t="s">
        <v>89</v>
      </c>
      <c r="R1854" t="s">
        <v>90</v>
      </c>
      <c r="S1854" t="s">
        <v>43</v>
      </c>
      <c r="T1854" t="s">
        <v>4136</v>
      </c>
    </row>
    <row r="1855" spans="1:20" x14ac:dyDescent="0.25">
      <c r="A1855" t="s">
        <v>5274</v>
      </c>
      <c r="B1855" s="1">
        <v>45381</v>
      </c>
      <c r="C1855" t="s">
        <v>4634</v>
      </c>
      <c r="D1855" t="s">
        <v>425</v>
      </c>
      <c r="E1855" t="s">
        <v>337</v>
      </c>
      <c r="F1855" t="s">
        <v>338</v>
      </c>
      <c r="G1855" t="s">
        <v>98</v>
      </c>
      <c r="H1855" t="s">
        <v>39</v>
      </c>
      <c r="I1855">
        <v>1</v>
      </c>
      <c r="J1855">
        <v>536.89</v>
      </c>
      <c r="K1855">
        <v>0.05</v>
      </c>
      <c r="L1855">
        <v>0</v>
      </c>
      <c r="M1855">
        <v>11.85</v>
      </c>
      <c r="N1855">
        <v>521.9</v>
      </c>
      <c r="O1855" t="s">
        <v>69</v>
      </c>
      <c r="P1855" t="s">
        <v>28</v>
      </c>
      <c r="Q1855" t="s">
        <v>339</v>
      </c>
      <c r="R1855" t="s">
        <v>82</v>
      </c>
      <c r="S1855" t="s">
        <v>43</v>
      </c>
      <c r="T1855" t="s">
        <v>4070</v>
      </c>
    </row>
    <row r="1856" spans="1:20" x14ac:dyDescent="0.25">
      <c r="A1856" t="s">
        <v>5275</v>
      </c>
      <c r="B1856" s="1">
        <v>44327</v>
      </c>
      <c r="C1856" t="s">
        <v>5276</v>
      </c>
      <c r="D1856" t="s">
        <v>95</v>
      </c>
      <c r="E1856" t="s">
        <v>374</v>
      </c>
      <c r="F1856" t="s">
        <v>375</v>
      </c>
      <c r="G1856" t="s">
        <v>98</v>
      </c>
      <c r="H1856" t="s">
        <v>263</v>
      </c>
      <c r="I1856">
        <v>3</v>
      </c>
      <c r="J1856">
        <v>255.55</v>
      </c>
      <c r="K1856">
        <v>0.05</v>
      </c>
      <c r="L1856">
        <v>36.42</v>
      </c>
      <c r="M1856">
        <v>3.52</v>
      </c>
      <c r="N1856">
        <v>768.26</v>
      </c>
      <c r="O1856" t="s">
        <v>69</v>
      </c>
      <c r="P1856" t="s">
        <v>132</v>
      </c>
      <c r="Q1856" t="s">
        <v>139</v>
      </c>
      <c r="R1856" t="s">
        <v>140</v>
      </c>
      <c r="S1856" t="s">
        <v>72</v>
      </c>
      <c r="T1856" t="s">
        <v>3201</v>
      </c>
    </row>
    <row r="1857" spans="1:20" x14ac:dyDescent="0.25">
      <c r="A1857" t="s">
        <v>5277</v>
      </c>
      <c r="B1857" s="1">
        <v>45370</v>
      </c>
      <c r="C1857" t="s">
        <v>5278</v>
      </c>
      <c r="D1857" t="s">
        <v>2468</v>
      </c>
      <c r="E1857" t="s">
        <v>56</v>
      </c>
      <c r="F1857" t="s">
        <v>57</v>
      </c>
      <c r="G1857" t="s">
        <v>38</v>
      </c>
      <c r="H1857" t="s">
        <v>123</v>
      </c>
      <c r="I1857">
        <v>3</v>
      </c>
      <c r="J1857">
        <v>381.87</v>
      </c>
      <c r="K1857">
        <v>0.05</v>
      </c>
      <c r="L1857">
        <v>0</v>
      </c>
      <c r="M1857">
        <v>7.96</v>
      </c>
      <c r="N1857">
        <v>1096.29</v>
      </c>
      <c r="O1857" t="s">
        <v>69</v>
      </c>
      <c r="P1857" t="s">
        <v>132</v>
      </c>
      <c r="Q1857" t="s">
        <v>29</v>
      </c>
      <c r="R1857" t="s">
        <v>30</v>
      </c>
      <c r="S1857" t="s">
        <v>43</v>
      </c>
      <c r="T1857" t="s">
        <v>1016</v>
      </c>
    </row>
    <row r="1858" spans="1:20" x14ac:dyDescent="0.25">
      <c r="A1858" t="s">
        <v>5279</v>
      </c>
      <c r="B1858" s="1">
        <v>45203</v>
      </c>
      <c r="C1858" t="s">
        <v>5280</v>
      </c>
      <c r="D1858" t="s">
        <v>275</v>
      </c>
      <c r="E1858" t="s">
        <v>337</v>
      </c>
      <c r="F1858" t="s">
        <v>338</v>
      </c>
      <c r="G1858" t="s">
        <v>98</v>
      </c>
      <c r="H1858" t="s">
        <v>58</v>
      </c>
      <c r="I1858">
        <v>5</v>
      </c>
      <c r="J1858">
        <v>181.57</v>
      </c>
      <c r="K1858">
        <v>0.25</v>
      </c>
      <c r="L1858">
        <v>34.04</v>
      </c>
      <c r="M1858">
        <v>12.4</v>
      </c>
      <c r="N1858">
        <v>727.33</v>
      </c>
      <c r="O1858" t="s">
        <v>69</v>
      </c>
      <c r="P1858" t="s">
        <v>28</v>
      </c>
      <c r="Q1858" t="s">
        <v>182</v>
      </c>
      <c r="R1858" t="s">
        <v>183</v>
      </c>
      <c r="S1858" t="s">
        <v>235</v>
      </c>
      <c r="T1858" t="s">
        <v>5281</v>
      </c>
    </row>
    <row r="1859" spans="1:20" x14ac:dyDescent="0.25">
      <c r="A1859" t="s">
        <v>5282</v>
      </c>
      <c r="B1859" s="1">
        <v>44812</v>
      </c>
      <c r="C1859" t="s">
        <v>5283</v>
      </c>
      <c r="D1859" t="s">
        <v>1081</v>
      </c>
      <c r="E1859" t="s">
        <v>783</v>
      </c>
      <c r="F1859" t="s">
        <v>784</v>
      </c>
      <c r="G1859" t="s">
        <v>180</v>
      </c>
      <c r="H1859" t="s">
        <v>26</v>
      </c>
      <c r="I1859">
        <v>2</v>
      </c>
      <c r="J1859">
        <v>417.34</v>
      </c>
      <c r="K1859">
        <v>0</v>
      </c>
      <c r="L1859">
        <v>41.73</v>
      </c>
      <c r="M1859">
        <v>5.2</v>
      </c>
      <c r="N1859">
        <v>881.61</v>
      </c>
      <c r="O1859" t="s">
        <v>27</v>
      </c>
      <c r="P1859" t="s">
        <v>28</v>
      </c>
      <c r="Q1859" t="s">
        <v>124</v>
      </c>
      <c r="R1859" t="s">
        <v>125</v>
      </c>
      <c r="S1859" t="s">
        <v>235</v>
      </c>
      <c r="T1859" t="s">
        <v>5284</v>
      </c>
    </row>
    <row r="1860" spans="1:20" x14ac:dyDescent="0.25">
      <c r="A1860" t="s">
        <v>5285</v>
      </c>
      <c r="B1860" s="1">
        <v>44751</v>
      </c>
      <c r="C1860" t="s">
        <v>5286</v>
      </c>
      <c r="D1860" t="s">
        <v>1099</v>
      </c>
      <c r="E1860" t="s">
        <v>675</v>
      </c>
      <c r="F1860" t="s">
        <v>676</v>
      </c>
      <c r="G1860" t="s">
        <v>38</v>
      </c>
      <c r="H1860" t="s">
        <v>354</v>
      </c>
      <c r="I1860">
        <v>4</v>
      </c>
      <c r="J1860">
        <v>309.05</v>
      </c>
      <c r="K1860">
        <v>0.05</v>
      </c>
      <c r="L1860">
        <v>211.39</v>
      </c>
      <c r="M1860">
        <v>0.17</v>
      </c>
      <c r="N1860">
        <v>1385.95</v>
      </c>
      <c r="O1860" t="s">
        <v>153</v>
      </c>
      <c r="P1860" t="s">
        <v>28</v>
      </c>
      <c r="Q1860" t="s">
        <v>228</v>
      </c>
      <c r="R1860" t="s">
        <v>82</v>
      </c>
      <c r="S1860" t="s">
        <v>43</v>
      </c>
      <c r="T1860" t="s">
        <v>5287</v>
      </c>
    </row>
    <row r="1861" spans="1:20" x14ac:dyDescent="0.25">
      <c r="A1861" t="s">
        <v>5288</v>
      </c>
      <c r="B1861" s="1">
        <v>45251</v>
      </c>
      <c r="C1861" t="s">
        <v>5289</v>
      </c>
      <c r="D1861" t="s">
        <v>620</v>
      </c>
      <c r="E1861" t="s">
        <v>208</v>
      </c>
      <c r="F1861" t="s">
        <v>209</v>
      </c>
      <c r="G1861" t="s">
        <v>180</v>
      </c>
      <c r="H1861" t="s">
        <v>58</v>
      </c>
      <c r="I1861">
        <v>2</v>
      </c>
      <c r="J1861">
        <v>512.51</v>
      </c>
      <c r="K1861">
        <v>0.15</v>
      </c>
      <c r="L1861">
        <v>104.55</v>
      </c>
      <c r="M1861">
        <v>6.9</v>
      </c>
      <c r="N1861">
        <v>982.72</v>
      </c>
      <c r="O1861" t="s">
        <v>80</v>
      </c>
      <c r="P1861" t="s">
        <v>181</v>
      </c>
      <c r="Q1861" t="s">
        <v>154</v>
      </c>
      <c r="R1861" t="s">
        <v>155</v>
      </c>
      <c r="S1861" t="s">
        <v>31</v>
      </c>
      <c r="T1861" t="s">
        <v>1068</v>
      </c>
    </row>
    <row r="1862" spans="1:20" x14ac:dyDescent="0.25">
      <c r="A1862" t="s">
        <v>5290</v>
      </c>
      <c r="B1862" s="1">
        <v>44552</v>
      </c>
      <c r="C1862" t="s">
        <v>5291</v>
      </c>
      <c r="D1862" t="s">
        <v>597</v>
      </c>
      <c r="E1862" t="s">
        <v>130</v>
      </c>
      <c r="F1862" t="s">
        <v>131</v>
      </c>
      <c r="G1862" t="s">
        <v>108</v>
      </c>
      <c r="H1862" t="s">
        <v>68</v>
      </c>
      <c r="I1862">
        <v>5</v>
      </c>
      <c r="J1862">
        <v>450.03</v>
      </c>
      <c r="K1862">
        <v>0</v>
      </c>
      <c r="L1862">
        <v>180.01</v>
      </c>
      <c r="M1862">
        <v>1.98</v>
      </c>
      <c r="N1862">
        <v>2432.14</v>
      </c>
      <c r="O1862" t="s">
        <v>59</v>
      </c>
      <c r="P1862" t="s">
        <v>28</v>
      </c>
      <c r="Q1862" t="s">
        <v>60</v>
      </c>
      <c r="R1862" t="s">
        <v>61</v>
      </c>
      <c r="S1862" t="s">
        <v>43</v>
      </c>
      <c r="T1862" t="s">
        <v>5292</v>
      </c>
    </row>
    <row r="1863" spans="1:20" x14ac:dyDescent="0.25">
      <c r="A1863" t="s">
        <v>5293</v>
      </c>
      <c r="B1863" s="1">
        <v>45015</v>
      </c>
      <c r="C1863" t="s">
        <v>5294</v>
      </c>
      <c r="D1863" t="s">
        <v>1885</v>
      </c>
      <c r="E1863" t="s">
        <v>56</v>
      </c>
      <c r="F1863" t="s">
        <v>57</v>
      </c>
      <c r="G1863" t="s">
        <v>25</v>
      </c>
      <c r="H1863" t="s">
        <v>109</v>
      </c>
      <c r="I1863">
        <v>5</v>
      </c>
      <c r="J1863">
        <v>16.8</v>
      </c>
      <c r="K1863">
        <v>0.05</v>
      </c>
      <c r="L1863">
        <v>0</v>
      </c>
      <c r="M1863">
        <v>1.58</v>
      </c>
      <c r="N1863">
        <v>81.38</v>
      </c>
      <c r="O1863" t="s">
        <v>27</v>
      </c>
      <c r="P1863" t="s">
        <v>28</v>
      </c>
      <c r="Q1863" t="s">
        <v>124</v>
      </c>
      <c r="R1863" t="s">
        <v>125</v>
      </c>
      <c r="S1863" t="s">
        <v>43</v>
      </c>
      <c r="T1863" t="s">
        <v>4437</v>
      </c>
    </row>
    <row r="1864" spans="1:20" x14ac:dyDescent="0.25">
      <c r="A1864" t="s">
        <v>5295</v>
      </c>
      <c r="B1864" s="1">
        <v>43846</v>
      </c>
      <c r="C1864" t="s">
        <v>5296</v>
      </c>
      <c r="D1864" t="s">
        <v>1825</v>
      </c>
      <c r="E1864" t="s">
        <v>386</v>
      </c>
      <c r="F1864" t="s">
        <v>387</v>
      </c>
      <c r="G1864" t="s">
        <v>50</v>
      </c>
      <c r="H1864" t="s">
        <v>256</v>
      </c>
      <c r="I1864">
        <v>3</v>
      </c>
      <c r="J1864">
        <v>583.84</v>
      </c>
      <c r="K1864">
        <v>0.1</v>
      </c>
      <c r="L1864">
        <v>78.819999999999993</v>
      </c>
      <c r="M1864">
        <v>9.48</v>
      </c>
      <c r="N1864">
        <v>1664.67</v>
      </c>
      <c r="O1864" t="s">
        <v>40</v>
      </c>
      <c r="P1864" t="s">
        <v>28</v>
      </c>
      <c r="Q1864" t="s">
        <v>145</v>
      </c>
      <c r="R1864" t="s">
        <v>146</v>
      </c>
      <c r="S1864" t="s">
        <v>43</v>
      </c>
      <c r="T1864" t="s">
        <v>2169</v>
      </c>
    </row>
    <row r="1865" spans="1:20" x14ac:dyDescent="0.25">
      <c r="A1865" t="s">
        <v>5297</v>
      </c>
      <c r="B1865" s="1">
        <v>44323</v>
      </c>
      <c r="C1865" t="s">
        <v>5298</v>
      </c>
      <c r="D1865" t="s">
        <v>1858</v>
      </c>
      <c r="E1865" t="s">
        <v>114</v>
      </c>
      <c r="F1865" t="s">
        <v>115</v>
      </c>
      <c r="G1865" t="s">
        <v>25</v>
      </c>
      <c r="H1865" t="s">
        <v>39</v>
      </c>
      <c r="I1865">
        <v>4</v>
      </c>
      <c r="J1865">
        <v>238.17</v>
      </c>
      <c r="K1865">
        <v>0.25</v>
      </c>
      <c r="L1865">
        <v>35.729999999999997</v>
      </c>
      <c r="M1865">
        <v>13.98</v>
      </c>
      <c r="N1865">
        <v>764.22</v>
      </c>
      <c r="O1865" t="s">
        <v>69</v>
      </c>
      <c r="P1865" t="s">
        <v>28</v>
      </c>
      <c r="Q1865" t="s">
        <v>339</v>
      </c>
      <c r="R1865" t="s">
        <v>82</v>
      </c>
      <c r="S1865" t="s">
        <v>43</v>
      </c>
      <c r="T1865" t="s">
        <v>1003</v>
      </c>
    </row>
    <row r="1866" spans="1:20" x14ac:dyDescent="0.25">
      <c r="A1866" t="s">
        <v>5299</v>
      </c>
      <c r="B1866" s="1">
        <v>45280</v>
      </c>
      <c r="C1866" t="s">
        <v>5300</v>
      </c>
      <c r="D1866" t="s">
        <v>986</v>
      </c>
      <c r="E1866" t="s">
        <v>233</v>
      </c>
      <c r="F1866" t="s">
        <v>234</v>
      </c>
      <c r="G1866" t="s">
        <v>108</v>
      </c>
      <c r="H1866" t="s">
        <v>68</v>
      </c>
      <c r="I1866">
        <v>3</v>
      </c>
      <c r="J1866">
        <v>109.37</v>
      </c>
      <c r="K1866">
        <v>0</v>
      </c>
      <c r="L1866">
        <v>39.369999999999997</v>
      </c>
      <c r="M1866">
        <v>3.82</v>
      </c>
      <c r="N1866">
        <v>371.3</v>
      </c>
      <c r="O1866" t="s">
        <v>69</v>
      </c>
      <c r="P1866" t="s">
        <v>28</v>
      </c>
      <c r="Q1866" t="s">
        <v>60</v>
      </c>
      <c r="R1866" t="s">
        <v>61</v>
      </c>
      <c r="S1866" t="s">
        <v>91</v>
      </c>
      <c r="T1866" t="s">
        <v>5301</v>
      </c>
    </row>
    <row r="1867" spans="1:20" x14ac:dyDescent="0.25">
      <c r="A1867" t="s">
        <v>5302</v>
      </c>
      <c r="B1867" s="1">
        <v>44962</v>
      </c>
      <c r="C1867" t="s">
        <v>5303</v>
      </c>
      <c r="D1867" t="s">
        <v>291</v>
      </c>
      <c r="E1867" t="s">
        <v>208</v>
      </c>
      <c r="F1867" t="s">
        <v>209</v>
      </c>
      <c r="G1867" t="s">
        <v>38</v>
      </c>
      <c r="H1867" t="s">
        <v>123</v>
      </c>
      <c r="I1867">
        <v>3</v>
      </c>
      <c r="J1867">
        <v>537.4</v>
      </c>
      <c r="K1867">
        <v>0</v>
      </c>
      <c r="L1867">
        <v>193.46</v>
      </c>
      <c r="M1867">
        <v>7.66</v>
      </c>
      <c r="N1867">
        <v>1813.32</v>
      </c>
      <c r="O1867" t="s">
        <v>69</v>
      </c>
      <c r="P1867" t="s">
        <v>28</v>
      </c>
      <c r="Q1867" t="s">
        <v>182</v>
      </c>
      <c r="R1867" t="s">
        <v>183</v>
      </c>
      <c r="S1867" t="s">
        <v>43</v>
      </c>
      <c r="T1867" t="s">
        <v>4905</v>
      </c>
    </row>
    <row r="1868" spans="1:20" x14ac:dyDescent="0.25">
      <c r="A1868" t="s">
        <v>5304</v>
      </c>
      <c r="B1868" s="1">
        <v>44724</v>
      </c>
      <c r="C1868" t="s">
        <v>5305</v>
      </c>
      <c r="D1868" t="s">
        <v>549</v>
      </c>
      <c r="E1868" t="s">
        <v>812</v>
      </c>
      <c r="F1868" t="s">
        <v>813</v>
      </c>
      <c r="G1868" t="s">
        <v>180</v>
      </c>
      <c r="H1868" t="s">
        <v>39</v>
      </c>
      <c r="I1868">
        <v>3</v>
      </c>
      <c r="J1868">
        <v>385.2</v>
      </c>
      <c r="K1868">
        <v>0</v>
      </c>
      <c r="L1868">
        <v>92.45</v>
      </c>
      <c r="M1868">
        <v>7</v>
      </c>
      <c r="N1868">
        <v>1255.05</v>
      </c>
      <c r="O1868" t="s">
        <v>69</v>
      </c>
      <c r="P1868" t="s">
        <v>28</v>
      </c>
      <c r="Q1868" t="s">
        <v>89</v>
      </c>
      <c r="R1868" t="s">
        <v>90</v>
      </c>
      <c r="S1868" t="s">
        <v>235</v>
      </c>
      <c r="T1868" t="s">
        <v>5306</v>
      </c>
    </row>
    <row r="1869" spans="1:20" x14ac:dyDescent="0.25">
      <c r="A1869" t="s">
        <v>5307</v>
      </c>
      <c r="B1869" s="1">
        <v>45304</v>
      </c>
      <c r="C1869" t="s">
        <v>5308</v>
      </c>
      <c r="D1869" t="s">
        <v>1509</v>
      </c>
      <c r="E1869" t="s">
        <v>66</v>
      </c>
      <c r="F1869" t="s">
        <v>67</v>
      </c>
      <c r="G1869" t="s">
        <v>98</v>
      </c>
      <c r="H1869" t="s">
        <v>109</v>
      </c>
      <c r="I1869">
        <v>1</v>
      </c>
      <c r="J1869">
        <v>414.78</v>
      </c>
      <c r="K1869">
        <v>0.25</v>
      </c>
      <c r="L1869">
        <v>56</v>
      </c>
      <c r="M1869">
        <v>4.1500000000000004</v>
      </c>
      <c r="N1869">
        <v>371.23</v>
      </c>
      <c r="O1869" t="s">
        <v>80</v>
      </c>
      <c r="P1869" t="s">
        <v>132</v>
      </c>
      <c r="Q1869" t="s">
        <v>71</v>
      </c>
      <c r="R1869" t="s">
        <v>42</v>
      </c>
      <c r="S1869" t="s">
        <v>91</v>
      </c>
      <c r="T1869" t="s">
        <v>3324</v>
      </c>
    </row>
    <row r="1870" spans="1:20" x14ac:dyDescent="0.25">
      <c r="A1870" t="s">
        <v>5309</v>
      </c>
      <c r="B1870" s="1">
        <v>44141</v>
      </c>
      <c r="C1870" t="s">
        <v>5310</v>
      </c>
      <c r="D1870" t="s">
        <v>159</v>
      </c>
      <c r="E1870" t="s">
        <v>352</v>
      </c>
      <c r="F1870" t="s">
        <v>353</v>
      </c>
      <c r="G1870" t="s">
        <v>108</v>
      </c>
      <c r="H1870" t="s">
        <v>26</v>
      </c>
      <c r="I1870">
        <v>3</v>
      </c>
      <c r="J1870">
        <v>92.56</v>
      </c>
      <c r="K1870">
        <v>0.15</v>
      </c>
      <c r="L1870">
        <v>18.88</v>
      </c>
      <c r="M1870">
        <v>12.08</v>
      </c>
      <c r="N1870">
        <v>266.99</v>
      </c>
      <c r="O1870" t="s">
        <v>69</v>
      </c>
      <c r="P1870" t="s">
        <v>28</v>
      </c>
      <c r="Q1870" t="s">
        <v>154</v>
      </c>
      <c r="R1870" t="s">
        <v>155</v>
      </c>
      <c r="S1870" t="s">
        <v>43</v>
      </c>
      <c r="T1870" t="s">
        <v>5311</v>
      </c>
    </row>
    <row r="1871" spans="1:20" x14ac:dyDescent="0.25">
      <c r="A1871" t="s">
        <v>5312</v>
      </c>
      <c r="B1871" s="1">
        <v>44569</v>
      </c>
      <c r="C1871" t="s">
        <v>5313</v>
      </c>
      <c r="D1871" t="s">
        <v>772</v>
      </c>
      <c r="E1871" t="s">
        <v>945</v>
      </c>
      <c r="F1871" t="s">
        <v>946</v>
      </c>
      <c r="G1871" t="s">
        <v>180</v>
      </c>
      <c r="H1871" t="s">
        <v>263</v>
      </c>
      <c r="I1871">
        <v>4</v>
      </c>
      <c r="J1871">
        <v>465.71</v>
      </c>
      <c r="K1871">
        <v>0.1</v>
      </c>
      <c r="L1871">
        <v>201.19</v>
      </c>
      <c r="M1871">
        <v>2.06</v>
      </c>
      <c r="N1871">
        <v>1879.81</v>
      </c>
      <c r="O1871" t="s">
        <v>69</v>
      </c>
      <c r="P1871" t="s">
        <v>28</v>
      </c>
      <c r="Q1871" t="s">
        <v>71</v>
      </c>
      <c r="R1871" t="s">
        <v>42</v>
      </c>
      <c r="S1871" t="s">
        <v>43</v>
      </c>
      <c r="T1871" t="s">
        <v>5314</v>
      </c>
    </row>
    <row r="1872" spans="1:20" x14ac:dyDescent="0.25">
      <c r="A1872" t="s">
        <v>5315</v>
      </c>
      <c r="B1872" s="1">
        <v>45024</v>
      </c>
      <c r="C1872" t="s">
        <v>5316</v>
      </c>
      <c r="D1872" t="s">
        <v>849</v>
      </c>
      <c r="E1872" t="s">
        <v>48</v>
      </c>
      <c r="F1872" t="s">
        <v>49</v>
      </c>
      <c r="G1872" t="s">
        <v>98</v>
      </c>
      <c r="H1872" t="s">
        <v>79</v>
      </c>
      <c r="I1872">
        <v>2</v>
      </c>
      <c r="J1872">
        <v>455.15</v>
      </c>
      <c r="K1872">
        <v>0</v>
      </c>
      <c r="L1872">
        <v>72.819999999999993</v>
      </c>
      <c r="M1872">
        <v>7.49</v>
      </c>
      <c r="N1872">
        <v>990.61</v>
      </c>
      <c r="O1872" t="s">
        <v>40</v>
      </c>
      <c r="P1872" t="s">
        <v>28</v>
      </c>
      <c r="Q1872" t="s">
        <v>60</v>
      </c>
      <c r="R1872" t="s">
        <v>61</v>
      </c>
      <c r="S1872" t="s">
        <v>43</v>
      </c>
      <c r="T1872" t="s">
        <v>3032</v>
      </c>
    </row>
    <row r="1873" spans="1:20" x14ac:dyDescent="0.25">
      <c r="A1873" t="s">
        <v>5317</v>
      </c>
      <c r="B1873" s="1">
        <v>44376</v>
      </c>
      <c r="C1873" t="s">
        <v>5318</v>
      </c>
      <c r="D1873" t="s">
        <v>753</v>
      </c>
      <c r="E1873" t="s">
        <v>137</v>
      </c>
      <c r="F1873" t="s">
        <v>138</v>
      </c>
      <c r="G1873" t="s">
        <v>98</v>
      </c>
      <c r="H1873" t="s">
        <v>79</v>
      </c>
      <c r="I1873">
        <v>5</v>
      </c>
      <c r="J1873">
        <v>587.86</v>
      </c>
      <c r="K1873">
        <v>0.05</v>
      </c>
      <c r="L1873">
        <v>335.08</v>
      </c>
      <c r="M1873">
        <v>13.78</v>
      </c>
      <c r="N1873">
        <v>3141.2</v>
      </c>
      <c r="O1873" t="s">
        <v>40</v>
      </c>
      <c r="P1873" t="s">
        <v>28</v>
      </c>
      <c r="Q1873" t="s">
        <v>139</v>
      </c>
      <c r="R1873" t="s">
        <v>140</v>
      </c>
      <c r="S1873" t="s">
        <v>43</v>
      </c>
      <c r="T1873" t="s">
        <v>5319</v>
      </c>
    </row>
    <row r="1874" spans="1:20" x14ac:dyDescent="0.25">
      <c r="A1874" t="s">
        <v>5320</v>
      </c>
      <c r="B1874" s="1">
        <v>44244</v>
      </c>
      <c r="C1874" t="s">
        <v>5321</v>
      </c>
      <c r="D1874" t="s">
        <v>214</v>
      </c>
      <c r="E1874" t="s">
        <v>233</v>
      </c>
      <c r="F1874" t="s">
        <v>234</v>
      </c>
      <c r="G1874" t="s">
        <v>50</v>
      </c>
      <c r="H1874" t="s">
        <v>39</v>
      </c>
      <c r="I1874">
        <v>3</v>
      </c>
      <c r="J1874">
        <v>407.19</v>
      </c>
      <c r="K1874">
        <v>0.05</v>
      </c>
      <c r="L1874">
        <v>92.84</v>
      </c>
      <c r="M1874">
        <v>3.72</v>
      </c>
      <c r="N1874">
        <v>1257.05</v>
      </c>
      <c r="O1874" t="s">
        <v>80</v>
      </c>
      <c r="P1874" t="s">
        <v>28</v>
      </c>
      <c r="Q1874" t="s">
        <v>116</v>
      </c>
      <c r="R1874" t="s">
        <v>42</v>
      </c>
      <c r="S1874" t="s">
        <v>43</v>
      </c>
      <c r="T1874" t="s">
        <v>2097</v>
      </c>
    </row>
    <row r="1875" spans="1:20" x14ac:dyDescent="0.25">
      <c r="A1875" t="s">
        <v>5322</v>
      </c>
      <c r="B1875" s="1">
        <v>44081</v>
      </c>
      <c r="C1875" t="s">
        <v>5323</v>
      </c>
      <c r="D1875" t="s">
        <v>2468</v>
      </c>
      <c r="E1875" t="s">
        <v>319</v>
      </c>
      <c r="F1875" t="s">
        <v>320</v>
      </c>
      <c r="G1875" t="s">
        <v>108</v>
      </c>
      <c r="H1875" t="s">
        <v>39</v>
      </c>
      <c r="I1875">
        <v>5</v>
      </c>
      <c r="J1875">
        <v>62.33</v>
      </c>
      <c r="K1875">
        <v>0</v>
      </c>
      <c r="L1875">
        <v>15.58</v>
      </c>
      <c r="M1875">
        <v>14.08</v>
      </c>
      <c r="N1875">
        <v>341.31</v>
      </c>
      <c r="O1875" t="s">
        <v>69</v>
      </c>
      <c r="P1875" t="s">
        <v>132</v>
      </c>
      <c r="Q1875" t="s">
        <v>60</v>
      </c>
      <c r="R1875" t="s">
        <v>61</v>
      </c>
      <c r="S1875" t="s">
        <v>235</v>
      </c>
      <c r="T1875" t="s">
        <v>5324</v>
      </c>
    </row>
    <row r="1876" spans="1:20" x14ac:dyDescent="0.25">
      <c r="A1876" t="s">
        <v>5325</v>
      </c>
      <c r="B1876" s="1">
        <v>44589</v>
      </c>
      <c r="C1876" t="s">
        <v>5326</v>
      </c>
      <c r="D1876" t="s">
        <v>768</v>
      </c>
      <c r="E1876" t="s">
        <v>114</v>
      </c>
      <c r="F1876" t="s">
        <v>115</v>
      </c>
      <c r="G1876" t="s">
        <v>108</v>
      </c>
      <c r="H1876" t="s">
        <v>58</v>
      </c>
      <c r="I1876">
        <v>3</v>
      </c>
      <c r="J1876">
        <v>230.73</v>
      </c>
      <c r="K1876">
        <v>0.25</v>
      </c>
      <c r="L1876">
        <v>25.96</v>
      </c>
      <c r="M1876">
        <v>2.19</v>
      </c>
      <c r="N1876">
        <v>547.29</v>
      </c>
      <c r="O1876" t="s">
        <v>69</v>
      </c>
      <c r="P1876" t="s">
        <v>28</v>
      </c>
      <c r="Q1876" t="s">
        <v>29</v>
      </c>
      <c r="R1876" t="s">
        <v>30</v>
      </c>
      <c r="S1876" t="s">
        <v>43</v>
      </c>
      <c r="T1876" t="s">
        <v>1074</v>
      </c>
    </row>
    <row r="1877" spans="1:20" x14ac:dyDescent="0.25">
      <c r="A1877" t="s">
        <v>5327</v>
      </c>
      <c r="B1877" s="1">
        <v>45635</v>
      </c>
      <c r="C1877" t="s">
        <v>5328</v>
      </c>
      <c r="D1877" t="s">
        <v>465</v>
      </c>
      <c r="E1877" t="s">
        <v>391</v>
      </c>
      <c r="F1877" t="s">
        <v>392</v>
      </c>
      <c r="G1877" t="s">
        <v>180</v>
      </c>
      <c r="H1877" t="s">
        <v>354</v>
      </c>
      <c r="I1877">
        <v>1</v>
      </c>
      <c r="J1877">
        <v>60.68</v>
      </c>
      <c r="K1877">
        <v>0</v>
      </c>
      <c r="L1877">
        <v>3.03</v>
      </c>
      <c r="M1877">
        <v>8.26</v>
      </c>
      <c r="N1877">
        <v>71.97</v>
      </c>
      <c r="O1877" t="s">
        <v>40</v>
      </c>
      <c r="P1877" t="s">
        <v>28</v>
      </c>
      <c r="Q1877" t="s">
        <v>139</v>
      </c>
      <c r="R1877" t="s">
        <v>140</v>
      </c>
      <c r="S1877" t="s">
        <v>43</v>
      </c>
      <c r="T1877" t="s">
        <v>2790</v>
      </c>
    </row>
    <row r="1878" spans="1:20" x14ac:dyDescent="0.25">
      <c r="A1878" t="s">
        <v>5329</v>
      </c>
      <c r="B1878" s="1">
        <v>44995</v>
      </c>
      <c r="C1878" t="s">
        <v>5330</v>
      </c>
      <c r="D1878" t="s">
        <v>620</v>
      </c>
      <c r="E1878" t="s">
        <v>469</v>
      </c>
      <c r="F1878" t="s">
        <v>470</v>
      </c>
      <c r="G1878" t="s">
        <v>50</v>
      </c>
      <c r="H1878" t="s">
        <v>256</v>
      </c>
      <c r="I1878">
        <v>1</v>
      </c>
      <c r="J1878">
        <v>324.70999999999998</v>
      </c>
      <c r="K1878">
        <v>0</v>
      </c>
      <c r="L1878">
        <v>38.97</v>
      </c>
      <c r="M1878">
        <v>7.62</v>
      </c>
      <c r="N1878">
        <v>371.3</v>
      </c>
      <c r="O1878" t="s">
        <v>69</v>
      </c>
      <c r="P1878" t="s">
        <v>132</v>
      </c>
      <c r="Q1878" t="s">
        <v>89</v>
      </c>
      <c r="R1878" t="s">
        <v>90</v>
      </c>
      <c r="S1878" t="s">
        <v>91</v>
      </c>
      <c r="T1878" t="s">
        <v>1562</v>
      </c>
    </row>
    <row r="1879" spans="1:20" x14ac:dyDescent="0.25">
      <c r="A1879" t="s">
        <v>5331</v>
      </c>
      <c r="B1879" s="1">
        <v>45128</v>
      </c>
      <c r="C1879" t="s">
        <v>5332</v>
      </c>
      <c r="D1879" t="s">
        <v>1402</v>
      </c>
      <c r="E1879" t="s">
        <v>456</v>
      </c>
      <c r="F1879" t="s">
        <v>457</v>
      </c>
      <c r="G1879" t="s">
        <v>108</v>
      </c>
      <c r="H1879" t="s">
        <v>354</v>
      </c>
      <c r="I1879">
        <v>3</v>
      </c>
      <c r="J1879">
        <v>141.72</v>
      </c>
      <c r="K1879">
        <v>0.05</v>
      </c>
      <c r="L1879">
        <v>48.47</v>
      </c>
      <c r="M1879">
        <v>1.36</v>
      </c>
      <c r="N1879">
        <v>453.73</v>
      </c>
      <c r="O1879" t="s">
        <v>40</v>
      </c>
      <c r="P1879" t="s">
        <v>132</v>
      </c>
      <c r="Q1879" t="s">
        <v>71</v>
      </c>
      <c r="R1879" t="s">
        <v>42</v>
      </c>
      <c r="S1879" t="s">
        <v>43</v>
      </c>
      <c r="T1879" t="s">
        <v>5333</v>
      </c>
    </row>
    <row r="1880" spans="1:20" x14ac:dyDescent="0.25">
      <c r="A1880" t="s">
        <v>5334</v>
      </c>
      <c r="B1880" s="1">
        <v>45270</v>
      </c>
      <c r="C1880" t="s">
        <v>5335</v>
      </c>
      <c r="D1880" t="s">
        <v>706</v>
      </c>
      <c r="E1880" t="s">
        <v>137</v>
      </c>
      <c r="F1880" t="s">
        <v>138</v>
      </c>
      <c r="G1880" t="s">
        <v>25</v>
      </c>
      <c r="H1880" t="s">
        <v>68</v>
      </c>
      <c r="I1880">
        <v>5</v>
      </c>
      <c r="J1880">
        <v>39.380000000000003</v>
      </c>
      <c r="K1880">
        <v>0.1</v>
      </c>
      <c r="L1880">
        <v>21.27</v>
      </c>
      <c r="M1880">
        <v>3.91</v>
      </c>
      <c r="N1880">
        <v>202.39</v>
      </c>
      <c r="O1880" t="s">
        <v>27</v>
      </c>
      <c r="P1880" t="s">
        <v>28</v>
      </c>
      <c r="Q1880" t="s">
        <v>221</v>
      </c>
      <c r="R1880" t="s">
        <v>222</v>
      </c>
      <c r="S1880" t="s">
        <v>43</v>
      </c>
      <c r="T1880" t="s">
        <v>1633</v>
      </c>
    </row>
    <row r="1881" spans="1:20" x14ac:dyDescent="0.25">
      <c r="A1881" t="s">
        <v>5336</v>
      </c>
      <c r="B1881" s="1">
        <v>45462</v>
      </c>
      <c r="C1881" t="s">
        <v>5337</v>
      </c>
      <c r="D1881" t="s">
        <v>187</v>
      </c>
      <c r="E1881" t="s">
        <v>66</v>
      </c>
      <c r="F1881" t="s">
        <v>67</v>
      </c>
      <c r="G1881" t="s">
        <v>180</v>
      </c>
      <c r="H1881" t="s">
        <v>256</v>
      </c>
      <c r="I1881">
        <v>3</v>
      </c>
      <c r="J1881">
        <v>303.32</v>
      </c>
      <c r="K1881">
        <v>0.25</v>
      </c>
      <c r="L1881">
        <v>0</v>
      </c>
      <c r="M1881">
        <v>7.76</v>
      </c>
      <c r="N1881">
        <v>690.23</v>
      </c>
      <c r="O1881" t="s">
        <v>59</v>
      </c>
      <c r="P1881" t="s">
        <v>132</v>
      </c>
      <c r="Q1881" t="s">
        <v>71</v>
      </c>
      <c r="R1881" t="s">
        <v>42</v>
      </c>
      <c r="S1881" t="s">
        <v>43</v>
      </c>
      <c r="T1881" t="s">
        <v>5311</v>
      </c>
    </row>
    <row r="1882" spans="1:20" x14ac:dyDescent="0.25">
      <c r="A1882" t="s">
        <v>5338</v>
      </c>
      <c r="B1882" s="1">
        <v>45593</v>
      </c>
      <c r="C1882" t="s">
        <v>5339</v>
      </c>
      <c r="D1882" t="s">
        <v>95</v>
      </c>
      <c r="E1882" t="s">
        <v>261</v>
      </c>
      <c r="F1882" t="s">
        <v>262</v>
      </c>
      <c r="G1882" t="s">
        <v>180</v>
      </c>
      <c r="H1882" t="s">
        <v>68</v>
      </c>
      <c r="I1882">
        <v>2</v>
      </c>
      <c r="J1882">
        <v>247.26</v>
      </c>
      <c r="K1882">
        <v>0</v>
      </c>
      <c r="L1882">
        <v>24.73</v>
      </c>
      <c r="M1882">
        <v>4.82</v>
      </c>
      <c r="N1882">
        <v>524.07000000000005</v>
      </c>
      <c r="O1882" t="s">
        <v>69</v>
      </c>
      <c r="P1882" t="s">
        <v>28</v>
      </c>
      <c r="Q1882" t="s">
        <v>210</v>
      </c>
      <c r="R1882" t="s">
        <v>42</v>
      </c>
      <c r="S1882" t="s">
        <v>72</v>
      </c>
      <c r="T1882" t="s">
        <v>5340</v>
      </c>
    </row>
    <row r="1883" spans="1:20" x14ac:dyDescent="0.25">
      <c r="A1883" t="s">
        <v>5341</v>
      </c>
      <c r="B1883" s="1">
        <v>44893</v>
      </c>
      <c r="C1883" t="s">
        <v>5342</v>
      </c>
      <c r="D1883" t="s">
        <v>670</v>
      </c>
      <c r="E1883" t="s">
        <v>469</v>
      </c>
      <c r="F1883" t="s">
        <v>470</v>
      </c>
      <c r="G1883" t="s">
        <v>50</v>
      </c>
      <c r="H1883" t="s">
        <v>68</v>
      </c>
      <c r="I1883">
        <v>3</v>
      </c>
      <c r="J1883">
        <v>73.72</v>
      </c>
      <c r="K1883">
        <v>0</v>
      </c>
      <c r="L1883">
        <v>39.81</v>
      </c>
      <c r="M1883">
        <v>3.29</v>
      </c>
      <c r="N1883">
        <v>264.26</v>
      </c>
      <c r="O1883" t="s">
        <v>40</v>
      </c>
      <c r="P1883" t="s">
        <v>28</v>
      </c>
      <c r="Q1883" t="s">
        <v>89</v>
      </c>
      <c r="R1883" t="s">
        <v>90</v>
      </c>
      <c r="S1883" t="s">
        <v>43</v>
      </c>
      <c r="T1883" t="s">
        <v>3583</v>
      </c>
    </row>
    <row r="1884" spans="1:20" x14ac:dyDescent="0.25">
      <c r="A1884" t="s">
        <v>5343</v>
      </c>
      <c r="B1884" s="1">
        <v>44644</v>
      </c>
      <c r="C1884" t="s">
        <v>5344</v>
      </c>
      <c r="D1884" t="s">
        <v>347</v>
      </c>
      <c r="E1884" t="s">
        <v>261</v>
      </c>
      <c r="F1884" t="s">
        <v>262</v>
      </c>
      <c r="G1884" t="s">
        <v>38</v>
      </c>
      <c r="H1884" t="s">
        <v>256</v>
      </c>
      <c r="I1884">
        <v>5</v>
      </c>
      <c r="J1884">
        <v>538.69000000000005</v>
      </c>
      <c r="K1884">
        <v>0.25</v>
      </c>
      <c r="L1884">
        <v>161.61000000000001</v>
      </c>
      <c r="M1884">
        <v>0.26</v>
      </c>
      <c r="N1884">
        <v>2181.96</v>
      </c>
      <c r="O1884" t="s">
        <v>27</v>
      </c>
      <c r="P1884" t="s">
        <v>70</v>
      </c>
      <c r="Q1884" t="s">
        <v>139</v>
      </c>
      <c r="R1884" t="s">
        <v>140</v>
      </c>
      <c r="S1884" t="s">
        <v>43</v>
      </c>
      <c r="T1884" t="s">
        <v>5345</v>
      </c>
    </row>
    <row r="1885" spans="1:20" x14ac:dyDescent="0.25">
      <c r="A1885" t="s">
        <v>5346</v>
      </c>
      <c r="B1885" s="1">
        <v>43859</v>
      </c>
      <c r="C1885" t="s">
        <v>5347</v>
      </c>
      <c r="D1885" t="s">
        <v>1614</v>
      </c>
      <c r="E1885" t="s">
        <v>196</v>
      </c>
      <c r="F1885" t="s">
        <v>197</v>
      </c>
      <c r="G1885" t="s">
        <v>180</v>
      </c>
      <c r="H1885" t="s">
        <v>263</v>
      </c>
      <c r="I1885">
        <v>3</v>
      </c>
      <c r="J1885">
        <v>241.82</v>
      </c>
      <c r="K1885">
        <v>0.1</v>
      </c>
      <c r="L1885">
        <v>0</v>
      </c>
      <c r="M1885">
        <v>14.56</v>
      </c>
      <c r="N1885">
        <v>667.47</v>
      </c>
      <c r="O1885" t="s">
        <v>69</v>
      </c>
      <c r="P1885" t="s">
        <v>28</v>
      </c>
      <c r="Q1885" t="s">
        <v>188</v>
      </c>
      <c r="R1885" t="s">
        <v>82</v>
      </c>
      <c r="S1885" t="s">
        <v>31</v>
      </c>
      <c r="T1885" t="s">
        <v>1506</v>
      </c>
    </row>
    <row r="1886" spans="1:20" x14ac:dyDescent="0.25">
      <c r="A1886" t="s">
        <v>5348</v>
      </c>
      <c r="B1886" s="1">
        <v>44788</v>
      </c>
      <c r="C1886" t="s">
        <v>5349</v>
      </c>
      <c r="D1886" t="s">
        <v>249</v>
      </c>
      <c r="E1886" t="s">
        <v>202</v>
      </c>
      <c r="F1886" t="s">
        <v>203</v>
      </c>
      <c r="G1886" t="s">
        <v>38</v>
      </c>
      <c r="H1886" t="s">
        <v>354</v>
      </c>
      <c r="I1886">
        <v>5</v>
      </c>
      <c r="J1886">
        <v>406.43</v>
      </c>
      <c r="K1886">
        <v>0</v>
      </c>
      <c r="L1886">
        <v>101.61</v>
      </c>
      <c r="M1886">
        <v>3.82</v>
      </c>
      <c r="N1886">
        <v>2137.58</v>
      </c>
      <c r="O1886" t="s">
        <v>59</v>
      </c>
      <c r="P1886" t="s">
        <v>99</v>
      </c>
      <c r="Q1886" t="s">
        <v>89</v>
      </c>
      <c r="R1886" t="s">
        <v>90</v>
      </c>
      <c r="S1886" t="s">
        <v>72</v>
      </c>
      <c r="T1886" t="s">
        <v>2008</v>
      </c>
    </row>
    <row r="1887" spans="1:20" x14ac:dyDescent="0.25">
      <c r="A1887" t="s">
        <v>5350</v>
      </c>
      <c r="B1887" s="1">
        <v>44307</v>
      </c>
      <c r="C1887" t="s">
        <v>5351</v>
      </c>
      <c r="D1887" t="s">
        <v>604</v>
      </c>
      <c r="E1887" t="s">
        <v>261</v>
      </c>
      <c r="F1887" t="s">
        <v>262</v>
      </c>
      <c r="G1887" t="s">
        <v>50</v>
      </c>
      <c r="H1887" t="s">
        <v>39</v>
      </c>
      <c r="I1887">
        <v>3</v>
      </c>
      <c r="J1887">
        <v>21.09</v>
      </c>
      <c r="K1887">
        <v>0.05</v>
      </c>
      <c r="L1887">
        <v>10.82</v>
      </c>
      <c r="M1887">
        <v>11.99</v>
      </c>
      <c r="N1887">
        <v>82.92</v>
      </c>
      <c r="O1887" t="s">
        <v>40</v>
      </c>
      <c r="P1887" t="s">
        <v>28</v>
      </c>
      <c r="Q1887" t="s">
        <v>221</v>
      </c>
      <c r="R1887" t="s">
        <v>222</v>
      </c>
      <c r="S1887" t="s">
        <v>43</v>
      </c>
      <c r="T1887" t="s">
        <v>5352</v>
      </c>
    </row>
    <row r="1888" spans="1:20" x14ac:dyDescent="0.25">
      <c r="A1888" t="s">
        <v>5353</v>
      </c>
      <c r="B1888" s="1">
        <v>44148</v>
      </c>
      <c r="C1888" t="s">
        <v>5354</v>
      </c>
      <c r="D1888" t="s">
        <v>538</v>
      </c>
      <c r="E1888" t="s">
        <v>434</v>
      </c>
      <c r="F1888" t="s">
        <v>435</v>
      </c>
      <c r="G1888" t="s">
        <v>38</v>
      </c>
      <c r="H1888" t="s">
        <v>79</v>
      </c>
      <c r="I1888">
        <v>3</v>
      </c>
      <c r="J1888">
        <v>70.069999999999993</v>
      </c>
      <c r="K1888">
        <v>0.1</v>
      </c>
      <c r="L1888">
        <v>15.14</v>
      </c>
      <c r="M1888">
        <v>6.29</v>
      </c>
      <c r="N1888">
        <v>210.62</v>
      </c>
      <c r="O1888" t="s">
        <v>59</v>
      </c>
      <c r="P1888" t="s">
        <v>28</v>
      </c>
      <c r="Q1888" t="s">
        <v>41</v>
      </c>
      <c r="R1888" t="s">
        <v>42</v>
      </c>
      <c r="S1888" t="s">
        <v>43</v>
      </c>
      <c r="T1888" t="s">
        <v>3775</v>
      </c>
    </row>
    <row r="1889" spans="1:20" x14ac:dyDescent="0.25">
      <c r="A1889" t="s">
        <v>5355</v>
      </c>
      <c r="B1889" s="1">
        <v>44075</v>
      </c>
      <c r="C1889" t="s">
        <v>5356</v>
      </c>
      <c r="D1889" t="s">
        <v>674</v>
      </c>
      <c r="E1889" t="s">
        <v>121</v>
      </c>
      <c r="F1889" t="s">
        <v>122</v>
      </c>
      <c r="G1889" t="s">
        <v>50</v>
      </c>
      <c r="H1889" t="s">
        <v>109</v>
      </c>
      <c r="I1889">
        <v>1</v>
      </c>
      <c r="J1889">
        <v>458.28</v>
      </c>
      <c r="K1889">
        <v>0</v>
      </c>
      <c r="L1889">
        <v>82.49</v>
      </c>
      <c r="M1889">
        <v>9.32</v>
      </c>
      <c r="N1889">
        <v>550.09</v>
      </c>
      <c r="O1889" t="s">
        <v>69</v>
      </c>
      <c r="P1889" t="s">
        <v>99</v>
      </c>
      <c r="Q1889" t="s">
        <v>100</v>
      </c>
      <c r="R1889" t="s">
        <v>101</v>
      </c>
      <c r="S1889" t="s">
        <v>43</v>
      </c>
      <c r="T1889" t="s">
        <v>1851</v>
      </c>
    </row>
    <row r="1890" spans="1:20" x14ac:dyDescent="0.25">
      <c r="A1890" t="s">
        <v>5357</v>
      </c>
      <c r="B1890" s="1">
        <v>44578</v>
      </c>
      <c r="C1890" t="s">
        <v>5358</v>
      </c>
      <c r="D1890" t="s">
        <v>555</v>
      </c>
      <c r="E1890" t="s">
        <v>164</v>
      </c>
      <c r="F1890" t="s">
        <v>165</v>
      </c>
      <c r="G1890" t="s">
        <v>108</v>
      </c>
      <c r="H1890" t="s">
        <v>79</v>
      </c>
      <c r="I1890">
        <v>4</v>
      </c>
      <c r="J1890">
        <v>156.86000000000001</v>
      </c>
      <c r="K1890">
        <v>0.05</v>
      </c>
      <c r="L1890">
        <v>29.8</v>
      </c>
      <c r="M1890">
        <v>13.97</v>
      </c>
      <c r="N1890">
        <v>639.84</v>
      </c>
      <c r="O1890" t="s">
        <v>27</v>
      </c>
      <c r="P1890" t="s">
        <v>28</v>
      </c>
      <c r="Q1890" t="s">
        <v>145</v>
      </c>
      <c r="R1890" t="s">
        <v>146</v>
      </c>
      <c r="S1890" t="s">
        <v>43</v>
      </c>
      <c r="T1890" t="s">
        <v>5359</v>
      </c>
    </row>
    <row r="1891" spans="1:20" x14ac:dyDescent="0.25">
      <c r="A1891" t="s">
        <v>5360</v>
      </c>
      <c r="B1891" s="1">
        <v>44527</v>
      </c>
      <c r="C1891" t="s">
        <v>5361</v>
      </c>
      <c r="D1891" t="s">
        <v>1232</v>
      </c>
      <c r="E1891" t="s">
        <v>244</v>
      </c>
      <c r="F1891" t="s">
        <v>245</v>
      </c>
      <c r="G1891" t="s">
        <v>180</v>
      </c>
      <c r="H1891" t="s">
        <v>26</v>
      </c>
      <c r="I1891">
        <v>3</v>
      </c>
      <c r="J1891">
        <v>392.12</v>
      </c>
      <c r="K1891">
        <v>0</v>
      </c>
      <c r="L1891">
        <v>58.82</v>
      </c>
      <c r="M1891">
        <v>8.3000000000000007</v>
      </c>
      <c r="N1891">
        <v>1243.48</v>
      </c>
      <c r="O1891" t="s">
        <v>69</v>
      </c>
      <c r="P1891" t="s">
        <v>132</v>
      </c>
      <c r="Q1891" t="s">
        <v>51</v>
      </c>
      <c r="R1891" t="s">
        <v>42</v>
      </c>
      <c r="S1891" t="s">
        <v>43</v>
      </c>
      <c r="T1891" t="s">
        <v>2446</v>
      </c>
    </row>
    <row r="1892" spans="1:20" x14ac:dyDescent="0.25">
      <c r="A1892" t="s">
        <v>5362</v>
      </c>
      <c r="B1892" s="1">
        <v>44102</v>
      </c>
      <c r="C1892" t="s">
        <v>5363</v>
      </c>
      <c r="D1892" t="s">
        <v>944</v>
      </c>
      <c r="E1892" t="s">
        <v>374</v>
      </c>
      <c r="F1892" t="s">
        <v>375</v>
      </c>
      <c r="G1892" t="s">
        <v>38</v>
      </c>
      <c r="H1892" t="s">
        <v>68</v>
      </c>
      <c r="I1892">
        <v>5</v>
      </c>
      <c r="J1892">
        <v>513.41999999999996</v>
      </c>
      <c r="K1892">
        <v>0</v>
      </c>
      <c r="L1892">
        <v>308.05</v>
      </c>
      <c r="M1892">
        <v>11.02</v>
      </c>
      <c r="N1892">
        <v>2886.17</v>
      </c>
      <c r="O1892" t="s">
        <v>69</v>
      </c>
      <c r="P1892" t="s">
        <v>28</v>
      </c>
      <c r="Q1892" t="s">
        <v>182</v>
      </c>
      <c r="R1892" t="s">
        <v>183</v>
      </c>
      <c r="S1892" t="s">
        <v>72</v>
      </c>
      <c r="T1892" t="s">
        <v>448</v>
      </c>
    </row>
    <row r="1893" spans="1:20" x14ac:dyDescent="0.25">
      <c r="A1893" t="s">
        <v>5364</v>
      </c>
      <c r="B1893" s="1">
        <v>45294</v>
      </c>
      <c r="C1893" t="s">
        <v>5365</v>
      </c>
      <c r="D1893" t="s">
        <v>1736</v>
      </c>
      <c r="E1893" t="s">
        <v>164</v>
      </c>
      <c r="F1893" t="s">
        <v>165</v>
      </c>
      <c r="G1893" t="s">
        <v>38</v>
      </c>
      <c r="H1893" t="s">
        <v>26</v>
      </c>
      <c r="I1893">
        <v>4</v>
      </c>
      <c r="J1893">
        <v>511.19</v>
      </c>
      <c r="K1893">
        <v>0.1</v>
      </c>
      <c r="L1893">
        <v>220.83</v>
      </c>
      <c r="M1893">
        <v>1.32</v>
      </c>
      <c r="N1893">
        <v>2062.4299999999998</v>
      </c>
      <c r="O1893" t="s">
        <v>69</v>
      </c>
      <c r="P1893" t="s">
        <v>99</v>
      </c>
      <c r="Q1893" t="s">
        <v>339</v>
      </c>
      <c r="R1893" t="s">
        <v>82</v>
      </c>
      <c r="S1893" t="s">
        <v>43</v>
      </c>
      <c r="T1893" t="s">
        <v>5366</v>
      </c>
    </row>
    <row r="1894" spans="1:20" x14ac:dyDescent="0.25">
      <c r="A1894" t="s">
        <v>5367</v>
      </c>
      <c r="B1894" s="1">
        <v>45602</v>
      </c>
      <c r="C1894" t="s">
        <v>5368</v>
      </c>
      <c r="D1894" t="s">
        <v>232</v>
      </c>
      <c r="E1894" t="s">
        <v>23</v>
      </c>
      <c r="F1894" t="s">
        <v>24</v>
      </c>
      <c r="G1894" t="s">
        <v>25</v>
      </c>
      <c r="H1894" t="s">
        <v>79</v>
      </c>
      <c r="I1894">
        <v>4</v>
      </c>
      <c r="J1894">
        <v>423.09</v>
      </c>
      <c r="K1894">
        <v>0.05</v>
      </c>
      <c r="L1894">
        <v>128.62</v>
      </c>
      <c r="M1894">
        <v>6.99</v>
      </c>
      <c r="N1894">
        <v>1743.35</v>
      </c>
      <c r="O1894" t="s">
        <v>40</v>
      </c>
      <c r="P1894" t="s">
        <v>28</v>
      </c>
      <c r="Q1894" t="s">
        <v>182</v>
      </c>
      <c r="R1894" t="s">
        <v>183</v>
      </c>
      <c r="S1894" t="s">
        <v>43</v>
      </c>
      <c r="T1894" t="s">
        <v>1007</v>
      </c>
    </row>
    <row r="1895" spans="1:20" x14ac:dyDescent="0.25">
      <c r="A1895" t="s">
        <v>5369</v>
      </c>
      <c r="B1895" s="1">
        <v>45093</v>
      </c>
      <c r="C1895" t="s">
        <v>5370</v>
      </c>
      <c r="D1895" t="s">
        <v>1292</v>
      </c>
      <c r="E1895" t="s">
        <v>319</v>
      </c>
      <c r="F1895" t="s">
        <v>320</v>
      </c>
      <c r="G1895" t="s">
        <v>25</v>
      </c>
      <c r="H1895" t="s">
        <v>256</v>
      </c>
      <c r="I1895">
        <v>2</v>
      </c>
      <c r="J1895">
        <v>440.39</v>
      </c>
      <c r="K1895">
        <v>0</v>
      </c>
      <c r="L1895">
        <v>44.04</v>
      </c>
      <c r="M1895">
        <v>3.03</v>
      </c>
      <c r="N1895">
        <v>927.85</v>
      </c>
      <c r="O1895" t="s">
        <v>69</v>
      </c>
      <c r="P1895" t="s">
        <v>28</v>
      </c>
      <c r="Q1895" t="s">
        <v>51</v>
      </c>
      <c r="R1895" t="s">
        <v>42</v>
      </c>
      <c r="S1895" t="s">
        <v>43</v>
      </c>
      <c r="T1895" t="s">
        <v>2227</v>
      </c>
    </row>
    <row r="1896" spans="1:20" x14ac:dyDescent="0.25">
      <c r="A1896" t="s">
        <v>5371</v>
      </c>
      <c r="B1896" s="1">
        <v>44207</v>
      </c>
      <c r="C1896" t="s">
        <v>5372</v>
      </c>
      <c r="D1896" t="s">
        <v>501</v>
      </c>
      <c r="E1896" t="s">
        <v>130</v>
      </c>
      <c r="F1896" t="s">
        <v>131</v>
      </c>
      <c r="G1896" t="s">
        <v>38</v>
      </c>
      <c r="H1896" t="s">
        <v>256</v>
      </c>
      <c r="I1896">
        <v>2</v>
      </c>
      <c r="J1896">
        <v>49.95</v>
      </c>
      <c r="K1896">
        <v>0</v>
      </c>
      <c r="L1896">
        <v>5</v>
      </c>
      <c r="M1896">
        <v>6.31</v>
      </c>
      <c r="N1896">
        <v>111.21</v>
      </c>
      <c r="O1896" t="s">
        <v>40</v>
      </c>
      <c r="P1896" t="s">
        <v>28</v>
      </c>
      <c r="Q1896" t="s">
        <v>60</v>
      </c>
      <c r="R1896" t="s">
        <v>61</v>
      </c>
      <c r="S1896" t="s">
        <v>43</v>
      </c>
      <c r="T1896" t="s">
        <v>1541</v>
      </c>
    </row>
    <row r="1897" spans="1:20" x14ac:dyDescent="0.25">
      <c r="A1897" t="s">
        <v>5373</v>
      </c>
      <c r="B1897" s="1">
        <v>44096</v>
      </c>
      <c r="C1897" t="s">
        <v>5374</v>
      </c>
      <c r="D1897" t="s">
        <v>485</v>
      </c>
      <c r="E1897" t="s">
        <v>196</v>
      </c>
      <c r="F1897" t="s">
        <v>197</v>
      </c>
      <c r="G1897" t="s">
        <v>25</v>
      </c>
      <c r="H1897" t="s">
        <v>26</v>
      </c>
      <c r="I1897">
        <v>3</v>
      </c>
      <c r="J1897">
        <v>459.01</v>
      </c>
      <c r="K1897">
        <v>0</v>
      </c>
      <c r="L1897">
        <v>165.24</v>
      </c>
      <c r="M1897">
        <v>11.99</v>
      </c>
      <c r="N1897">
        <v>1554.26</v>
      </c>
      <c r="O1897" t="s">
        <v>69</v>
      </c>
      <c r="P1897" t="s">
        <v>132</v>
      </c>
      <c r="Q1897" t="s">
        <v>339</v>
      </c>
      <c r="R1897" t="s">
        <v>82</v>
      </c>
      <c r="S1897" t="s">
        <v>43</v>
      </c>
      <c r="T1897" t="s">
        <v>776</v>
      </c>
    </row>
    <row r="1898" spans="1:20" x14ac:dyDescent="0.25">
      <c r="A1898" t="s">
        <v>5375</v>
      </c>
      <c r="B1898" s="1">
        <v>44756</v>
      </c>
      <c r="C1898" t="s">
        <v>5376</v>
      </c>
      <c r="D1898" t="s">
        <v>960</v>
      </c>
      <c r="E1898" t="s">
        <v>172</v>
      </c>
      <c r="F1898" t="s">
        <v>173</v>
      </c>
      <c r="G1898" t="s">
        <v>38</v>
      </c>
      <c r="H1898" t="s">
        <v>79</v>
      </c>
      <c r="I1898">
        <v>5</v>
      </c>
      <c r="J1898">
        <v>84.5</v>
      </c>
      <c r="K1898">
        <v>0.15</v>
      </c>
      <c r="L1898">
        <v>28.73</v>
      </c>
      <c r="M1898">
        <v>5.62</v>
      </c>
      <c r="N1898">
        <v>393.48</v>
      </c>
      <c r="O1898" t="s">
        <v>69</v>
      </c>
      <c r="P1898" t="s">
        <v>28</v>
      </c>
      <c r="Q1898" t="s">
        <v>41</v>
      </c>
      <c r="R1898" t="s">
        <v>42</v>
      </c>
      <c r="S1898" t="s">
        <v>43</v>
      </c>
      <c r="T1898" t="s">
        <v>1781</v>
      </c>
    </row>
    <row r="1899" spans="1:20" x14ac:dyDescent="0.25">
      <c r="A1899" t="s">
        <v>5377</v>
      </c>
      <c r="B1899" s="1">
        <v>44751</v>
      </c>
      <c r="C1899" t="s">
        <v>5378</v>
      </c>
      <c r="D1899" t="s">
        <v>1099</v>
      </c>
      <c r="E1899" t="s">
        <v>280</v>
      </c>
      <c r="F1899" t="s">
        <v>281</v>
      </c>
      <c r="G1899" t="s">
        <v>25</v>
      </c>
      <c r="H1899" t="s">
        <v>39</v>
      </c>
      <c r="I1899">
        <v>3</v>
      </c>
      <c r="J1899">
        <v>428.94</v>
      </c>
      <c r="K1899">
        <v>0.15</v>
      </c>
      <c r="L1899">
        <v>87.5</v>
      </c>
      <c r="M1899">
        <v>9.1300000000000008</v>
      </c>
      <c r="N1899">
        <v>1190.43</v>
      </c>
      <c r="O1899" t="s">
        <v>40</v>
      </c>
      <c r="P1899" t="s">
        <v>132</v>
      </c>
      <c r="Q1899" t="s">
        <v>89</v>
      </c>
      <c r="R1899" t="s">
        <v>90</v>
      </c>
      <c r="S1899" t="s">
        <v>43</v>
      </c>
      <c r="T1899" t="s">
        <v>2080</v>
      </c>
    </row>
    <row r="1900" spans="1:20" x14ac:dyDescent="0.25">
      <c r="A1900" t="s">
        <v>5379</v>
      </c>
      <c r="B1900" s="1">
        <v>45213</v>
      </c>
      <c r="C1900" t="s">
        <v>5380</v>
      </c>
      <c r="D1900" t="s">
        <v>836</v>
      </c>
      <c r="E1900" t="s">
        <v>592</v>
      </c>
      <c r="F1900" t="s">
        <v>593</v>
      </c>
      <c r="G1900" t="s">
        <v>98</v>
      </c>
      <c r="H1900" t="s">
        <v>79</v>
      </c>
      <c r="I1900">
        <v>5</v>
      </c>
      <c r="J1900">
        <v>356.08</v>
      </c>
      <c r="K1900">
        <v>0</v>
      </c>
      <c r="L1900">
        <v>142.43</v>
      </c>
      <c r="M1900">
        <v>2.69</v>
      </c>
      <c r="N1900">
        <v>1925.52</v>
      </c>
      <c r="O1900" t="s">
        <v>69</v>
      </c>
      <c r="P1900" t="s">
        <v>132</v>
      </c>
      <c r="Q1900" t="s">
        <v>210</v>
      </c>
      <c r="R1900" t="s">
        <v>42</v>
      </c>
      <c r="S1900" t="s">
        <v>43</v>
      </c>
      <c r="T1900" t="s">
        <v>5381</v>
      </c>
    </row>
    <row r="1901" spans="1:20" x14ac:dyDescent="0.25">
      <c r="A1901" t="s">
        <v>5382</v>
      </c>
      <c r="B1901" s="1">
        <v>44170</v>
      </c>
      <c r="C1901" t="s">
        <v>5383</v>
      </c>
      <c r="D1901" t="s">
        <v>214</v>
      </c>
      <c r="E1901" t="s">
        <v>574</v>
      </c>
      <c r="F1901" t="s">
        <v>575</v>
      </c>
      <c r="G1901" t="s">
        <v>180</v>
      </c>
      <c r="H1901" t="s">
        <v>79</v>
      </c>
      <c r="I1901">
        <v>4</v>
      </c>
      <c r="J1901">
        <v>62.93</v>
      </c>
      <c r="K1901">
        <v>0.05</v>
      </c>
      <c r="L1901">
        <v>0</v>
      </c>
      <c r="M1901">
        <v>6.53</v>
      </c>
      <c r="N1901">
        <v>245.66</v>
      </c>
      <c r="O1901" t="s">
        <v>27</v>
      </c>
      <c r="P1901" t="s">
        <v>28</v>
      </c>
      <c r="Q1901" t="s">
        <v>29</v>
      </c>
      <c r="R1901" t="s">
        <v>30</v>
      </c>
      <c r="S1901" t="s">
        <v>43</v>
      </c>
      <c r="T1901" t="s">
        <v>2524</v>
      </c>
    </row>
    <row r="1902" spans="1:20" x14ac:dyDescent="0.25">
      <c r="A1902" t="s">
        <v>5384</v>
      </c>
      <c r="B1902" s="1">
        <v>44219</v>
      </c>
      <c r="C1902" t="s">
        <v>75</v>
      </c>
      <c r="D1902" t="s">
        <v>753</v>
      </c>
      <c r="E1902" t="s">
        <v>286</v>
      </c>
      <c r="F1902" t="s">
        <v>287</v>
      </c>
      <c r="G1902" t="s">
        <v>98</v>
      </c>
      <c r="H1902" t="s">
        <v>354</v>
      </c>
      <c r="I1902">
        <v>1</v>
      </c>
      <c r="J1902">
        <v>293.20999999999998</v>
      </c>
      <c r="K1902">
        <v>0.1</v>
      </c>
      <c r="L1902">
        <v>21.11</v>
      </c>
      <c r="M1902">
        <v>3.51</v>
      </c>
      <c r="N1902">
        <v>288.51</v>
      </c>
      <c r="O1902" t="s">
        <v>80</v>
      </c>
      <c r="P1902" t="s">
        <v>28</v>
      </c>
      <c r="Q1902" t="s">
        <v>339</v>
      </c>
      <c r="R1902" t="s">
        <v>82</v>
      </c>
      <c r="S1902" t="s">
        <v>43</v>
      </c>
      <c r="T1902" t="s">
        <v>3548</v>
      </c>
    </row>
    <row r="1903" spans="1:20" x14ac:dyDescent="0.25">
      <c r="A1903" t="s">
        <v>5385</v>
      </c>
      <c r="B1903" s="1">
        <v>44407</v>
      </c>
      <c r="C1903" t="s">
        <v>5386</v>
      </c>
      <c r="D1903" t="s">
        <v>591</v>
      </c>
      <c r="E1903" t="s">
        <v>77</v>
      </c>
      <c r="F1903" t="s">
        <v>78</v>
      </c>
      <c r="G1903" t="s">
        <v>180</v>
      </c>
      <c r="H1903" t="s">
        <v>39</v>
      </c>
      <c r="I1903">
        <v>3</v>
      </c>
      <c r="J1903">
        <v>451.24</v>
      </c>
      <c r="K1903">
        <v>0.2</v>
      </c>
      <c r="L1903">
        <v>129.96</v>
      </c>
      <c r="M1903">
        <v>5.47</v>
      </c>
      <c r="N1903">
        <v>1218.4100000000001</v>
      </c>
      <c r="O1903" t="s">
        <v>69</v>
      </c>
      <c r="P1903" t="s">
        <v>28</v>
      </c>
      <c r="Q1903" t="s">
        <v>221</v>
      </c>
      <c r="R1903" t="s">
        <v>222</v>
      </c>
      <c r="S1903" t="s">
        <v>43</v>
      </c>
      <c r="T1903" t="s">
        <v>5387</v>
      </c>
    </row>
    <row r="1904" spans="1:20" x14ac:dyDescent="0.25">
      <c r="A1904" t="s">
        <v>5388</v>
      </c>
      <c r="B1904" s="1">
        <v>45543</v>
      </c>
      <c r="C1904" t="s">
        <v>5389</v>
      </c>
      <c r="D1904" t="s">
        <v>1314</v>
      </c>
      <c r="E1904" t="s">
        <v>400</v>
      </c>
      <c r="F1904" t="s">
        <v>401</v>
      </c>
      <c r="G1904" t="s">
        <v>25</v>
      </c>
      <c r="H1904" t="s">
        <v>68</v>
      </c>
      <c r="I1904">
        <v>4</v>
      </c>
      <c r="J1904">
        <v>240.44</v>
      </c>
      <c r="K1904">
        <v>0</v>
      </c>
      <c r="L1904">
        <v>76.94</v>
      </c>
      <c r="M1904">
        <v>4.04</v>
      </c>
      <c r="N1904">
        <v>1042.74</v>
      </c>
      <c r="O1904" t="s">
        <v>27</v>
      </c>
      <c r="P1904" t="s">
        <v>28</v>
      </c>
      <c r="Q1904" t="s">
        <v>166</v>
      </c>
      <c r="R1904" t="s">
        <v>167</v>
      </c>
      <c r="S1904" t="s">
        <v>43</v>
      </c>
      <c r="T1904" t="s">
        <v>5390</v>
      </c>
    </row>
    <row r="1905" spans="1:20" x14ac:dyDescent="0.25">
      <c r="A1905" t="s">
        <v>5391</v>
      </c>
      <c r="B1905" s="1">
        <v>43833</v>
      </c>
      <c r="C1905" t="s">
        <v>5392</v>
      </c>
      <c r="D1905" t="s">
        <v>1739</v>
      </c>
      <c r="E1905" t="s">
        <v>244</v>
      </c>
      <c r="F1905" t="s">
        <v>245</v>
      </c>
      <c r="G1905" t="s">
        <v>98</v>
      </c>
      <c r="H1905" t="s">
        <v>68</v>
      </c>
      <c r="I1905">
        <v>3</v>
      </c>
      <c r="J1905">
        <v>555.12</v>
      </c>
      <c r="K1905">
        <v>0</v>
      </c>
      <c r="L1905">
        <v>0</v>
      </c>
      <c r="M1905">
        <v>6.81</v>
      </c>
      <c r="N1905">
        <v>1672.17</v>
      </c>
      <c r="O1905" t="s">
        <v>69</v>
      </c>
      <c r="P1905" t="s">
        <v>28</v>
      </c>
      <c r="Q1905" t="s">
        <v>182</v>
      </c>
      <c r="R1905" t="s">
        <v>183</v>
      </c>
      <c r="S1905" t="s">
        <v>72</v>
      </c>
      <c r="T1905" t="s">
        <v>5393</v>
      </c>
    </row>
    <row r="1906" spans="1:20" x14ac:dyDescent="0.25">
      <c r="A1906" t="s">
        <v>5394</v>
      </c>
      <c r="B1906" s="1">
        <v>45283</v>
      </c>
      <c r="C1906" t="s">
        <v>5395</v>
      </c>
      <c r="D1906" t="s">
        <v>624</v>
      </c>
      <c r="E1906" t="s">
        <v>164</v>
      </c>
      <c r="F1906" t="s">
        <v>165</v>
      </c>
      <c r="G1906" t="s">
        <v>180</v>
      </c>
      <c r="H1906" t="s">
        <v>123</v>
      </c>
      <c r="I1906">
        <v>5</v>
      </c>
      <c r="J1906">
        <v>394.77</v>
      </c>
      <c r="K1906">
        <v>0</v>
      </c>
      <c r="L1906">
        <v>355.29</v>
      </c>
      <c r="M1906">
        <v>9.64</v>
      </c>
      <c r="N1906">
        <v>2338.7800000000002</v>
      </c>
      <c r="O1906" t="s">
        <v>69</v>
      </c>
      <c r="P1906" t="s">
        <v>132</v>
      </c>
      <c r="Q1906" t="s">
        <v>154</v>
      </c>
      <c r="R1906" t="s">
        <v>155</v>
      </c>
      <c r="S1906" t="s">
        <v>43</v>
      </c>
      <c r="T1906" t="s">
        <v>5396</v>
      </c>
    </row>
    <row r="1907" spans="1:20" x14ac:dyDescent="0.25">
      <c r="A1907" t="s">
        <v>5397</v>
      </c>
      <c r="B1907" s="1">
        <v>44996</v>
      </c>
      <c r="C1907" t="s">
        <v>5398</v>
      </c>
      <c r="D1907" t="s">
        <v>666</v>
      </c>
      <c r="E1907" t="s">
        <v>202</v>
      </c>
      <c r="F1907" t="s">
        <v>203</v>
      </c>
      <c r="G1907" t="s">
        <v>108</v>
      </c>
      <c r="H1907" t="s">
        <v>68</v>
      </c>
      <c r="I1907">
        <v>3</v>
      </c>
      <c r="J1907">
        <v>90.26</v>
      </c>
      <c r="K1907">
        <v>0</v>
      </c>
      <c r="L1907">
        <v>0</v>
      </c>
      <c r="M1907">
        <v>11.46</v>
      </c>
      <c r="N1907">
        <v>282.24</v>
      </c>
      <c r="O1907" t="s">
        <v>40</v>
      </c>
      <c r="P1907" t="s">
        <v>28</v>
      </c>
      <c r="Q1907" t="s">
        <v>221</v>
      </c>
      <c r="R1907" t="s">
        <v>222</v>
      </c>
      <c r="S1907" t="s">
        <v>43</v>
      </c>
      <c r="T1907" t="s">
        <v>5399</v>
      </c>
    </row>
    <row r="1908" spans="1:20" x14ac:dyDescent="0.25">
      <c r="A1908" t="s">
        <v>5400</v>
      </c>
      <c r="B1908" s="1">
        <v>44206</v>
      </c>
      <c r="C1908" t="s">
        <v>5401</v>
      </c>
      <c r="D1908" t="s">
        <v>562</v>
      </c>
      <c r="E1908" t="s">
        <v>945</v>
      </c>
      <c r="F1908" t="s">
        <v>946</v>
      </c>
      <c r="G1908" t="s">
        <v>180</v>
      </c>
      <c r="H1908" t="s">
        <v>123</v>
      </c>
      <c r="I1908">
        <v>1</v>
      </c>
      <c r="J1908">
        <v>116.13</v>
      </c>
      <c r="K1908">
        <v>0.1</v>
      </c>
      <c r="L1908">
        <v>5.23</v>
      </c>
      <c r="M1908">
        <v>6.17</v>
      </c>
      <c r="N1908">
        <v>115.92</v>
      </c>
      <c r="O1908" t="s">
        <v>80</v>
      </c>
      <c r="P1908" t="s">
        <v>28</v>
      </c>
      <c r="Q1908" t="s">
        <v>100</v>
      </c>
      <c r="R1908" t="s">
        <v>101</v>
      </c>
      <c r="S1908" t="s">
        <v>43</v>
      </c>
      <c r="T1908" t="s">
        <v>5402</v>
      </c>
    </row>
    <row r="1909" spans="1:20" x14ac:dyDescent="0.25">
      <c r="A1909" t="s">
        <v>5403</v>
      </c>
      <c r="B1909" s="1">
        <v>45524</v>
      </c>
      <c r="C1909" t="s">
        <v>5404</v>
      </c>
      <c r="D1909" t="s">
        <v>1250</v>
      </c>
      <c r="E1909" t="s">
        <v>23</v>
      </c>
      <c r="F1909" t="s">
        <v>24</v>
      </c>
      <c r="G1909" t="s">
        <v>50</v>
      </c>
      <c r="H1909" t="s">
        <v>123</v>
      </c>
      <c r="I1909">
        <v>3</v>
      </c>
      <c r="J1909">
        <v>173.8</v>
      </c>
      <c r="K1909">
        <v>0</v>
      </c>
      <c r="L1909">
        <v>26.07</v>
      </c>
      <c r="M1909">
        <v>7.79</v>
      </c>
      <c r="N1909">
        <v>555.26</v>
      </c>
      <c r="O1909" t="s">
        <v>153</v>
      </c>
      <c r="P1909" t="s">
        <v>28</v>
      </c>
      <c r="Q1909" t="s">
        <v>89</v>
      </c>
      <c r="R1909" t="s">
        <v>90</v>
      </c>
      <c r="S1909" t="s">
        <v>43</v>
      </c>
      <c r="T1909" t="s">
        <v>5271</v>
      </c>
    </row>
    <row r="1910" spans="1:20" x14ac:dyDescent="0.25">
      <c r="A1910" t="s">
        <v>5405</v>
      </c>
      <c r="B1910" s="1">
        <v>44154</v>
      </c>
      <c r="C1910" t="s">
        <v>5406</v>
      </c>
      <c r="D1910" t="s">
        <v>1636</v>
      </c>
      <c r="E1910" t="s">
        <v>280</v>
      </c>
      <c r="F1910" t="s">
        <v>281</v>
      </c>
      <c r="G1910" t="s">
        <v>180</v>
      </c>
      <c r="H1910" t="s">
        <v>39</v>
      </c>
      <c r="I1910">
        <v>4</v>
      </c>
      <c r="J1910">
        <v>512.1</v>
      </c>
      <c r="K1910">
        <v>0.05</v>
      </c>
      <c r="L1910">
        <v>97.3</v>
      </c>
      <c r="M1910">
        <v>12.76</v>
      </c>
      <c r="N1910">
        <v>2056.04</v>
      </c>
      <c r="O1910" t="s">
        <v>27</v>
      </c>
      <c r="P1910" t="s">
        <v>28</v>
      </c>
      <c r="Q1910" t="s">
        <v>166</v>
      </c>
      <c r="R1910" t="s">
        <v>167</v>
      </c>
      <c r="S1910" t="s">
        <v>43</v>
      </c>
      <c r="T1910" t="s">
        <v>5407</v>
      </c>
    </row>
    <row r="1911" spans="1:20" x14ac:dyDescent="0.25">
      <c r="A1911" t="s">
        <v>5408</v>
      </c>
      <c r="B1911" s="1">
        <v>43976</v>
      </c>
      <c r="C1911" t="s">
        <v>5409</v>
      </c>
      <c r="D1911" t="s">
        <v>2468</v>
      </c>
      <c r="E1911" t="s">
        <v>675</v>
      </c>
      <c r="F1911" t="s">
        <v>676</v>
      </c>
      <c r="G1911" t="s">
        <v>38</v>
      </c>
      <c r="H1911" t="s">
        <v>256</v>
      </c>
      <c r="I1911">
        <v>4</v>
      </c>
      <c r="J1911">
        <v>483.26</v>
      </c>
      <c r="K1911">
        <v>0.2</v>
      </c>
      <c r="L1911">
        <v>0</v>
      </c>
      <c r="M1911">
        <v>13.81</v>
      </c>
      <c r="N1911">
        <v>1560.24</v>
      </c>
      <c r="O1911" t="s">
        <v>27</v>
      </c>
      <c r="P1911" t="s">
        <v>28</v>
      </c>
      <c r="Q1911" t="s">
        <v>139</v>
      </c>
      <c r="R1911" t="s">
        <v>140</v>
      </c>
      <c r="S1911" t="s">
        <v>43</v>
      </c>
      <c r="T1911" t="s">
        <v>2380</v>
      </c>
    </row>
    <row r="1912" spans="1:20" x14ac:dyDescent="0.25">
      <c r="A1912" t="s">
        <v>5410</v>
      </c>
      <c r="B1912" s="1">
        <v>44123</v>
      </c>
      <c r="C1912" t="s">
        <v>5411</v>
      </c>
      <c r="D1912" t="s">
        <v>1825</v>
      </c>
      <c r="E1912" t="s">
        <v>469</v>
      </c>
      <c r="F1912" t="s">
        <v>470</v>
      </c>
      <c r="G1912" t="s">
        <v>50</v>
      </c>
      <c r="H1912" t="s">
        <v>354</v>
      </c>
      <c r="I1912">
        <v>4</v>
      </c>
      <c r="J1912">
        <v>392.15</v>
      </c>
      <c r="K1912">
        <v>0.3</v>
      </c>
      <c r="L1912">
        <v>87.84</v>
      </c>
      <c r="M1912">
        <v>0.91</v>
      </c>
      <c r="N1912">
        <v>1186.77</v>
      </c>
      <c r="O1912" t="s">
        <v>40</v>
      </c>
      <c r="P1912" t="s">
        <v>28</v>
      </c>
      <c r="Q1912" t="s">
        <v>145</v>
      </c>
      <c r="R1912" t="s">
        <v>146</v>
      </c>
      <c r="S1912" t="s">
        <v>31</v>
      </c>
      <c r="T1912" t="s">
        <v>1218</v>
      </c>
    </row>
    <row r="1913" spans="1:20" x14ac:dyDescent="0.25">
      <c r="A1913" t="s">
        <v>5412</v>
      </c>
      <c r="B1913" s="1">
        <v>45519</v>
      </c>
      <c r="C1913" t="s">
        <v>5413</v>
      </c>
      <c r="D1913" t="s">
        <v>986</v>
      </c>
      <c r="E1913" t="s">
        <v>352</v>
      </c>
      <c r="F1913" t="s">
        <v>353</v>
      </c>
      <c r="G1913" t="s">
        <v>98</v>
      </c>
      <c r="H1913" t="s">
        <v>68</v>
      </c>
      <c r="I1913">
        <v>1</v>
      </c>
      <c r="J1913">
        <v>440.8</v>
      </c>
      <c r="K1913">
        <v>0</v>
      </c>
      <c r="L1913">
        <v>22.04</v>
      </c>
      <c r="M1913">
        <v>0.67</v>
      </c>
      <c r="N1913">
        <v>463.51</v>
      </c>
      <c r="O1913" t="s">
        <v>40</v>
      </c>
      <c r="P1913" t="s">
        <v>28</v>
      </c>
      <c r="Q1913" t="s">
        <v>210</v>
      </c>
      <c r="R1913" t="s">
        <v>42</v>
      </c>
      <c r="S1913" t="s">
        <v>43</v>
      </c>
      <c r="T1913" t="s">
        <v>5414</v>
      </c>
    </row>
    <row r="1914" spans="1:20" x14ac:dyDescent="0.25">
      <c r="A1914" t="s">
        <v>5415</v>
      </c>
      <c r="B1914" s="1">
        <v>44262</v>
      </c>
      <c r="C1914" t="s">
        <v>2536</v>
      </c>
      <c r="D1914" t="s">
        <v>637</v>
      </c>
      <c r="E1914" t="s">
        <v>77</v>
      </c>
      <c r="F1914" t="s">
        <v>78</v>
      </c>
      <c r="G1914" t="s">
        <v>25</v>
      </c>
      <c r="H1914" t="s">
        <v>39</v>
      </c>
      <c r="I1914">
        <v>1</v>
      </c>
      <c r="J1914">
        <v>495.52</v>
      </c>
      <c r="K1914">
        <v>0</v>
      </c>
      <c r="L1914">
        <v>39.64</v>
      </c>
      <c r="M1914">
        <v>14.05</v>
      </c>
      <c r="N1914">
        <v>549.21</v>
      </c>
      <c r="O1914" t="s">
        <v>69</v>
      </c>
      <c r="P1914" t="s">
        <v>132</v>
      </c>
      <c r="Q1914" t="s">
        <v>29</v>
      </c>
      <c r="R1914" t="s">
        <v>30</v>
      </c>
      <c r="S1914" t="s">
        <v>43</v>
      </c>
      <c r="T1914" t="s">
        <v>3180</v>
      </c>
    </row>
    <row r="1915" spans="1:20" x14ac:dyDescent="0.25">
      <c r="A1915" t="s">
        <v>5416</v>
      </c>
      <c r="B1915" s="1">
        <v>44535</v>
      </c>
      <c r="C1915" t="s">
        <v>5417</v>
      </c>
      <c r="D1915" t="s">
        <v>953</v>
      </c>
      <c r="E1915" t="s">
        <v>492</v>
      </c>
      <c r="F1915" t="s">
        <v>493</v>
      </c>
      <c r="G1915" t="s">
        <v>180</v>
      </c>
      <c r="H1915" t="s">
        <v>123</v>
      </c>
      <c r="I1915">
        <v>1</v>
      </c>
      <c r="J1915">
        <v>431.7</v>
      </c>
      <c r="K1915">
        <v>0.05</v>
      </c>
      <c r="L1915">
        <v>20.51</v>
      </c>
      <c r="M1915">
        <v>9.7899999999999991</v>
      </c>
      <c r="N1915">
        <v>440.42</v>
      </c>
      <c r="O1915" t="s">
        <v>80</v>
      </c>
      <c r="P1915" t="s">
        <v>181</v>
      </c>
      <c r="Q1915" t="s">
        <v>145</v>
      </c>
      <c r="R1915" t="s">
        <v>146</v>
      </c>
      <c r="S1915" t="s">
        <v>43</v>
      </c>
      <c r="T1915" t="s">
        <v>1643</v>
      </c>
    </row>
    <row r="1916" spans="1:20" x14ac:dyDescent="0.25">
      <c r="A1916" t="s">
        <v>5418</v>
      </c>
      <c r="B1916" s="1">
        <v>44779</v>
      </c>
      <c r="C1916" t="s">
        <v>5419</v>
      </c>
      <c r="D1916" t="s">
        <v>670</v>
      </c>
      <c r="E1916" t="s">
        <v>352</v>
      </c>
      <c r="F1916" t="s">
        <v>353</v>
      </c>
      <c r="G1916" t="s">
        <v>50</v>
      </c>
      <c r="H1916" t="s">
        <v>39</v>
      </c>
      <c r="I1916">
        <v>2</v>
      </c>
      <c r="J1916">
        <v>283.01</v>
      </c>
      <c r="K1916">
        <v>0.3</v>
      </c>
      <c r="L1916">
        <v>31.7</v>
      </c>
      <c r="M1916">
        <v>13.56</v>
      </c>
      <c r="N1916">
        <v>441.47</v>
      </c>
      <c r="O1916" t="s">
        <v>69</v>
      </c>
      <c r="P1916" t="s">
        <v>28</v>
      </c>
      <c r="Q1916" t="s">
        <v>166</v>
      </c>
      <c r="R1916" t="s">
        <v>167</v>
      </c>
      <c r="S1916" t="s">
        <v>43</v>
      </c>
      <c r="T1916" t="s">
        <v>3357</v>
      </c>
    </row>
    <row r="1917" spans="1:20" x14ac:dyDescent="0.25">
      <c r="A1917" t="s">
        <v>5420</v>
      </c>
      <c r="B1917" s="1">
        <v>44415</v>
      </c>
      <c r="C1917" t="s">
        <v>5421</v>
      </c>
      <c r="D1917" t="s">
        <v>1943</v>
      </c>
      <c r="E1917" t="s">
        <v>675</v>
      </c>
      <c r="F1917" t="s">
        <v>676</v>
      </c>
      <c r="G1917" t="s">
        <v>108</v>
      </c>
      <c r="H1917" t="s">
        <v>68</v>
      </c>
      <c r="I1917">
        <v>4</v>
      </c>
      <c r="J1917">
        <v>192.92</v>
      </c>
      <c r="K1917">
        <v>0.15</v>
      </c>
      <c r="L1917">
        <v>52.47</v>
      </c>
      <c r="M1917">
        <v>2.11</v>
      </c>
      <c r="N1917">
        <v>710.51</v>
      </c>
      <c r="O1917" t="s">
        <v>69</v>
      </c>
      <c r="P1917" t="s">
        <v>132</v>
      </c>
      <c r="Q1917" t="s">
        <v>81</v>
      </c>
      <c r="R1917" t="s">
        <v>82</v>
      </c>
      <c r="S1917" t="s">
        <v>43</v>
      </c>
      <c r="T1917" t="s">
        <v>5422</v>
      </c>
    </row>
    <row r="1918" spans="1:20" x14ac:dyDescent="0.25">
      <c r="A1918" t="s">
        <v>5423</v>
      </c>
      <c r="B1918" s="1">
        <v>44229</v>
      </c>
      <c r="C1918" t="s">
        <v>5424</v>
      </c>
      <c r="D1918" t="s">
        <v>1085</v>
      </c>
      <c r="E1918" t="s">
        <v>945</v>
      </c>
      <c r="F1918" t="s">
        <v>946</v>
      </c>
      <c r="G1918" t="s">
        <v>108</v>
      </c>
      <c r="H1918" t="s">
        <v>68</v>
      </c>
      <c r="I1918">
        <v>4</v>
      </c>
      <c r="J1918">
        <v>525.1</v>
      </c>
      <c r="K1918">
        <v>0.15</v>
      </c>
      <c r="L1918">
        <v>89.27</v>
      </c>
      <c r="M1918">
        <v>12.64</v>
      </c>
      <c r="N1918">
        <v>1887.25</v>
      </c>
      <c r="O1918" t="s">
        <v>59</v>
      </c>
      <c r="P1918" t="s">
        <v>99</v>
      </c>
      <c r="Q1918" t="s">
        <v>29</v>
      </c>
      <c r="R1918" t="s">
        <v>30</v>
      </c>
      <c r="S1918" t="s">
        <v>43</v>
      </c>
      <c r="T1918" t="s">
        <v>2955</v>
      </c>
    </row>
    <row r="1919" spans="1:20" x14ac:dyDescent="0.25">
      <c r="A1919" t="s">
        <v>5425</v>
      </c>
      <c r="B1919" s="1">
        <v>44647</v>
      </c>
      <c r="C1919" t="s">
        <v>5426</v>
      </c>
      <c r="D1919" t="s">
        <v>243</v>
      </c>
      <c r="E1919" t="s">
        <v>592</v>
      </c>
      <c r="F1919" t="s">
        <v>593</v>
      </c>
      <c r="G1919" t="s">
        <v>108</v>
      </c>
      <c r="H1919" t="s">
        <v>123</v>
      </c>
      <c r="I1919">
        <v>1</v>
      </c>
      <c r="J1919">
        <v>356.96</v>
      </c>
      <c r="K1919">
        <v>0.05</v>
      </c>
      <c r="L1919">
        <v>0</v>
      </c>
      <c r="M1919">
        <v>12.04</v>
      </c>
      <c r="N1919">
        <v>351.15</v>
      </c>
      <c r="O1919" t="s">
        <v>40</v>
      </c>
      <c r="P1919" t="s">
        <v>28</v>
      </c>
      <c r="Q1919" t="s">
        <v>228</v>
      </c>
      <c r="R1919" t="s">
        <v>82</v>
      </c>
      <c r="S1919" t="s">
        <v>43</v>
      </c>
      <c r="T1919" t="s">
        <v>110</v>
      </c>
    </row>
    <row r="1920" spans="1:20" x14ac:dyDescent="0.25">
      <c r="A1920" t="s">
        <v>5427</v>
      </c>
      <c r="B1920" s="1">
        <v>45198</v>
      </c>
      <c r="C1920" t="s">
        <v>5428</v>
      </c>
      <c r="D1920" t="s">
        <v>660</v>
      </c>
      <c r="E1920" t="s">
        <v>574</v>
      </c>
      <c r="F1920" t="s">
        <v>575</v>
      </c>
      <c r="G1920" t="s">
        <v>38</v>
      </c>
      <c r="H1920" t="s">
        <v>58</v>
      </c>
      <c r="I1920">
        <v>2</v>
      </c>
      <c r="J1920">
        <v>235.06</v>
      </c>
      <c r="K1920">
        <v>0</v>
      </c>
      <c r="L1920">
        <v>23.51</v>
      </c>
      <c r="M1920">
        <v>0.71</v>
      </c>
      <c r="N1920">
        <v>494.34</v>
      </c>
      <c r="O1920" t="s">
        <v>69</v>
      </c>
      <c r="P1920" t="s">
        <v>28</v>
      </c>
      <c r="Q1920" t="s">
        <v>89</v>
      </c>
      <c r="R1920" t="s">
        <v>90</v>
      </c>
      <c r="S1920" t="s">
        <v>43</v>
      </c>
      <c r="T1920" t="s">
        <v>5429</v>
      </c>
    </row>
    <row r="1921" spans="1:20" x14ac:dyDescent="0.25">
      <c r="A1921" t="s">
        <v>5430</v>
      </c>
      <c r="B1921" s="1">
        <v>44794</v>
      </c>
      <c r="C1921" t="s">
        <v>5431</v>
      </c>
      <c r="D1921" t="s">
        <v>105</v>
      </c>
      <c r="E1921" t="s">
        <v>233</v>
      </c>
      <c r="F1921" t="s">
        <v>234</v>
      </c>
      <c r="G1921" t="s">
        <v>180</v>
      </c>
      <c r="H1921" t="s">
        <v>256</v>
      </c>
      <c r="I1921">
        <v>2</v>
      </c>
      <c r="J1921">
        <v>240.35</v>
      </c>
      <c r="K1921">
        <v>0.25</v>
      </c>
      <c r="L1921">
        <v>43.26</v>
      </c>
      <c r="M1921">
        <v>2.2599999999999998</v>
      </c>
      <c r="N1921">
        <v>406.04</v>
      </c>
      <c r="O1921" t="s">
        <v>69</v>
      </c>
      <c r="P1921" t="s">
        <v>28</v>
      </c>
      <c r="Q1921" t="s">
        <v>29</v>
      </c>
      <c r="R1921" t="s">
        <v>30</v>
      </c>
      <c r="S1921" t="s">
        <v>43</v>
      </c>
      <c r="T1921" t="s">
        <v>1506</v>
      </c>
    </row>
    <row r="1922" spans="1:20" x14ac:dyDescent="0.25">
      <c r="A1922" t="s">
        <v>5432</v>
      </c>
      <c r="B1922" s="1">
        <v>44994</v>
      </c>
      <c r="C1922" t="s">
        <v>5433</v>
      </c>
      <c r="D1922" t="s">
        <v>105</v>
      </c>
      <c r="E1922" t="s">
        <v>280</v>
      </c>
      <c r="F1922" t="s">
        <v>281</v>
      </c>
      <c r="G1922" t="s">
        <v>38</v>
      </c>
      <c r="H1922" t="s">
        <v>79</v>
      </c>
      <c r="I1922">
        <v>1</v>
      </c>
      <c r="J1922">
        <v>258.88</v>
      </c>
      <c r="K1922">
        <v>0.05</v>
      </c>
      <c r="L1922">
        <v>29.51</v>
      </c>
      <c r="M1922">
        <v>0.7</v>
      </c>
      <c r="N1922">
        <v>276.14999999999998</v>
      </c>
      <c r="O1922" t="s">
        <v>153</v>
      </c>
      <c r="P1922" t="s">
        <v>132</v>
      </c>
      <c r="Q1922" t="s">
        <v>210</v>
      </c>
      <c r="R1922" t="s">
        <v>42</v>
      </c>
      <c r="S1922" t="s">
        <v>235</v>
      </c>
      <c r="T1922" t="s">
        <v>5434</v>
      </c>
    </row>
    <row r="1923" spans="1:20" x14ac:dyDescent="0.25">
      <c r="A1923" t="s">
        <v>5435</v>
      </c>
      <c r="B1923" s="1">
        <v>44017</v>
      </c>
      <c r="C1923" t="s">
        <v>5436</v>
      </c>
      <c r="D1923" t="s">
        <v>279</v>
      </c>
      <c r="E1923" t="s">
        <v>492</v>
      </c>
      <c r="F1923" t="s">
        <v>493</v>
      </c>
      <c r="G1923" t="s">
        <v>180</v>
      </c>
      <c r="H1923" t="s">
        <v>109</v>
      </c>
      <c r="I1923">
        <v>2</v>
      </c>
      <c r="J1923">
        <v>163.25</v>
      </c>
      <c r="K1923">
        <v>0</v>
      </c>
      <c r="L1923">
        <v>39.18</v>
      </c>
      <c r="M1923">
        <v>2.1800000000000002</v>
      </c>
      <c r="N1923">
        <v>367.86</v>
      </c>
      <c r="O1923" t="s">
        <v>69</v>
      </c>
      <c r="P1923" t="s">
        <v>70</v>
      </c>
      <c r="Q1923" t="s">
        <v>71</v>
      </c>
      <c r="R1923" t="s">
        <v>42</v>
      </c>
      <c r="S1923" t="s">
        <v>31</v>
      </c>
      <c r="T1923" t="s">
        <v>2094</v>
      </c>
    </row>
    <row r="1924" spans="1:20" x14ac:dyDescent="0.25">
      <c r="A1924" t="s">
        <v>5437</v>
      </c>
      <c r="B1924" s="1">
        <v>43891</v>
      </c>
      <c r="C1924" t="s">
        <v>5438</v>
      </c>
      <c r="D1924" t="s">
        <v>1858</v>
      </c>
      <c r="E1924" t="s">
        <v>675</v>
      </c>
      <c r="F1924" t="s">
        <v>676</v>
      </c>
      <c r="G1924" t="s">
        <v>108</v>
      </c>
      <c r="H1924" t="s">
        <v>58</v>
      </c>
      <c r="I1924">
        <v>1</v>
      </c>
      <c r="J1924">
        <v>140.38</v>
      </c>
      <c r="K1924">
        <v>0</v>
      </c>
      <c r="L1924">
        <v>7.02</v>
      </c>
      <c r="M1924">
        <v>5.78</v>
      </c>
      <c r="N1924">
        <v>153.18</v>
      </c>
      <c r="O1924" t="s">
        <v>40</v>
      </c>
      <c r="P1924" t="s">
        <v>28</v>
      </c>
      <c r="Q1924" t="s">
        <v>81</v>
      </c>
      <c r="R1924" t="s">
        <v>82</v>
      </c>
      <c r="S1924" t="s">
        <v>43</v>
      </c>
      <c r="T1924" t="s">
        <v>5439</v>
      </c>
    </row>
    <row r="1925" spans="1:20" x14ac:dyDescent="0.25">
      <c r="A1925" t="s">
        <v>5440</v>
      </c>
      <c r="B1925" s="1">
        <v>44769</v>
      </c>
      <c r="C1925" t="s">
        <v>5441</v>
      </c>
      <c r="D1925" t="s">
        <v>904</v>
      </c>
      <c r="E1925" t="s">
        <v>178</v>
      </c>
      <c r="F1925" t="s">
        <v>179</v>
      </c>
      <c r="G1925" t="s">
        <v>25</v>
      </c>
      <c r="H1925" t="s">
        <v>26</v>
      </c>
      <c r="I1925">
        <v>4</v>
      </c>
      <c r="J1925">
        <v>339.46</v>
      </c>
      <c r="K1925">
        <v>0</v>
      </c>
      <c r="L1925">
        <v>67.89</v>
      </c>
      <c r="M1925">
        <v>12.61</v>
      </c>
      <c r="N1925">
        <v>1438.34</v>
      </c>
      <c r="O1925" t="s">
        <v>80</v>
      </c>
      <c r="P1925" t="s">
        <v>28</v>
      </c>
      <c r="Q1925" t="s">
        <v>124</v>
      </c>
      <c r="R1925" t="s">
        <v>125</v>
      </c>
      <c r="S1925" t="s">
        <v>235</v>
      </c>
      <c r="T1925" t="s">
        <v>5442</v>
      </c>
    </row>
    <row r="1926" spans="1:20" x14ac:dyDescent="0.25">
      <c r="A1926" t="s">
        <v>5443</v>
      </c>
      <c r="B1926" s="1">
        <v>45234</v>
      </c>
      <c r="C1926" t="s">
        <v>5444</v>
      </c>
      <c r="D1926" t="s">
        <v>95</v>
      </c>
      <c r="E1926" t="s">
        <v>302</v>
      </c>
      <c r="F1926" t="s">
        <v>303</v>
      </c>
      <c r="G1926" t="s">
        <v>108</v>
      </c>
      <c r="H1926" t="s">
        <v>256</v>
      </c>
      <c r="I1926">
        <v>3</v>
      </c>
      <c r="J1926">
        <v>22.84</v>
      </c>
      <c r="K1926">
        <v>0.1</v>
      </c>
      <c r="L1926">
        <v>4.93</v>
      </c>
      <c r="M1926">
        <v>11.23</v>
      </c>
      <c r="N1926">
        <v>77.83</v>
      </c>
      <c r="O1926" t="s">
        <v>153</v>
      </c>
      <c r="P1926" t="s">
        <v>28</v>
      </c>
      <c r="Q1926" t="s">
        <v>29</v>
      </c>
      <c r="R1926" t="s">
        <v>30</v>
      </c>
      <c r="S1926" t="s">
        <v>43</v>
      </c>
      <c r="T1926" t="s">
        <v>1562</v>
      </c>
    </row>
    <row r="1927" spans="1:20" x14ac:dyDescent="0.25">
      <c r="A1927" t="s">
        <v>5445</v>
      </c>
      <c r="B1927" s="1">
        <v>44540</v>
      </c>
      <c r="C1927" t="s">
        <v>5446</v>
      </c>
      <c r="D1927" t="s">
        <v>1107</v>
      </c>
      <c r="E1927" t="s">
        <v>36</v>
      </c>
      <c r="F1927" t="s">
        <v>37</v>
      </c>
      <c r="G1927" t="s">
        <v>180</v>
      </c>
      <c r="H1927" t="s">
        <v>26</v>
      </c>
      <c r="I1927">
        <v>4</v>
      </c>
      <c r="J1927">
        <v>35.340000000000003</v>
      </c>
      <c r="K1927">
        <v>0.05</v>
      </c>
      <c r="L1927">
        <v>16.12</v>
      </c>
      <c r="M1927">
        <v>6.14</v>
      </c>
      <c r="N1927">
        <v>156.55000000000001</v>
      </c>
      <c r="O1927" t="s">
        <v>69</v>
      </c>
      <c r="P1927" t="s">
        <v>28</v>
      </c>
      <c r="Q1927" t="s">
        <v>188</v>
      </c>
      <c r="R1927" t="s">
        <v>82</v>
      </c>
      <c r="S1927" t="s">
        <v>31</v>
      </c>
      <c r="T1927" t="s">
        <v>4905</v>
      </c>
    </row>
    <row r="1928" spans="1:20" x14ac:dyDescent="0.25">
      <c r="A1928" t="s">
        <v>5447</v>
      </c>
      <c r="B1928" s="1">
        <v>44637</v>
      </c>
      <c r="C1928" t="s">
        <v>5448</v>
      </c>
      <c r="D1928" t="s">
        <v>1002</v>
      </c>
      <c r="E1928" t="s">
        <v>434</v>
      </c>
      <c r="F1928" t="s">
        <v>435</v>
      </c>
      <c r="G1928" t="s">
        <v>98</v>
      </c>
      <c r="H1928" t="s">
        <v>58</v>
      </c>
      <c r="I1928">
        <v>4</v>
      </c>
      <c r="J1928">
        <v>520.51</v>
      </c>
      <c r="K1928">
        <v>0</v>
      </c>
      <c r="L1928">
        <v>166.56</v>
      </c>
      <c r="M1928">
        <v>11.36</v>
      </c>
      <c r="N1928">
        <v>2259.96</v>
      </c>
      <c r="O1928" t="s">
        <v>27</v>
      </c>
      <c r="P1928" t="s">
        <v>28</v>
      </c>
      <c r="Q1928" t="s">
        <v>188</v>
      </c>
      <c r="R1928" t="s">
        <v>82</v>
      </c>
      <c r="S1928" t="s">
        <v>91</v>
      </c>
      <c r="T1928" t="s">
        <v>1366</v>
      </c>
    </row>
    <row r="1929" spans="1:20" x14ac:dyDescent="0.25">
      <c r="A1929" t="s">
        <v>5449</v>
      </c>
      <c r="B1929" s="1">
        <v>45294</v>
      </c>
      <c r="C1929" t="s">
        <v>5450</v>
      </c>
      <c r="D1929" t="s">
        <v>129</v>
      </c>
      <c r="E1929" t="s">
        <v>358</v>
      </c>
      <c r="F1929" t="s">
        <v>359</v>
      </c>
      <c r="G1929" t="s">
        <v>38</v>
      </c>
      <c r="H1929" t="s">
        <v>39</v>
      </c>
      <c r="I1929">
        <v>5</v>
      </c>
      <c r="J1929">
        <v>135.47</v>
      </c>
      <c r="K1929">
        <v>0.1</v>
      </c>
      <c r="L1929">
        <v>30.48</v>
      </c>
      <c r="M1929">
        <v>3.7</v>
      </c>
      <c r="N1929">
        <v>643.79999999999995</v>
      </c>
      <c r="O1929" t="s">
        <v>69</v>
      </c>
      <c r="P1929" t="s">
        <v>28</v>
      </c>
      <c r="Q1929" t="s">
        <v>188</v>
      </c>
      <c r="R1929" t="s">
        <v>82</v>
      </c>
      <c r="S1929" t="s">
        <v>43</v>
      </c>
      <c r="T1929" t="s">
        <v>3832</v>
      </c>
    </row>
    <row r="1930" spans="1:20" x14ac:dyDescent="0.25">
      <c r="A1930" t="s">
        <v>5451</v>
      </c>
      <c r="B1930" s="1">
        <v>45173</v>
      </c>
      <c r="C1930" t="s">
        <v>5452</v>
      </c>
      <c r="D1930" t="s">
        <v>1241</v>
      </c>
      <c r="E1930" t="s">
        <v>337</v>
      </c>
      <c r="F1930" t="s">
        <v>338</v>
      </c>
      <c r="G1930" t="s">
        <v>98</v>
      </c>
      <c r="H1930" t="s">
        <v>256</v>
      </c>
      <c r="I1930">
        <v>4</v>
      </c>
      <c r="J1930">
        <v>25.18</v>
      </c>
      <c r="K1930">
        <v>0</v>
      </c>
      <c r="L1930">
        <v>5.04</v>
      </c>
      <c r="M1930">
        <v>4.8600000000000003</v>
      </c>
      <c r="N1930">
        <v>110.62</v>
      </c>
      <c r="O1930" t="s">
        <v>153</v>
      </c>
      <c r="P1930" t="s">
        <v>28</v>
      </c>
      <c r="Q1930" t="s">
        <v>210</v>
      </c>
      <c r="R1930" t="s">
        <v>42</v>
      </c>
      <c r="S1930" t="s">
        <v>43</v>
      </c>
      <c r="T1930" t="s">
        <v>5453</v>
      </c>
    </row>
    <row r="1931" spans="1:20" x14ac:dyDescent="0.25">
      <c r="A1931" t="s">
        <v>5454</v>
      </c>
      <c r="B1931" s="1">
        <v>45156</v>
      </c>
      <c r="C1931" t="s">
        <v>5455</v>
      </c>
      <c r="D1931" t="s">
        <v>1418</v>
      </c>
      <c r="E1931" t="s">
        <v>164</v>
      </c>
      <c r="F1931" t="s">
        <v>165</v>
      </c>
      <c r="G1931" t="s">
        <v>25</v>
      </c>
      <c r="H1931" t="s">
        <v>68</v>
      </c>
      <c r="I1931">
        <v>5</v>
      </c>
      <c r="J1931">
        <v>594.85</v>
      </c>
      <c r="K1931">
        <v>0</v>
      </c>
      <c r="L1931">
        <v>535.36</v>
      </c>
      <c r="M1931">
        <v>4.04</v>
      </c>
      <c r="N1931">
        <v>3513.65</v>
      </c>
      <c r="O1931" t="s">
        <v>80</v>
      </c>
      <c r="P1931" t="s">
        <v>28</v>
      </c>
      <c r="Q1931" t="s">
        <v>182</v>
      </c>
      <c r="R1931" t="s">
        <v>183</v>
      </c>
      <c r="S1931" t="s">
        <v>235</v>
      </c>
      <c r="T1931" t="s">
        <v>5456</v>
      </c>
    </row>
    <row r="1932" spans="1:20" x14ac:dyDescent="0.25">
      <c r="A1932" t="s">
        <v>5457</v>
      </c>
      <c r="B1932" s="1">
        <v>45198</v>
      </c>
      <c r="C1932" t="s">
        <v>5458</v>
      </c>
      <c r="D1932" t="s">
        <v>2236</v>
      </c>
      <c r="E1932" t="s">
        <v>374</v>
      </c>
      <c r="F1932" t="s">
        <v>375</v>
      </c>
      <c r="G1932" t="s">
        <v>180</v>
      </c>
      <c r="H1932" t="s">
        <v>263</v>
      </c>
      <c r="I1932">
        <v>2</v>
      </c>
      <c r="J1932">
        <v>127.44</v>
      </c>
      <c r="K1932">
        <v>0.1</v>
      </c>
      <c r="L1932">
        <v>11.47</v>
      </c>
      <c r="M1932">
        <v>6.51</v>
      </c>
      <c r="N1932">
        <v>247.37</v>
      </c>
      <c r="O1932" t="s">
        <v>69</v>
      </c>
      <c r="P1932" t="s">
        <v>28</v>
      </c>
      <c r="Q1932" t="s">
        <v>139</v>
      </c>
      <c r="R1932" t="s">
        <v>140</v>
      </c>
      <c r="S1932" t="s">
        <v>43</v>
      </c>
      <c r="T1932" t="s">
        <v>2727</v>
      </c>
    </row>
    <row r="1933" spans="1:20" x14ac:dyDescent="0.25">
      <c r="A1933" t="s">
        <v>5459</v>
      </c>
      <c r="B1933" s="1">
        <v>43841</v>
      </c>
      <c r="C1933" t="s">
        <v>5460</v>
      </c>
      <c r="D1933" t="s">
        <v>953</v>
      </c>
      <c r="E1933" t="s">
        <v>208</v>
      </c>
      <c r="F1933" t="s">
        <v>209</v>
      </c>
      <c r="G1933" t="s">
        <v>38</v>
      </c>
      <c r="H1933" t="s">
        <v>26</v>
      </c>
      <c r="I1933">
        <v>1</v>
      </c>
      <c r="J1933">
        <v>289.58</v>
      </c>
      <c r="K1933">
        <v>0.05</v>
      </c>
      <c r="L1933">
        <v>0</v>
      </c>
      <c r="M1933">
        <v>6.63</v>
      </c>
      <c r="N1933">
        <v>281.73</v>
      </c>
      <c r="O1933" t="s">
        <v>80</v>
      </c>
      <c r="P1933" t="s">
        <v>28</v>
      </c>
      <c r="Q1933" t="s">
        <v>188</v>
      </c>
      <c r="R1933" t="s">
        <v>82</v>
      </c>
      <c r="S1933" t="s">
        <v>43</v>
      </c>
      <c r="T1933" t="s">
        <v>3068</v>
      </c>
    </row>
    <row r="1934" spans="1:20" x14ac:dyDescent="0.25">
      <c r="A1934" t="s">
        <v>5461</v>
      </c>
      <c r="B1934" s="1">
        <v>44916</v>
      </c>
      <c r="C1934" t="s">
        <v>5462</v>
      </c>
      <c r="D1934" t="s">
        <v>953</v>
      </c>
      <c r="E1934" t="s">
        <v>812</v>
      </c>
      <c r="F1934" t="s">
        <v>813</v>
      </c>
      <c r="G1934" t="s">
        <v>25</v>
      </c>
      <c r="H1934" t="s">
        <v>68</v>
      </c>
      <c r="I1934">
        <v>2</v>
      </c>
      <c r="J1934">
        <v>509.76</v>
      </c>
      <c r="K1934">
        <v>0.1</v>
      </c>
      <c r="L1934">
        <v>45.88</v>
      </c>
      <c r="M1934">
        <v>0.76</v>
      </c>
      <c r="N1934">
        <v>964.21</v>
      </c>
      <c r="O1934" t="s">
        <v>69</v>
      </c>
      <c r="P1934" t="s">
        <v>28</v>
      </c>
      <c r="Q1934" t="s">
        <v>182</v>
      </c>
      <c r="R1934" t="s">
        <v>183</v>
      </c>
      <c r="S1934" t="s">
        <v>43</v>
      </c>
      <c r="T1934" t="s">
        <v>5463</v>
      </c>
    </row>
    <row r="1935" spans="1:20" x14ac:dyDescent="0.25">
      <c r="A1935" t="s">
        <v>5464</v>
      </c>
      <c r="B1935" s="1">
        <v>44056</v>
      </c>
      <c r="C1935" t="s">
        <v>5465</v>
      </c>
      <c r="D1935" t="s">
        <v>159</v>
      </c>
      <c r="E1935" t="s">
        <v>469</v>
      </c>
      <c r="F1935" t="s">
        <v>470</v>
      </c>
      <c r="G1935" t="s">
        <v>180</v>
      </c>
      <c r="H1935" t="s">
        <v>79</v>
      </c>
      <c r="I1935">
        <v>2</v>
      </c>
      <c r="J1935">
        <v>432.35</v>
      </c>
      <c r="K1935">
        <v>0.15</v>
      </c>
      <c r="L1935">
        <v>58.8</v>
      </c>
      <c r="M1935">
        <v>11.01</v>
      </c>
      <c r="N1935">
        <v>804.8</v>
      </c>
      <c r="O1935" t="s">
        <v>27</v>
      </c>
      <c r="P1935" t="s">
        <v>28</v>
      </c>
      <c r="Q1935" t="s">
        <v>41</v>
      </c>
      <c r="R1935" t="s">
        <v>42</v>
      </c>
      <c r="S1935" t="s">
        <v>43</v>
      </c>
      <c r="T1935" t="s">
        <v>2133</v>
      </c>
    </row>
    <row r="1936" spans="1:20" x14ac:dyDescent="0.25">
      <c r="A1936" t="s">
        <v>5466</v>
      </c>
      <c r="B1936" s="1">
        <v>45007</v>
      </c>
      <c r="C1936" t="s">
        <v>5467</v>
      </c>
      <c r="D1936" t="s">
        <v>520</v>
      </c>
      <c r="E1936" t="s">
        <v>391</v>
      </c>
      <c r="F1936" t="s">
        <v>392</v>
      </c>
      <c r="G1936" t="s">
        <v>38</v>
      </c>
      <c r="H1936" t="s">
        <v>68</v>
      </c>
      <c r="I1936">
        <v>3</v>
      </c>
      <c r="J1936">
        <v>208.4</v>
      </c>
      <c r="K1936">
        <v>0</v>
      </c>
      <c r="L1936">
        <v>50.02</v>
      </c>
      <c r="M1936">
        <v>1.79</v>
      </c>
      <c r="N1936">
        <v>677.01</v>
      </c>
      <c r="O1936" t="s">
        <v>69</v>
      </c>
      <c r="P1936" t="s">
        <v>28</v>
      </c>
      <c r="Q1936" t="s">
        <v>210</v>
      </c>
      <c r="R1936" t="s">
        <v>42</v>
      </c>
      <c r="S1936" t="s">
        <v>43</v>
      </c>
      <c r="T1936" t="s">
        <v>4418</v>
      </c>
    </row>
    <row r="1937" spans="1:20" x14ac:dyDescent="0.25">
      <c r="A1937" t="s">
        <v>5468</v>
      </c>
      <c r="B1937" s="1">
        <v>45565</v>
      </c>
      <c r="C1937" t="s">
        <v>5469</v>
      </c>
      <c r="D1937" t="s">
        <v>1205</v>
      </c>
      <c r="E1937" t="s">
        <v>226</v>
      </c>
      <c r="F1937" t="s">
        <v>227</v>
      </c>
      <c r="G1937" t="s">
        <v>38</v>
      </c>
      <c r="H1937" t="s">
        <v>68</v>
      </c>
      <c r="I1937">
        <v>1</v>
      </c>
      <c r="J1937">
        <v>95.72</v>
      </c>
      <c r="K1937">
        <v>0.05</v>
      </c>
      <c r="L1937">
        <v>4.55</v>
      </c>
      <c r="M1937">
        <v>13.46</v>
      </c>
      <c r="N1937">
        <v>108.94</v>
      </c>
      <c r="O1937" t="s">
        <v>40</v>
      </c>
      <c r="P1937" t="s">
        <v>28</v>
      </c>
      <c r="Q1937" t="s">
        <v>210</v>
      </c>
      <c r="R1937" t="s">
        <v>42</v>
      </c>
      <c r="S1937" t="s">
        <v>43</v>
      </c>
      <c r="T1937" t="s">
        <v>4319</v>
      </c>
    </row>
    <row r="1938" spans="1:20" x14ac:dyDescent="0.25">
      <c r="A1938" t="s">
        <v>5470</v>
      </c>
      <c r="B1938" s="1">
        <v>44394</v>
      </c>
      <c r="C1938" t="s">
        <v>5471</v>
      </c>
      <c r="D1938" t="s">
        <v>538</v>
      </c>
      <c r="E1938" t="s">
        <v>196</v>
      </c>
      <c r="F1938" t="s">
        <v>197</v>
      </c>
      <c r="G1938" t="s">
        <v>38</v>
      </c>
      <c r="H1938" t="s">
        <v>58</v>
      </c>
      <c r="I1938">
        <v>3</v>
      </c>
      <c r="J1938">
        <v>365.94</v>
      </c>
      <c r="K1938">
        <v>0.1</v>
      </c>
      <c r="L1938">
        <v>118.56</v>
      </c>
      <c r="M1938">
        <v>14.11</v>
      </c>
      <c r="N1938">
        <v>1120.71</v>
      </c>
      <c r="O1938" t="s">
        <v>27</v>
      </c>
      <c r="P1938" t="s">
        <v>28</v>
      </c>
      <c r="Q1938" t="s">
        <v>51</v>
      </c>
      <c r="R1938" t="s">
        <v>42</v>
      </c>
      <c r="S1938" t="s">
        <v>72</v>
      </c>
      <c r="T1938" t="s">
        <v>1940</v>
      </c>
    </row>
    <row r="1939" spans="1:20" x14ac:dyDescent="0.25">
      <c r="A1939" t="s">
        <v>5472</v>
      </c>
      <c r="B1939" s="1">
        <v>44602</v>
      </c>
      <c r="C1939" t="s">
        <v>5473</v>
      </c>
      <c r="D1939" t="s">
        <v>1002</v>
      </c>
      <c r="E1939" t="s">
        <v>434</v>
      </c>
      <c r="F1939" t="s">
        <v>435</v>
      </c>
      <c r="G1939" t="s">
        <v>98</v>
      </c>
      <c r="H1939" t="s">
        <v>354</v>
      </c>
      <c r="I1939">
        <v>3</v>
      </c>
      <c r="J1939">
        <v>272.95</v>
      </c>
      <c r="K1939">
        <v>0.05</v>
      </c>
      <c r="L1939">
        <v>62.23</v>
      </c>
      <c r="M1939">
        <v>7.76</v>
      </c>
      <c r="N1939">
        <v>847.9</v>
      </c>
      <c r="O1939" t="s">
        <v>69</v>
      </c>
      <c r="P1939" t="s">
        <v>28</v>
      </c>
      <c r="Q1939" t="s">
        <v>51</v>
      </c>
      <c r="R1939" t="s">
        <v>42</v>
      </c>
      <c r="S1939" t="s">
        <v>43</v>
      </c>
      <c r="T1939" t="s">
        <v>1281</v>
      </c>
    </row>
    <row r="1940" spans="1:20" x14ac:dyDescent="0.25">
      <c r="A1940" t="s">
        <v>5474</v>
      </c>
      <c r="B1940" s="1">
        <v>45425</v>
      </c>
      <c r="C1940" t="s">
        <v>5475</v>
      </c>
      <c r="D1940" t="s">
        <v>620</v>
      </c>
      <c r="E1940" t="s">
        <v>456</v>
      </c>
      <c r="F1940" t="s">
        <v>457</v>
      </c>
      <c r="G1940" t="s">
        <v>38</v>
      </c>
      <c r="H1940" t="s">
        <v>354</v>
      </c>
      <c r="I1940">
        <v>3</v>
      </c>
      <c r="J1940">
        <v>34.549999999999997</v>
      </c>
      <c r="K1940">
        <v>0</v>
      </c>
      <c r="L1940">
        <v>5.18</v>
      </c>
      <c r="M1940">
        <v>1.81</v>
      </c>
      <c r="N1940">
        <v>110.64</v>
      </c>
      <c r="O1940" t="s">
        <v>69</v>
      </c>
      <c r="P1940" t="s">
        <v>28</v>
      </c>
      <c r="Q1940" t="s">
        <v>71</v>
      </c>
      <c r="R1940" t="s">
        <v>42</v>
      </c>
      <c r="S1940" t="s">
        <v>43</v>
      </c>
      <c r="T1940" t="s">
        <v>2967</v>
      </c>
    </row>
    <row r="1941" spans="1:20" x14ac:dyDescent="0.25">
      <c r="A1941" t="s">
        <v>5476</v>
      </c>
      <c r="B1941" s="1">
        <v>45438</v>
      </c>
      <c r="C1941" t="s">
        <v>5477</v>
      </c>
      <c r="D1941" t="s">
        <v>1241</v>
      </c>
      <c r="E1941" t="s">
        <v>23</v>
      </c>
      <c r="F1941" t="s">
        <v>24</v>
      </c>
      <c r="G1941" t="s">
        <v>50</v>
      </c>
      <c r="H1941" t="s">
        <v>26</v>
      </c>
      <c r="I1941">
        <v>4</v>
      </c>
      <c r="J1941">
        <v>273.69</v>
      </c>
      <c r="K1941">
        <v>0.2</v>
      </c>
      <c r="L1941">
        <v>70.06</v>
      </c>
      <c r="M1941">
        <v>12.93</v>
      </c>
      <c r="N1941">
        <v>958.8</v>
      </c>
      <c r="O1941" t="s">
        <v>153</v>
      </c>
      <c r="P1941" t="s">
        <v>28</v>
      </c>
      <c r="Q1941" t="s">
        <v>100</v>
      </c>
      <c r="R1941" t="s">
        <v>101</v>
      </c>
      <c r="S1941" t="s">
        <v>43</v>
      </c>
      <c r="T1941" t="s">
        <v>141</v>
      </c>
    </row>
    <row r="1942" spans="1:20" x14ac:dyDescent="0.25">
      <c r="A1942" t="s">
        <v>5478</v>
      </c>
      <c r="B1942" s="1">
        <v>45514</v>
      </c>
      <c r="C1942" t="s">
        <v>5479</v>
      </c>
      <c r="D1942" t="s">
        <v>573</v>
      </c>
      <c r="E1942" t="s">
        <v>137</v>
      </c>
      <c r="F1942" t="s">
        <v>138</v>
      </c>
      <c r="G1942" t="s">
        <v>108</v>
      </c>
      <c r="H1942" t="s">
        <v>256</v>
      </c>
      <c r="I1942">
        <v>2</v>
      </c>
      <c r="J1942">
        <v>94.3</v>
      </c>
      <c r="K1942">
        <v>0.2</v>
      </c>
      <c r="L1942">
        <v>0</v>
      </c>
      <c r="M1942">
        <v>0.13</v>
      </c>
      <c r="N1942">
        <v>151.01</v>
      </c>
      <c r="O1942" t="s">
        <v>27</v>
      </c>
      <c r="P1942" t="s">
        <v>28</v>
      </c>
      <c r="Q1942" t="s">
        <v>51</v>
      </c>
      <c r="R1942" t="s">
        <v>42</v>
      </c>
      <c r="S1942" t="s">
        <v>43</v>
      </c>
      <c r="T1942" t="s">
        <v>1575</v>
      </c>
    </row>
    <row r="1943" spans="1:20" x14ac:dyDescent="0.25">
      <c r="A1943" t="s">
        <v>5480</v>
      </c>
      <c r="B1943" s="1">
        <v>45429</v>
      </c>
      <c r="C1943" t="s">
        <v>5481</v>
      </c>
      <c r="D1943" t="s">
        <v>772</v>
      </c>
      <c r="E1943" t="s">
        <v>130</v>
      </c>
      <c r="F1943" t="s">
        <v>131</v>
      </c>
      <c r="G1943" t="s">
        <v>180</v>
      </c>
      <c r="H1943" t="s">
        <v>256</v>
      </c>
      <c r="I1943">
        <v>1</v>
      </c>
      <c r="J1943">
        <v>348.84</v>
      </c>
      <c r="K1943">
        <v>0.25</v>
      </c>
      <c r="L1943">
        <v>13.08</v>
      </c>
      <c r="M1943">
        <v>11.27</v>
      </c>
      <c r="N1943">
        <v>285.98</v>
      </c>
      <c r="O1943" t="s">
        <v>69</v>
      </c>
      <c r="P1943" t="s">
        <v>28</v>
      </c>
      <c r="Q1943" t="s">
        <v>210</v>
      </c>
      <c r="R1943" t="s">
        <v>42</v>
      </c>
      <c r="S1943" t="s">
        <v>43</v>
      </c>
      <c r="T1943" t="s">
        <v>5482</v>
      </c>
    </row>
    <row r="1944" spans="1:20" x14ac:dyDescent="0.25">
      <c r="A1944" t="s">
        <v>5483</v>
      </c>
      <c r="B1944" s="1">
        <v>45164</v>
      </c>
      <c r="C1944" t="s">
        <v>5484</v>
      </c>
      <c r="D1944" t="s">
        <v>481</v>
      </c>
      <c r="E1944" t="s">
        <v>945</v>
      </c>
      <c r="F1944" t="s">
        <v>946</v>
      </c>
      <c r="G1944" t="s">
        <v>98</v>
      </c>
      <c r="H1944" t="s">
        <v>123</v>
      </c>
      <c r="I1944">
        <v>4</v>
      </c>
      <c r="J1944">
        <v>596.6</v>
      </c>
      <c r="K1944">
        <v>0</v>
      </c>
      <c r="L1944">
        <v>286.37</v>
      </c>
      <c r="M1944">
        <v>11.31</v>
      </c>
      <c r="N1944">
        <v>2684.08</v>
      </c>
      <c r="O1944" t="s">
        <v>153</v>
      </c>
      <c r="P1944" t="s">
        <v>99</v>
      </c>
      <c r="Q1944" t="s">
        <v>41</v>
      </c>
      <c r="R1944" t="s">
        <v>42</v>
      </c>
      <c r="S1944" t="s">
        <v>43</v>
      </c>
      <c r="T1944" t="s">
        <v>3854</v>
      </c>
    </row>
    <row r="1945" spans="1:20" x14ac:dyDescent="0.25">
      <c r="A1945" t="s">
        <v>5485</v>
      </c>
      <c r="B1945" s="1">
        <v>44715</v>
      </c>
      <c r="C1945" t="s">
        <v>5486</v>
      </c>
      <c r="D1945" t="s">
        <v>439</v>
      </c>
      <c r="E1945" t="s">
        <v>106</v>
      </c>
      <c r="F1945" t="s">
        <v>107</v>
      </c>
      <c r="G1945" t="s">
        <v>180</v>
      </c>
      <c r="H1945" t="s">
        <v>68</v>
      </c>
      <c r="I1945">
        <v>3</v>
      </c>
      <c r="J1945">
        <v>49.42</v>
      </c>
      <c r="K1945">
        <v>0.2</v>
      </c>
      <c r="L1945">
        <v>14.23</v>
      </c>
      <c r="M1945">
        <v>0.42</v>
      </c>
      <c r="N1945">
        <v>133.26</v>
      </c>
      <c r="O1945" t="s">
        <v>153</v>
      </c>
      <c r="P1945" t="s">
        <v>28</v>
      </c>
      <c r="Q1945" t="s">
        <v>139</v>
      </c>
      <c r="R1945" t="s">
        <v>140</v>
      </c>
      <c r="S1945" t="s">
        <v>43</v>
      </c>
      <c r="T1945" t="s">
        <v>3497</v>
      </c>
    </row>
    <row r="1946" spans="1:20" x14ac:dyDescent="0.25">
      <c r="A1946" t="s">
        <v>5487</v>
      </c>
      <c r="B1946" s="1">
        <v>45097</v>
      </c>
      <c r="C1946" t="s">
        <v>5488</v>
      </c>
      <c r="D1946" t="s">
        <v>591</v>
      </c>
      <c r="E1946" t="s">
        <v>358</v>
      </c>
      <c r="F1946" t="s">
        <v>359</v>
      </c>
      <c r="G1946" t="s">
        <v>108</v>
      </c>
      <c r="H1946" t="s">
        <v>39</v>
      </c>
      <c r="I1946">
        <v>3</v>
      </c>
      <c r="J1946">
        <v>402.42</v>
      </c>
      <c r="K1946">
        <v>0.1</v>
      </c>
      <c r="L1946">
        <v>54.33</v>
      </c>
      <c r="M1946">
        <v>9.2100000000000009</v>
      </c>
      <c r="N1946">
        <v>1150.07</v>
      </c>
      <c r="O1946" t="s">
        <v>40</v>
      </c>
      <c r="P1946" t="s">
        <v>132</v>
      </c>
      <c r="Q1946" t="s">
        <v>71</v>
      </c>
      <c r="R1946" t="s">
        <v>42</v>
      </c>
      <c r="S1946" t="s">
        <v>43</v>
      </c>
      <c r="T1946" t="s">
        <v>901</v>
      </c>
    </row>
    <row r="1947" spans="1:20" x14ac:dyDescent="0.25">
      <c r="A1947" t="s">
        <v>5489</v>
      </c>
      <c r="B1947" s="1">
        <v>45347</v>
      </c>
      <c r="C1947" t="s">
        <v>4808</v>
      </c>
      <c r="D1947" t="s">
        <v>1264</v>
      </c>
      <c r="E1947" t="s">
        <v>244</v>
      </c>
      <c r="F1947" t="s">
        <v>245</v>
      </c>
      <c r="G1947" t="s">
        <v>108</v>
      </c>
      <c r="H1947" t="s">
        <v>256</v>
      </c>
      <c r="I1947">
        <v>3</v>
      </c>
      <c r="J1947">
        <v>576.79999999999995</v>
      </c>
      <c r="K1947">
        <v>0.05</v>
      </c>
      <c r="L1947">
        <v>197.27</v>
      </c>
      <c r="M1947">
        <v>9.39</v>
      </c>
      <c r="N1947">
        <v>1850.54</v>
      </c>
      <c r="O1947" t="s">
        <v>27</v>
      </c>
      <c r="P1947" t="s">
        <v>28</v>
      </c>
      <c r="Q1947" t="s">
        <v>29</v>
      </c>
      <c r="R1947" t="s">
        <v>30</v>
      </c>
      <c r="S1947" t="s">
        <v>43</v>
      </c>
      <c r="T1947" t="s">
        <v>5490</v>
      </c>
    </row>
    <row r="1948" spans="1:20" x14ac:dyDescent="0.25">
      <c r="A1948" t="s">
        <v>5491</v>
      </c>
      <c r="B1948" s="1">
        <v>45220</v>
      </c>
      <c r="C1948" t="s">
        <v>5492</v>
      </c>
      <c r="D1948" t="s">
        <v>1943</v>
      </c>
      <c r="E1948" t="s">
        <v>202</v>
      </c>
      <c r="F1948" t="s">
        <v>203</v>
      </c>
      <c r="G1948" t="s">
        <v>98</v>
      </c>
      <c r="H1948" t="s">
        <v>354</v>
      </c>
      <c r="I1948">
        <v>3</v>
      </c>
      <c r="J1948">
        <v>187.75</v>
      </c>
      <c r="K1948">
        <v>0.15</v>
      </c>
      <c r="L1948">
        <v>57.45</v>
      </c>
      <c r="M1948">
        <v>4.05</v>
      </c>
      <c r="N1948">
        <v>540.26</v>
      </c>
      <c r="O1948" t="s">
        <v>80</v>
      </c>
      <c r="P1948" t="s">
        <v>28</v>
      </c>
      <c r="Q1948" t="s">
        <v>116</v>
      </c>
      <c r="R1948" t="s">
        <v>42</v>
      </c>
      <c r="S1948" t="s">
        <v>43</v>
      </c>
      <c r="T1948" t="s">
        <v>5493</v>
      </c>
    </row>
    <row r="1949" spans="1:20" x14ac:dyDescent="0.25">
      <c r="A1949" t="s">
        <v>5494</v>
      </c>
      <c r="B1949" s="1">
        <v>45184</v>
      </c>
      <c r="C1949" t="s">
        <v>5495</v>
      </c>
      <c r="D1949" t="s">
        <v>1736</v>
      </c>
      <c r="E1949" t="s">
        <v>400</v>
      </c>
      <c r="F1949" t="s">
        <v>401</v>
      </c>
      <c r="G1949" t="s">
        <v>25</v>
      </c>
      <c r="H1949" t="s">
        <v>354</v>
      </c>
      <c r="I1949">
        <v>5</v>
      </c>
      <c r="J1949">
        <v>373.41</v>
      </c>
      <c r="K1949">
        <v>0.1</v>
      </c>
      <c r="L1949">
        <v>84.02</v>
      </c>
      <c r="M1949">
        <v>2.77</v>
      </c>
      <c r="N1949">
        <v>1767.14</v>
      </c>
      <c r="O1949" t="s">
        <v>69</v>
      </c>
      <c r="P1949" t="s">
        <v>28</v>
      </c>
      <c r="Q1949" t="s">
        <v>182</v>
      </c>
      <c r="R1949" t="s">
        <v>183</v>
      </c>
      <c r="S1949" t="s">
        <v>43</v>
      </c>
      <c r="T1949" t="s">
        <v>3638</v>
      </c>
    </row>
    <row r="1950" spans="1:20" x14ac:dyDescent="0.25">
      <c r="A1950" t="s">
        <v>5496</v>
      </c>
      <c r="B1950" s="1">
        <v>44961</v>
      </c>
      <c r="C1950" t="s">
        <v>5497</v>
      </c>
      <c r="D1950" t="s">
        <v>656</v>
      </c>
      <c r="E1950" t="s">
        <v>121</v>
      </c>
      <c r="F1950" t="s">
        <v>122</v>
      </c>
      <c r="G1950" t="s">
        <v>108</v>
      </c>
      <c r="H1950" t="s">
        <v>58</v>
      </c>
      <c r="I1950">
        <v>5</v>
      </c>
      <c r="J1950">
        <v>588.42999999999995</v>
      </c>
      <c r="K1950">
        <v>0.15</v>
      </c>
      <c r="L1950">
        <v>125.04</v>
      </c>
      <c r="M1950">
        <v>11.53</v>
      </c>
      <c r="N1950">
        <v>2637.4</v>
      </c>
      <c r="O1950" t="s">
        <v>80</v>
      </c>
      <c r="P1950" t="s">
        <v>28</v>
      </c>
      <c r="Q1950" t="s">
        <v>41</v>
      </c>
      <c r="R1950" t="s">
        <v>42</v>
      </c>
      <c r="S1950" t="s">
        <v>43</v>
      </c>
      <c r="T1950" t="s">
        <v>621</v>
      </c>
    </row>
    <row r="1951" spans="1:20" x14ac:dyDescent="0.25">
      <c r="A1951" t="s">
        <v>5498</v>
      </c>
      <c r="B1951" s="1">
        <v>44056</v>
      </c>
      <c r="C1951" t="s">
        <v>5499</v>
      </c>
      <c r="D1951" t="s">
        <v>1264</v>
      </c>
      <c r="E1951" t="s">
        <v>675</v>
      </c>
      <c r="F1951" t="s">
        <v>676</v>
      </c>
      <c r="G1951" t="s">
        <v>108</v>
      </c>
      <c r="H1951" t="s">
        <v>58</v>
      </c>
      <c r="I1951">
        <v>3</v>
      </c>
      <c r="J1951">
        <v>368.57</v>
      </c>
      <c r="K1951">
        <v>0.2</v>
      </c>
      <c r="L1951">
        <v>44.23</v>
      </c>
      <c r="M1951">
        <v>7.31</v>
      </c>
      <c r="N1951">
        <v>936.11</v>
      </c>
      <c r="O1951" t="s">
        <v>80</v>
      </c>
      <c r="P1951" t="s">
        <v>28</v>
      </c>
      <c r="Q1951" t="s">
        <v>116</v>
      </c>
      <c r="R1951" t="s">
        <v>42</v>
      </c>
      <c r="S1951" t="s">
        <v>72</v>
      </c>
      <c r="T1951" t="s">
        <v>625</v>
      </c>
    </row>
    <row r="1952" spans="1:20" x14ac:dyDescent="0.25">
      <c r="A1952" t="s">
        <v>5500</v>
      </c>
      <c r="B1952" s="1">
        <v>44655</v>
      </c>
      <c r="C1952" t="s">
        <v>5501</v>
      </c>
      <c r="D1952" t="s">
        <v>1241</v>
      </c>
      <c r="E1952" t="s">
        <v>286</v>
      </c>
      <c r="F1952" t="s">
        <v>287</v>
      </c>
      <c r="G1952" t="s">
        <v>180</v>
      </c>
      <c r="H1952" t="s">
        <v>263</v>
      </c>
      <c r="I1952">
        <v>5</v>
      </c>
      <c r="J1952">
        <v>508.54</v>
      </c>
      <c r="K1952">
        <v>0</v>
      </c>
      <c r="L1952">
        <v>203.42</v>
      </c>
      <c r="M1952">
        <v>3.52</v>
      </c>
      <c r="N1952">
        <v>2749.64</v>
      </c>
      <c r="O1952" t="s">
        <v>40</v>
      </c>
      <c r="P1952" t="s">
        <v>28</v>
      </c>
      <c r="Q1952" t="s">
        <v>221</v>
      </c>
      <c r="R1952" t="s">
        <v>222</v>
      </c>
      <c r="S1952" t="s">
        <v>43</v>
      </c>
      <c r="T1952" t="s">
        <v>4198</v>
      </c>
    </row>
    <row r="1953" spans="1:20" x14ac:dyDescent="0.25">
      <c r="A1953" t="s">
        <v>5502</v>
      </c>
      <c r="B1953" s="1">
        <v>44048</v>
      </c>
      <c r="C1953" t="s">
        <v>5503</v>
      </c>
      <c r="D1953" t="s">
        <v>1402</v>
      </c>
      <c r="E1953" t="s">
        <v>386</v>
      </c>
      <c r="F1953" t="s">
        <v>387</v>
      </c>
      <c r="G1953" t="s">
        <v>50</v>
      </c>
      <c r="H1953" t="s">
        <v>263</v>
      </c>
      <c r="I1953">
        <v>1</v>
      </c>
      <c r="J1953">
        <v>591.84</v>
      </c>
      <c r="K1953">
        <v>0.05</v>
      </c>
      <c r="L1953">
        <v>28.11</v>
      </c>
      <c r="M1953">
        <v>9.75</v>
      </c>
      <c r="N1953">
        <v>600.11</v>
      </c>
      <c r="O1953" t="s">
        <v>27</v>
      </c>
      <c r="P1953" t="s">
        <v>28</v>
      </c>
      <c r="Q1953" t="s">
        <v>145</v>
      </c>
      <c r="R1953" t="s">
        <v>146</v>
      </c>
      <c r="S1953" t="s">
        <v>91</v>
      </c>
      <c r="T1953" t="s">
        <v>376</v>
      </c>
    </row>
    <row r="1954" spans="1:20" x14ac:dyDescent="0.25">
      <c r="A1954" t="s">
        <v>5504</v>
      </c>
      <c r="B1954" s="1">
        <v>44767</v>
      </c>
      <c r="C1954" t="s">
        <v>5505</v>
      </c>
      <c r="D1954" t="s">
        <v>604</v>
      </c>
      <c r="E1954" t="s">
        <v>675</v>
      </c>
      <c r="F1954" t="s">
        <v>676</v>
      </c>
      <c r="G1954" t="s">
        <v>180</v>
      </c>
      <c r="H1954" t="s">
        <v>109</v>
      </c>
      <c r="I1954">
        <v>3</v>
      </c>
      <c r="J1954">
        <v>549.61</v>
      </c>
      <c r="K1954">
        <v>0</v>
      </c>
      <c r="L1954">
        <v>82.44</v>
      </c>
      <c r="M1954">
        <v>6.7</v>
      </c>
      <c r="N1954">
        <v>1737.97</v>
      </c>
      <c r="O1954" t="s">
        <v>69</v>
      </c>
      <c r="P1954" t="s">
        <v>28</v>
      </c>
      <c r="Q1954" t="s">
        <v>154</v>
      </c>
      <c r="R1954" t="s">
        <v>155</v>
      </c>
      <c r="S1954" t="s">
        <v>43</v>
      </c>
      <c r="T1954" t="s">
        <v>409</v>
      </c>
    </row>
    <row r="1955" spans="1:20" x14ac:dyDescent="0.25">
      <c r="A1955" t="s">
        <v>5506</v>
      </c>
      <c r="B1955" s="1">
        <v>44583</v>
      </c>
      <c r="C1955" t="s">
        <v>5507</v>
      </c>
      <c r="D1955" t="s">
        <v>324</v>
      </c>
      <c r="E1955" t="s">
        <v>352</v>
      </c>
      <c r="F1955" t="s">
        <v>353</v>
      </c>
      <c r="G1955" t="s">
        <v>98</v>
      </c>
      <c r="H1955" t="s">
        <v>123</v>
      </c>
      <c r="I1955">
        <v>5</v>
      </c>
      <c r="J1955">
        <v>538.92999999999995</v>
      </c>
      <c r="K1955">
        <v>0.1</v>
      </c>
      <c r="L1955">
        <v>121.26</v>
      </c>
      <c r="M1955">
        <v>10.87</v>
      </c>
      <c r="N1955">
        <v>2557.3200000000002</v>
      </c>
      <c r="O1955" t="s">
        <v>69</v>
      </c>
      <c r="P1955" t="s">
        <v>28</v>
      </c>
      <c r="Q1955" t="s">
        <v>166</v>
      </c>
      <c r="R1955" t="s">
        <v>167</v>
      </c>
      <c r="S1955" t="s">
        <v>43</v>
      </c>
      <c r="T1955" t="s">
        <v>5366</v>
      </c>
    </row>
    <row r="1956" spans="1:20" x14ac:dyDescent="0.25">
      <c r="A1956" t="s">
        <v>5508</v>
      </c>
      <c r="B1956" s="1">
        <v>44336</v>
      </c>
      <c r="C1956" t="s">
        <v>1471</v>
      </c>
      <c r="D1956" t="s">
        <v>923</v>
      </c>
      <c r="E1956" t="s">
        <v>280</v>
      </c>
      <c r="F1956" t="s">
        <v>281</v>
      </c>
      <c r="G1956" t="s">
        <v>98</v>
      </c>
      <c r="H1956" t="s">
        <v>263</v>
      </c>
      <c r="I1956">
        <v>5</v>
      </c>
      <c r="J1956">
        <v>443.69</v>
      </c>
      <c r="K1956">
        <v>0</v>
      </c>
      <c r="L1956">
        <v>0</v>
      </c>
      <c r="M1956">
        <v>14.27</v>
      </c>
      <c r="N1956">
        <v>2232.7199999999998</v>
      </c>
      <c r="O1956" t="s">
        <v>69</v>
      </c>
      <c r="P1956" t="s">
        <v>28</v>
      </c>
      <c r="Q1956" t="s">
        <v>51</v>
      </c>
      <c r="R1956" t="s">
        <v>42</v>
      </c>
      <c r="S1956" t="s">
        <v>43</v>
      </c>
      <c r="T1956" t="s">
        <v>5387</v>
      </c>
    </row>
    <row r="1957" spans="1:20" x14ac:dyDescent="0.25">
      <c r="A1957" t="s">
        <v>5509</v>
      </c>
      <c r="B1957" s="1">
        <v>44089</v>
      </c>
      <c r="C1957" t="s">
        <v>5510</v>
      </c>
      <c r="D1957" t="s">
        <v>1418</v>
      </c>
      <c r="E1957" t="s">
        <v>574</v>
      </c>
      <c r="F1957" t="s">
        <v>575</v>
      </c>
      <c r="G1957" t="s">
        <v>108</v>
      </c>
      <c r="H1957" t="s">
        <v>58</v>
      </c>
      <c r="I1957">
        <v>2</v>
      </c>
      <c r="J1957">
        <v>264.54000000000002</v>
      </c>
      <c r="K1957">
        <v>0</v>
      </c>
      <c r="L1957">
        <v>63.49</v>
      </c>
      <c r="M1957">
        <v>5.36</v>
      </c>
      <c r="N1957">
        <v>597.92999999999995</v>
      </c>
      <c r="O1957" t="s">
        <v>69</v>
      </c>
      <c r="P1957" t="s">
        <v>28</v>
      </c>
      <c r="Q1957" t="s">
        <v>124</v>
      </c>
      <c r="R1957" t="s">
        <v>125</v>
      </c>
      <c r="S1957" t="s">
        <v>31</v>
      </c>
      <c r="T1957" t="s">
        <v>3439</v>
      </c>
    </row>
    <row r="1958" spans="1:20" x14ac:dyDescent="0.25">
      <c r="A1958" t="s">
        <v>5511</v>
      </c>
      <c r="B1958" s="1">
        <v>45628</v>
      </c>
      <c r="C1958" t="s">
        <v>5512</v>
      </c>
      <c r="D1958" t="s">
        <v>1211</v>
      </c>
      <c r="E1958" t="s">
        <v>358</v>
      </c>
      <c r="F1958" t="s">
        <v>359</v>
      </c>
      <c r="G1958" t="s">
        <v>25</v>
      </c>
      <c r="H1958" t="s">
        <v>79</v>
      </c>
      <c r="I1958">
        <v>2</v>
      </c>
      <c r="J1958">
        <v>315.35000000000002</v>
      </c>
      <c r="K1958">
        <v>0.05</v>
      </c>
      <c r="L1958">
        <v>29.96</v>
      </c>
      <c r="M1958">
        <v>7.29</v>
      </c>
      <c r="N1958">
        <v>636.41999999999996</v>
      </c>
      <c r="O1958" t="s">
        <v>69</v>
      </c>
      <c r="P1958" t="s">
        <v>28</v>
      </c>
      <c r="Q1958" t="s">
        <v>182</v>
      </c>
      <c r="R1958" t="s">
        <v>183</v>
      </c>
      <c r="S1958" t="s">
        <v>43</v>
      </c>
      <c r="T1958" t="s">
        <v>5513</v>
      </c>
    </row>
    <row r="1959" spans="1:20" x14ac:dyDescent="0.25">
      <c r="A1959" t="s">
        <v>5514</v>
      </c>
      <c r="B1959" s="1">
        <v>45371</v>
      </c>
      <c r="C1959" t="s">
        <v>5515</v>
      </c>
      <c r="D1959" t="s">
        <v>1614</v>
      </c>
      <c r="E1959" t="s">
        <v>352</v>
      </c>
      <c r="F1959" t="s">
        <v>353</v>
      </c>
      <c r="G1959" t="s">
        <v>98</v>
      </c>
      <c r="H1959" t="s">
        <v>123</v>
      </c>
      <c r="I1959">
        <v>1</v>
      </c>
      <c r="J1959">
        <v>73.180000000000007</v>
      </c>
      <c r="K1959">
        <v>0.25</v>
      </c>
      <c r="L1959">
        <v>4.3899999999999997</v>
      </c>
      <c r="M1959">
        <v>9.86</v>
      </c>
      <c r="N1959">
        <v>69.14</v>
      </c>
      <c r="O1959" t="s">
        <v>69</v>
      </c>
      <c r="P1959" t="s">
        <v>28</v>
      </c>
      <c r="Q1959" t="s">
        <v>221</v>
      </c>
      <c r="R1959" t="s">
        <v>222</v>
      </c>
      <c r="S1959" t="s">
        <v>43</v>
      </c>
      <c r="T1959" t="s">
        <v>5516</v>
      </c>
    </row>
    <row r="1960" spans="1:20" x14ac:dyDescent="0.25">
      <c r="A1960" t="s">
        <v>5517</v>
      </c>
      <c r="B1960" s="1">
        <v>45627</v>
      </c>
      <c r="C1960" t="s">
        <v>5518</v>
      </c>
      <c r="D1960" t="s">
        <v>624</v>
      </c>
      <c r="E1960" t="s">
        <v>87</v>
      </c>
      <c r="F1960" t="s">
        <v>88</v>
      </c>
      <c r="G1960" t="s">
        <v>180</v>
      </c>
      <c r="H1960" t="s">
        <v>256</v>
      </c>
      <c r="I1960">
        <v>3</v>
      </c>
      <c r="J1960">
        <v>165.15</v>
      </c>
      <c r="K1960">
        <v>0</v>
      </c>
      <c r="L1960">
        <v>59.45</v>
      </c>
      <c r="M1960">
        <v>7.84</v>
      </c>
      <c r="N1960">
        <v>562.74</v>
      </c>
      <c r="O1960" t="s">
        <v>80</v>
      </c>
      <c r="P1960" t="s">
        <v>99</v>
      </c>
      <c r="Q1960" t="s">
        <v>89</v>
      </c>
      <c r="R1960" t="s">
        <v>90</v>
      </c>
      <c r="S1960" t="s">
        <v>43</v>
      </c>
      <c r="T1960" t="s">
        <v>5519</v>
      </c>
    </row>
    <row r="1961" spans="1:20" x14ac:dyDescent="0.25">
      <c r="A1961" t="s">
        <v>5520</v>
      </c>
      <c r="B1961" s="1">
        <v>43884</v>
      </c>
      <c r="C1961" t="s">
        <v>1947</v>
      </c>
      <c r="D1961" t="s">
        <v>526</v>
      </c>
      <c r="E1961" t="s">
        <v>56</v>
      </c>
      <c r="F1961" t="s">
        <v>57</v>
      </c>
      <c r="G1961" t="s">
        <v>38</v>
      </c>
      <c r="H1961" t="s">
        <v>79</v>
      </c>
      <c r="I1961">
        <v>2</v>
      </c>
      <c r="J1961">
        <v>162.66999999999999</v>
      </c>
      <c r="K1961">
        <v>0.2</v>
      </c>
      <c r="L1961">
        <v>0</v>
      </c>
      <c r="M1961">
        <v>14.77</v>
      </c>
      <c r="N1961">
        <v>275.04000000000002</v>
      </c>
      <c r="O1961" t="s">
        <v>69</v>
      </c>
      <c r="P1961" t="s">
        <v>28</v>
      </c>
      <c r="Q1961" t="s">
        <v>100</v>
      </c>
      <c r="R1961" t="s">
        <v>101</v>
      </c>
      <c r="S1961" t="s">
        <v>235</v>
      </c>
      <c r="T1961" t="s">
        <v>5521</v>
      </c>
    </row>
    <row r="1962" spans="1:20" x14ac:dyDescent="0.25">
      <c r="A1962" t="s">
        <v>5522</v>
      </c>
      <c r="B1962" s="1">
        <v>44901</v>
      </c>
      <c r="C1962" t="s">
        <v>5523</v>
      </c>
      <c r="D1962" t="s">
        <v>811</v>
      </c>
      <c r="E1962" t="s">
        <v>261</v>
      </c>
      <c r="F1962" t="s">
        <v>262</v>
      </c>
      <c r="G1962" t="s">
        <v>25</v>
      </c>
      <c r="H1962" t="s">
        <v>123</v>
      </c>
      <c r="I1962">
        <v>3</v>
      </c>
      <c r="J1962">
        <v>270.47000000000003</v>
      </c>
      <c r="K1962">
        <v>0.15</v>
      </c>
      <c r="L1962">
        <v>55.18</v>
      </c>
      <c r="M1962">
        <v>14.25</v>
      </c>
      <c r="N1962">
        <v>759.13</v>
      </c>
      <c r="O1962" t="s">
        <v>80</v>
      </c>
      <c r="P1962" t="s">
        <v>28</v>
      </c>
      <c r="Q1962" t="s">
        <v>145</v>
      </c>
      <c r="R1962" t="s">
        <v>146</v>
      </c>
      <c r="S1962" t="s">
        <v>31</v>
      </c>
      <c r="T1962" t="s">
        <v>4080</v>
      </c>
    </row>
    <row r="1963" spans="1:20" x14ac:dyDescent="0.25">
      <c r="A1963" t="s">
        <v>5524</v>
      </c>
      <c r="B1963" s="1">
        <v>44557</v>
      </c>
      <c r="C1963" t="s">
        <v>2103</v>
      </c>
      <c r="D1963" t="s">
        <v>260</v>
      </c>
      <c r="E1963" t="s">
        <v>945</v>
      </c>
      <c r="F1963" t="s">
        <v>946</v>
      </c>
      <c r="G1963" t="s">
        <v>108</v>
      </c>
      <c r="H1963" t="s">
        <v>354</v>
      </c>
      <c r="I1963">
        <v>2</v>
      </c>
      <c r="J1963">
        <v>429.59</v>
      </c>
      <c r="K1963">
        <v>0.3</v>
      </c>
      <c r="L1963">
        <v>30.07</v>
      </c>
      <c r="M1963">
        <v>4.75</v>
      </c>
      <c r="N1963">
        <v>636.25</v>
      </c>
      <c r="O1963" t="s">
        <v>40</v>
      </c>
      <c r="P1963" t="s">
        <v>28</v>
      </c>
      <c r="Q1963" t="s">
        <v>182</v>
      </c>
      <c r="R1963" t="s">
        <v>183</v>
      </c>
      <c r="S1963" t="s">
        <v>43</v>
      </c>
      <c r="T1963" t="s">
        <v>2989</v>
      </c>
    </row>
    <row r="1964" spans="1:20" x14ac:dyDescent="0.25">
      <c r="A1964" t="s">
        <v>5525</v>
      </c>
      <c r="B1964" s="1">
        <v>44519</v>
      </c>
      <c r="C1964" t="s">
        <v>5526</v>
      </c>
      <c r="D1964" t="s">
        <v>1264</v>
      </c>
      <c r="E1964" t="s">
        <v>77</v>
      </c>
      <c r="F1964" t="s">
        <v>78</v>
      </c>
      <c r="G1964" t="s">
        <v>25</v>
      </c>
      <c r="H1964" t="s">
        <v>58</v>
      </c>
      <c r="I1964">
        <v>3</v>
      </c>
      <c r="J1964">
        <v>99.45</v>
      </c>
      <c r="K1964">
        <v>0.05</v>
      </c>
      <c r="L1964">
        <v>14.17</v>
      </c>
      <c r="M1964">
        <v>11.71</v>
      </c>
      <c r="N1964">
        <v>309.31</v>
      </c>
      <c r="O1964" t="s">
        <v>69</v>
      </c>
      <c r="P1964" t="s">
        <v>28</v>
      </c>
      <c r="Q1964" t="s">
        <v>89</v>
      </c>
      <c r="R1964" t="s">
        <v>90</v>
      </c>
      <c r="S1964" t="s">
        <v>31</v>
      </c>
      <c r="T1964" t="s">
        <v>4085</v>
      </c>
    </row>
    <row r="1965" spans="1:20" x14ac:dyDescent="0.25">
      <c r="A1965" t="s">
        <v>5527</v>
      </c>
      <c r="B1965" s="1">
        <v>45375</v>
      </c>
      <c r="C1965" t="s">
        <v>5528</v>
      </c>
      <c r="D1965" t="s">
        <v>716</v>
      </c>
      <c r="E1965" t="s">
        <v>302</v>
      </c>
      <c r="F1965" t="s">
        <v>303</v>
      </c>
      <c r="G1965" t="s">
        <v>50</v>
      </c>
      <c r="H1965" t="s">
        <v>123</v>
      </c>
      <c r="I1965">
        <v>5</v>
      </c>
      <c r="J1965">
        <v>360.18</v>
      </c>
      <c r="K1965">
        <v>0</v>
      </c>
      <c r="L1965">
        <v>90.05</v>
      </c>
      <c r="M1965">
        <v>11.71</v>
      </c>
      <c r="N1965">
        <v>1902.66</v>
      </c>
      <c r="O1965" t="s">
        <v>153</v>
      </c>
      <c r="P1965" t="s">
        <v>28</v>
      </c>
      <c r="Q1965" t="s">
        <v>339</v>
      </c>
      <c r="R1965" t="s">
        <v>82</v>
      </c>
      <c r="S1965" t="s">
        <v>43</v>
      </c>
      <c r="T1965" t="s">
        <v>2660</v>
      </c>
    </row>
    <row r="1966" spans="1:20" x14ac:dyDescent="0.25">
      <c r="A1966" t="s">
        <v>5529</v>
      </c>
      <c r="B1966" s="1">
        <v>44953</v>
      </c>
      <c r="C1966" t="s">
        <v>5530</v>
      </c>
      <c r="D1966" t="s">
        <v>2126</v>
      </c>
      <c r="E1966" t="s">
        <v>233</v>
      </c>
      <c r="F1966" t="s">
        <v>234</v>
      </c>
      <c r="G1966" t="s">
        <v>108</v>
      </c>
      <c r="H1966" t="s">
        <v>109</v>
      </c>
      <c r="I1966">
        <v>5</v>
      </c>
      <c r="J1966">
        <v>550.86</v>
      </c>
      <c r="K1966">
        <v>0.1</v>
      </c>
      <c r="L1966">
        <v>198.31</v>
      </c>
      <c r="M1966">
        <v>8.5399999999999991</v>
      </c>
      <c r="N1966">
        <v>2685.72</v>
      </c>
      <c r="O1966" t="s">
        <v>27</v>
      </c>
      <c r="P1966" t="s">
        <v>132</v>
      </c>
      <c r="Q1966" t="s">
        <v>124</v>
      </c>
      <c r="R1966" t="s">
        <v>125</v>
      </c>
      <c r="S1966" t="s">
        <v>43</v>
      </c>
      <c r="T1966" t="s">
        <v>5531</v>
      </c>
    </row>
    <row r="1967" spans="1:20" x14ac:dyDescent="0.25">
      <c r="A1967" t="s">
        <v>5532</v>
      </c>
      <c r="B1967" s="1">
        <v>44874</v>
      </c>
      <c r="C1967" t="s">
        <v>5533</v>
      </c>
      <c r="D1967" t="s">
        <v>652</v>
      </c>
      <c r="E1967" t="s">
        <v>374</v>
      </c>
      <c r="F1967" t="s">
        <v>375</v>
      </c>
      <c r="G1967" t="s">
        <v>180</v>
      </c>
      <c r="H1967" t="s">
        <v>68</v>
      </c>
      <c r="I1967">
        <v>1</v>
      </c>
      <c r="J1967">
        <v>207.09</v>
      </c>
      <c r="K1967">
        <v>0</v>
      </c>
      <c r="L1967">
        <v>10.35</v>
      </c>
      <c r="M1967">
        <v>9.75</v>
      </c>
      <c r="N1967">
        <v>227.19</v>
      </c>
      <c r="O1967" t="s">
        <v>153</v>
      </c>
      <c r="P1967" t="s">
        <v>28</v>
      </c>
      <c r="Q1967" t="s">
        <v>60</v>
      </c>
      <c r="R1967" t="s">
        <v>61</v>
      </c>
      <c r="S1967" t="s">
        <v>31</v>
      </c>
      <c r="T1967" t="s">
        <v>5534</v>
      </c>
    </row>
    <row r="1968" spans="1:20" x14ac:dyDescent="0.25">
      <c r="A1968" t="s">
        <v>5535</v>
      </c>
      <c r="B1968" s="1">
        <v>45607</v>
      </c>
      <c r="C1968" t="s">
        <v>5536</v>
      </c>
      <c r="D1968" t="s">
        <v>497</v>
      </c>
      <c r="E1968" t="s">
        <v>208</v>
      </c>
      <c r="F1968" t="s">
        <v>209</v>
      </c>
      <c r="G1968" t="s">
        <v>25</v>
      </c>
      <c r="H1968" t="s">
        <v>354</v>
      </c>
      <c r="I1968">
        <v>4</v>
      </c>
      <c r="J1968">
        <v>231.09</v>
      </c>
      <c r="K1968">
        <v>0</v>
      </c>
      <c r="L1968">
        <v>73.95</v>
      </c>
      <c r="M1968">
        <v>12.56</v>
      </c>
      <c r="N1968">
        <v>1010.87</v>
      </c>
      <c r="O1968" t="s">
        <v>27</v>
      </c>
      <c r="P1968" t="s">
        <v>28</v>
      </c>
      <c r="Q1968" t="s">
        <v>139</v>
      </c>
      <c r="R1968" t="s">
        <v>140</v>
      </c>
      <c r="S1968" t="s">
        <v>91</v>
      </c>
      <c r="T1968" t="s">
        <v>2630</v>
      </c>
    </row>
    <row r="1969" spans="1:20" x14ac:dyDescent="0.25">
      <c r="A1969" t="s">
        <v>5537</v>
      </c>
      <c r="B1969" s="1">
        <v>45427</v>
      </c>
      <c r="C1969" t="s">
        <v>5538</v>
      </c>
      <c r="D1969" t="s">
        <v>885</v>
      </c>
      <c r="E1969" t="s">
        <v>114</v>
      </c>
      <c r="F1969" t="s">
        <v>115</v>
      </c>
      <c r="G1969" t="s">
        <v>180</v>
      </c>
      <c r="H1969" t="s">
        <v>256</v>
      </c>
      <c r="I1969">
        <v>5</v>
      </c>
      <c r="J1969">
        <v>95.49</v>
      </c>
      <c r="K1969">
        <v>0.15</v>
      </c>
      <c r="L1969">
        <v>32.47</v>
      </c>
      <c r="M1969">
        <v>5.5</v>
      </c>
      <c r="N1969">
        <v>443.8</v>
      </c>
      <c r="O1969" t="s">
        <v>69</v>
      </c>
      <c r="P1969" t="s">
        <v>28</v>
      </c>
      <c r="Q1969" t="s">
        <v>221</v>
      </c>
      <c r="R1969" t="s">
        <v>222</v>
      </c>
      <c r="S1969" t="s">
        <v>31</v>
      </c>
      <c r="T1969" t="s">
        <v>3669</v>
      </c>
    </row>
    <row r="1970" spans="1:20" x14ac:dyDescent="0.25">
      <c r="A1970" t="s">
        <v>5539</v>
      </c>
      <c r="B1970" s="1">
        <v>45344</v>
      </c>
      <c r="C1970" t="s">
        <v>5540</v>
      </c>
      <c r="D1970" t="s">
        <v>429</v>
      </c>
      <c r="E1970" t="s">
        <v>434</v>
      </c>
      <c r="F1970" t="s">
        <v>435</v>
      </c>
      <c r="G1970" t="s">
        <v>25</v>
      </c>
      <c r="H1970" t="s">
        <v>68</v>
      </c>
      <c r="I1970">
        <v>2</v>
      </c>
      <c r="J1970">
        <v>397.31</v>
      </c>
      <c r="K1970">
        <v>0.2</v>
      </c>
      <c r="L1970">
        <v>76.28</v>
      </c>
      <c r="M1970">
        <v>6.65</v>
      </c>
      <c r="N1970">
        <v>718.63</v>
      </c>
      <c r="O1970" t="s">
        <v>40</v>
      </c>
      <c r="P1970" t="s">
        <v>132</v>
      </c>
      <c r="Q1970" t="s">
        <v>29</v>
      </c>
      <c r="R1970" t="s">
        <v>30</v>
      </c>
      <c r="S1970" t="s">
        <v>43</v>
      </c>
      <c r="T1970" t="s">
        <v>5541</v>
      </c>
    </row>
    <row r="1971" spans="1:20" x14ac:dyDescent="0.25">
      <c r="A1971" t="s">
        <v>5542</v>
      </c>
      <c r="B1971" s="1">
        <v>44249</v>
      </c>
      <c r="C1971" t="s">
        <v>5543</v>
      </c>
      <c r="D1971" t="s">
        <v>944</v>
      </c>
      <c r="E1971" t="s">
        <v>812</v>
      </c>
      <c r="F1971" t="s">
        <v>813</v>
      </c>
      <c r="G1971" t="s">
        <v>98</v>
      </c>
      <c r="H1971" t="s">
        <v>68</v>
      </c>
      <c r="I1971">
        <v>3</v>
      </c>
      <c r="J1971">
        <v>327.84</v>
      </c>
      <c r="K1971">
        <v>0</v>
      </c>
      <c r="L1971">
        <v>78.680000000000007</v>
      </c>
      <c r="M1971">
        <v>0.45</v>
      </c>
      <c r="N1971">
        <v>1062.6500000000001</v>
      </c>
      <c r="O1971" t="s">
        <v>69</v>
      </c>
      <c r="P1971" t="s">
        <v>28</v>
      </c>
      <c r="Q1971" t="s">
        <v>81</v>
      </c>
      <c r="R1971" t="s">
        <v>82</v>
      </c>
      <c r="S1971" t="s">
        <v>43</v>
      </c>
      <c r="T1971" t="s">
        <v>4039</v>
      </c>
    </row>
    <row r="1972" spans="1:20" x14ac:dyDescent="0.25">
      <c r="A1972" t="s">
        <v>5544</v>
      </c>
      <c r="B1972" s="1">
        <v>44520</v>
      </c>
      <c r="C1972" t="s">
        <v>5545</v>
      </c>
      <c r="D1972" t="s">
        <v>2575</v>
      </c>
      <c r="E1972" t="s">
        <v>151</v>
      </c>
      <c r="F1972" t="s">
        <v>152</v>
      </c>
      <c r="G1972" t="s">
        <v>98</v>
      </c>
      <c r="H1972" t="s">
        <v>39</v>
      </c>
      <c r="I1972">
        <v>3</v>
      </c>
      <c r="J1972">
        <v>452.04</v>
      </c>
      <c r="K1972">
        <v>0.15</v>
      </c>
      <c r="L1972">
        <v>57.64</v>
      </c>
      <c r="M1972">
        <v>3.91</v>
      </c>
      <c r="N1972">
        <v>1214.25</v>
      </c>
      <c r="O1972" t="s">
        <v>69</v>
      </c>
      <c r="P1972" t="s">
        <v>28</v>
      </c>
      <c r="Q1972" t="s">
        <v>51</v>
      </c>
      <c r="R1972" t="s">
        <v>42</v>
      </c>
      <c r="S1972" t="s">
        <v>43</v>
      </c>
      <c r="T1972" t="s">
        <v>4966</v>
      </c>
    </row>
    <row r="1973" spans="1:20" x14ac:dyDescent="0.25">
      <c r="A1973" t="s">
        <v>5546</v>
      </c>
      <c r="B1973" s="1">
        <v>44680</v>
      </c>
      <c r="C1973" t="s">
        <v>4830</v>
      </c>
      <c r="D1973" t="s">
        <v>365</v>
      </c>
      <c r="E1973" t="s">
        <v>574</v>
      </c>
      <c r="F1973" t="s">
        <v>575</v>
      </c>
      <c r="G1973" t="s">
        <v>98</v>
      </c>
      <c r="H1973" t="s">
        <v>68</v>
      </c>
      <c r="I1973">
        <v>1</v>
      </c>
      <c r="J1973">
        <v>579.80999999999995</v>
      </c>
      <c r="K1973">
        <v>0.05</v>
      </c>
      <c r="L1973">
        <v>27.54</v>
      </c>
      <c r="M1973">
        <v>0.63</v>
      </c>
      <c r="N1973">
        <v>578.99</v>
      </c>
      <c r="O1973" t="s">
        <v>69</v>
      </c>
      <c r="P1973" t="s">
        <v>28</v>
      </c>
      <c r="Q1973" t="s">
        <v>228</v>
      </c>
      <c r="R1973" t="s">
        <v>82</v>
      </c>
      <c r="S1973" t="s">
        <v>43</v>
      </c>
      <c r="T1973" t="s">
        <v>5547</v>
      </c>
    </row>
    <row r="1974" spans="1:20" x14ac:dyDescent="0.25">
      <c r="A1974" t="s">
        <v>5548</v>
      </c>
      <c r="B1974" s="1">
        <v>43892</v>
      </c>
      <c r="C1974" t="s">
        <v>5549</v>
      </c>
      <c r="D1974" t="s">
        <v>1250</v>
      </c>
      <c r="E1974" t="s">
        <v>96</v>
      </c>
      <c r="F1974" t="s">
        <v>97</v>
      </c>
      <c r="G1974" t="s">
        <v>180</v>
      </c>
      <c r="H1974" t="s">
        <v>109</v>
      </c>
      <c r="I1974">
        <v>5</v>
      </c>
      <c r="J1974">
        <v>439.92</v>
      </c>
      <c r="K1974">
        <v>0.05</v>
      </c>
      <c r="L1974">
        <v>104.48</v>
      </c>
      <c r="M1974">
        <v>2.4500000000000002</v>
      </c>
      <c r="N1974">
        <v>2196.5500000000002</v>
      </c>
      <c r="O1974" t="s">
        <v>69</v>
      </c>
      <c r="P1974" t="s">
        <v>28</v>
      </c>
      <c r="Q1974" t="s">
        <v>124</v>
      </c>
      <c r="R1974" t="s">
        <v>125</v>
      </c>
      <c r="S1974" t="s">
        <v>43</v>
      </c>
      <c r="T1974" t="s">
        <v>617</v>
      </c>
    </row>
    <row r="1975" spans="1:20" x14ac:dyDescent="0.25">
      <c r="A1975" t="s">
        <v>5550</v>
      </c>
      <c r="B1975" s="1">
        <v>44999</v>
      </c>
      <c r="C1975" t="s">
        <v>5551</v>
      </c>
      <c r="D1975" t="s">
        <v>1593</v>
      </c>
      <c r="E1975" t="s">
        <v>456</v>
      </c>
      <c r="F1975" t="s">
        <v>457</v>
      </c>
      <c r="G1975" t="s">
        <v>50</v>
      </c>
      <c r="H1975" t="s">
        <v>39</v>
      </c>
      <c r="I1975">
        <v>4</v>
      </c>
      <c r="J1975">
        <v>111.1</v>
      </c>
      <c r="K1975">
        <v>0</v>
      </c>
      <c r="L1975">
        <v>22.22</v>
      </c>
      <c r="M1975">
        <v>4.99</v>
      </c>
      <c r="N1975">
        <v>471.61</v>
      </c>
      <c r="O1975" t="s">
        <v>80</v>
      </c>
      <c r="P1975" t="s">
        <v>99</v>
      </c>
      <c r="Q1975" t="s">
        <v>89</v>
      </c>
      <c r="R1975" t="s">
        <v>90</v>
      </c>
      <c r="S1975" t="s">
        <v>43</v>
      </c>
      <c r="T1975" t="s">
        <v>1149</v>
      </c>
    </row>
    <row r="1976" spans="1:20" x14ac:dyDescent="0.25">
      <c r="A1976" t="s">
        <v>5552</v>
      </c>
      <c r="B1976" s="1">
        <v>44046</v>
      </c>
      <c r="C1976" t="s">
        <v>5553</v>
      </c>
      <c r="D1976" t="s">
        <v>684</v>
      </c>
      <c r="E1976" t="s">
        <v>137</v>
      </c>
      <c r="F1976" t="s">
        <v>138</v>
      </c>
      <c r="G1976" t="s">
        <v>98</v>
      </c>
      <c r="H1976" t="s">
        <v>123</v>
      </c>
      <c r="I1976">
        <v>4</v>
      </c>
      <c r="J1976">
        <v>459.93</v>
      </c>
      <c r="K1976">
        <v>0.15</v>
      </c>
      <c r="L1976">
        <v>0</v>
      </c>
      <c r="M1976">
        <v>10.08</v>
      </c>
      <c r="N1976">
        <v>1573.84</v>
      </c>
      <c r="O1976" t="s">
        <v>69</v>
      </c>
      <c r="P1976" t="s">
        <v>99</v>
      </c>
      <c r="Q1976" t="s">
        <v>100</v>
      </c>
      <c r="R1976" t="s">
        <v>101</v>
      </c>
      <c r="S1976" t="s">
        <v>43</v>
      </c>
      <c r="T1976" t="s">
        <v>5554</v>
      </c>
    </row>
    <row r="1977" spans="1:20" x14ac:dyDescent="0.25">
      <c r="A1977" t="s">
        <v>5555</v>
      </c>
      <c r="B1977" s="1">
        <v>43833</v>
      </c>
      <c r="C1977" t="s">
        <v>5556</v>
      </c>
      <c r="D1977" t="s">
        <v>307</v>
      </c>
      <c r="E1977" t="s">
        <v>492</v>
      </c>
      <c r="F1977" t="s">
        <v>493</v>
      </c>
      <c r="G1977" t="s">
        <v>50</v>
      </c>
      <c r="H1977" t="s">
        <v>79</v>
      </c>
      <c r="I1977">
        <v>4</v>
      </c>
      <c r="J1977">
        <v>498.43</v>
      </c>
      <c r="K1977">
        <v>0</v>
      </c>
      <c r="L1977">
        <v>159.5</v>
      </c>
      <c r="M1977">
        <v>6.46</v>
      </c>
      <c r="N1977">
        <v>2159.6799999999998</v>
      </c>
      <c r="O1977" t="s">
        <v>80</v>
      </c>
      <c r="P1977" t="s">
        <v>132</v>
      </c>
      <c r="Q1977" t="s">
        <v>71</v>
      </c>
      <c r="R1977" t="s">
        <v>42</v>
      </c>
      <c r="S1977" t="s">
        <v>31</v>
      </c>
      <c r="T1977" t="s">
        <v>4519</v>
      </c>
    </row>
    <row r="1978" spans="1:20" x14ac:dyDescent="0.25">
      <c r="A1978" t="s">
        <v>5557</v>
      </c>
      <c r="B1978" s="1">
        <v>43990</v>
      </c>
      <c r="C1978" t="s">
        <v>5558</v>
      </c>
      <c r="D1978" t="s">
        <v>1739</v>
      </c>
      <c r="E1978" t="s">
        <v>337</v>
      </c>
      <c r="F1978" t="s">
        <v>338</v>
      </c>
      <c r="G1978" t="s">
        <v>50</v>
      </c>
      <c r="H1978" t="s">
        <v>68</v>
      </c>
      <c r="I1978">
        <v>4</v>
      </c>
      <c r="J1978">
        <v>460.25</v>
      </c>
      <c r="K1978">
        <v>0.15</v>
      </c>
      <c r="L1978">
        <v>187.78</v>
      </c>
      <c r="M1978">
        <v>13.48</v>
      </c>
      <c r="N1978">
        <v>1766.11</v>
      </c>
      <c r="O1978" t="s">
        <v>40</v>
      </c>
      <c r="P1978" t="s">
        <v>28</v>
      </c>
      <c r="Q1978" t="s">
        <v>228</v>
      </c>
      <c r="R1978" t="s">
        <v>82</v>
      </c>
      <c r="S1978" t="s">
        <v>43</v>
      </c>
      <c r="T1978" t="s">
        <v>3580</v>
      </c>
    </row>
    <row r="1979" spans="1:20" x14ac:dyDescent="0.25">
      <c r="A1979" t="s">
        <v>5559</v>
      </c>
      <c r="B1979" s="1">
        <v>45593</v>
      </c>
      <c r="C1979" t="s">
        <v>5134</v>
      </c>
      <c r="D1979" t="s">
        <v>271</v>
      </c>
      <c r="E1979" t="s">
        <v>337</v>
      </c>
      <c r="F1979" t="s">
        <v>338</v>
      </c>
      <c r="G1979" t="s">
        <v>38</v>
      </c>
      <c r="H1979" t="s">
        <v>109</v>
      </c>
      <c r="I1979">
        <v>5</v>
      </c>
      <c r="J1979">
        <v>575.04999999999995</v>
      </c>
      <c r="K1979">
        <v>0</v>
      </c>
      <c r="L1979">
        <v>0</v>
      </c>
      <c r="M1979">
        <v>4.68</v>
      </c>
      <c r="N1979">
        <v>2879.93</v>
      </c>
      <c r="O1979" t="s">
        <v>27</v>
      </c>
      <c r="P1979" t="s">
        <v>28</v>
      </c>
      <c r="Q1979" t="s">
        <v>145</v>
      </c>
      <c r="R1979" t="s">
        <v>146</v>
      </c>
      <c r="S1979" t="s">
        <v>43</v>
      </c>
      <c r="T1979" t="s">
        <v>2307</v>
      </c>
    </row>
    <row r="1980" spans="1:20" x14ac:dyDescent="0.25">
      <c r="A1980" t="s">
        <v>5560</v>
      </c>
      <c r="B1980" s="1">
        <v>44611</v>
      </c>
      <c r="C1980" t="s">
        <v>5561</v>
      </c>
      <c r="D1980" t="s">
        <v>1418</v>
      </c>
      <c r="E1980" t="s">
        <v>48</v>
      </c>
      <c r="F1980" t="s">
        <v>49</v>
      </c>
      <c r="G1980" t="s">
        <v>25</v>
      </c>
      <c r="H1980" t="s">
        <v>39</v>
      </c>
      <c r="I1980">
        <v>5</v>
      </c>
      <c r="J1980">
        <v>97.99</v>
      </c>
      <c r="K1980">
        <v>0.1</v>
      </c>
      <c r="L1980">
        <v>22.05</v>
      </c>
      <c r="M1980">
        <v>9.33</v>
      </c>
      <c r="N1980">
        <v>472.34</v>
      </c>
      <c r="O1980" t="s">
        <v>40</v>
      </c>
      <c r="P1980" t="s">
        <v>181</v>
      </c>
      <c r="Q1980" t="s">
        <v>100</v>
      </c>
      <c r="R1980" t="s">
        <v>101</v>
      </c>
      <c r="S1980" t="s">
        <v>43</v>
      </c>
      <c r="T1980" t="s">
        <v>3617</v>
      </c>
    </row>
    <row r="1981" spans="1:20" x14ac:dyDescent="0.25">
      <c r="A1981" t="s">
        <v>5562</v>
      </c>
      <c r="B1981" s="1">
        <v>44974</v>
      </c>
      <c r="C1981" t="s">
        <v>5563</v>
      </c>
      <c r="D1981" t="s">
        <v>201</v>
      </c>
      <c r="E1981" t="s">
        <v>592</v>
      </c>
      <c r="F1981" t="s">
        <v>593</v>
      </c>
      <c r="G1981" t="s">
        <v>98</v>
      </c>
      <c r="H1981" t="s">
        <v>109</v>
      </c>
      <c r="I1981">
        <v>4</v>
      </c>
      <c r="J1981">
        <v>192.81</v>
      </c>
      <c r="K1981">
        <v>0.15</v>
      </c>
      <c r="L1981">
        <v>52.44</v>
      </c>
      <c r="M1981">
        <v>11</v>
      </c>
      <c r="N1981">
        <v>718.99</v>
      </c>
      <c r="O1981" t="s">
        <v>27</v>
      </c>
      <c r="P1981" t="s">
        <v>132</v>
      </c>
      <c r="Q1981" t="s">
        <v>166</v>
      </c>
      <c r="R1981" t="s">
        <v>167</v>
      </c>
      <c r="S1981" t="s">
        <v>43</v>
      </c>
      <c r="T1981" t="s">
        <v>436</v>
      </c>
    </row>
    <row r="1982" spans="1:20" x14ac:dyDescent="0.25">
      <c r="A1982" t="s">
        <v>5564</v>
      </c>
      <c r="B1982" s="1">
        <v>44723</v>
      </c>
      <c r="C1982" t="s">
        <v>5565</v>
      </c>
      <c r="D1982" t="s">
        <v>1878</v>
      </c>
      <c r="E1982" t="s">
        <v>66</v>
      </c>
      <c r="F1982" t="s">
        <v>67</v>
      </c>
      <c r="G1982" t="s">
        <v>38</v>
      </c>
      <c r="H1982" t="s">
        <v>39</v>
      </c>
      <c r="I1982">
        <v>3</v>
      </c>
      <c r="J1982">
        <v>208.92</v>
      </c>
      <c r="K1982">
        <v>0</v>
      </c>
      <c r="L1982">
        <v>50.14</v>
      </c>
      <c r="M1982">
        <v>7.01</v>
      </c>
      <c r="N1982">
        <v>683.91</v>
      </c>
      <c r="O1982" t="s">
        <v>153</v>
      </c>
      <c r="P1982" t="s">
        <v>28</v>
      </c>
      <c r="Q1982" t="s">
        <v>228</v>
      </c>
      <c r="R1982" t="s">
        <v>82</v>
      </c>
      <c r="S1982" t="s">
        <v>31</v>
      </c>
      <c r="T1982" t="s">
        <v>5566</v>
      </c>
    </row>
    <row r="1983" spans="1:20" x14ac:dyDescent="0.25">
      <c r="A1983" t="s">
        <v>5567</v>
      </c>
      <c r="B1983" s="1">
        <v>44943</v>
      </c>
      <c r="C1983" t="s">
        <v>5568</v>
      </c>
      <c r="D1983" t="s">
        <v>1292</v>
      </c>
      <c r="E1983" t="s">
        <v>280</v>
      </c>
      <c r="F1983" t="s">
        <v>281</v>
      </c>
      <c r="G1983" t="s">
        <v>108</v>
      </c>
      <c r="H1983" t="s">
        <v>26</v>
      </c>
      <c r="I1983">
        <v>3</v>
      </c>
      <c r="J1983">
        <v>388.68</v>
      </c>
      <c r="K1983">
        <v>0</v>
      </c>
      <c r="L1983">
        <v>93.28</v>
      </c>
      <c r="M1983">
        <v>12.62</v>
      </c>
      <c r="N1983">
        <v>1271.94</v>
      </c>
      <c r="O1983" t="s">
        <v>27</v>
      </c>
      <c r="P1983" t="s">
        <v>28</v>
      </c>
      <c r="Q1983" t="s">
        <v>228</v>
      </c>
      <c r="R1983" t="s">
        <v>82</v>
      </c>
      <c r="S1983" t="s">
        <v>43</v>
      </c>
      <c r="T1983" t="s">
        <v>1175</v>
      </c>
    </row>
    <row r="1984" spans="1:20" x14ac:dyDescent="0.25">
      <c r="A1984" t="s">
        <v>5569</v>
      </c>
      <c r="B1984" s="1">
        <v>44159</v>
      </c>
      <c r="C1984" t="s">
        <v>5570</v>
      </c>
      <c r="D1984" t="s">
        <v>516</v>
      </c>
      <c r="E1984" t="s">
        <v>386</v>
      </c>
      <c r="F1984" t="s">
        <v>387</v>
      </c>
      <c r="G1984" t="s">
        <v>180</v>
      </c>
      <c r="H1984" t="s">
        <v>39</v>
      </c>
      <c r="I1984">
        <v>3</v>
      </c>
      <c r="J1984">
        <v>462.29</v>
      </c>
      <c r="K1984">
        <v>0</v>
      </c>
      <c r="L1984">
        <v>249.64</v>
      </c>
      <c r="M1984">
        <v>0.17</v>
      </c>
      <c r="N1984">
        <v>1636.68</v>
      </c>
      <c r="O1984" t="s">
        <v>153</v>
      </c>
      <c r="P1984" t="s">
        <v>28</v>
      </c>
      <c r="Q1984" t="s">
        <v>41</v>
      </c>
      <c r="R1984" t="s">
        <v>42</v>
      </c>
      <c r="S1984" t="s">
        <v>31</v>
      </c>
      <c r="T1984" t="s">
        <v>5571</v>
      </c>
    </row>
    <row r="1985" spans="1:20" x14ac:dyDescent="0.25">
      <c r="A1985" t="s">
        <v>5572</v>
      </c>
      <c r="B1985" s="1">
        <v>44410</v>
      </c>
      <c r="C1985" t="s">
        <v>5573</v>
      </c>
      <c r="D1985" t="s">
        <v>1736</v>
      </c>
      <c r="E1985" t="s">
        <v>114</v>
      </c>
      <c r="F1985" t="s">
        <v>115</v>
      </c>
      <c r="G1985" t="s">
        <v>180</v>
      </c>
      <c r="H1985" t="s">
        <v>109</v>
      </c>
      <c r="I1985">
        <v>2</v>
      </c>
      <c r="J1985">
        <v>200.57</v>
      </c>
      <c r="K1985">
        <v>0.05</v>
      </c>
      <c r="L1985">
        <v>45.73</v>
      </c>
      <c r="M1985">
        <v>4.91</v>
      </c>
      <c r="N1985">
        <v>431.72</v>
      </c>
      <c r="O1985" t="s">
        <v>69</v>
      </c>
      <c r="P1985" t="s">
        <v>132</v>
      </c>
      <c r="Q1985" t="s">
        <v>154</v>
      </c>
      <c r="R1985" t="s">
        <v>155</v>
      </c>
      <c r="S1985" t="s">
        <v>43</v>
      </c>
      <c r="T1985" t="s">
        <v>4935</v>
      </c>
    </row>
    <row r="1986" spans="1:20" x14ac:dyDescent="0.25">
      <c r="A1986" t="s">
        <v>5574</v>
      </c>
      <c r="B1986" s="1">
        <v>45211</v>
      </c>
      <c r="C1986" t="s">
        <v>5575</v>
      </c>
      <c r="D1986" t="s">
        <v>291</v>
      </c>
      <c r="E1986" t="s">
        <v>337</v>
      </c>
      <c r="F1986" t="s">
        <v>338</v>
      </c>
      <c r="G1986" t="s">
        <v>98</v>
      </c>
      <c r="H1986" t="s">
        <v>58</v>
      </c>
      <c r="I1986">
        <v>5</v>
      </c>
      <c r="J1986">
        <v>589.13</v>
      </c>
      <c r="K1986">
        <v>0.3</v>
      </c>
      <c r="L1986">
        <v>247.43</v>
      </c>
      <c r="M1986">
        <v>14.85</v>
      </c>
      <c r="N1986">
        <v>2324.23</v>
      </c>
      <c r="O1986" t="s">
        <v>27</v>
      </c>
      <c r="P1986" t="s">
        <v>28</v>
      </c>
      <c r="Q1986" t="s">
        <v>89</v>
      </c>
      <c r="R1986" t="s">
        <v>90</v>
      </c>
      <c r="S1986" t="s">
        <v>43</v>
      </c>
      <c r="T1986" t="s">
        <v>5576</v>
      </c>
    </row>
    <row r="1987" spans="1:20" x14ac:dyDescent="0.25">
      <c r="A1987" t="s">
        <v>5577</v>
      </c>
      <c r="B1987" s="1">
        <v>45464</v>
      </c>
      <c r="C1987" t="s">
        <v>5578</v>
      </c>
      <c r="D1987" t="s">
        <v>538</v>
      </c>
      <c r="E1987" t="s">
        <v>164</v>
      </c>
      <c r="F1987" t="s">
        <v>165</v>
      </c>
      <c r="G1987" t="s">
        <v>50</v>
      </c>
      <c r="H1987" t="s">
        <v>58</v>
      </c>
      <c r="I1987">
        <v>3</v>
      </c>
      <c r="J1987">
        <v>502.98</v>
      </c>
      <c r="K1987">
        <v>0.3</v>
      </c>
      <c r="L1987">
        <v>190.13</v>
      </c>
      <c r="M1987">
        <v>12.74</v>
      </c>
      <c r="N1987">
        <v>1259.1300000000001</v>
      </c>
      <c r="O1987" t="s">
        <v>69</v>
      </c>
      <c r="P1987" t="s">
        <v>28</v>
      </c>
      <c r="Q1987" t="s">
        <v>51</v>
      </c>
      <c r="R1987" t="s">
        <v>42</v>
      </c>
      <c r="S1987" t="s">
        <v>43</v>
      </c>
      <c r="T1987" t="s">
        <v>2366</v>
      </c>
    </row>
    <row r="1988" spans="1:20" x14ac:dyDescent="0.25">
      <c r="A1988" t="s">
        <v>5579</v>
      </c>
      <c r="B1988" s="1">
        <v>45121</v>
      </c>
      <c r="C1988" t="s">
        <v>5580</v>
      </c>
      <c r="D1988" t="s">
        <v>1919</v>
      </c>
      <c r="E1988" t="s">
        <v>106</v>
      </c>
      <c r="F1988" t="s">
        <v>107</v>
      </c>
      <c r="G1988" t="s">
        <v>50</v>
      </c>
      <c r="H1988" t="s">
        <v>26</v>
      </c>
      <c r="I1988">
        <v>5</v>
      </c>
      <c r="J1988">
        <v>257.93</v>
      </c>
      <c r="K1988">
        <v>0.1</v>
      </c>
      <c r="L1988">
        <v>58.03</v>
      </c>
      <c r="M1988">
        <v>14.76</v>
      </c>
      <c r="N1988">
        <v>1233.48</v>
      </c>
      <c r="O1988" t="s">
        <v>40</v>
      </c>
      <c r="P1988" t="s">
        <v>28</v>
      </c>
      <c r="Q1988" t="s">
        <v>166</v>
      </c>
      <c r="R1988" t="s">
        <v>167</v>
      </c>
      <c r="S1988" t="s">
        <v>43</v>
      </c>
      <c r="T1988" t="s">
        <v>2747</v>
      </c>
    </row>
    <row r="1989" spans="1:20" x14ac:dyDescent="0.25">
      <c r="A1989" t="s">
        <v>5581</v>
      </c>
      <c r="B1989" s="1">
        <v>45471</v>
      </c>
      <c r="C1989" t="s">
        <v>5582</v>
      </c>
      <c r="D1989" t="s">
        <v>501</v>
      </c>
      <c r="E1989" t="s">
        <v>492</v>
      </c>
      <c r="F1989" t="s">
        <v>493</v>
      </c>
      <c r="G1989" t="s">
        <v>98</v>
      </c>
      <c r="H1989" t="s">
        <v>39</v>
      </c>
      <c r="I1989">
        <v>4</v>
      </c>
      <c r="J1989">
        <v>94.28</v>
      </c>
      <c r="K1989">
        <v>0.15</v>
      </c>
      <c r="L1989">
        <v>57.7</v>
      </c>
      <c r="M1989">
        <v>10.88</v>
      </c>
      <c r="N1989">
        <v>389.13</v>
      </c>
      <c r="O1989" t="s">
        <v>27</v>
      </c>
      <c r="P1989" t="s">
        <v>132</v>
      </c>
      <c r="Q1989" t="s">
        <v>166</v>
      </c>
      <c r="R1989" t="s">
        <v>167</v>
      </c>
      <c r="S1989" t="s">
        <v>31</v>
      </c>
      <c r="T1989" t="s">
        <v>1940</v>
      </c>
    </row>
    <row r="1990" spans="1:20" x14ac:dyDescent="0.25">
      <c r="A1990" t="s">
        <v>5583</v>
      </c>
      <c r="B1990" s="1">
        <v>44782</v>
      </c>
      <c r="C1990" t="s">
        <v>5584</v>
      </c>
      <c r="D1990" t="s">
        <v>944</v>
      </c>
      <c r="E1990" t="s">
        <v>302</v>
      </c>
      <c r="F1990" t="s">
        <v>303</v>
      </c>
      <c r="G1990" t="s">
        <v>25</v>
      </c>
      <c r="H1990" t="s">
        <v>58</v>
      </c>
      <c r="I1990">
        <v>5</v>
      </c>
      <c r="J1990">
        <v>257.13</v>
      </c>
      <c r="K1990">
        <v>0.05</v>
      </c>
      <c r="L1990">
        <v>97.71</v>
      </c>
      <c r="M1990">
        <v>12.09</v>
      </c>
      <c r="N1990">
        <v>1331.17</v>
      </c>
      <c r="O1990" t="s">
        <v>59</v>
      </c>
      <c r="P1990" t="s">
        <v>28</v>
      </c>
      <c r="Q1990" t="s">
        <v>124</v>
      </c>
      <c r="R1990" t="s">
        <v>125</v>
      </c>
      <c r="S1990" t="s">
        <v>91</v>
      </c>
      <c r="T1990" t="s">
        <v>5585</v>
      </c>
    </row>
    <row r="1991" spans="1:20" x14ac:dyDescent="0.25">
      <c r="A1991" t="s">
        <v>5586</v>
      </c>
      <c r="B1991" s="1">
        <v>45177</v>
      </c>
      <c r="C1991" t="s">
        <v>5587</v>
      </c>
      <c r="D1991" t="s">
        <v>1232</v>
      </c>
      <c r="E1991" t="s">
        <v>66</v>
      </c>
      <c r="F1991" t="s">
        <v>67</v>
      </c>
      <c r="G1991" t="s">
        <v>38</v>
      </c>
      <c r="H1991" t="s">
        <v>256</v>
      </c>
      <c r="I1991">
        <v>4</v>
      </c>
      <c r="J1991">
        <v>448.06</v>
      </c>
      <c r="K1991">
        <v>0</v>
      </c>
      <c r="L1991">
        <v>143.38</v>
      </c>
      <c r="M1991">
        <v>8.0500000000000007</v>
      </c>
      <c r="N1991">
        <v>1943.67</v>
      </c>
      <c r="O1991" t="s">
        <v>80</v>
      </c>
      <c r="P1991" t="s">
        <v>28</v>
      </c>
      <c r="Q1991" t="s">
        <v>188</v>
      </c>
      <c r="R1991" t="s">
        <v>82</v>
      </c>
      <c r="S1991" t="s">
        <v>43</v>
      </c>
      <c r="T1991" t="s">
        <v>5588</v>
      </c>
    </row>
    <row r="1992" spans="1:20" x14ac:dyDescent="0.25">
      <c r="A1992" t="s">
        <v>5589</v>
      </c>
      <c r="B1992" s="1">
        <v>44465</v>
      </c>
      <c r="C1992" t="s">
        <v>5590</v>
      </c>
      <c r="D1992" t="s">
        <v>656</v>
      </c>
      <c r="E1992" t="s">
        <v>286</v>
      </c>
      <c r="F1992" t="s">
        <v>287</v>
      </c>
      <c r="G1992" t="s">
        <v>180</v>
      </c>
      <c r="H1992" t="s">
        <v>68</v>
      </c>
      <c r="I1992">
        <v>1</v>
      </c>
      <c r="J1992">
        <v>163.25</v>
      </c>
      <c r="K1992">
        <v>0.05</v>
      </c>
      <c r="L1992">
        <v>7.75</v>
      </c>
      <c r="M1992">
        <v>14.21</v>
      </c>
      <c r="N1992">
        <v>177.05</v>
      </c>
      <c r="O1992" t="s">
        <v>69</v>
      </c>
      <c r="P1992" t="s">
        <v>28</v>
      </c>
      <c r="Q1992" t="s">
        <v>154</v>
      </c>
      <c r="R1992" t="s">
        <v>155</v>
      </c>
      <c r="S1992" t="s">
        <v>43</v>
      </c>
      <c r="T1992" t="s">
        <v>5591</v>
      </c>
    </row>
    <row r="1993" spans="1:20" x14ac:dyDescent="0.25">
      <c r="A1993" t="s">
        <v>5592</v>
      </c>
      <c r="B1993" s="1">
        <v>44818</v>
      </c>
      <c r="C1993" t="s">
        <v>5593</v>
      </c>
      <c r="D1993" t="s">
        <v>986</v>
      </c>
      <c r="E1993" t="s">
        <v>114</v>
      </c>
      <c r="F1993" t="s">
        <v>115</v>
      </c>
      <c r="G1993" t="s">
        <v>25</v>
      </c>
      <c r="H1993" t="s">
        <v>354</v>
      </c>
      <c r="I1993">
        <v>5</v>
      </c>
      <c r="J1993">
        <v>229.1</v>
      </c>
      <c r="K1993">
        <v>0.05</v>
      </c>
      <c r="L1993">
        <v>0</v>
      </c>
      <c r="M1993">
        <v>8.24</v>
      </c>
      <c r="N1993">
        <v>1096.46</v>
      </c>
      <c r="O1993" t="s">
        <v>40</v>
      </c>
      <c r="P1993" t="s">
        <v>28</v>
      </c>
      <c r="Q1993" t="s">
        <v>71</v>
      </c>
      <c r="R1993" t="s">
        <v>42</v>
      </c>
      <c r="S1993" t="s">
        <v>43</v>
      </c>
      <c r="T1993" t="s">
        <v>2621</v>
      </c>
    </row>
    <row r="1994" spans="1:20" x14ac:dyDescent="0.25">
      <c r="A1994" t="s">
        <v>5594</v>
      </c>
      <c r="B1994" s="1">
        <v>45395</v>
      </c>
      <c r="C1994" t="s">
        <v>5595</v>
      </c>
      <c r="D1994" t="s">
        <v>611</v>
      </c>
      <c r="E1994" t="s">
        <v>261</v>
      </c>
      <c r="F1994" t="s">
        <v>262</v>
      </c>
      <c r="G1994" t="s">
        <v>180</v>
      </c>
      <c r="H1994" t="s">
        <v>68</v>
      </c>
      <c r="I1994">
        <v>2</v>
      </c>
      <c r="J1994">
        <v>89.04</v>
      </c>
      <c r="K1994">
        <v>0.15</v>
      </c>
      <c r="L1994">
        <v>18.16</v>
      </c>
      <c r="M1994">
        <v>5.86</v>
      </c>
      <c r="N1994">
        <v>175.39</v>
      </c>
      <c r="O1994" t="s">
        <v>80</v>
      </c>
      <c r="P1994" t="s">
        <v>28</v>
      </c>
      <c r="Q1994" t="s">
        <v>100</v>
      </c>
      <c r="R1994" t="s">
        <v>101</v>
      </c>
      <c r="S1994" t="s">
        <v>72</v>
      </c>
      <c r="T1994" t="s">
        <v>5596</v>
      </c>
    </row>
    <row r="1995" spans="1:20" x14ac:dyDescent="0.25">
      <c r="A1995" t="s">
        <v>5597</v>
      </c>
      <c r="B1995" s="1">
        <v>45503</v>
      </c>
      <c r="C1995" t="s">
        <v>5598</v>
      </c>
      <c r="D1995" t="s">
        <v>680</v>
      </c>
      <c r="E1995" t="s">
        <v>261</v>
      </c>
      <c r="F1995" t="s">
        <v>262</v>
      </c>
      <c r="G1995" t="s">
        <v>180</v>
      </c>
      <c r="H1995" t="s">
        <v>68</v>
      </c>
      <c r="I1995">
        <v>5</v>
      </c>
      <c r="J1995">
        <v>512.5</v>
      </c>
      <c r="K1995">
        <v>0</v>
      </c>
      <c r="L1995">
        <v>307.5</v>
      </c>
      <c r="M1995">
        <v>14.27</v>
      </c>
      <c r="N1995">
        <v>2884.27</v>
      </c>
      <c r="O1995" t="s">
        <v>69</v>
      </c>
      <c r="P1995" t="s">
        <v>28</v>
      </c>
      <c r="Q1995" t="s">
        <v>188</v>
      </c>
      <c r="R1995" t="s">
        <v>82</v>
      </c>
      <c r="S1995" t="s">
        <v>43</v>
      </c>
      <c r="T1995" t="s">
        <v>5599</v>
      </c>
    </row>
    <row r="1996" spans="1:20" x14ac:dyDescent="0.25">
      <c r="A1996" t="s">
        <v>5600</v>
      </c>
      <c r="B1996" s="1">
        <v>45049</v>
      </c>
      <c r="C1996" t="s">
        <v>5601</v>
      </c>
      <c r="D1996" t="s">
        <v>670</v>
      </c>
      <c r="E1996" t="s">
        <v>492</v>
      </c>
      <c r="F1996" t="s">
        <v>493</v>
      </c>
      <c r="G1996" t="s">
        <v>50</v>
      </c>
      <c r="H1996" t="s">
        <v>39</v>
      </c>
      <c r="I1996">
        <v>5</v>
      </c>
      <c r="J1996">
        <v>511.56</v>
      </c>
      <c r="K1996">
        <v>0.1</v>
      </c>
      <c r="L1996">
        <v>184.16</v>
      </c>
      <c r="M1996">
        <v>9.6999999999999993</v>
      </c>
      <c r="N1996">
        <v>2495.88</v>
      </c>
      <c r="O1996" t="s">
        <v>153</v>
      </c>
      <c r="P1996" t="s">
        <v>28</v>
      </c>
      <c r="Q1996" t="s">
        <v>166</v>
      </c>
      <c r="R1996" t="s">
        <v>167</v>
      </c>
      <c r="S1996" t="s">
        <v>43</v>
      </c>
      <c r="T1996" t="s">
        <v>1146</v>
      </c>
    </row>
    <row r="1997" spans="1:20" x14ac:dyDescent="0.25">
      <c r="A1997" t="s">
        <v>5602</v>
      </c>
      <c r="B1997" s="1">
        <v>44751</v>
      </c>
      <c r="C1997" t="s">
        <v>5603</v>
      </c>
      <c r="D1997" t="s">
        <v>1081</v>
      </c>
      <c r="E1997" t="s">
        <v>530</v>
      </c>
      <c r="F1997" t="s">
        <v>531</v>
      </c>
      <c r="G1997" t="s">
        <v>25</v>
      </c>
      <c r="H1997" t="s">
        <v>68</v>
      </c>
      <c r="I1997">
        <v>3</v>
      </c>
      <c r="J1997">
        <v>144.04</v>
      </c>
      <c r="K1997">
        <v>0</v>
      </c>
      <c r="L1997">
        <v>77.78</v>
      </c>
      <c r="M1997">
        <v>2.99</v>
      </c>
      <c r="N1997">
        <v>512.89</v>
      </c>
      <c r="O1997" t="s">
        <v>69</v>
      </c>
      <c r="P1997" t="s">
        <v>70</v>
      </c>
      <c r="Q1997" t="s">
        <v>81</v>
      </c>
      <c r="R1997" t="s">
        <v>82</v>
      </c>
      <c r="S1997" t="s">
        <v>43</v>
      </c>
      <c r="T1997" t="s">
        <v>5604</v>
      </c>
    </row>
    <row r="1998" spans="1:20" x14ac:dyDescent="0.25">
      <c r="A1998" t="s">
        <v>5605</v>
      </c>
      <c r="B1998" s="1">
        <v>44568</v>
      </c>
      <c r="C1998" t="s">
        <v>5606</v>
      </c>
      <c r="D1998" t="s">
        <v>674</v>
      </c>
      <c r="E1998" t="s">
        <v>137</v>
      </c>
      <c r="F1998" t="s">
        <v>138</v>
      </c>
      <c r="G1998" t="s">
        <v>180</v>
      </c>
      <c r="H1998" t="s">
        <v>123</v>
      </c>
      <c r="I1998">
        <v>1</v>
      </c>
      <c r="J1998">
        <v>316.32</v>
      </c>
      <c r="K1998">
        <v>0.05</v>
      </c>
      <c r="L1998">
        <v>54.09</v>
      </c>
      <c r="M1998">
        <v>14.91</v>
      </c>
      <c r="N1998">
        <v>369.5</v>
      </c>
      <c r="O1998" t="s">
        <v>69</v>
      </c>
      <c r="P1998" t="s">
        <v>132</v>
      </c>
      <c r="Q1998" t="s">
        <v>154</v>
      </c>
      <c r="R1998" t="s">
        <v>155</v>
      </c>
      <c r="S1998" t="s">
        <v>235</v>
      </c>
      <c r="T1998" t="s">
        <v>5607</v>
      </c>
    </row>
    <row r="1999" spans="1:20" x14ac:dyDescent="0.25">
      <c r="A1999" t="s">
        <v>5608</v>
      </c>
      <c r="B1999" s="1">
        <v>45186</v>
      </c>
      <c r="C1999" t="s">
        <v>5609</v>
      </c>
      <c r="D1999" t="s">
        <v>964</v>
      </c>
      <c r="E1999" t="s">
        <v>114</v>
      </c>
      <c r="F1999" t="s">
        <v>115</v>
      </c>
      <c r="G1999" t="s">
        <v>50</v>
      </c>
      <c r="H1999" t="s">
        <v>123</v>
      </c>
      <c r="I1999">
        <v>3</v>
      </c>
      <c r="J1999">
        <v>25.48</v>
      </c>
      <c r="K1999">
        <v>0</v>
      </c>
      <c r="L1999">
        <v>9.17</v>
      </c>
      <c r="M1999">
        <v>1.22</v>
      </c>
      <c r="N1999">
        <v>86.83</v>
      </c>
      <c r="O1999" t="s">
        <v>59</v>
      </c>
      <c r="P1999" t="s">
        <v>132</v>
      </c>
      <c r="Q1999" t="s">
        <v>154</v>
      </c>
      <c r="R1999" t="s">
        <v>155</v>
      </c>
      <c r="S1999" t="s">
        <v>43</v>
      </c>
      <c r="T1999" t="s">
        <v>5610</v>
      </c>
    </row>
    <row r="2000" spans="1:20" x14ac:dyDescent="0.25">
      <c r="A2000" t="s">
        <v>5611</v>
      </c>
      <c r="B2000" s="1">
        <v>44000</v>
      </c>
      <c r="C2000" t="s">
        <v>5612</v>
      </c>
      <c r="D2000" t="s">
        <v>1292</v>
      </c>
      <c r="E2000" t="s">
        <v>233</v>
      </c>
      <c r="F2000" t="s">
        <v>234</v>
      </c>
      <c r="G2000" t="s">
        <v>38</v>
      </c>
      <c r="H2000" t="s">
        <v>79</v>
      </c>
      <c r="I2000">
        <v>4</v>
      </c>
      <c r="J2000">
        <v>542.53</v>
      </c>
      <c r="K2000">
        <v>0.15</v>
      </c>
      <c r="L2000">
        <v>147.57</v>
      </c>
      <c r="M2000">
        <v>3.48</v>
      </c>
      <c r="N2000">
        <v>1995.65</v>
      </c>
      <c r="O2000" t="s">
        <v>69</v>
      </c>
      <c r="P2000" t="s">
        <v>28</v>
      </c>
      <c r="Q2000" t="s">
        <v>60</v>
      </c>
      <c r="R2000" t="s">
        <v>61</v>
      </c>
      <c r="S2000" t="s">
        <v>43</v>
      </c>
      <c r="T2000" t="s">
        <v>5613</v>
      </c>
    </row>
    <row r="2001" spans="1:20" x14ac:dyDescent="0.25">
      <c r="A2001" t="s">
        <v>5614</v>
      </c>
      <c r="B2001" s="1">
        <v>44351</v>
      </c>
      <c r="C2001" t="s">
        <v>5615</v>
      </c>
      <c r="D2001" t="s">
        <v>1379</v>
      </c>
      <c r="E2001" t="s">
        <v>178</v>
      </c>
      <c r="F2001" t="s">
        <v>179</v>
      </c>
      <c r="G2001" t="s">
        <v>98</v>
      </c>
      <c r="H2001" t="s">
        <v>256</v>
      </c>
      <c r="I2001">
        <v>1</v>
      </c>
      <c r="J2001">
        <v>524.17999999999995</v>
      </c>
      <c r="K2001">
        <v>0.25</v>
      </c>
      <c r="L2001">
        <v>70.760000000000005</v>
      </c>
      <c r="M2001">
        <v>14.53</v>
      </c>
      <c r="N2001">
        <v>478.42</v>
      </c>
      <c r="O2001" t="s">
        <v>40</v>
      </c>
      <c r="P2001" t="s">
        <v>70</v>
      </c>
      <c r="Q2001" t="s">
        <v>124</v>
      </c>
      <c r="R2001" t="s">
        <v>125</v>
      </c>
      <c r="S2001" t="s">
        <v>43</v>
      </c>
      <c r="T2001" t="s">
        <v>5616</v>
      </c>
    </row>
    <row r="2002" spans="1:20" x14ac:dyDescent="0.25">
      <c r="A2002" t="s">
        <v>5617</v>
      </c>
      <c r="B2002" s="1">
        <v>45317</v>
      </c>
      <c r="C2002" t="s">
        <v>5618</v>
      </c>
      <c r="D2002" t="s">
        <v>1614</v>
      </c>
      <c r="E2002" t="s">
        <v>280</v>
      </c>
      <c r="F2002" t="s">
        <v>281</v>
      </c>
      <c r="G2002" t="s">
        <v>50</v>
      </c>
      <c r="H2002" t="s">
        <v>263</v>
      </c>
      <c r="I2002">
        <v>1</v>
      </c>
      <c r="J2002">
        <v>438.3</v>
      </c>
      <c r="K2002">
        <v>0.05</v>
      </c>
      <c r="L2002">
        <v>49.97</v>
      </c>
      <c r="M2002">
        <v>0.77</v>
      </c>
      <c r="N2002">
        <v>467.12</v>
      </c>
      <c r="O2002" t="s">
        <v>27</v>
      </c>
      <c r="P2002" t="s">
        <v>28</v>
      </c>
      <c r="Q2002" t="s">
        <v>339</v>
      </c>
      <c r="R2002" t="s">
        <v>82</v>
      </c>
      <c r="S2002" t="s">
        <v>43</v>
      </c>
      <c r="T2002" t="s">
        <v>5619</v>
      </c>
    </row>
    <row r="2003" spans="1:20" x14ac:dyDescent="0.25">
      <c r="A2003" t="s">
        <v>5620</v>
      </c>
      <c r="B2003" s="1">
        <v>43870</v>
      </c>
      <c r="C2003" t="s">
        <v>5621</v>
      </c>
      <c r="D2003" t="s">
        <v>1028</v>
      </c>
      <c r="E2003" t="s">
        <v>233</v>
      </c>
      <c r="F2003" t="s">
        <v>234</v>
      </c>
      <c r="G2003" t="s">
        <v>38</v>
      </c>
      <c r="H2003" t="s">
        <v>68</v>
      </c>
      <c r="I2003">
        <v>1</v>
      </c>
      <c r="J2003">
        <v>592.29</v>
      </c>
      <c r="K2003">
        <v>0.05</v>
      </c>
      <c r="L2003">
        <v>45.01</v>
      </c>
      <c r="M2003">
        <v>2.79</v>
      </c>
      <c r="N2003">
        <v>610.48</v>
      </c>
      <c r="O2003" t="s">
        <v>69</v>
      </c>
      <c r="P2003" t="s">
        <v>28</v>
      </c>
      <c r="Q2003" t="s">
        <v>81</v>
      </c>
      <c r="R2003" t="s">
        <v>82</v>
      </c>
      <c r="S2003" t="s">
        <v>43</v>
      </c>
      <c r="T2003" t="s">
        <v>1393</v>
      </c>
    </row>
    <row r="2004" spans="1:20" x14ac:dyDescent="0.25">
      <c r="A2004" t="s">
        <v>5622</v>
      </c>
      <c r="B2004" s="1">
        <v>45391</v>
      </c>
      <c r="C2004" t="s">
        <v>5623</v>
      </c>
      <c r="D2004" t="s">
        <v>516</v>
      </c>
      <c r="E2004" t="s">
        <v>280</v>
      </c>
      <c r="F2004" t="s">
        <v>281</v>
      </c>
      <c r="G2004" t="s">
        <v>38</v>
      </c>
      <c r="H2004" t="s">
        <v>263</v>
      </c>
      <c r="I2004">
        <v>5</v>
      </c>
      <c r="J2004">
        <v>498.44</v>
      </c>
      <c r="K2004">
        <v>0.05</v>
      </c>
      <c r="L2004">
        <v>189.41</v>
      </c>
      <c r="M2004">
        <v>11.25</v>
      </c>
      <c r="N2004">
        <v>2568.25</v>
      </c>
      <c r="O2004" t="s">
        <v>80</v>
      </c>
      <c r="P2004" t="s">
        <v>28</v>
      </c>
      <c r="Q2004" t="s">
        <v>182</v>
      </c>
      <c r="R2004" t="s">
        <v>183</v>
      </c>
      <c r="S2004" t="s">
        <v>43</v>
      </c>
      <c r="T2004" t="s">
        <v>1452</v>
      </c>
    </row>
    <row r="2005" spans="1:20" x14ac:dyDescent="0.25">
      <c r="A2005" t="s">
        <v>5624</v>
      </c>
      <c r="B2005" s="1">
        <v>45115</v>
      </c>
      <c r="C2005" t="s">
        <v>5625</v>
      </c>
      <c r="D2005" t="s">
        <v>35</v>
      </c>
      <c r="E2005" t="s">
        <v>254</v>
      </c>
      <c r="F2005" t="s">
        <v>255</v>
      </c>
      <c r="G2005" t="s">
        <v>38</v>
      </c>
      <c r="H2005" t="s">
        <v>26</v>
      </c>
      <c r="I2005">
        <v>3</v>
      </c>
      <c r="J2005">
        <v>186.55</v>
      </c>
      <c r="K2005">
        <v>0.05</v>
      </c>
      <c r="L2005">
        <v>95.7</v>
      </c>
      <c r="M2005">
        <v>11.7</v>
      </c>
      <c r="N2005">
        <v>639.07000000000005</v>
      </c>
      <c r="O2005" t="s">
        <v>69</v>
      </c>
      <c r="P2005" t="s">
        <v>28</v>
      </c>
      <c r="Q2005" t="s">
        <v>139</v>
      </c>
      <c r="R2005" t="s">
        <v>140</v>
      </c>
      <c r="S2005" t="s">
        <v>43</v>
      </c>
      <c r="T2005" t="s">
        <v>3457</v>
      </c>
    </row>
    <row r="2006" spans="1:20" x14ac:dyDescent="0.25">
      <c r="A2006" t="s">
        <v>5626</v>
      </c>
      <c r="B2006" s="1">
        <v>45249</v>
      </c>
      <c r="C2006" t="s">
        <v>5627</v>
      </c>
      <c r="D2006" t="s">
        <v>666</v>
      </c>
      <c r="E2006" t="s">
        <v>783</v>
      </c>
      <c r="F2006" t="s">
        <v>784</v>
      </c>
      <c r="G2006" t="s">
        <v>98</v>
      </c>
      <c r="H2006" t="s">
        <v>263</v>
      </c>
      <c r="I2006">
        <v>4</v>
      </c>
      <c r="J2006">
        <v>251.09</v>
      </c>
      <c r="K2006">
        <v>0</v>
      </c>
      <c r="L2006">
        <v>50.22</v>
      </c>
      <c r="M2006">
        <v>5.0999999999999996</v>
      </c>
      <c r="N2006">
        <v>1059.68</v>
      </c>
      <c r="O2006" t="s">
        <v>69</v>
      </c>
      <c r="P2006" t="s">
        <v>28</v>
      </c>
      <c r="Q2006" t="s">
        <v>182</v>
      </c>
      <c r="R2006" t="s">
        <v>183</v>
      </c>
      <c r="S2006" t="s">
        <v>72</v>
      </c>
      <c r="T2006" t="s">
        <v>2180</v>
      </c>
    </row>
    <row r="2007" spans="1:20" x14ac:dyDescent="0.25">
      <c r="A2007" t="s">
        <v>5628</v>
      </c>
      <c r="B2007" s="1">
        <v>44785</v>
      </c>
      <c r="C2007" t="s">
        <v>5629</v>
      </c>
      <c r="D2007" t="s">
        <v>105</v>
      </c>
      <c r="E2007" t="s">
        <v>386</v>
      </c>
      <c r="F2007" t="s">
        <v>387</v>
      </c>
      <c r="G2007" t="s">
        <v>38</v>
      </c>
      <c r="H2007" t="s">
        <v>58</v>
      </c>
      <c r="I2007">
        <v>5</v>
      </c>
      <c r="J2007">
        <v>528.58000000000004</v>
      </c>
      <c r="K2007">
        <v>0.2</v>
      </c>
      <c r="L2007">
        <v>169.15</v>
      </c>
      <c r="M2007">
        <v>1.98</v>
      </c>
      <c r="N2007">
        <v>2285.4499999999998</v>
      </c>
      <c r="O2007" t="s">
        <v>69</v>
      </c>
      <c r="P2007" t="s">
        <v>28</v>
      </c>
      <c r="Q2007" t="s">
        <v>60</v>
      </c>
      <c r="R2007" t="s">
        <v>61</v>
      </c>
      <c r="S2007" t="s">
        <v>43</v>
      </c>
      <c r="T2007" t="s">
        <v>1299</v>
      </c>
    </row>
    <row r="2008" spans="1:20" x14ac:dyDescent="0.25">
      <c r="A2008" t="s">
        <v>5630</v>
      </c>
      <c r="B2008" s="1">
        <v>45080</v>
      </c>
      <c r="C2008" t="s">
        <v>5631</v>
      </c>
      <c r="D2008" t="s">
        <v>396</v>
      </c>
      <c r="E2008" t="s">
        <v>96</v>
      </c>
      <c r="F2008" t="s">
        <v>97</v>
      </c>
      <c r="G2008" t="s">
        <v>108</v>
      </c>
      <c r="H2008" t="s">
        <v>79</v>
      </c>
      <c r="I2008">
        <v>2</v>
      </c>
      <c r="J2008">
        <v>320.49</v>
      </c>
      <c r="K2008">
        <v>0</v>
      </c>
      <c r="L2008">
        <v>115.38</v>
      </c>
      <c r="M2008">
        <v>13.2</v>
      </c>
      <c r="N2008">
        <v>769.56</v>
      </c>
      <c r="O2008" t="s">
        <v>69</v>
      </c>
      <c r="P2008" t="s">
        <v>28</v>
      </c>
      <c r="Q2008" t="s">
        <v>210</v>
      </c>
      <c r="R2008" t="s">
        <v>42</v>
      </c>
      <c r="S2008" t="s">
        <v>43</v>
      </c>
      <c r="T2008" t="s">
        <v>1960</v>
      </c>
    </row>
    <row r="2009" spans="1:20" x14ac:dyDescent="0.25">
      <c r="A2009" t="s">
        <v>5632</v>
      </c>
      <c r="B2009" s="1">
        <v>44814</v>
      </c>
      <c r="C2009" t="s">
        <v>5633</v>
      </c>
      <c r="D2009" t="s">
        <v>22</v>
      </c>
      <c r="E2009" t="s">
        <v>492</v>
      </c>
      <c r="F2009" t="s">
        <v>493</v>
      </c>
      <c r="G2009" t="s">
        <v>180</v>
      </c>
      <c r="H2009" t="s">
        <v>109</v>
      </c>
      <c r="I2009">
        <v>2</v>
      </c>
      <c r="J2009">
        <v>472.07</v>
      </c>
      <c r="K2009">
        <v>0.1</v>
      </c>
      <c r="L2009">
        <v>101.97</v>
      </c>
      <c r="M2009">
        <v>10.35</v>
      </c>
      <c r="N2009">
        <v>962.05</v>
      </c>
      <c r="O2009" t="s">
        <v>69</v>
      </c>
      <c r="P2009" t="s">
        <v>28</v>
      </c>
      <c r="Q2009" t="s">
        <v>81</v>
      </c>
      <c r="R2009" t="s">
        <v>82</v>
      </c>
      <c r="S2009" t="s">
        <v>43</v>
      </c>
      <c r="T2009" t="s">
        <v>3739</v>
      </c>
    </row>
    <row r="2010" spans="1:20" x14ac:dyDescent="0.25">
      <c r="A2010" t="s">
        <v>5634</v>
      </c>
      <c r="B2010" s="1">
        <v>44978</v>
      </c>
      <c r="C2010" t="s">
        <v>5635</v>
      </c>
      <c r="D2010" t="s">
        <v>1732</v>
      </c>
      <c r="E2010" t="s">
        <v>114</v>
      </c>
      <c r="F2010" t="s">
        <v>115</v>
      </c>
      <c r="G2010" t="s">
        <v>25</v>
      </c>
      <c r="H2010" t="s">
        <v>109</v>
      </c>
      <c r="I2010">
        <v>2</v>
      </c>
      <c r="J2010">
        <v>154</v>
      </c>
      <c r="K2010">
        <v>0</v>
      </c>
      <c r="L2010">
        <v>24.64</v>
      </c>
      <c r="M2010">
        <v>7.66</v>
      </c>
      <c r="N2010">
        <v>340.3</v>
      </c>
      <c r="O2010" t="s">
        <v>59</v>
      </c>
      <c r="P2010" t="s">
        <v>28</v>
      </c>
      <c r="Q2010" t="s">
        <v>81</v>
      </c>
      <c r="R2010" t="s">
        <v>82</v>
      </c>
      <c r="S2010" t="s">
        <v>43</v>
      </c>
      <c r="T2010" t="s">
        <v>3180</v>
      </c>
    </row>
    <row r="2011" spans="1:20" x14ac:dyDescent="0.25">
      <c r="A2011" t="s">
        <v>5636</v>
      </c>
      <c r="B2011" s="1">
        <v>44805</v>
      </c>
      <c r="C2011" t="s">
        <v>5637</v>
      </c>
      <c r="D2011" t="s">
        <v>1133</v>
      </c>
      <c r="E2011" t="s">
        <v>178</v>
      </c>
      <c r="F2011" t="s">
        <v>179</v>
      </c>
      <c r="G2011" t="s">
        <v>25</v>
      </c>
      <c r="H2011" t="s">
        <v>123</v>
      </c>
      <c r="I2011">
        <v>3</v>
      </c>
      <c r="J2011">
        <v>317.5</v>
      </c>
      <c r="K2011">
        <v>0</v>
      </c>
      <c r="L2011">
        <v>171.45</v>
      </c>
      <c r="M2011">
        <v>6.48</v>
      </c>
      <c r="N2011">
        <v>1130.43</v>
      </c>
      <c r="O2011" t="s">
        <v>80</v>
      </c>
      <c r="P2011" t="s">
        <v>70</v>
      </c>
      <c r="Q2011" t="s">
        <v>60</v>
      </c>
      <c r="R2011" t="s">
        <v>61</v>
      </c>
      <c r="S2011" t="s">
        <v>72</v>
      </c>
      <c r="T2011" t="s">
        <v>2908</v>
      </c>
    </row>
    <row r="2012" spans="1:20" x14ac:dyDescent="0.25">
      <c r="A2012" t="s">
        <v>5638</v>
      </c>
      <c r="B2012" s="1">
        <v>43868</v>
      </c>
      <c r="C2012" t="s">
        <v>5639</v>
      </c>
      <c r="D2012" t="s">
        <v>1496</v>
      </c>
      <c r="E2012" t="s">
        <v>302</v>
      </c>
      <c r="F2012" t="s">
        <v>303</v>
      </c>
      <c r="G2012" t="s">
        <v>108</v>
      </c>
      <c r="H2012" t="s">
        <v>26</v>
      </c>
      <c r="I2012">
        <v>5</v>
      </c>
      <c r="J2012">
        <v>270.83999999999997</v>
      </c>
      <c r="K2012">
        <v>0.15</v>
      </c>
      <c r="L2012">
        <v>138.13</v>
      </c>
      <c r="M2012">
        <v>1.65</v>
      </c>
      <c r="N2012">
        <v>1290.8499999999999</v>
      </c>
      <c r="O2012" t="s">
        <v>153</v>
      </c>
      <c r="P2012" t="s">
        <v>28</v>
      </c>
      <c r="Q2012" t="s">
        <v>188</v>
      </c>
      <c r="R2012" t="s">
        <v>82</v>
      </c>
      <c r="S2012" t="s">
        <v>43</v>
      </c>
      <c r="T2012" t="s">
        <v>5640</v>
      </c>
    </row>
    <row r="2013" spans="1:20" x14ac:dyDescent="0.25">
      <c r="A2013" t="s">
        <v>5641</v>
      </c>
      <c r="B2013" s="1">
        <v>44158</v>
      </c>
      <c r="C2013" t="s">
        <v>5642</v>
      </c>
      <c r="D2013" t="s">
        <v>243</v>
      </c>
      <c r="E2013" t="s">
        <v>434</v>
      </c>
      <c r="F2013" t="s">
        <v>435</v>
      </c>
      <c r="G2013" t="s">
        <v>38</v>
      </c>
      <c r="H2013" t="s">
        <v>39</v>
      </c>
      <c r="I2013">
        <v>1</v>
      </c>
      <c r="J2013">
        <v>12.09</v>
      </c>
      <c r="K2013">
        <v>0</v>
      </c>
      <c r="L2013">
        <v>1.45</v>
      </c>
      <c r="M2013">
        <v>1.23</v>
      </c>
      <c r="N2013">
        <v>14.77</v>
      </c>
      <c r="O2013" t="s">
        <v>153</v>
      </c>
      <c r="P2013" t="s">
        <v>28</v>
      </c>
      <c r="Q2013" t="s">
        <v>116</v>
      </c>
      <c r="R2013" t="s">
        <v>42</v>
      </c>
      <c r="S2013" t="s">
        <v>43</v>
      </c>
      <c r="T2013" t="s">
        <v>1475</v>
      </c>
    </row>
    <row r="2014" spans="1:20" x14ac:dyDescent="0.25">
      <c r="A2014" t="s">
        <v>5643</v>
      </c>
      <c r="B2014" s="1">
        <v>45105</v>
      </c>
      <c r="C2014" t="s">
        <v>5644</v>
      </c>
      <c r="D2014" t="s">
        <v>369</v>
      </c>
      <c r="E2014" t="s">
        <v>137</v>
      </c>
      <c r="F2014" t="s">
        <v>138</v>
      </c>
      <c r="G2014" t="s">
        <v>180</v>
      </c>
      <c r="H2014" t="s">
        <v>123</v>
      </c>
      <c r="I2014">
        <v>5</v>
      </c>
      <c r="J2014">
        <v>68.42</v>
      </c>
      <c r="K2014">
        <v>0</v>
      </c>
      <c r="L2014">
        <v>17.100000000000001</v>
      </c>
      <c r="M2014">
        <v>4.57</v>
      </c>
      <c r="N2014">
        <v>363.77</v>
      </c>
      <c r="O2014" t="s">
        <v>69</v>
      </c>
      <c r="P2014" t="s">
        <v>28</v>
      </c>
      <c r="Q2014" t="s">
        <v>71</v>
      </c>
      <c r="R2014" t="s">
        <v>42</v>
      </c>
      <c r="S2014" t="s">
        <v>43</v>
      </c>
      <c r="T2014" t="s">
        <v>5645</v>
      </c>
    </row>
    <row r="2015" spans="1:20" x14ac:dyDescent="0.25">
      <c r="A2015" t="s">
        <v>5646</v>
      </c>
      <c r="B2015" s="1">
        <v>45030</v>
      </c>
      <c r="C2015" t="s">
        <v>5647</v>
      </c>
      <c r="D2015" t="s">
        <v>159</v>
      </c>
      <c r="E2015" t="s">
        <v>261</v>
      </c>
      <c r="F2015" t="s">
        <v>262</v>
      </c>
      <c r="G2015" t="s">
        <v>38</v>
      </c>
      <c r="H2015" t="s">
        <v>68</v>
      </c>
      <c r="I2015">
        <v>5</v>
      </c>
      <c r="J2015">
        <v>412.21</v>
      </c>
      <c r="K2015">
        <v>0</v>
      </c>
      <c r="L2015">
        <v>247.33</v>
      </c>
      <c r="M2015">
        <v>6.84</v>
      </c>
      <c r="N2015">
        <v>2315.2199999999998</v>
      </c>
      <c r="O2015" t="s">
        <v>27</v>
      </c>
      <c r="P2015" t="s">
        <v>28</v>
      </c>
      <c r="Q2015" t="s">
        <v>100</v>
      </c>
      <c r="R2015" t="s">
        <v>101</v>
      </c>
      <c r="S2015" t="s">
        <v>43</v>
      </c>
      <c r="T2015" t="s">
        <v>5648</v>
      </c>
    </row>
    <row r="2016" spans="1:20" x14ac:dyDescent="0.25">
      <c r="A2016" t="s">
        <v>5649</v>
      </c>
      <c r="B2016" s="1">
        <v>45456</v>
      </c>
      <c r="C2016" t="s">
        <v>5650</v>
      </c>
      <c r="D2016" t="s">
        <v>159</v>
      </c>
      <c r="E2016" t="s">
        <v>286</v>
      </c>
      <c r="F2016" t="s">
        <v>287</v>
      </c>
      <c r="G2016" t="s">
        <v>38</v>
      </c>
      <c r="H2016" t="s">
        <v>123</v>
      </c>
      <c r="I2016">
        <v>1</v>
      </c>
      <c r="J2016">
        <v>430.6</v>
      </c>
      <c r="K2016">
        <v>0.1</v>
      </c>
      <c r="L2016">
        <v>69.760000000000005</v>
      </c>
      <c r="M2016">
        <v>8.0500000000000007</v>
      </c>
      <c r="N2016">
        <v>465.35</v>
      </c>
      <c r="O2016" t="s">
        <v>27</v>
      </c>
      <c r="P2016" t="s">
        <v>28</v>
      </c>
      <c r="Q2016" t="s">
        <v>60</v>
      </c>
      <c r="R2016" t="s">
        <v>61</v>
      </c>
      <c r="S2016" t="s">
        <v>72</v>
      </c>
      <c r="T2016" t="s">
        <v>3813</v>
      </c>
    </row>
    <row r="2017" spans="1:20" x14ac:dyDescent="0.25">
      <c r="A2017" t="s">
        <v>5651</v>
      </c>
      <c r="B2017" s="1">
        <v>44744</v>
      </c>
      <c r="C2017" t="s">
        <v>5652</v>
      </c>
      <c r="D2017" t="s">
        <v>823</v>
      </c>
      <c r="E2017" t="s">
        <v>380</v>
      </c>
      <c r="F2017" t="s">
        <v>381</v>
      </c>
      <c r="G2017" t="s">
        <v>50</v>
      </c>
      <c r="H2017" t="s">
        <v>79</v>
      </c>
      <c r="I2017">
        <v>2</v>
      </c>
      <c r="J2017">
        <v>223.33</v>
      </c>
      <c r="K2017">
        <v>0.1</v>
      </c>
      <c r="L2017">
        <v>48.24</v>
      </c>
      <c r="M2017">
        <v>13.42</v>
      </c>
      <c r="N2017">
        <v>463.65</v>
      </c>
      <c r="O2017" t="s">
        <v>69</v>
      </c>
      <c r="P2017" t="s">
        <v>28</v>
      </c>
      <c r="Q2017" t="s">
        <v>51</v>
      </c>
      <c r="R2017" t="s">
        <v>42</v>
      </c>
      <c r="S2017" t="s">
        <v>31</v>
      </c>
      <c r="T2017" t="s">
        <v>2524</v>
      </c>
    </row>
    <row r="2018" spans="1:20" x14ac:dyDescent="0.25">
      <c r="A2018" t="s">
        <v>5653</v>
      </c>
      <c r="B2018" s="1">
        <v>44284</v>
      </c>
      <c r="C2018" t="s">
        <v>5654</v>
      </c>
      <c r="D2018" t="s">
        <v>1077</v>
      </c>
      <c r="E2018" t="s">
        <v>114</v>
      </c>
      <c r="F2018" t="s">
        <v>115</v>
      </c>
      <c r="G2018" t="s">
        <v>50</v>
      </c>
      <c r="H2018" t="s">
        <v>68</v>
      </c>
      <c r="I2018">
        <v>1</v>
      </c>
      <c r="J2018">
        <v>70.88</v>
      </c>
      <c r="K2018">
        <v>0</v>
      </c>
      <c r="L2018">
        <v>0</v>
      </c>
      <c r="M2018">
        <v>6</v>
      </c>
      <c r="N2018">
        <v>76.88</v>
      </c>
      <c r="O2018" t="s">
        <v>69</v>
      </c>
      <c r="P2018" t="s">
        <v>99</v>
      </c>
      <c r="Q2018" t="s">
        <v>139</v>
      </c>
      <c r="R2018" t="s">
        <v>140</v>
      </c>
      <c r="S2018" t="s">
        <v>43</v>
      </c>
      <c r="T2018" t="s">
        <v>2627</v>
      </c>
    </row>
    <row r="2019" spans="1:20" x14ac:dyDescent="0.25">
      <c r="A2019" t="s">
        <v>5655</v>
      </c>
      <c r="B2019" s="1">
        <v>43867</v>
      </c>
      <c r="C2019" t="s">
        <v>5656</v>
      </c>
      <c r="D2019" t="s">
        <v>3062</v>
      </c>
      <c r="E2019" t="s">
        <v>121</v>
      </c>
      <c r="F2019" t="s">
        <v>122</v>
      </c>
      <c r="G2019" t="s">
        <v>38</v>
      </c>
      <c r="H2019" t="s">
        <v>256</v>
      </c>
      <c r="I2019">
        <v>2</v>
      </c>
      <c r="J2019">
        <v>14.66</v>
      </c>
      <c r="K2019">
        <v>0.05</v>
      </c>
      <c r="L2019">
        <v>3.34</v>
      </c>
      <c r="M2019">
        <v>3.23</v>
      </c>
      <c r="N2019">
        <v>34.42</v>
      </c>
      <c r="O2019" t="s">
        <v>27</v>
      </c>
      <c r="P2019" t="s">
        <v>28</v>
      </c>
      <c r="Q2019" t="s">
        <v>182</v>
      </c>
      <c r="R2019" t="s">
        <v>183</v>
      </c>
      <c r="S2019" t="s">
        <v>43</v>
      </c>
      <c r="T2019" t="s">
        <v>32</v>
      </c>
    </row>
    <row r="2020" spans="1:20" x14ac:dyDescent="0.25">
      <c r="A2020" t="s">
        <v>5657</v>
      </c>
      <c r="B2020" s="1">
        <v>45170</v>
      </c>
      <c r="C2020" t="s">
        <v>5658</v>
      </c>
      <c r="D2020" t="s">
        <v>1892</v>
      </c>
      <c r="E2020" t="s">
        <v>202</v>
      </c>
      <c r="F2020" t="s">
        <v>203</v>
      </c>
      <c r="G2020" t="s">
        <v>38</v>
      </c>
      <c r="H2020" t="s">
        <v>109</v>
      </c>
      <c r="I2020">
        <v>5</v>
      </c>
      <c r="J2020">
        <v>424.78</v>
      </c>
      <c r="K2020">
        <v>0.3</v>
      </c>
      <c r="L2020">
        <v>118.94</v>
      </c>
      <c r="M2020">
        <v>3.62</v>
      </c>
      <c r="N2020">
        <v>1609.29</v>
      </c>
      <c r="O2020" t="s">
        <v>69</v>
      </c>
      <c r="P2020" t="s">
        <v>28</v>
      </c>
      <c r="Q2020" t="s">
        <v>41</v>
      </c>
      <c r="R2020" t="s">
        <v>42</v>
      </c>
      <c r="S2020" t="s">
        <v>43</v>
      </c>
      <c r="T2020" t="s">
        <v>5659</v>
      </c>
    </row>
    <row r="2021" spans="1:20" x14ac:dyDescent="0.25">
      <c r="A2021" t="s">
        <v>5660</v>
      </c>
      <c r="B2021" s="1">
        <v>45542</v>
      </c>
      <c r="C2021" t="s">
        <v>5661</v>
      </c>
      <c r="D2021" t="s">
        <v>1885</v>
      </c>
      <c r="E2021" t="s">
        <v>114</v>
      </c>
      <c r="F2021" t="s">
        <v>115</v>
      </c>
      <c r="G2021" t="s">
        <v>25</v>
      </c>
      <c r="H2021" t="s">
        <v>109</v>
      </c>
      <c r="I2021">
        <v>2</v>
      </c>
      <c r="J2021">
        <v>357.89</v>
      </c>
      <c r="K2021">
        <v>0</v>
      </c>
      <c r="L2021">
        <v>85.89</v>
      </c>
      <c r="M2021">
        <v>6.96</v>
      </c>
      <c r="N2021">
        <v>808.63</v>
      </c>
      <c r="O2021" t="s">
        <v>80</v>
      </c>
      <c r="P2021" t="s">
        <v>132</v>
      </c>
      <c r="Q2021" t="s">
        <v>154</v>
      </c>
      <c r="R2021" t="s">
        <v>155</v>
      </c>
      <c r="S2021" t="s">
        <v>43</v>
      </c>
      <c r="T2021" t="s">
        <v>1193</v>
      </c>
    </row>
    <row r="2022" spans="1:20" x14ac:dyDescent="0.25">
      <c r="A2022" t="s">
        <v>5662</v>
      </c>
      <c r="B2022" s="1">
        <v>44803</v>
      </c>
      <c r="C2022" t="s">
        <v>5663</v>
      </c>
      <c r="D2022" t="s">
        <v>1107</v>
      </c>
      <c r="E2022" t="s">
        <v>261</v>
      </c>
      <c r="F2022" t="s">
        <v>262</v>
      </c>
      <c r="G2022" t="s">
        <v>25</v>
      </c>
      <c r="H2022" t="s">
        <v>79</v>
      </c>
      <c r="I2022">
        <v>1</v>
      </c>
      <c r="J2022">
        <v>400.12</v>
      </c>
      <c r="K2022">
        <v>0.1</v>
      </c>
      <c r="L2022">
        <v>64.819999999999993</v>
      </c>
      <c r="M2022">
        <v>1.49</v>
      </c>
      <c r="N2022">
        <v>426.42</v>
      </c>
      <c r="O2022" t="s">
        <v>69</v>
      </c>
      <c r="P2022" t="s">
        <v>28</v>
      </c>
      <c r="Q2022" t="s">
        <v>228</v>
      </c>
      <c r="R2022" t="s">
        <v>82</v>
      </c>
      <c r="S2022" t="s">
        <v>31</v>
      </c>
      <c r="T2022" t="s">
        <v>5243</v>
      </c>
    </row>
    <row r="2023" spans="1:20" x14ac:dyDescent="0.25">
      <c r="A2023" t="s">
        <v>5664</v>
      </c>
      <c r="B2023" s="1">
        <v>44626</v>
      </c>
      <c r="C2023" t="s">
        <v>5665</v>
      </c>
      <c r="D2023" t="s">
        <v>836</v>
      </c>
      <c r="E2023" t="s">
        <v>56</v>
      </c>
      <c r="F2023" t="s">
        <v>57</v>
      </c>
      <c r="G2023" t="s">
        <v>50</v>
      </c>
      <c r="H2023" t="s">
        <v>256</v>
      </c>
      <c r="I2023">
        <v>4</v>
      </c>
      <c r="J2023">
        <v>98.15</v>
      </c>
      <c r="K2023">
        <v>0.1</v>
      </c>
      <c r="L2023">
        <v>42.4</v>
      </c>
      <c r="M2023">
        <v>13.66</v>
      </c>
      <c r="N2023">
        <v>409.4</v>
      </c>
      <c r="O2023" t="s">
        <v>40</v>
      </c>
      <c r="P2023" t="s">
        <v>28</v>
      </c>
      <c r="Q2023" t="s">
        <v>188</v>
      </c>
      <c r="R2023" t="s">
        <v>82</v>
      </c>
      <c r="S2023" t="s">
        <v>43</v>
      </c>
      <c r="T2023" t="s">
        <v>5666</v>
      </c>
    </row>
    <row r="2024" spans="1:20" x14ac:dyDescent="0.25">
      <c r="A2024" t="s">
        <v>5667</v>
      </c>
      <c r="B2024" s="1">
        <v>44803</v>
      </c>
      <c r="C2024" t="s">
        <v>5668</v>
      </c>
      <c r="D2024" t="s">
        <v>1264</v>
      </c>
      <c r="E2024" t="s">
        <v>302</v>
      </c>
      <c r="F2024" t="s">
        <v>303</v>
      </c>
      <c r="G2024" t="s">
        <v>50</v>
      </c>
      <c r="H2024" t="s">
        <v>354</v>
      </c>
      <c r="I2024">
        <v>2</v>
      </c>
      <c r="J2024">
        <v>73.75</v>
      </c>
      <c r="K2024">
        <v>0.25</v>
      </c>
      <c r="L2024">
        <v>5.53</v>
      </c>
      <c r="M2024">
        <v>2.09</v>
      </c>
      <c r="N2024">
        <v>118.24</v>
      </c>
      <c r="O2024" t="s">
        <v>27</v>
      </c>
      <c r="P2024" t="s">
        <v>28</v>
      </c>
      <c r="Q2024" t="s">
        <v>81</v>
      </c>
      <c r="R2024" t="s">
        <v>82</v>
      </c>
      <c r="S2024" t="s">
        <v>43</v>
      </c>
      <c r="T2024" t="s">
        <v>2924</v>
      </c>
    </row>
    <row r="2025" spans="1:20" x14ac:dyDescent="0.25">
      <c r="A2025" t="s">
        <v>5669</v>
      </c>
      <c r="B2025" s="1">
        <v>44423</v>
      </c>
      <c r="C2025" t="s">
        <v>5670</v>
      </c>
      <c r="D2025" t="s">
        <v>1333</v>
      </c>
      <c r="E2025" t="s">
        <v>521</v>
      </c>
      <c r="F2025" t="s">
        <v>522</v>
      </c>
      <c r="G2025" t="s">
        <v>108</v>
      </c>
      <c r="H2025" t="s">
        <v>123</v>
      </c>
      <c r="I2025">
        <v>3</v>
      </c>
      <c r="J2025">
        <v>276.17</v>
      </c>
      <c r="K2025">
        <v>0.15</v>
      </c>
      <c r="L2025">
        <v>84.51</v>
      </c>
      <c r="M2025">
        <v>4.9800000000000004</v>
      </c>
      <c r="N2025">
        <v>793.72</v>
      </c>
      <c r="O2025" t="s">
        <v>59</v>
      </c>
      <c r="P2025" t="s">
        <v>28</v>
      </c>
      <c r="Q2025" t="s">
        <v>166</v>
      </c>
      <c r="R2025" t="s">
        <v>167</v>
      </c>
      <c r="S2025" t="s">
        <v>43</v>
      </c>
      <c r="T2025" t="s">
        <v>4806</v>
      </c>
    </row>
    <row r="2026" spans="1:20" x14ac:dyDescent="0.25">
      <c r="A2026" t="s">
        <v>5671</v>
      </c>
      <c r="B2026" s="1">
        <v>44968</v>
      </c>
      <c r="C2026" t="s">
        <v>5672</v>
      </c>
      <c r="D2026" t="s">
        <v>1892</v>
      </c>
      <c r="E2026" t="s">
        <v>87</v>
      </c>
      <c r="F2026" t="s">
        <v>88</v>
      </c>
      <c r="G2026" t="s">
        <v>108</v>
      </c>
      <c r="H2026" t="s">
        <v>263</v>
      </c>
      <c r="I2026">
        <v>5</v>
      </c>
      <c r="J2026">
        <v>122.41</v>
      </c>
      <c r="K2026">
        <v>0.3</v>
      </c>
      <c r="L2026">
        <v>77.12</v>
      </c>
      <c r="M2026">
        <v>1.9</v>
      </c>
      <c r="N2026">
        <v>507.45</v>
      </c>
      <c r="O2026" t="s">
        <v>69</v>
      </c>
      <c r="P2026" t="s">
        <v>28</v>
      </c>
      <c r="Q2026" t="s">
        <v>51</v>
      </c>
      <c r="R2026" t="s">
        <v>42</v>
      </c>
      <c r="S2026" t="s">
        <v>31</v>
      </c>
      <c r="T2026" t="s">
        <v>5607</v>
      </c>
    </row>
    <row r="2027" spans="1:20" x14ac:dyDescent="0.25">
      <c r="A2027" t="s">
        <v>5673</v>
      </c>
      <c r="B2027" s="1">
        <v>44894</v>
      </c>
      <c r="C2027" t="s">
        <v>5674</v>
      </c>
      <c r="D2027" t="s">
        <v>986</v>
      </c>
      <c r="E2027" t="s">
        <v>178</v>
      </c>
      <c r="F2027" t="s">
        <v>179</v>
      </c>
      <c r="G2027" t="s">
        <v>180</v>
      </c>
      <c r="H2027" t="s">
        <v>79</v>
      </c>
      <c r="I2027">
        <v>1</v>
      </c>
      <c r="J2027">
        <v>264.49</v>
      </c>
      <c r="K2027">
        <v>0.15</v>
      </c>
      <c r="L2027">
        <v>26.98</v>
      </c>
      <c r="M2027">
        <v>7.55</v>
      </c>
      <c r="N2027">
        <v>259.35000000000002</v>
      </c>
      <c r="O2027" t="s">
        <v>80</v>
      </c>
      <c r="P2027" t="s">
        <v>28</v>
      </c>
      <c r="Q2027" t="s">
        <v>221</v>
      </c>
      <c r="R2027" t="s">
        <v>222</v>
      </c>
      <c r="S2027" t="s">
        <v>31</v>
      </c>
      <c r="T2027" t="s">
        <v>941</v>
      </c>
    </row>
    <row r="2028" spans="1:20" x14ac:dyDescent="0.25">
      <c r="A2028" t="s">
        <v>5675</v>
      </c>
      <c r="B2028" s="1">
        <v>45155</v>
      </c>
      <c r="C2028" t="s">
        <v>5676</v>
      </c>
      <c r="D2028" t="s">
        <v>324</v>
      </c>
      <c r="E2028" t="s">
        <v>178</v>
      </c>
      <c r="F2028" t="s">
        <v>179</v>
      </c>
      <c r="G2028" t="s">
        <v>38</v>
      </c>
      <c r="H2028" t="s">
        <v>256</v>
      </c>
      <c r="I2028">
        <v>1</v>
      </c>
      <c r="J2028">
        <v>476.66</v>
      </c>
      <c r="K2028">
        <v>0</v>
      </c>
      <c r="L2028">
        <v>38.130000000000003</v>
      </c>
      <c r="M2028">
        <v>2.92</v>
      </c>
      <c r="N2028">
        <v>517.71</v>
      </c>
      <c r="O2028" t="s">
        <v>40</v>
      </c>
      <c r="P2028" t="s">
        <v>28</v>
      </c>
      <c r="Q2028" t="s">
        <v>166</v>
      </c>
      <c r="R2028" t="s">
        <v>167</v>
      </c>
      <c r="S2028" t="s">
        <v>43</v>
      </c>
      <c r="T2028" t="s">
        <v>1229</v>
      </c>
    </row>
    <row r="2029" spans="1:20" x14ac:dyDescent="0.25">
      <c r="A2029" t="s">
        <v>5677</v>
      </c>
      <c r="B2029" s="1">
        <v>44054</v>
      </c>
      <c r="C2029" t="s">
        <v>5678</v>
      </c>
      <c r="D2029" t="s">
        <v>1192</v>
      </c>
      <c r="E2029" t="s">
        <v>87</v>
      </c>
      <c r="F2029" t="s">
        <v>88</v>
      </c>
      <c r="G2029" t="s">
        <v>38</v>
      </c>
      <c r="H2029" t="s">
        <v>109</v>
      </c>
      <c r="I2029">
        <v>4</v>
      </c>
      <c r="J2029">
        <v>126.78</v>
      </c>
      <c r="K2029">
        <v>0.05</v>
      </c>
      <c r="L2029">
        <v>38.54</v>
      </c>
      <c r="M2029">
        <v>9.44</v>
      </c>
      <c r="N2029">
        <v>529.74</v>
      </c>
      <c r="O2029" t="s">
        <v>69</v>
      </c>
      <c r="P2029" t="s">
        <v>28</v>
      </c>
      <c r="Q2029" t="s">
        <v>100</v>
      </c>
      <c r="R2029" t="s">
        <v>101</v>
      </c>
      <c r="S2029" t="s">
        <v>91</v>
      </c>
      <c r="T2029" t="s">
        <v>5679</v>
      </c>
    </row>
    <row r="2030" spans="1:20" x14ac:dyDescent="0.25">
      <c r="A2030" t="s">
        <v>5680</v>
      </c>
      <c r="B2030" s="1">
        <v>44148</v>
      </c>
      <c r="C2030" t="s">
        <v>5681</v>
      </c>
      <c r="D2030" t="s">
        <v>894</v>
      </c>
      <c r="E2030" t="s">
        <v>945</v>
      </c>
      <c r="F2030" t="s">
        <v>946</v>
      </c>
      <c r="G2030" t="s">
        <v>98</v>
      </c>
      <c r="H2030" t="s">
        <v>123</v>
      </c>
      <c r="I2030">
        <v>2</v>
      </c>
      <c r="J2030">
        <v>212.58</v>
      </c>
      <c r="K2030">
        <v>0.05</v>
      </c>
      <c r="L2030">
        <v>20.2</v>
      </c>
      <c r="M2030">
        <v>2.2200000000000002</v>
      </c>
      <c r="N2030">
        <v>426.32</v>
      </c>
      <c r="O2030" t="s">
        <v>27</v>
      </c>
      <c r="P2030" t="s">
        <v>28</v>
      </c>
      <c r="Q2030" t="s">
        <v>124</v>
      </c>
      <c r="R2030" t="s">
        <v>125</v>
      </c>
      <c r="S2030" t="s">
        <v>43</v>
      </c>
      <c r="T2030" t="s">
        <v>5682</v>
      </c>
    </row>
    <row r="2031" spans="1:20" x14ac:dyDescent="0.25">
      <c r="A2031" t="s">
        <v>5683</v>
      </c>
      <c r="B2031" s="1">
        <v>44179</v>
      </c>
      <c r="C2031" t="s">
        <v>5684</v>
      </c>
      <c r="D2031" t="s">
        <v>1520</v>
      </c>
      <c r="E2031" t="s">
        <v>254</v>
      </c>
      <c r="F2031" t="s">
        <v>255</v>
      </c>
      <c r="G2031" t="s">
        <v>50</v>
      </c>
      <c r="H2031" t="s">
        <v>263</v>
      </c>
      <c r="I2031">
        <v>5</v>
      </c>
      <c r="J2031">
        <v>461.19</v>
      </c>
      <c r="K2031">
        <v>0.05</v>
      </c>
      <c r="L2031">
        <v>175.25</v>
      </c>
      <c r="M2031">
        <v>8.3800000000000008</v>
      </c>
      <c r="N2031">
        <v>2374.2800000000002</v>
      </c>
      <c r="O2031" t="s">
        <v>40</v>
      </c>
      <c r="P2031" t="s">
        <v>132</v>
      </c>
      <c r="Q2031" t="s">
        <v>166</v>
      </c>
      <c r="R2031" t="s">
        <v>167</v>
      </c>
      <c r="S2031" t="s">
        <v>43</v>
      </c>
      <c r="T2031" t="s">
        <v>1500</v>
      </c>
    </row>
    <row r="2032" spans="1:20" x14ac:dyDescent="0.25">
      <c r="A2032" t="s">
        <v>5685</v>
      </c>
      <c r="B2032" s="1">
        <v>43945</v>
      </c>
      <c r="C2032" t="s">
        <v>5686</v>
      </c>
      <c r="D2032" t="s">
        <v>570</v>
      </c>
      <c r="E2032" t="s">
        <v>77</v>
      </c>
      <c r="F2032" t="s">
        <v>78</v>
      </c>
      <c r="G2032" t="s">
        <v>25</v>
      </c>
      <c r="H2032" t="s">
        <v>58</v>
      </c>
      <c r="I2032">
        <v>5</v>
      </c>
      <c r="J2032">
        <v>246.1</v>
      </c>
      <c r="K2032">
        <v>0.05</v>
      </c>
      <c r="L2032">
        <v>58.45</v>
      </c>
      <c r="M2032">
        <v>5.75</v>
      </c>
      <c r="N2032">
        <v>1233.18</v>
      </c>
      <c r="O2032" t="s">
        <v>59</v>
      </c>
      <c r="P2032" t="s">
        <v>28</v>
      </c>
      <c r="Q2032" t="s">
        <v>89</v>
      </c>
      <c r="R2032" t="s">
        <v>90</v>
      </c>
      <c r="S2032" t="s">
        <v>72</v>
      </c>
      <c r="T2032" t="s">
        <v>2388</v>
      </c>
    </row>
    <row r="2033" spans="1:20" x14ac:dyDescent="0.25">
      <c r="A2033" t="s">
        <v>5687</v>
      </c>
      <c r="B2033" s="1">
        <v>44528</v>
      </c>
      <c r="C2033" t="s">
        <v>5688</v>
      </c>
      <c r="D2033" t="s">
        <v>243</v>
      </c>
      <c r="E2033" t="s">
        <v>96</v>
      </c>
      <c r="F2033" t="s">
        <v>97</v>
      </c>
      <c r="G2033" t="s">
        <v>180</v>
      </c>
      <c r="H2033" t="s">
        <v>39</v>
      </c>
      <c r="I2033">
        <v>2</v>
      </c>
      <c r="J2033">
        <v>345.18</v>
      </c>
      <c r="K2033">
        <v>0</v>
      </c>
      <c r="L2033">
        <v>124.26</v>
      </c>
      <c r="M2033">
        <v>8.15</v>
      </c>
      <c r="N2033">
        <v>822.77</v>
      </c>
      <c r="O2033" t="s">
        <v>40</v>
      </c>
      <c r="P2033" t="s">
        <v>132</v>
      </c>
      <c r="Q2033" t="s">
        <v>29</v>
      </c>
      <c r="R2033" t="s">
        <v>30</v>
      </c>
      <c r="S2033" t="s">
        <v>31</v>
      </c>
      <c r="T2033" t="s">
        <v>5689</v>
      </c>
    </row>
    <row r="2034" spans="1:20" x14ac:dyDescent="0.25">
      <c r="A2034" t="s">
        <v>5690</v>
      </c>
      <c r="B2034" s="1">
        <v>45177</v>
      </c>
      <c r="C2034" t="s">
        <v>5691</v>
      </c>
      <c r="D2034" t="s">
        <v>674</v>
      </c>
      <c r="E2034" t="s">
        <v>178</v>
      </c>
      <c r="F2034" t="s">
        <v>179</v>
      </c>
      <c r="G2034" t="s">
        <v>25</v>
      </c>
      <c r="H2034" t="s">
        <v>26</v>
      </c>
      <c r="I2034">
        <v>5</v>
      </c>
      <c r="J2034">
        <v>129.74</v>
      </c>
      <c r="K2034">
        <v>0.05</v>
      </c>
      <c r="L2034">
        <v>30.81</v>
      </c>
      <c r="M2034">
        <v>0.94</v>
      </c>
      <c r="N2034">
        <v>648.02</v>
      </c>
      <c r="O2034" t="s">
        <v>27</v>
      </c>
      <c r="P2034" t="s">
        <v>28</v>
      </c>
      <c r="Q2034" t="s">
        <v>89</v>
      </c>
      <c r="R2034" t="s">
        <v>90</v>
      </c>
      <c r="S2034" t="s">
        <v>43</v>
      </c>
      <c r="T2034" t="s">
        <v>1146</v>
      </c>
    </row>
    <row r="2035" spans="1:20" x14ac:dyDescent="0.25">
      <c r="A2035" t="s">
        <v>5692</v>
      </c>
      <c r="B2035" s="1">
        <v>45422</v>
      </c>
      <c r="C2035" t="s">
        <v>5693</v>
      </c>
      <c r="D2035" t="s">
        <v>405</v>
      </c>
      <c r="E2035" t="s">
        <v>380</v>
      </c>
      <c r="F2035" t="s">
        <v>381</v>
      </c>
      <c r="G2035" t="s">
        <v>25</v>
      </c>
      <c r="H2035" t="s">
        <v>79</v>
      </c>
      <c r="I2035">
        <v>3</v>
      </c>
      <c r="J2035">
        <v>522.75</v>
      </c>
      <c r="K2035">
        <v>0.15</v>
      </c>
      <c r="L2035">
        <v>0</v>
      </c>
      <c r="M2035">
        <v>0.18</v>
      </c>
      <c r="N2035">
        <v>1333.19</v>
      </c>
      <c r="O2035" t="s">
        <v>80</v>
      </c>
      <c r="P2035" t="s">
        <v>28</v>
      </c>
      <c r="Q2035" t="s">
        <v>210</v>
      </c>
      <c r="R2035" t="s">
        <v>42</v>
      </c>
      <c r="S2035" t="s">
        <v>91</v>
      </c>
      <c r="T2035" t="s">
        <v>5694</v>
      </c>
    </row>
    <row r="2036" spans="1:20" x14ac:dyDescent="0.25">
      <c r="A2036" t="s">
        <v>5695</v>
      </c>
      <c r="B2036" s="1">
        <v>44894</v>
      </c>
      <c r="C2036" t="s">
        <v>5696</v>
      </c>
      <c r="D2036" t="s">
        <v>267</v>
      </c>
      <c r="E2036" t="s">
        <v>400</v>
      </c>
      <c r="F2036" t="s">
        <v>401</v>
      </c>
      <c r="G2036" t="s">
        <v>38</v>
      </c>
      <c r="H2036" t="s">
        <v>123</v>
      </c>
      <c r="I2036">
        <v>2</v>
      </c>
      <c r="J2036">
        <v>197.07</v>
      </c>
      <c r="K2036">
        <v>0.05</v>
      </c>
      <c r="L2036">
        <v>29.95</v>
      </c>
      <c r="M2036">
        <v>10.45</v>
      </c>
      <c r="N2036">
        <v>414.83</v>
      </c>
      <c r="O2036" t="s">
        <v>69</v>
      </c>
      <c r="P2036" t="s">
        <v>132</v>
      </c>
      <c r="Q2036" t="s">
        <v>228</v>
      </c>
      <c r="R2036" t="s">
        <v>82</v>
      </c>
      <c r="S2036" t="s">
        <v>43</v>
      </c>
      <c r="T2036" t="s">
        <v>5697</v>
      </c>
    </row>
    <row r="2037" spans="1:20" x14ac:dyDescent="0.25">
      <c r="A2037" t="s">
        <v>5698</v>
      </c>
      <c r="B2037" s="1">
        <v>43870</v>
      </c>
      <c r="C2037" t="s">
        <v>5699</v>
      </c>
      <c r="D2037" t="s">
        <v>641</v>
      </c>
      <c r="E2037" t="s">
        <v>196</v>
      </c>
      <c r="F2037" t="s">
        <v>197</v>
      </c>
      <c r="G2037" t="s">
        <v>25</v>
      </c>
      <c r="H2037" t="s">
        <v>123</v>
      </c>
      <c r="I2037">
        <v>3</v>
      </c>
      <c r="J2037">
        <v>280.92</v>
      </c>
      <c r="K2037">
        <v>0</v>
      </c>
      <c r="L2037">
        <v>101.13</v>
      </c>
      <c r="M2037">
        <v>11.75</v>
      </c>
      <c r="N2037">
        <v>955.64</v>
      </c>
      <c r="O2037" t="s">
        <v>40</v>
      </c>
      <c r="P2037" t="s">
        <v>28</v>
      </c>
      <c r="Q2037" t="s">
        <v>116</v>
      </c>
      <c r="R2037" t="s">
        <v>42</v>
      </c>
      <c r="S2037" t="s">
        <v>31</v>
      </c>
      <c r="T2037" t="s">
        <v>1226</v>
      </c>
    </row>
    <row r="2038" spans="1:20" x14ac:dyDescent="0.25">
      <c r="A2038" t="s">
        <v>5700</v>
      </c>
      <c r="B2038" s="1">
        <v>45603</v>
      </c>
      <c r="C2038" t="s">
        <v>5701</v>
      </c>
      <c r="D2038" t="s">
        <v>271</v>
      </c>
      <c r="E2038" t="s">
        <v>215</v>
      </c>
      <c r="F2038" t="s">
        <v>216</v>
      </c>
      <c r="G2038" t="s">
        <v>50</v>
      </c>
      <c r="H2038" t="s">
        <v>109</v>
      </c>
      <c r="I2038">
        <v>3</v>
      </c>
      <c r="J2038">
        <v>122.41</v>
      </c>
      <c r="K2038">
        <v>0.05</v>
      </c>
      <c r="L2038">
        <v>17.440000000000001</v>
      </c>
      <c r="M2038">
        <v>10.16</v>
      </c>
      <c r="N2038">
        <v>376.47</v>
      </c>
      <c r="O2038" t="s">
        <v>40</v>
      </c>
      <c r="P2038" t="s">
        <v>28</v>
      </c>
      <c r="Q2038" t="s">
        <v>188</v>
      </c>
      <c r="R2038" t="s">
        <v>82</v>
      </c>
      <c r="S2038" t="s">
        <v>43</v>
      </c>
      <c r="T2038" t="s">
        <v>4286</v>
      </c>
    </row>
    <row r="2039" spans="1:20" x14ac:dyDescent="0.25">
      <c r="A2039" t="s">
        <v>5702</v>
      </c>
      <c r="B2039" s="1">
        <v>45143</v>
      </c>
      <c r="C2039" t="s">
        <v>2781</v>
      </c>
      <c r="D2039" t="s">
        <v>418</v>
      </c>
      <c r="E2039" t="s">
        <v>337</v>
      </c>
      <c r="F2039" t="s">
        <v>338</v>
      </c>
      <c r="G2039" t="s">
        <v>180</v>
      </c>
      <c r="H2039" t="s">
        <v>123</v>
      </c>
      <c r="I2039">
        <v>1</v>
      </c>
      <c r="J2039">
        <v>128.38999999999999</v>
      </c>
      <c r="K2039">
        <v>0.25</v>
      </c>
      <c r="L2039">
        <v>11.56</v>
      </c>
      <c r="M2039">
        <v>0.02</v>
      </c>
      <c r="N2039">
        <v>107.87</v>
      </c>
      <c r="O2039" t="s">
        <v>27</v>
      </c>
      <c r="P2039" t="s">
        <v>28</v>
      </c>
      <c r="Q2039" t="s">
        <v>339</v>
      </c>
      <c r="R2039" t="s">
        <v>82</v>
      </c>
      <c r="S2039" t="s">
        <v>43</v>
      </c>
      <c r="T2039" t="s">
        <v>5703</v>
      </c>
    </row>
    <row r="2040" spans="1:20" x14ac:dyDescent="0.25">
      <c r="A2040" t="s">
        <v>5704</v>
      </c>
      <c r="B2040" s="1">
        <v>45116</v>
      </c>
      <c r="C2040" t="s">
        <v>5705</v>
      </c>
      <c r="D2040" t="s">
        <v>1170</v>
      </c>
      <c r="E2040" t="s">
        <v>226</v>
      </c>
      <c r="F2040" t="s">
        <v>227</v>
      </c>
      <c r="G2040" t="s">
        <v>98</v>
      </c>
      <c r="H2040" t="s">
        <v>79</v>
      </c>
      <c r="I2040">
        <v>5</v>
      </c>
      <c r="J2040">
        <v>265.48</v>
      </c>
      <c r="K2040">
        <v>0</v>
      </c>
      <c r="L2040">
        <v>106.19</v>
      </c>
      <c r="M2040">
        <v>13.06</v>
      </c>
      <c r="N2040">
        <v>1446.65</v>
      </c>
      <c r="O2040" t="s">
        <v>27</v>
      </c>
      <c r="P2040" t="s">
        <v>132</v>
      </c>
      <c r="Q2040" t="s">
        <v>154</v>
      </c>
      <c r="R2040" t="s">
        <v>155</v>
      </c>
      <c r="S2040" t="s">
        <v>43</v>
      </c>
      <c r="T2040" t="s">
        <v>3149</v>
      </c>
    </row>
    <row r="2041" spans="1:20" x14ac:dyDescent="0.25">
      <c r="A2041" t="s">
        <v>5706</v>
      </c>
      <c r="B2041" s="1">
        <v>44046</v>
      </c>
      <c r="C2041" t="s">
        <v>5707</v>
      </c>
      <c r="D2041" t="s">
        <v>1379</v>
      </c>
      <c r="E2041" t="s">
        <v>172</v>
      </c>
      <c r="F2041" t="s">
        <v>173</v>
      </c>
      <c r="G2041" t="s">
        <v>25</v>
      </c>
      <c r="H2041" t="s">
        <v>109</v>
      </c>
      <c r="I2041">
        <v>5</v>
      </c>
      <c r="J2041">
        <v>121.29</v>
      </c>
      <c r="K2041">
        <v>0.1</v>
      </c>
      <c r="L2041">
        <v>27.29</v>
      </c>
      <c r="M2041">
        <v>12.4</v>
      </c>
      <c r="N2041">
        <v>585.5</v>
      </c>
      <c r="O2041" t="s">
        <v>153</v>
      </c>
      <c r="P2041" t="s">
        <v>28</v>
      </c>
      <c r="Q2041" t="s">
        <v>339</v>
      </c>
      <c r="R2041" t="s">
        <v>82</v>
      </c>
      <c r="S2041" t="s">
        <v>43</v>
      </c>
      <c r="T2041" t="s">
        <v>5708</v>
      </c>
    </row>
    <row r="2042" spans="1:20" x14ac:dyDescent="0.25">
      <c r="A2042" t="s">
        <v>5709</v>
      </c>
      <c r="B2042" s="1">
        <v>45001</v>
      </c>
      <c r="C2042" t="s">
        <v>5710</v>
      </c>
      <c r="D2042" t="s">
        <v>757</v>
      </c>
      <c r="E2042" t="s">
        <v>23</v>
      </c>
      <c r="F2042" t="s">
        <v>24</v>
      </c>
      <c r="G2042" t="s">
        <v>38</v>
      </c>
      <c r="H2042" t="s">
        <v>26</v>
      </c>
      <c r="I2042">
        <v>4</v>
      </c>
      <c r="J2042">
        <v>595.99</v>
      </c>
      <c r="K2042">
        <v>0.1</v>
      </c>
      <c r="L2042">
        <v>257.47000000000003</v>
      </c>
      <c r="M2042">
        <v>0.69</v>
      </c>
      <c r="N2042">
        <v>2403.7199999999998</v>
      </c>
      <c r="O2042" t="s">
        <v>153</v>
      </c>
      <c r="P2042" t="s">
        <v>132</v>
      </c>
      <c r="Q2042" t="s">
        <v>221</v>
      </c>
      <c r="R2042" t="s">
        <v>222</v>
      </c>
      <c r="S2042" t="s">
        <v>43</v>
      </c>
      <c r="T2042" t="s">
        <v>276</v>
      </c>
    </row>
    <row r="2043" spans="1:20" x14ac:dyDescent="0.25">
      <c r="A2043" t="s">
        <v>5711</v>
      </c>
      <c r="B2043" s="1">
        <v>44166</v>
      </c>
      <c r="C2043" t="s">
        <v>5712</v>
      </c>
      <c r="D2043" t="s">
        <v>1858</v>
      </c>
      <c r="E2043" t="s">
        <v>812</v>
      </c>
      <c r="F2043" t="s">
        <v>813</v>
      </c>
      <c r="G2043" t="s">
        <v>98</v>
      </c>
      <c r="H2043" t="s">
        <v>26</v>
      </c>
      <c r="I2043">
        <v>5</v>
      </c>
      <c r="J2043">
        <v>339.48</v>
      </c>
      <c r="K2043">
        <v>0.25</v>
      </c>
      <c r="L2043">
        <v>229.15</v>
      </c>
      <c r="M2043">
        <v>2.48</v>
      </c>
      <c r="N2043">
        <v>1504.68</v>
      </c>
      <c r="O2043" t="s">
        <v>80</v>
      </c>
      <c r="P2043" t="s">
        <v>28</v>
      </c>
      <c r="Q2043" t="s">
        <v>145</v>
      </c>
      <c r="R2043" t="s">
        <v>146</v>
      </c>
      <c r="S2043" t="s">
        <v>43</v>
      </c>
      <c r="T2043" t="s">
        <v>2883</v>
      </c>
    </row>
    <row r="2044" spans="1:20" x14ac:dyDescent="0.25">
      <c r="A2044" t="s">
        <v>5713</v>
      </c>
      <c r="B2044" s="1">
        <v>45022</v>
      </c>
      <c r="C2044" t="s">
        <v>5714</v>
      </c>
      <c r="D2044" t="s">
        <v>1892</v>
      </c>
      <c r="E2044" t="s">
        <v>36</v>
      </c>
      <c r="F2044" t="s">
        <v>37</v>
      </c>
      <c r="G2044" t="s">
        <v>50</v>
      </c>
      <c r="H2044" t="s">
        <v>79</v>
      </c>
      <c r="I2044">
        <v>2</v>
      </c>
      <c r="J2044">
        <v>42.25</v>
      </c>
      <c r="K2044">
        <v>0.15</v>
      </c>
      <c r="L2044">
        <v>5.75</v>
      </c>
      <c r="M2044">
        <v>13.99</v>
      </c>
      <c r="N2044">
        <v>91.56</v>
      </c>
      <c r="O2044" t="s">
        <v>40</v>
      </c>
      <c r="P2044" t="s">
        <v>132</v>
      </c>
      <c r="Q2044" t="s">
        <v>339</v>
      </c>
      <c r="R2044" t="s">
        <v>82</v>
      </c>
      <c r="S2044" t="s">
        <v>43</v>
      </c>
      <c r="T2044" t="s">
        <v>840</v>
      </c>
    </row>
    <row r="2045" spans="1:20" x14ac:dyDescent="0.25">
      <c r="A2045" t="s">
        <v>5715</v>
      </c>
      <c r="B2045" s="1">
        <v>43922</v>
      </c>
      <c r="C2045" t="s">
        <v>5716</v>
      </c>
      <c r="D2045" t="s">
        <v>573</v>
      </c>
      <c r="E2045" t="s">
        <v>261</v>
      </c>
      <c r="F2045" t="s">
        <v>262</v>
      </c>
      <c r="G2045" t="s">
        <v>50</v>
      </c>
      <c r="H2045" t="s">
        <v>58</v>
      </c>
      <c r="I2045">
        <v>3</v>
      </c>
      <c r="J2045">
        <v>59.21</v>
      </c>
      <c r="K2045">
        <v>0</v>
      </c>
      <c r="L2045">
        <v>14.21</v>
      </c>
      <c r="M2045">
        <v>2.68</v>
      </c>
      <c r="N2045">
        <v>194.52</v>
      </c>
      <c r="O2045" t="s">
        <v>80</v>
      </c>
      <c r="P2045" t="s">
        <v>28</v>
      </c>
      <c r="Q2045" t="s">
        <v>154</v>
      </c>
      <c r="R2045" t="s">
        <v>155</v>
      </c>
      <c r="S2045" t="s">
        <v>43</v>
      </c>
      <c r="T2045" t="s">
        <v>4675</v>
      </c>
    </row>
    <row r="2046" spans="1:20" x14ac:dyDescent="0.25">
      <c r="A2046" t="s">
        <v>5717</v>
      </c>
      <c r="B2046" s="1">
        <v>44183</v>
      </c>
      <c r="C2046" t="s">
        <v>5718</v>
      </c>
      <c r="D2046" t="s">
        <v>485</v>
      </c>
      <c r="E2046" t="s">
        <v>945</v>
      </c>
      <c r="F2046" t="s">
        <v>946</v>
      </c>
      <c r="G2046" t="s">
        <v>98</v>
      </c>
      <c r="H2046" t="s">
        <v>39</v>
      </c>
      <c r="I2046">
        <v>2</v>
      </c>
      <c r="J2046">
        <v>279.8</v>
      </c>
      <c r="K2046">
        <v>0.2</v>
      </c>
      <c r="L2046">
        <v>35.81</v>
      </c>
      <c r="M2046">
        <v>1.44</v>
      </c>
      <c r="N2046">
        <v>484.93</v>
      </c>
      <c r="O2046" t="s">
        <v>69</v>
      </c>
      <c r="P2046" t="s">
        <v>28</v>
      </c>
      <c r="Q2046" t="s">
        <v>51</v>
      </c>
      <c r="R2046" t="s">
        <v>42</v>
      </c>
      <c r="S2046" t="s">
        <v>31</v>
      </c>
      <c r="T2046" t="s">
        <v>5154</v>
      </c>
    </row>
    <row r="2047" spans="1:20" x14ac:dyDescent="0.25">
      <c r="A2047" t="s">
        <v>5719</v>
      </c>
      <c r="B2047" s="1">
        <v>44401</v>
      </c>
      <c r="C2047" t="s">
        <v>5720</v>
      </c>
      <c r="D2047" t="s">
        <v>120</v>
      </c>
      <c r="E2047" t="s">
        <v>945</v>
      </c>
      <c r="F2047" t="s">
        <v>946</v>
      </c>
      <c r="G2047" t="s">
        <v>180</v>
      </c>
      <c r="H2047" t="s">
        <v>58</v>
      </c>
      <c r="I2047">
        <v>5</v>
      </c>
      <c r="J2047">
        <v>35.19</v>
      </c>
      <c r="K2047">
        <v>0</v>
      </c>
      <c r="L2047">
        <v>14.08</v>
      </c>
      <c r="M2047">
        <v>8.66</v>
      </c>
      <c r="N2047">
        <v>198.69</v>
      </c>
      <c r="O2047" t="s">
        <v>80</v>
      </c>
      <c r="P2047" t="s">
        <v>28</v>
      </c>
      <c r="Q2047" t="s">
        <v>221</v>
      </c>
      <c r="R2047" t="s">
        <v>222</v>
      </c>
      <c r="S2047" t="s">
        <v>31</v>
      </c>
      <c r="T2047" t="s">
        <v>4553</v>
      </c>
    </row>
    <row r="2048" spans="1:20" x14ac:dyDescent="0.25">
      <c r="A2048" t="s">
        <v>5721</v>
      </c>
      <c r="B2048" s="1">
        <v>45425</v>
      </c>
      <c r="C2048" t="s">
        <v>5722</v>
      </c>
      <c r="D2048" t="s">
        <v>207</v>
      </c>
      <c r="E2048" t="s">
        <v>23</v>
      </c>
      <c r="F2048" t="s">
        <v>24</v>
      </c>
      <c r="G2048" t="s">
        <v>180</v>
      </c>
      <c r="H2048" t="s">
        <v>79</v>
      </c>
      <c r="I2048">
        <v>2</v>
      </c>
      <c r="J2048">
        <v>449.23</v>
      </c>
      <c r="K2048">
        <v>0.3</v>
      </c>
      <c r="L2048">
        <v>50.31</v>
      </c>
      <c r="M2048">
        <v>7.99</v>
      </c>
      <c r="N2048">
        <v>687.22</v>
      </c>
      <c r="O2048" t="s">
        <v>69</v>
      </c>
      <c r="P2048" t="s">
        <v>28</v>
      </c>
      <c r="Q2048" t="s">
        <v>210</v>
      </c>
      <c r="R2048" t="s">
        <v>42</v>
      </c>
      <c r="S2048" t="s">
        <v>43</v>
      </c>
      <c r="T2048" t="s">
        <v>5723</v>
      </c>
    </row>
    <row r="2049" spans="1:20" x14ac:dyDescent="0.25">
      <c r="A2049" t="s">
        <v>5724</v>
      </c>
      <c r="B2049" s="1">
        <v>44646</v>
      </c>
      <c r="C2049" t="s">
        <v>5725</v>
      </c>
      <c r="D2049" t="s">
        <v>779</v>
      </c>
      <c r="E2049" t="s">
        <v>254</v>
      </c>
      <c r="F2049" t="s">
        <v>255</v>
      </c>
      <c r="G2049" t="s">
        <v>50</v>
      </c>
      <c r="H2049" t="s">
        <v>123</v>
      </c>
      <c r="I2049">
        <v>5</v>
      </c>
      <c r="J2049">
        <v>425.9</v>
      </c>
      <c r="K2049">
        <v>0</v>
      </c>
      <c r="L2049">
        <v>170.36</v>
      </c>
      <c r="M2049">
        <v>0.18</v>
      </c>
      <c r="N2049">
        <v>2300.04</v>
      </c>
      <c r="O2049" t="s">
        <v>40</v>
      </c>
      <c r="P2049" t="s">
        <v>28</v>
      </c>
      <c r="Q2049" t="s">
        <v>145</v>
      </c>
      <c r="R2049" t="s">
        <v>146</v>
      </c>
      <c r="S2049" t="s">
        <v>31</v>
      </c>
      <c r="T2049" t="s">
        <v>5726</v>
      </c>
    </row>
    <row r="2050" spans="1:20" x14ac:dyDescent="0.25">
      <c r="A2050" t="s">
        <v>5727</v>
      </c>
      <c r="B2050" s="1">
        <v>45535</v>
      </c>
      <c r="C2050" t="s">
        <v>5728</v>
      </c>
      <c r="D2050" t="s">
        <v>76</v>
      </c>
      <c r="E2050" t="s">
        <v>137</v>
      </c>
      <c r="F2050" t="s">
        <v>138</v>
      </c>
      <c r="G2050" t="s">
        <v>25</v>
      </c>
      <c r="H2050" t="s">
        <v>109</v>
      </c>
      <c r="I2050">
        <v>4</v>
      </c>
      <c r="J2050">
        <v>455.03</v>
      </c>
      <c r="K2050">
        <v>0</v>
      </c>
      <c r="L2050">
        <v>218.41</v>
      </c>
      <c r="M2050">
        <v>14.42</v>
      </c>
      <c r="N2050">
        <v>2052.9499999999998</v>
      </c>
      <c r="O2050" t="s">
        <v>80</v>
      </c>
      <c r="P2050" t="s">
        <v>28</v>
      </c>
      <c r="Q2050" t="s">
        <v>188</v>
      </c>
      <c r="R2050" t="s">
        <v>82</v>
      </c>
      <c r="S2050" t="s">
        <v>31</v>
      </c>
      <c r="T2050" t="s">
        <v>4615</v>
      </c>
    </row>
    <row r="2051" spans="1:20" x14ac:dyDescent="0.25">
      <c r="A2051" t="s">
        <v>5729</v>
      </c>
      <c r="B2051" s="1">
        <v>44611</v>
      </c>
      <c r="C2051" t="s">
        <v>5730</v>
      </c>
      <c r="D2051" t="s">
        <v>379</v>
      </c>
      <c r="E2051" t="s">
        <v>286</v>
      </c>
      <c r="F2051" t="s">
        <v>287</v>
      </c>
      <c r="G2051" t="s">
        <v>25</v>
      </c>
      <c r="H2051" t="s">
        <v>354</v>
      </c>
      <c r="I2051">
        <v>4</v>
      </c>
      <c r="J2051">
        <v>453.06</v>
      </c>
      <c r="K2051">
        <v>0.05</v>
      </c>
      <c r="L2051">
        <v>309.89</v>
      </c>
      <c r="M2051">
        <v>11.67</v>
      </c>
      <c r="N2051">
        <v>2043.19</v>
      </c>
      <c r="O2051" t="s">
        <v>40</v>
      </c>
      <c r="P2051" t="s">
        <v>70</v>
      </c>
      <c r="Q2051" t="s">
        <v>154</v>
      </c>
      <c r="R2051" t="s">
        <v>155</v>
      </c>
      <c r="S2051" t="s">
        <v>43</v>
      </c>
      <c r="T2051" t="s">
        <v>3217</v>
      </c>
    </row>
    <row r="2052" spans="1:20" x14ac:dyDescent="0.25">
      <c r="A2052" t="s">
        <v>5731</v>
      </c>
      <c r="B2052" s="1">
        <v>44193</v>
      </c>
      <c r="C2052" t="s">
        <v>5732</v>
      </c>
      <c r="D2052" t="s">
        <v>746</v>
      </c>
      <c r="E2052" t="s">
        <v>66</v>
      </c>
      <c r="F2052" t="s">
        <v>67</v>
      </c>
      <c r="G2052" t="s">
        <v>50</v>
      </c>
      <c r="H2052" t="s">
        <v>79</v>
      </c>
      <c r="I2052">
        <v>5</v>
      </c>
      <c r="J2052">
        <v>114.22</v>
      </c>
      <c r="K2052">
        <v>0.05</v>
      </c>
      <c r="L2052">
        <v>65.11</v>
      </c>
      <c r="M2052">
        <v>2.08</v>
      </c>
      <c r="N2052">
        <v>609.74</v>
      </c>
      <c r="O2052" t="s">
        <v>69</v>
      </c>
      <c r="P2052" t="s">
        <v>28</v>
      </c>
      <c r="Q2052" t="s">
        <v>221</v>
      </c>
      <c r="R2052" t="s">
        <v>222</v>
      </c>
      <c r="S2052" t="s">
        <v>43</v>
      </c>
      <c r="T2052" t="s">
        <v>5733</v>
      </c>
    </row>
    <row r="2053" spans="1:20" x14ac:dyDescent="0.25">
      <c r="A2053" t="s">
        <v>5734</v>
      </c>
      <c r="B2053" s="1">
        <v>44387</v>
      </c>
      <c r="C2053" t="s">
        <v>5735</v>
      </c>
      <c r="D2053" t="s">
        <v>385</v>
      </c>
      <c r="E2053" t="s">
        <v>530</v>
      </c>
      <c r="F2053" t="s">
        <v>531</v>
      </c>
      <c r="G2053" t="s">
        <v>50</v>
      </c>
      <c r="H2053" t="s">
        <v>256</v>
      </c>
      <c r="I2053">
        <v>2</v>
      </c>
      <c r="J2053">
        <v>536.79999999999995</v>
      </c>
      <c r="K2053">
        <v>0</v>
      </c>
      <c r="L2053">
        <v>85.89</v>
      </c>
      <c r="M2053">
        <v>14.94</v>
      </c>
      <c r="N2053">
        <v>1174.43</v>
      </c>
      <c r="O2053" t="s">
        <v>27</v>
      </c>
      <c r="P2053" t="s">
        <v>132</v>
      </c>
      <c r="Q2053" t="s">
        <v>166</v>
      </c>
      <c r="R2053" t="s">
        <v>167</v>
      </c>
      <c r="S2053" t="s">
        <v>43</v>
      </c>
      <c r="T2053" t="s">
        <v>3503</v>
      </c>
    </row>
    <row r="2054" spans="1:20" x14ac:dyDescent="0.25">
      <c r="A2054" t="s">
        <v>5736</v>
      </c>
      <c r="B2054" s="1">
        <v>45199</v>
      </c>
      <c r="C2054" t="s">
        <v>5737</v>
      </c>
      <c r="D2054" t="s">
        <v>332</v>
      </c>
      <c r="E2054" t="s">
        <v>352</v>
      </c>
      <c r="F2054" t="s">
        <v>353</v>
      </c>
      <c r="G2054" t="s">
        <v>50</v>
      </c>
      <c r="H2054" t="s">
        <v>256</v>
      </c>
      <c r="I2054">
        <v>3</v>
      </c>
      <c r="J2054">
        <v>502.88</v>
      </c>
      <c r="K2054">
        <v>0.05</v>
      </c>
      <c r="L2054">
        <v>114.66</v>
      </c>
      <c r="M2054">
        <v>12.13</v>
      </c>
      <c r="N2054">
        <v>1560</v>
      </c>
      <c r="O2054" t="s">
        <v>69</v>
      </c>
      <c r="P2054" t="s">
        <v>132</v>
      </c>
      <c r="Q2054" t="s">
        <v>51</v>
      </c>
      <c r="R2054" t="s">
        <v>42</v>
      </c>
      <c r="S2054" t="s">
        <v>43</v>
      </c>
      <c r="T2054" t="s">
        <v>2790</v>
      </c>
    </row>
    <row r="2055" spans="1:20" x14ac:dyDescent="0.25">
      <c r="A2055" t="s">
        <v>5738</v>
      </c>
      <c r="B2055" s="1">
        <v>45547</v>
      </c>
      <c r="C2055" t="s">
        <v>5739</v>
      </c>
      <c r="D2055" t="s">
        <v>849</v>
      </c>
      <c r="E2055" t="s">
        <v>164</v>
      </c>
      <c r="F2055" t="s">
        <v>165</v>
      </c>
      <c r="G2055" t="s">
        <v>98</v>
      </c>
      <c r="H2055" t="s">
        <v>39</v>
      </c>
      <c r="I2055">
        <v>5</v>
      </c>
      <c r="J2055">
        <v>325.11</v>
      </c>
      <c r="K2055">
        <v>0.05</v>
      </c>
      <c r="L2055">
        <v>185.31</v>
      </c>
      <c r="M2055">
        <v>5.34</v>
      </c>
      <c r="N2055">
        <v>1734.92</v>
      </c>
      <c r="O2055" t="s">
        <v>69</v>
      </c>
      <c r="P2055" t="s">
        <v>132</v>
      </c>
      <c r="Q2055" t="s">
        <v>89</v>
      </c>
      <c r="R2055" t="s">
        <v>90</v>
      </c>
      <c r="S2055" t="s">
        <v>31</v>
      </c>
      <c r="T2055" t="s">
        <v>5740</v>
      </c>
    </row>
    <row r="2056" spans="1:20" x14ac:dyDescent="0.25">
      <c r="A2056" t="s">
        <v>5741</v>
      </c>
      <c r="B2056" s="1">
        <v>45024</v>
      </c>
      <c r="C2056" t="s">
        <v>5742</v>
      </c>
      <c r="D2056" t="s">
        <v>485</v>
      </c>
      <c r="E2056" t="s">
        <v>434</v>
      </c>
      <c r="F2056" t="s">
        <v>435</v>
      </c>
      <c r="G2056" t="s">
        <v>108</v>
      </c>
      <c r="H2056" t="s">
        <v>26</v>
      </c>
      <c r="I2056">
        <v>4</v>
      </c>
      <c r="J2056">
        <v>152.86000000000001</v>
      </c>
      <c r="K2056">
        <v>0.1</v>
      </c>
      <c r="L2056">
        <v>0</v>
      </c>
      <c r="M2056">
        <v>6.76</v>
      </c>
      <c r="N2056">
        <v>557.05999999999995</v>
      </c>
      <c r="O2056" t="s">
        <v>153</v>
      </c>
      <c r="P2056" t="s">
        <v>28</v>
      </c>
      <c r="Q2056" t="s">
        <v>124</v>
      </c>
      <c r="R2056" t="s">
        <v>125</v>
      </c>
      <c r="S2056" t="s">
        <v>235</v>
      </c>
      <c r="T2056" t="s">
        <v>5743</v>
      </c>
    </row>
    <row r="2057" spans="1:20" x14ac:dyDescent="0.25">
      <c r="A2057" t="s">
        <v>5744</v>
      </c>
      <c r="B2057" s="1">
        <v>44186</v>
      </c>
      <c r="C2057" t="s">
        <v>5745</v>
      </c>
      <c r="D2057" t="s">
        <v>849</v>
      </c>
      <c r="E2057" t="s">
        <v>196</v>
      </c>
      <c r="F2057" t="s">
        <v>197</v>
      </c>
      <c r="G2057" t="s">
        <v>25</v>
      </c>
      <c r="H2057" t="s">
        <v>354</v>
      </c>
      <c r="I2057">
        <v>1</v>
      </c>
      <c r="J2057">
        <v>542.63</v>
      </c>
      <c r="K2057">
        <v>0</v>
      </c>
      <c r="L2057">
        <v>27.13</v>
      </c>
      <c r="M2057">
        <v>8.66</v>
      </c>
      <c r="N2057">
        <v>578.41999999999996</v>
      </c>
      <c r="O2057" t="s">
        <v>69</v>
      </c>
      <c r="P2057" t="s">
        <v>99</v>
      </c>
      <c r="Q2057" t="s">
        <v>81</v>
      </c>
      <c r="R2057" t="s">
        <v>82</v>
      </c>
      <c r="S2057" t="s">
        <v>43</v>
      </c>
      <c r="T2057" t="s">
        <v>1796</v>
      </c>
    </row>
    <row r="2058" spans="1:20" x14ac:dyDescent="0.25">
      <c r="A2058" t="s">
        <v>5746</v>
      </c>
      <c r="B2058" s="1">
        <v>44021</v>
      </c>
      <c r="C2058" t="s">
        <v>5747</v>
      </c>
      <c r="D2058" t="s">
        <v>301</v>
      </c>
      <c r="E2058" t="s">
        <v>945</v>
      </c>
      <c r="F2058" t="s">
        <v>946</v>
      </c>
      <c r="G2058" t="s">
        <v>180</v>
      </c>
      <c r="H2058" t="s">
        <v>123</v>
      </c>
      <c r="I2058">
        <v>5</v>
      </c>
      <c r="J2058">
        <v>461.75</v>
      </c>
      <c r="K2058">
        <v>0</v>
      </c>
      <c r="L2058">
        <v>115.44</v>
      </c>
      <c r="M2058">
        <v>9.5399999999999991</v>
      </c>
      <c r="N2058">
        <v>2433.73</v>
      </c>
      <c r="O2058" t="s">
        <v>69</v>
      </c>
      <c r="P2058" t="s">
        <v>28</v>
      </c>
      <c r="Q2058" t="s">
        <v>145</v>
      </c>
      <c r="R2058" t="s">
        <v>146</v>
      </c>
      <c r="S2058" t="s">
        <v>31</v>
      </c>
      <c r="T2058" t="s">
        <v>601</v>
      </c>
    </row>
    <row r="2059" spans="1:20" x14ac:dyDescent="0.25">
      <c r="A2059" t="s">
        <v>5748</v>
      </c>
      <c r="B2059" s="1">
        <v>45521</v>
      </c>
      <c r="C2059" t="s">
        <v>5749</v>
      </c>
      <c r="D2059" t="s">
        <v>764</v>
      </c>
      <c r="E2059" t="s">
        <v>244</v>
      </c>
      <c r="F2059" t="s">
        <v>245</v>
      </c>
      <c r="G2059" t="s">
        <v>108</v>
      </c>
      <c r="H2059" t="s">
        <v>109</v>
      </c>
      <c r="I2059">
        <v>1</v>
      </c>
      <c r="J2059">
        <v>7.89</v>
      </c>
      <c r="K2059">
        <v>0.1</v>
      </c>
      <c r="L2059">
        <v>0</v>
      </c>
      <c r="M2059">
        <v>2.64</v>
      </c>
      <c r="N2059">
        <v>9.74</v>
      </c>
      <c r="O2059" t="s">
        <v>27</v>
      </c>
      <c r="P2059" t="s">
        <v>28</v>
      </c>
      <c r="Q2059" t="s">
        <v>71</v>
      </c>
      <c r="R2059" t="s">
        <v>42</v>
      </c>
      <c r="S2059" t="s">
        <v>43</v>
      </c>
      <c r="T2059" t="s">
        <v>4148</v>
      </c>
    </row>
    <row r="2060" spans="1:20" x14ac:dyDescent="0.25">
      <c r="A2060" t="s">
        <v>5750</v>
      </c>
      <c r="B2060" s="1">
        <v>44252</v>
      </c>
      <c r="C2060" t="s">
        <v>5751</v>
      </c>
      <c r="D2060" t="s">
        <v>35</v>
      </c>
      <c r="E2060" t="s">
        <v>574</v>
      </c>
      <c r="F2060" t="s">
        <v>575</v>
      </c>
      <c r="G2060" t="s">
        <v>38</v>
      </c>
      <c r="H2060" t="s">
        <v>256</v>
      </c>
      <c r="I2060">
        <v>1</v>
      </c>
      <c r="J2060">
        <v>240.49</v>
      </c>
      <c r="K2060">
        <v>0.25</v>
      </c>
      <c r="L2060">
        <v>9.02</v>
      </c>
      <c r="M2060">
        <v>2.13</v>
      </c>
      <c r="N2060">
        <v>191.52</v>
      </c>
      <c r="O2060" t="s">
        <v>69</v>
      </c>
      <c r="P2060" t="s">
        <v>28</v>
      </c>
      <c r="Q2060" t="s">
        <v>145</v>
      </c>
      <c r="R2060" t="s">
        <v>146</v>
      </c>
      <c r="S2060" t="s">
        <v>235</v>
      </c>
      <c r="T2060" t="s">
        <v>1469</v>
      </c>
    </row>
    <row r="2061" spans="1:20" x14ac:dyDescent="0.25">
      <c r="A2061" t="s">
        <v>5752</v>
      </c>
      <c r="B2061" s="1">
        <v>44530</v>
      </c>
      <c r="C2061" t="s">
        <v>5753</v>
      </c>
      <c r="D2061" t="s">
        <v>964</v>
      </c>
      <c r="E2061" t="s">
        <v>492</v>
      </c>
      <c r="F2061" t="s">
        <v>493</v>
      </c>
      <c r="G2061" t="s">
        <v>50</v>
      </c>
      <c r="H2061" t="s">
        <v>39</v>
      </c>
      <c r="I2061">
        <v>3</v>
      </c>
      <c r="J2061">
        <v>228.52</v>
      </c>
      <c r="K2061">
        <v>0</v>
      </c>
      <c r="L2061">
        <v>54.84</v>
      </c>
      <c r="M2061">
        <v>9.6</v>
      </c>
      <c r="N2061">
        <v>750</v>
      </c>
      <c r="O2061" t="s">
        <v>69</v>
      </c>
      <c r="P2061" t="s">
        <v>28</v>
      </c>
      <c r="Q2061" t="s">
        <v>89</v>
      </c>
      <c r="R2061" t="s">
        <v>90</v>
      </c>
      <c r="S2061" t="s">
        <v>43</v>
      </c>
      <c r="T2061" t="s">
        <v>5754</v>
      </c>
    </row>
    <row r="2062" spans="1:20" x14ac:dyDescent="0.25">
      <c r="A2062" t="s">
        <v>5755</v>
      </c>
      <c r="B2062" s="1">
        <v>43837</v>
      </c>
      <c r="C2062" t="s">
        <v>5756</v>
      </c>
      <c r="D2062" t="s">
        <v>291</v>
      </c>
      <c r="E2062" t="s">
        <v>434</v>
      </c>
      <c r="F2062" t="s">
        <v>435</v>
      </c>
      <c r="G2062" t="s">
        <v>50</v>
      </c>
      <c r="H2062" t="s">
        <v>68</v>
      </c>
      <c r="I2062">
        <v>4</v>
      </c>
      <c r="J2062">
        <v>358.11</v>
      </c>
      <c r="K2062">
        <v>0</v>
      </c>
      <c r="L2062">
        <v>71.62</v>
      </c>
      <c r="M2062">
        <v>13.7</v>
      </c>
      <c r="N2062">
        <v>1517.76</v>
      </c>
      <c r="O2062" t="s">
        <v>59</v>
      </c>
      <c r="P2062" t="s">
        <v>181</v>
      </c>
      <c r="Q2062" t="s">
        <v>188</v>
      </c>
      <c r="R2062" t="s">
        <v>82</v>
      </c>
      <c r="S2062" t="s">
        <v>43</v>
      </c>
      <c r="T2062" t="s">
        <v>5757</v>
      </c>
    </row>
    <row r="2063" spans="1:20" x14ac:dyDescent="0.25">
      <c r="A2063" t="s">
        <v>5758</v>
      </c>
      <c r="B2063" s="1">
        <v>43963</v>
      </c>
      <c r="C2063" t="s">
        <v>5759</v>
      </c>
      <c r="D2063" t="s">
        <v>865</v>
      </c>
      <c r="E2063" t="s">
        <v>358</v>
      </c>
      <c r="F2063" t="s">
        <v>359</v>
      </c>
      <c r="G2063" t="s">
        <v>38</v>
      </c>
      <c r="H2063" t="s">
        <v>26</v>
      </c>
      <c r="I2063">
        <v>5</v>
      </c>
      <c r="J2063">
        <v>155.18</v>
      </c>
      <c r="K2063">
        <v>0</v>
      </c>
      <c r="L2063">
        <v>38.799999999999997</v>
      </c>
      <c r="M2063">
        <v>5.31</v>
      </c>
      <c r="N2063">
        <v>820.01</v>
      </c>
      <c r="O2063" t="s">
        <v>40</v>
      </c>
      <c r="P2063" t="s">
        <v>132</v>
      </c>
      <c r="Q2063" t="s">
        <v>89</v>
      </c>
      <c r="R2063" t="s">
        <v>90</v>
      </c>
      <c r="S2063" t="s">
        <v>43</v>
      </c>
      <c r="T2063" t="s">
        <v>2738</v>
      </c>
    </row>
    <row r="2064" spans="1:20" x14ac:dyDescent="0.25">
      <c r="A2064" t="s">
        <v>5760</v>
      </c>
      <c r="B2064" s="1">
        <v>45601</v>
      </c>
      <c r="C2064" t="s">
        <v>5761</v>
      </c>
      <c r="D2064" t="s">
        <v>1402</v>
      </c>
      <c r="E2064" t="s">
        <v>945</v>
      </c>
      <c r="F2064" t="s">
        <v>946</v>
      </c>
      <c r="G2064" t="s">
        <v>180</v>
      </c>
      <c r="H2064" t="s">
        <v>39</v>
      </c>
      <c r="I2064">
        <v>1</v>
      </c>
      <c r="J2064">
        <v>538.75</v>
      </c>
      <c r="K2064">
        <v>0.2</v>
      </c>
      <c r="L2064">
        <v>34.479999999999997</v>
      </c>
      <c r="M2064">
        <v>8.48</v>
      </c>
      <c r="N2064">
        <v>473.96</v>
      </c>
      <c r="O2064" t="s">
        <v>80</v>
      </c>
      <c r="P2064" t="s">
        <v>28</v>
      </c>
      <c r="Q2064" t="s">
        <v>154</v>
      </c>
      <c r="R2064" t="s">
        <v>155</v>
      </c>
      <c r="S2064" t="s">
        <v>43</v>
      </c>
      <c r="T2064" t="s">
        <v>2276</v>
      </c>
    </row>
    <row r="2065" spans="1:20" x14ac:dyDescent="0.25">
      <c r="A2065" t="s">
        <v>5762</v>
      </c>
      <c r="B2065" s="1">
        <v>44387</v>
      </c>
      <c r="C2065" t="s">
        <v>5763</v>
      </c>
      <c r="D2065" t="s">
        <v>1028</v>
      </c>
      <c r="E2065" t="s">
        <v>114</v>
      </c>
      <c r="F2065" t="s">
        <v>115</v>
      </c>
      <c r="G2065" t="s">
        <v>98</v>
      </c>
      <c r="H2065" t="s">
        <v>68</v>
      </c>
      <c r="I2065">
        <v>4</v>
      </c>
      <c r="J2065">
        <v>94.71</v>
      </c>
      <c r="K2065">
        <v>0</v>
      </c>
      <c r="L2065">
        <v>18.940000000000001</v>
      </c>
      <c r="M2065">
        <v>8.9</v>
      </c>
      <c r="N2065">
        <v>406.68</v>
      </c>
      <c r="O2065" t="s">
        <v>69</v>
      </c>
      <c r="P2065" t="s">
        <v>99</v>
      </c>
      <c r="Q2065" t="s">
        <v>188</v>
      </c>
      <c r="R2065" t="s">
        <v>82</v>
      </c>
      <c r="S2065" t="s">
        <v>43</v>
      </c>
      <c r="T2065" t="s">
        <v>5764</v>
      </c>
    </row>
    <row r="2066" spans="1:20" x14ac:dyDescent="0.25">
      <c r="A2066" t="s">
        <v>5765</v>
      </c>
      <c r="B2066" s="1">
        <v>44656</v>
      </c>
      <c r="C2066" t="s">
        <v>5766</v>
      </c>
      <c r="D2066" t="s">
        <v>597</v>
      </c>
      <c r="E2066" t="s">
        <v>812</v>
      </c>
      <c r="F2066" t="s">
        <v>813</v>
      </c>
      <c r="G2066" t="s">
        <v>108</v>
      </c>
      <c r="H2066" t="s">
        <v>68</v>
      </c>
      <c r="I2066">
        <v>4</v>
      </c>
      <c r="J2066">
        <v>161.88999999999999</v>
      </c>
      <c r="K2066">
        <v>0.05</v>
      </c>
      <c r="L2066">
        <v>0</v>
      </c>
      <c r="M2066">
        <v>5.4</v>
      </c>
      <c r="N2066">
        <v>620.58000000000004</v>
      </c>
      <c r="O2066" t="s">
        <v>40</v>
      </c>
      <c r="P2066" t="s">
        <v>132</v>
      </c>
      <c r="Q2066" t="s">
        <v>228</v>
      </c>
      <c r="R2066" t="s">
        <v>82</v>
      </c>
      <c r="S2066" t="s">
        <v>43</v>
      </c>
      <c r="T2066" t="s">
        <v>1746</v>
      </c>
    </row>
    <row r="2067" spans="1:20" x14ac:dyDescent="0.25">
      <c r="A2067" t="s">
        <v>5767</v>
      </c>
      <c r="B2067" s="1">
        <v>44591</v>
      </c>
      <c r="C2067" t="s">
        <v>5768</v>
      </c>
      <c r="D2067" t="s">
        <v>660</v>
      </c>
      <c r="E2067" t="s">
        <v>783</v>
      </c>
      <c r="F2067" t="s">
        <v>784</v>
      </c>
      <c r="G2067" t="s">
        <v>38</v>
      </c>
      <c r="H2067" t="s">
        <v>109</v>
      </c>
      <c r="I2067">
        <v>4</v>
      </c>
      <c r="J2067">
        <v>146.22</v>
      </c>
      <c r="K2067">
        <v>0</v>
      </c>
      <c r="L2067">
        <v>46.79</v>
      </c>
      <c r="M2067">
        <v>4.21</v>
      </c>
      <c r="N2067">
        <v>635.88</v>
      </c>
      <c r="O2067" t="s">
        <v>69</v>
      </c>
      <c r="P2067" t="s">
        <v>28</v>
      </c>
      <c r="Q2067" t="s">
        <v>29</v>
      </c>
      <c r="R2067" t="s">
        <v>30</v>
      </c>
      <c r="S2067" t="s">
        <v>235</v>
      </c>
      <c r="T2067" t="s">
        <v>4407</v>
      </c>
    </row>
    <row r="2068" spans="1:20" x14ac:dyDescent="0.25">
      <c r="A2068" t="s">
        <v>5769</v>
      </c>
      <c r="B2068" s="1">
        <v>44885</v>
      </c>
      <c r="C2068" t="s">
        <v>5770</v>
      </c>
      <c r="D2068" t="s">
        <v>1120</v>
      </c>
      <c r="E2068" t="s">
        <v>114</v>
      </c>
      <c r="F2068" t="s">
        <v>115</v>
      </c>
      <c r="G2068" t="s">
        <v>98</v>
      </c>
      <c r="H2068" t="s">
        <v>26</v>
      </c>
      <c r="I2068">
        <v>4</v>
      </c>
      <c r="J2068">
        <v>92.47</v>
      </c>
      <c r="K2068">
        <v>0.05</v>
      </c>
      <c r="L2068">
        <v>28.11</v>
      </c>
      <c r="M2068">
        <v>10.34</v>
      </c>
      <c r="N2068">
        <v>389.84</v>
      </c>
      <c r="O2068" t="s">
        <v>80</v>
      </c>
      <c r="P2068" t="s">
        <v>99</v>
      </c>
      <c r="Q2068" t="s">
        <v>124</v>
      </c>
      <c r="R2068" t="s">
        <v>125</v>
      </c>
      <c r="S2068" t="s">
        <v>43</v>
      </c>
      <c r="T2068" t="s">
        <v>5771</v>
      </c>
    </row>
    <row r="2069" spans="1:20" x14ac:dyDescent="0.25">
      <c r="A2069" t="s">
        <v>5772</v>
      </c>
      <c r="B2069" s="1">
        <v>44365</v>
      </c>
      <c r="C2069" t="s">
        <v>5773</v>
      </c>
      <c r="D2069" t="s">
        <v>746</v>
      </c>
      <c r="E2069" t="s">
        <v>56</v>
      </c>
      <c r="F2069" t="s">
        <v>57</v>
      </c>
      <c r="G2069" t="s">
        <v>50</v>
      </c>
      <c r="H2069" t="s">
        <v>26</v>
      </c>
      <c r="I2069">
        <v>4</v>
      </c>
      <c r="J2069">
        <v>217.49</v>
      </c>
      <c r="K2069">
        <v>0.1</v>
      </c>
      <c r="L2069">
        <v>39.15</v>
      </c>
      <c r="M2069">
        <v>2.2799999999999998</v>
      </c>
      <c r="N2069">
        <v>824.39</v>
      </c>
      <c r="O2069" t="s">
        <v>27</v>
      </c>
      <c r="P2069" t="s">
        <v>28</v>
      </c>
      <c r="Q2069" t="s">
        <v>210</v>
      </c>
      <c r="R2069" t="s">
        <v>42</v>
      </c>
      <c r="S2069" t="s">
        <v>72</v>
      </c>
      <c r="T2069" t="s">
        <v>2841</v>
      </c>
    </row>
    <row r="2070" spans="1:20" x14ac:dyDescent="0.25">
      <c r="A2070" t="s">
        <v>5774</v>
      </c>
      <c r="B2070" s="1">
        <v>44256</v>
      </c>
      <c r="C2070" t="s">
        <v>5775</v>
      </c>
      <c r="D2070" t="s">
        <v>1211</v>
      </c>
      <c r="E2070" t="s">
        <v>23</v>
      </c>
      <c r="F2070" t="s">
        <v>24</v>
      </c>
      <c r="G2070" t="s">
        <v>38</v>
      </c>
      <c r="H2070" t="s">
        <v>263</v>
      </c>
      <c r="I2070">
        <v>4</v>
      </c>
      <c r="J2070">
        <v>145.35</v>
      </c>
      <c r="K2070">
        <v>0</v>
      </c>
      <c r="L2070">
        <v>104.65</v>
      </c>
      <c r="M2070">
        <v>10.72</v>
      </c>
      <c r="N2070">
        <v>696.77</v>
      </c>
      <c r="O2070" t="s">
        <v>69</v>
      </c>
      <c r="P2070" t="s">
        <v>28</v>
      </c>
      <c r="Q2070" t="s">
        <v>89</v>
      </c>
      <c r="R2070" t="s">
        <v>90</v>
      </c>
      <c r="S2070" t="s">
        <v>43</v>
      </c>
      <c r="T2070" t="s">
        <v>3989</v>
      </c>
    </row>
    <row r="2071" spans="1:20" x14ac:dyDescent="0.25">
      <c r="A2071" t="s">
        <v>5776</v>
      </c>
      <c r="B2071" s="1">
        <v>45248</v>
      </c>
      <c r="C2071" t="s">
        <v>5777</v>
      </c>
      <c r="D2071" t="s">
        <v>3062</v>
      </c>
      <c r="E2071" t="s">
        <v>280</v>
      </c>
      <c r="F2071" t="s">
        <v>281</v>
      </c>
      <c r="G2071" t="s">
        <v>180</v>
      </c>
      <c r="H2071" t="s">
        <v>263</v>
      </c>
      <c r="I2071">
        <v>2</v>
      </c>
      <c r="J2071">
        <v>307.8</v>
      </c>
      <c r="K2071">
        <v>0.15</v>
      </c>
      <c r="L2071">
        <v>62.79</v>
      </c>
      <c r="M2071">
        <v>13.97</v>
      </c>
      <c r="N2071">
        <v>600.02</v>
      </c>
      <c r="O2071" t="s">
        <v>40</v>
      </c>
      <c r="P2071" t="s">
        <v>28</v>
      </c>
      <c r="Q2071" t="s">
        <v>81</v>
      </c>
      <c r="R2071" t="s">
        <v>82</v>
      </c>
      <c r="S2071" t="s">
        <v>43</v>
      </c>
      <c r="T2071" t="s">
        <v>5778</v>
      </c>
    </row>
    <row r="2072" spans="1:20" x14ac:dyDescent="0.25">
      <c r="A2072" t="s">
        <v>5779</v>
      </c>
      <c r="B2072" s="1">
        <v>44502</v>
      </c>
      <c r="C2072" t="s">
        <v>5780</v>
      </c>
      <c r="D2072" t="s">
        <v>1081</v>
      </c>
      <c r="E2072" t="s">
        <v>337</v>
      </c>
      <c r="F2072" t="s">
        <v>338</v>
      </c>
      <c r="G2072" t="s">
        <v>50</v>
      </c>
      <c r="H2072" t="s">
        <v>26</v>
      </c>
      <c r="I2072">
        <v>2</v>
      </c>
      <c r="J2072">
        <v>563.26</v>
      </c>
      <c r="K2072">
        <v>0.05</v>
      </c>
      <c r="L2072">
        <v>85.62</v>
      </c>
      <c r="M2072">
        <v>0.7</v>
      </c>
      <c r="N2072">
        <v>1156.51</v>
      </c>
      <c r="O2072" t="s">
        <v>69</v>
      </c>
      <c r="P2072" t="s">
        <v>28</v>
      </c>
      <c r="Q2072" t="s">
        <v>228</v>
      </c>
      <c r="R2072" t="s">
        <v>82</v>
      </c>
      <c r="S2072" t="s">
        <v>43</v>
      </c>
      <c r="T2072" t="s">
        <v>4022</v>
      </c>
    </row>
    <row r="2073" spans="1:20" x14ac:dyDescent="0.25">
      <c r="A2073" t="s">
        <v>5781</v>
      </c>
      <c r="B2073" s="1">
        <v>44193</v>
      </c>
      <c r="C2073" t="s">
        <v>5782</v>
      </c>
      <c r="D2073" t="s">
        <v>611</v>
      </c>
      <c r="E2073" t="s">
        <v>783</v>
      </c>
      <c r="F2073" t="s">
        <v>784</v>
      </c>
      <c r="G2073" t="s">
        <v>25</v>
      </c>
      <c r="H2073" t="s">
        <v>354</v>
      </c>
      <c r="I2073">
        <v>4</v>
      </c>
      <c r="J2073">
        <v>33.07</v>
      </c>
      <c r="K2073">
        <v>0.15</v>
      </c>
      <c r="L2073">
        <v>5.62</v>
      </c>
      <c r="M2073">
        <v>2.44</v>
      </c>
      <c r="N2073">
        <v>120.5</v>
      </c>
      <c r="O2073" t="s">
        <v>80</v>
      </c>
      <c r="P2073" t="s">
        <v>28</v>
      </c>
      <c r="Q2073" t="s">
        <v>81</v>
      </c>
      <c r="R2073" t="s">
        <v>82</v>
      </c>
      <c r="S2073" t="s">
        <v>43</v>
      </c>
      <c r="T2073" t="s">
        <v>204</v>
      </c>
    </row>
    <row r="2074" spans="1:20" x14ac:dyDescent="0.25">
      <c r="A2074" t="s">
        <v>5783</v>
      </c>
      <c r="B2074" s="1">
        <v>45291</v>
      </c>
      <c r="C2074" t="s">
        <v>5784</v>
      </c>
      <c r="D2074" t="s">
        <v>791</v>
      </c>
      <c r="E2074" t="s">
        <v>96</v>
      </c>
      <c r="F2074" t="s">
        <v>97</v>
      </c>
      <c r="G2074" t="s">
        <v>98</v>
      </c>
      <c r="H2074" t="s">
        <v>39</v>
      </c>
      <c r="I2074">
        <v>2</v>
      </c>
      <c r="J2074">
        <v>469.09</v>
      </c>
      <c r="K2074">
        <v>0.1</v>
      </c>
      <c r="L2074">
        <v>0</v>
      </c>
      <c r="M2074">
        <v>1.1000000000000001</v>
      </c>
      <c r="N2074">
        <v>845.46</v>
      </c>
      <c r="O2074" t="s">
        <v>27</v>
      </c>
      <c r="P2074" t="s">
        <v>28</v>
      </c>
      <c r="Q2074" t="s">
        <v>41</v>
      </c>
      <c r="R2074" t="s">
        <v>42</v>
      </c>
      <c r="S2074" t="s">
        <v>43</v>
      </c>
      <c r="T2074" t="s">
        <v>3451</v>
      </c>
    </row>
    <row r="2075" spans="1:20" x14ac:dyDescent="0.25">
      <c r="A2075" t="s">
        <v>5785</v>
      </c>
      <c r="B2075" s="1">
        <v>45524</v>
      </c>
      <c r="C2075" t="s">
        <v>5786</v>
      </c>
      <c r="D2075" t="s">
        <v>1636</v>
      </c>
      <c r="E2075" t="s">
        <v>261</v>
      </c>
      <c r="F2075" t="s">
        <v>262</v>
      </c>
      <c r="G2075" t="s">
        <v>38</v>
      </c>
      <c r="H2075" t="s">
        <v>58</v>
      </c>
      <c r="I2075">
        <v>5</v>
      </c>
      <c r="J2075">
        <v>499.89</v>
      </c>
      <c r="K2075">
        <v>0.15</v>
      </c>
      <c r="L2075">
        <v>254.94</v>
      </c>
      <c r="M2075">
        <v>13.02</v>
      </c>
      <c r="N2075">
        <v>2392.4899999999998</v>
      </c>
      <c r="O2075" t="s">
        <v>40</v>
      </c>
      <c r="P2075" t="s">
        <v>28</v>
      </c>
      <c r="Q2075" t="s">
        <v>51</v>
      </c>
      <c r="R2075" t="s">
        <v>42</v>
      </c>
      <c r="S2075" t="s">
        <v>43</v>
      </c>
      <c r="T2075" t="s">
        <v>4025</v>
      </c>
    </row>
    <row r="2076" spans="1:20" x14ac:dyDescent="0.25">
      <c r="A2076" t="s">
        <v>5787</v>
      </c>
      <c r="B2076" s="1">
        <v>45405</v>
      </c>
      <c r="C2076" t="s">
        <v>5788</v>
      </c>
      <c r="D2076" t="s">
        <v>953</v>
      </c>
      <c r="E2076" t="s">
        <v>114</v>
      </c>
      <c r="F2076" t="s">
        <v>115</v>
      </c>
      <c r="G2076" t="s">
        <v>25</v>
      </c>
      <c r="H2076" t="s">
        <v>26</v>
      </c>
      <c r="I2076">
        <v>3</v>
      </c>
      <c r="J2076">
        <v>48.59</v>
      </c>
      <c r="K2076">
        <v>0.05</v>
      </c>
      <c r="L2076">
        <v>11.08</v>
      </c>
      <c r="M2076">
        <v>3.35</v>
      </c>
      <c r="N2076">
        <v>152.91</v>
      </c>
      <c r="O2076" t="s">
        <v>27</v>
      </c>
      <c r="P2076" t="s">
        <v>28</v>
      </c>
      <c r="Q2076" t="s">
        <v>210</v>
      </c>
      <c r="R2076" t="s">
        <v>42</v>
      </c>
      <c r="S2076" t="s">
        <v>43</v>
      </c>
      <c r="T2076" t="s">
        <v>5789</v>
      </c>
    </row>
    <row r="2077" spans="1:20" x14ac:dyDescent="0.25">
      <c r="A2077" t="s">
        <v>5790</v>
      </c>
      <c r="B2077" s="1">
        <v>43912</v>
      </c>
      <c r="C2077" t="s">
        <v>5791</v>
      </c>
      <c r="D2077" t="s">
        <v>1034</v>
      </c>
      <c r="E2077" t="s">
        <v>77</v>
      </c>
      <c r="F2077" t="s">
        <v>78</v>
      </c>
      <c r="G2077" t="s">
        <v>98</v>
      </c>
      <c r="H2077" t="s">
        <v>26</v>
      </c>
      <c r="I2077">
        <v>2</v>
      </c>
      <c r="J2077">
        <v>217.99</v>
      </c>
      <c r="K2077">
        <v>0</v>
      </c>
      <c r="L2077">
        <v>34.880000000000003</v>
      </c>
      <c r="M2077">
        <v>5.34</v>
      </c>
      <c r="N2077">
        <v>476.2</v>
      </c>
      <c r="O2077" t="s">
        <v>69</v>
      </c>
      <c r="P2077" t="s">
        <v>28</v>
      </c>
      <c r="Q2077" t="s">
        <v>100</v>
      </c>
      <c r="R2077" t="s">
        <v>101</v>
      </c>
      <c r="S2077" t="s">
        <v>31</v>
      </c>
      <c r="T2077" t="s">
        <v>5792</v>
      </c>
    </row>
    <row r="2078" spans="1:20" x14ac:dyDescent="0.25">
      <c r="A2078" t="s">
        <v>5793</v>
      </c>
      <c r="B2078" s="1">
        <v>44186</v>
      </c>
      <c r="C2078" t="s">
        <v>5794</v>
      </c>
      <c r="D2078" t="s">
        <v>712</v>
      </c>
      <c r="E2078" t="s">
        <v>492</v>
      </c>
      <c r="F2078" t="s">
        <v>493</v>
      </c>
      <c r="G2078" t="s">
        <v>25</v>
      </c>
      <c r="H2078" t="s">
        <v>58</v>
      </c>
      <c r="I2078">
        <v>2</v>
      </c>
      <c r="J2078">
        <v>515.37</v>
      </c>
      <c r="K2078">
        <v>0</v>
      </c>
      <c r="L2078">
        <v>82.46</v>
      </c>
      <c r="M2078">
        <v>14.69</v>
      </c>
      <c r="N2078">
        <v>1127.8900000000001</v>
      </c>
      <c r="O2078" t="s">
        <v>80</v>
      </c>
      <c r="P2078" t="s">
        <v>132</v>
      </c>
      <c r="Q2078" t="s">
        <v>166</v>
      </c>
      <c r="R2078" t="s">
        <v>167</v>
      </c>
      <c r="S2078" t="s">
        <v>43</v>
      </c>
      <c r="T2078" t="s">
        <v>2024</v>
      </c>
    </row>
    <row r="2079" spans="1:20" x14ac:dyDescent="0.25">
      <c r="A2079" t="s">
        <v>5795</v>
      </c>
      <c r="B2079" s="1">
        <v>45112</v>
      </c>
      <c r="C2079" t="s">
        <v>5796</v>
      </c>
      <c r="D2079" t="s">
        <v>881</v>
      </c>
      <c r="E2079" t="s">
        <v>172</v>
      </c>
      <c r="F2079" t="s">
        <v>173</v>
      </c>
      <c r="G2079" t="s">
        <v>98</v>
      </c>
      <c r="H2079" t="s">
        <v>68</v>
      </c>
      <c r="I2079">
        <v>1</v>
      </c>
      <c r="J2079">
        <v>353.19</v>
      </c>
      <c r="K2079">
        <v>0.2</v>
      </c>
      <c r="L2079">
        <v>22.6</v>
      </c>
      <c r="M2079">
        <v>12.96</v>
      </c>
      <c r="N2079">
        <v>318.11</v>
      </c>
      <c r="O2079" t="s">
        <v>27</v>
      </c>
      <c r="P2079" t="s">
        <v>132</v>
      </c>
      <c r="Q2079" t="s">
        <v>221</v>
      </c>
      <c r="R2079" t="s">
        <v>222</v>
      </c>
      <c r="S2079" t="s">
        <v>43</v>
      </c>
      <c r="T2079" t="s">
        <v>3002</v>
      </c>
    </row>
    <row r="2080" spans="1:20" x14ac:dyDescent="0.25">
      <c r="A2080" t="s">
        <v>5797</v>
      </c>
      <c r="B2080" s="1">
        <v>45572</v>
      </c>
      <c r="C2080" t="s">
        <v>5798</v>
      </c>
      <c r="D2080" t="s">
        <v>757</v>
      </c>
      <c r="E2080" t="s">
        <v>202</v>
      </c>
      <c r="F2080" t="s">
        <v>203</v>
      </c>
      <c r="G2080" t="s">
        <v>38</v>
      </c>
      <c r="H2080" t="s">
        <v>109</v>
      </c>
      <c r="I2080">
        <v>3</v>
      </c>
      <c r="J2080">
        <v>331.8</v>
      </c>
      <c r="K2080">
        <v>0</v>
      </c>
      <c r="L2080">
        <v>0</v>
      </c>
      <c r="M2080">
        <v>9.2799999999999994</v>
      </c>
      <c r="N2080">
        <v>1004.68</v>
      </c>
      <c r="O2080" t="s">
        <v>80</v>
      </c>
      <c r="P2080" t="s">
        <v>28</v>
      </c>
      <c r="Q2080" t="s">
        <v>124</v>
      </c>
      <c r="R2080" t="s">
        <v>125</v>
      </c>
      <c r="S2080" t="s">
        <v>43</v>
      </c>
      <c r="T2080" t="s">
        <v>1987</v>
      </c>
    </row>
    <row r="2081" spans="1:20" x14ac:dyDescent="0.25">
      <c r="A2081" t="s">
        <v>5799</v>
      </c>
      <c r="B2081" s="1">
        <v>44419</v>
      </c>
      <c r="C2081" t="s">
        <v>5800</v>
      </c>
      <c r="D2081" t="s">
        <v>105</v>
      </c>
      <c r="E2081" t="s">
        <v>812</v>
      </c>
      <c r="F2081" t="s">
        <v>813</v>
      </c>
      <c r="G2081" t="s">
        <v>25</v>
      </c>
      <c r="H2081" t="s">
        <v>26</v>
      </c>
      <c r="I2081">
        <v>4</v>
      </c>
      <c r="J2081">
        <v>203.17</v>
      </c>
      <c r="K2081">
        <v>0.05</v>
      </c>
      <c r="L2081">
        <v>38.6</v>
      </c>
      <c r="M2081">
        <v>7.18</v>
      </c>
      <c r="N2081">
        <v>817.83</v>
      </c>
      <c r="O2081" t="s">
        <v>69</v>
      </c>
      <c r="P2081" t="s">
        <v>132</v>
      </c>
      <c r="Q2081" t="s">
        <v>145</v>
      </c>
      <c r="R2081" t="s">
        <v>146</v>
      </c>
      <c r="S2081" t="s">
        <v>43</v>
      </c>
      <c r="T2081" t="s">
        <v>1193</v>
      </c>
    </row>
    <row r="2082" spans="1:20" x14ac:dyDescent="0.25">
      <c r="A2082" t="s">
        <v>5801</v>
      </c>
      <c r="B2082" s="1">
        <v>45378</v>
      </c>
      <c r="C2082" t="s">
        <v>5802</v>
      </c>
      <c r="D2082" t="s">
        <v>1732</v>
      </c>
      <c r="E2082" t="s">
        <v>196</v>
      </c>
      <c r="F2082" t="s">
        <v>197</v>
      </c>
      <c r="G2082" t="s">
        <v>180</v>
      </c>
      <c r="H2082" t="s">
        <v>39</v>
      </c>
      <c r="I2082">
        <v>4</v>
      </c>
      <c r="J2082">
        <v>49.69</v>
      </c>
      <c r="K2082">
        <v>0.1</v>
      </c>
      <c r="L2082">
        <v>0</v>
      </c>
      <c r="M2082">
        <v>7.84</v>
      </c>
      <c r="N2082">
        <v>186.72</v>
      </c>
      <c r="O2082" t="s">
        <v>40</v>
      </c>
      <c r="P2082" t="s">
        <v>28</v>
      </c>
      <c r="Q2082" t="s">
        <v>29</v>
      </c>
      <c r="R2082" t="s">
        <v>30</v>
      </c>
      <c r="S2082" t="s">
        <v>31</v>
      </c>
      <c r="T2082" t="s">
        <v>3231</v>
      </c>
    </row>
    <row r="2083" spans="1:20" x14ac:dyDescent="0.25">
      <c r="A2083" t="s">
        <v>5803</v>
      </c>
      <c r="B2083" s="1">
        <v>44125</v>
      </c>
      <c r="C2083" t="s">
        <v>5804</v>
      </c>
      <c r="D2083" t="s">
        <v>620</v>
      </c>
      <c r="E2083" t="s">
        <v>374</v>
      </c>
      <c r="F2083" t="s">
        <v>375</v>
      </c>
      <c r="G2083" t="s">
        <v>108</v>
      </c>
      <c r="H2083" t="s">
        <v>68</v>
      </c>
      <c r="I2083">
        <v>4</v>
      </c>
      <c r="J2083">
        <v>195.99</v>
      </c>
      <c r="K2083">
        <v>0</v>
      </c>
      <c r="L2083">
        <v>62.72</v>
      </c>
      <c r="M2083">
        <v>4.43</v>
      </c>
      <c r="N2083">
        <v>851.11</v>
      </c>
      <c r="O2083" t="s">
        <v>27</v>
      </c>
      <c r="P2083" t="s">
        <v>28</v>
      </c>
      <c r="Q2083" t="s">
        <v>339</v>
      </c>
      <c r="R2083" t="s">
        <v>82</v>
      </c>
      <c r="S2083" t="s">
        <v>43</v>
      </c>
      <c r="T2083" t="s">
        <v>3599</v>
      </c>
    </row>
    <row r="2084" spans="1:20" x14ac:dyDescent="0.25">
      <c r="A2084" t="s">
        <v>5805</v>
      </c>
      <c r="B2084" s="1">
        <v>45078</v>
      </c>
      <c r="C2084" t="s">
        <v>5806</v>
      </c>
      <c r="D2084" t="s">
        <v>1137</v>
      </c>
      <c r="E2084" t="s">
        <v>521</v>
      </c>
      <c r="F2084" t="s">
        <v>522</v>
      </c>
      <c r="G2084" t="s">
        <v>25</v>
      </c>
      <c r="H2084" t="s">
        <v>39</v>
      </c>
      <c r="I2084">
        <v>5</v>
      </c>
      <c r="J2084">
        <v>24.31</v>
      </c>
      <c r="K2084">
        <v>0</v>
      </c>
      <c r="L2084">
        <v>6.08</v>
      </c>
      <c r="M2084">
        <v>7.87</v>
      </c>
      <c r="N2084">
        <v>135.5</v>
      </c>
      <c r="O2084" t="s">
        <v>69</v>
      </c>
      <c r="P2084" t="s">
        <v>28</v>
      </c>
      <c r="Q2084" t="s">
        <v>221</v>
      </c>
      <c r="R2084" t="s">
        <v>222</v>
      </c>
      <c r="S2084" t="s">
        <v>43</v>
      </c>
      <c r="T2084" t="s">
        <v>189</v>
      </c>
    </row>
    <row r="2085" spans="1:20" x14ac:dyDescent="0.25">
      <c r="A2085" t="s">
        <v>5807</v>
      </c>
      <c r="B2085" s="1">
        <v>45379</v>
      </c>
      <c r="C2085" t="s">
        <v>5808</v>
      </c>
      <c r="D2085" t="s">
        <v>271</v>
      </c>
      <c r="E2085" t="s">
        <v>121</v>
      </c>
      <c r="F2085" t="s">
        <v>122</v>
      </c>
      <c r="G2085" t="s">
        <v>98</v>
      </c>
      <c r="H2085" t="s">
        <v>58</v>
      </c>
      <c r="I2085">
        <v>1</v>
      </c>
      <c r="J2085">
        <v>193.43</v>
      </c>
      <c r="K2085">
        <v>0.15</v>
      </c>
      <c r="L2085">
        <v>0</v>
      </c>
      <c r="M2085">
        <v>2</v>
      </c>
      <c r="N2085">
        <v>166.42</v>
      </c>
      <c r="O2085" t="s">
        <v>153</v>
      </c>
      <c r="P2085" t="s">
        <v>28</v>
      </c>
      <c r="Q2085" t="s">
        <v>228</v>
      </c>
      <c r="R2085" t="s">
        <v>82</v>
      </c>
      <c r="S2085" t="s">
        <v>235</v>
      </c>
      <c r="T2085" t="s">
        <v>5809</v>
      </c>
    </row>
    <row r="2086" spans="1:20" x14ac:dyDescent="0.25">
      <c r="A2086" t="s">
        <v>5810</v>
      </c>
      <c r="B2086" s="1">
        <v>44900</v>
      </c>
      <c r="C2086" t="s">
        <v>5811</v>
      </c>
      <c r="D2086" t="s">
        <v>150</v>
      </c>
      <c r="E2086" t="s">
        <v>77</v>
      </c>
      <c r="F2086" t="s">
        <v>78</v>
      </c>
      <c r="G2086" t="s">
        <v>25</v>
      </c>
      <c r="H2086" t="s">
        <v>26</v>
      </c>
      <c r="I2086">
        <v>3</v>
      </c>
      <c r="J2086">
        <v>555.59</v>
      </c>
      <c r="K2086">
        <v>0.15</v>
      </c>
      <c r="L2086">
        <v>170.01</v>
      </c>
      <c r="M2086">
        <v>0.3</v>
      </c>
      <c r="N2086">
        <v>1587.06</v>
      </c>
      <c r="O2086" t="s">
        <v>40</v>
      </c>
      <c r="P2086" t="s">
        <v>28</v>
      </c>
      <c r="Q2086" t="s">
        <v>60</v>
      </c>
      <c r="R2086" t="s">
        <v>61</v>
      </c>
      <c r="S2086" t="s">
        <v>43</v>
      </c>
      <c r="T2086" t="s">
        <v>1421</v>
      </c>
    </row>
    <row r="2087" spans="1:20" x14ac:dyDescent="0.25">
      <c r="A2087" t="s">
        <v>5812</v>
      </c>
      <c r="B2087" s="1">
        <v>45521</v>
      </c>
      <c r="C2087" t="s">
        <v>5813</v>
      </c>
      <c r="D2087" t="s">
        <v>1292</v>
      </c>
      <c r="E2087" t="s">
        <v>380</v>
      </c>
      <c r="F2087" t="s">
        <v>381</v>
      </c>
      <c r="G2087" t="s">
        <v>98</v>
      </c>
      <c r="H2087" t="s">
        <v>26</v>
      </c>
      <c r="I2087">
        <v>2</v>
      </c>
      <c r="J2087">
        <v>491.24</v>
      </c>
      <c r="K2087">
        <v>0.05</v>
      </c>
      <c r="L2087">
        <v>46.67</v>
      </c>
      <c r="M2087">
        <v>12.04</v>
      </c>
      <c r="N2087">
        <v>992.07</v>
      </c>
      <c r="O2087" t="s">
        <v>40</v>
      </c>
      <c r="P2087" t="s">
        <v>28</v>
      </c>
      <c r="Q2087" t="s">
        <v>81</v>
      </c>
      <c r="R2087" t="s">
        <v>82</v>
      </c>
      <c r="S2087" t="s">
        <v>43</v>
      </c>
      <c r="T2087" t="s">
        <v>3011</v>
      </c>
    </row>
    <row r="2088" spans="1:20" x14ac:dyDescent="0.25">
      <c r="A2088" t="s">
        <v>5814</v>
      </c>
      <c r="B2088" s="1">
        <v>44967</v>
      </c>
      <c r="C2088" t="s">
        <v>5815</v>
      </c>
      <c r="D2088" t="s">
        <v>47</v>
      </c>
      <c r="E2088" t="s">
        <v>226</v>
      </c>
      <c r="F2088" t="s">
        <v>227</v>
      </c>
      <c r="G2088" t="s">
        <v>25</v>
      </c>
      <c r="H2088" t="s">
        <v>79</v>
      </c>
      <c r="I2088">
        <v>1</v>
      </c>
      <c r="J2088">
        <v>113.35</v>
      </c>
      <c r="K2088">
        <v>0</v>
      </c>
      <c r="L2088">
        <v>20.399999999999999</v>
      </c>
      <c r="M2088">
        <v>7.92</v>
      </c>
      <c r="N2088">
        <v>141.66999999999999</v>
      </c>
      <c r="O2088" t="s">
        <v>69</v>
      </c>
      <c r="P2088" t="s">
        <v>181</v>
      </c>
      <c r="Q2088" t="s">
        <v>221</v>
      </c>
      <c r="R2088" t="s">
        <v>222</v>
      </c>
      <c r="S2088" t="s">
        <v>43</v>
      </c>
      <c r="T2088" t="s">
        <v>5816</v>
      </c>
    </row>
    <row r="2089" spans="1:20" x14ac:dyDescent="0.25">
      <c r="A2089" t="s">
        <v>5817</v>
      </c>
      <c r="B2089" s="1">
        <v>45087</v>
      </c>
      <c r="C2089" t="s">
        <v>5818</v>
      </c>
      <c r="D2089" t="s">
        <v>684</v>
      </c>
      <c r="E2089" t="s">
        <v>48</v>
      </c>
      <c r="F2089" t="s">
        <v>49</v>
      </c>
      <c r="G2089" t="s">
        <v>25</v>
      </c>
      <c r="H2089" t="s">
        <v>263</v>
      </c>
      <c r="I2089">
        <v>2</v>
      </c>
      <c r="J2089">
        <v>249.92</v>
      </c>
      <c r="K2089">
        <v>0</v>
      </c>
      <c r="L2089">
        <v>0</v>
      </c>
      <c r="M2089">
        <v>6.67</v>
      </c>
      <c r="N2089">
        <v>506.51</v>
      </c>
      <c r="O2089" t="s">
        <v>80</v>
      </c>
      <c r="P2089" t="s">
        <v>28</v>
      </c>
      <c r="Q2089" t="s">
        <v>221</v>
      </c>
      <c r="R2089" t="s">
        <v>222</v>
      </c>
      <c r="S2089" t="s">
        <v>43</v>
      </c>
      <c r="T2089" t="s">
        <v>4730</v>
      </c>
    </row>
    <row r="2090" spans="1:20" x14ac:dyDescent="0.25">
      <c r="A2090" t="s">
        <v>5819</v>
      </c>
      <c r="B2090" s="1">
        <v>43847</v>
      </c>
      <c r="C2090" t="s">
        <v>5820</v>
      </c>
      <c r="D2090" t="s">
        <v>538</v>
      </c>
      <c r="E2090" t="s">
        <v>23</v>
      </c>
      <c r="F2090" t="s">
        <v>24</v>
      </c>
      <c r="G2090" t="s">
        <v>38</v>
      </c>
      <c r="H2090" t="s">
        <v>68</v>
      </c>
      <c r="I2090">
        <v>5</v>
      </c>
      <c r="J2090">
        <v>466.68</v>
      </c>
      <c r="K2090">
        <v>0.05</v>
      </c>
      <c r="L2090">
        <v>177.34</v>
      </c>
      <c r="M2090">
        <v>8.6300000000000008</v>
      </c>
      <c r="N2090">
        <v>2402.6999999999998</v>
      </c>
      <c r="O2090" t="s">
        <v>69</v>
      </c>
      <c r="P2090" t="s">
        <v>28</v>
      </c>
      <c r="Q2090" t="s">
        <v>29</v>
      </c>
      <c r="R2090" t="s">
        <v>30</v>
      </c>
      <c r="S2090" t="s">
        <v>43</v>
      </c>
      <c r="T2090" t="s">
        <v>5821</v>
      </c>
    </row>
    <row r="2091" spans="1:20" x14ac:dyDescent="0.25">
      <c r="A2091" t="s">
        <v>5822</v>
      </c>
      <c r="B2091" s="1">
        <v>44190</v>
      </c>
      <c r="C2091" t="s">
        <v>5823</v>
      </c>
      <c r="D2091" t="s">
        <v>712</v>
      </c>
      <c r="E2091" t="s">
        <v>456</v>
      </c>
      <c r="F2091" t="s">
        <v>457</v>
      </c>
      <c r="G2091" t="s">
        <v>38</v>
      </c>
      <c r="H2091" t="s">
        <v>39</v>
      </c>
      <c r="I2091">
        <v>1</v>
      </c>
      <c r="J2091">
        <v>578.45000000000005</v>
      </c>
      <c r="K2091">
        <v>0.15</v>
      </c>
      <c r="L2091">
        <v>24.58</v>
      </c>
      <c r="M2091">
        <v>3.87</v>
      </c>
      <c r="N2091">
        <v>520.13</v>
      </c>
      <c r="O2091" t="s">
        <v>153</v>
      </c>
      <c r="P2091" t="s">
        <v>28</v>
      </c>
      <c r="Q2091" t="s">
        <v>124</v>
      </c>
      <c r="R2091" t="s">
        <v>125</v>
      </c>
      <c r="S2091" t="s">
        <v>31</v>
      </c>
      <c r="T2091" t="s">
        <v>5824</v>
      </c>
    </row>
    <row r="2092" spans="1:20" x14ac:dyDescent="0.25">
      <c r="A2092" t="s">
        <v>5825</v>
      </c>
      <c r="B2092" s="1">
        <v>45077</v>
      </c>
      <c r="C2092" t="s">
        <v>5826</v>
      </c>
      <c r="D2092" t="s">
        <v>885</v>
      </c>
      <c r="E2092" t="s">
        <v>783</v>
      </c>
      <c r="F2092" t="s">
        <v>784</v>
      </c>
      <c r="G2092" t="s">
        <v>25</v>
      </c>
      <c r="H2092" t="s">
        <v>68</v>
      </c>
      <c r="I2092">
        <v>1</v>
      </c>
      <c r="J2092">
        <v>342.22</v>
      </c>
      <c r="K2092">
        <v>0.05</v>
      </c>
      <c r="L2092">
        <v>16.260000000000002</v>
      </c>
      <c r="M2092">
        <v>0.09</v>
      </c>
      <c r="N2092">
        <v>341.46</v>
      </c>
      <c r="O2092" t="s">
        <v>27</v>
      </c>
      <c r="P2092" t="s">
        <v>28</v>
      </c>
      <c r="Q2092" t="s">
        <v>182</v>
      </c>
      <c r="R2092" t="s">
        <v>183</v>
      </c>
      <c r="S2092" t="s">
        <v>43</v>
      </c>
      <c r="T2092" t="s">
        <v>5827</v>
      </c>
    </row>
    <row r="2093" spans="1:20" x14ac:dyDescent="0.25">
      <c r="A2093" t="s">
        <v>5828</v>
      </c>
      <c r="B2093" s="1">
        <v>44696</v>
      </c>
      <c r="C2093" t="s">
        <v>5829</v>
      </c>
      <c r="D2093" t="s">
        <v>253</v>
      </c>
      <c r="E2093" t="s">
        <v>945</v>
      </c>
      <c r="F2093" t="s">
        <v>946</v>
      </c>
      <c r="G2093" t="s">
        <v>50</v>
      </c>
      <c r="H2093" t="s">
        <v>354</v>
      </c>
      <c r="I2093">
        <v>2</v>
      </c>
      <c r="J2093">
        <v>185.47</v>
      </c>
      <c r="K2093">
        <v>0.25</v>
      </c>
      <c r="L2093">
        <v>33.380000000000003</v>
      </c>
      <c r="M2093">
        <v>7.99</v>
      </c>
      <c r="N2093">
        <v>319.58</v>
      </c>
      <c r="O2093" t="s">
        <v>27</v>
      </c>
      <c r="P2093" t="s">
        <v>28</v>
      </c>
      <c r="Q2093" t="s">
        <v>339</v>
      </c>
      <c r="R2093" t="s">
        <v>82</v>
      </c>
      <c r="S2093" t="s">
        <v>43</v>
      </c>
      <c r="T2093" t="s">
        <v>4133</v>
      </c>
    </row>
    <row r="2094" spans="1:20" x14ac:dyDescent="0.25">
      <c r="A2094" t="s">
        <v>5830</v>
      </c>
      <c r="B2094" s="1">
        <v>44530</v>
      </c>
      <c r="C2094" t="s">
        <v>5831</v>
      </c>
      <c r="D2094" t="s">
        <v>1133</v>
      </c>
      <c r="E2094" t="s">
        <v>492</v>
      </c>
      <c r="F2094" t="s">
        <v>493</v>
      </c>
      <c r="G2094" t="s">
        <v>180</v>
      </c>
      <c r="H2094" t="s">
        <v>79</v>
      </c>
      <c r="I2094">
        <v>1</v>
      </c>
      <c r="J2094">
        <v>324.33999999999997</v>
      </c>
      <c r="K2094">
        <v>0.15</v>
      </c>
      <c r="L2094">
        <v>49.62</v>
      </c>
      <c r="M2094">
        <v>1.4</v>
      </c>
      <c r="N2094">
        <v>326.70999999999998</v>
      </c>
      <c r="O2094" t="s">
        <v>80</v>
      </c>
      <c r="P2094" t="s">
        <v>28</v>
      </c>
      <c r="Q2094" t="s">
        <v>89</v>
      </c>
      <c r="R2094" t="s">
        <v>90</v>
      </c>
      <c r="S2094" t="s">
        <v>43</v>
      </c>
      <c r="T2094" t="s">
        <v>4431</v>
      </c>
    </row>
    <row r="2095" spans="1:20" x14ac:dyDescent="0.25">
      <c r="A2095" t="s">
        <v>5832</v>
      </c>
      <c r="B2095" s="1">
        <v>44278</v>
      </c>
      <c r="C2095" t="s">
        <v>5004</v>
      </c>
      <c r="D2095" t="s">
        <v>1892</v>
      </c>
      <c r="E2095" t="s">
        <v>233</v>
      </c>
      <c r="F2095" t="s">
        <v>234</v>
      </c>
      <c r="G2095" t="s">
        <v>50</v>
      </c>
      <c r="H2095" t="s">
        <v>68</v>
      </c>
      <c r="I2095">
        <v>3</v>
      </c>
      <c r="J2095">
        <v>573.84</v>
      </c>
      <c r="K2095">
        <v>0</v>
      </c>
      <c r="L2095">
        <v>86.08</v>
      </c>
      <c r="M2095">
        <v>12.37</v>
      </c>
      <c r="N2095">
        <v>1819.97</v>
      </c>
      <c r="O2095" t="s">
        <v>80</v>
      </c>
      <c r="P2095" t="s">
        <v>132</v>
      </c>
      <c r="Q2095" t="s">
        <v>166</v>
      </c>
      <c r="R2095" t="s">
        <v>167</v>
      </c>
      <c r="S2095" t="s">
        <v>43</v>
      </c>
      <c r="T2095" t="s">
        <v>1149</v>
      </c>
    </row>
    <row r="2096" spans="1:20" x14ac:dyDescent="0.25">
      <c r="A2096" t="s">
        <v>5833</v>
      </c>
      <c r="B2096" s="1">
        <v>44686</v>
      </c>
      <c r="C2096" t="s">
        <v>5834</v>
      </c>
      <c r="D2096" t="s">
        <v>373</v>
      </c>
      <c r="E2096" t="s">
        <v>352</v>
      </c>
      <c r="F2096" t="s">
        <v>353</v>
      </c>
      <c r="G2096" t="s">
        <v>25</v>
      </c>
      <c r="H2096" t="s">
        <v>256</v>
      </c>
      <c r="I2096">
        <v>2</v>
      </c>
      <c r="J2096">
        <v>435.8</v>
      </c>
      <c r="K2096">
        <v>0.1</v>
      </c>
      <c r="L2096">
        <v>62.76</v>
      </c>
      <c r="M2096">
        <v>14.79</v>
      </c>
      <c r="N2096">
        <v>861.99</v>
      </c>
      <c r="O2096" t="s">
        <v>69</v>
      </c>
      <c r="P2096" t="s">
        <v>28</v>
      </c>
      <c r="Q2096" t="s">
        <v>29</v>
      </c>
      <c r="R2096" t="s">
        <v>30</v>
      </c>
      <c r="S2096" t="s">
        <v>43</v>
      </c>
      <c r="T2096" t="s">
        <v>5835</v>
      </c>
    </row>
    <row r="2097" spans="1:20" x14ac:dyDescent="0.25">
      <c r="A2097" t="s">
        <v>5836</v>
      </c>
      <c r="B2097" s="1">
        <v>44195</v>
      </c>
      <c r="C2097" t="s">
        <v>5837</v>
      </c>
      <c r="D2097" t="s">
        <v>1081</v>
      </c>
      <c r="E2097" t="s">
        <v>319</v>
      </c>
      <c r="F2097" t="s">
        <v>320</v>
      </c>
      <c r="G2097" t="s">
        <v>108</v>
      </c>
      <c r="H2097" t="s">
        <v>39</v>
      </c>
      <c r="I2097">
        <v>4</v>
      </c>
      <c r="J2097">
        <v>7.66</v>
      </c>
      <c r="K2097">
        <v>0.1</v>
      </c>
      <c r="L2097">
        <v>0</v>
      </c>
      <c r="M2097">
        <v>3.24</v>
      </c>
      <c r="N2097">
        <v>30.82</v>
      </c>
      <c r="O2097" t="s">
        <v>69</v>
      </c>
      <c r="P2097" t="s">
        <v>28</v>
      </c>
      <c r="Q2097" t="s">
        <v>228</v>
      </c>
      <c r="R2097" t="s">
        <v>82</v>
      </c>
      <c r="S2097" t="s">
        <v>43</v>
      </c>
      <c r="T2097" t="s">
        <v>5838</v>
      </c>
    </row>
    <row r="2098" spans="1:20" x14ac:dyDescent="0.25">
      <c r="A2098" t="s">
        <v>5839</v>
      </c>
      <c r="B2098" s="1">
        <v>44505</v>
      </c>
      <c r="C2098" t="s">
        <v>5840</v>
      </c>
      <c r="D2098" t="s">
        <v>207</v>
      </c>
      <c r="E2098" t="s">
        <v>56</v>
      </c>
      <c r="F2098" t="s">
        <v>57</v>
      </c>
      <c r="G2098" t="s">
        <v>108</v>
      </c>
      <c r="H2098" t="s">
        <v>79</v>
      </c>
      <c r="I2098">
        <v>5</v>
      </c>
      <c r="J2098">
        <v>438.62</v>
      </c>
      <c r="K2098">
        <v>0.05</v>
      </c>
      <c r="L2098">
        <v>0</v>
      </c>
      <c r="M2098">
        <v>5.74</v>
      </c>
      <c r="N2098">
        <v>2089.1799999999998</v>
      </c>
      <c r="O2098" t="s">
        <v>80</v>
      </c>
      <c r="P2098" t="s">
        <v>28</v>
      </c>
      <c r="Q2098" t="s">
        <v>145</v>
      </c>
      <c r="R2098" t="s">
        <v>146</v>
      </c>
      <c r="S2098" t="s">
        <v>43</v>
      </c>
      <c r="T2098" t="s">
        <v>3839</v>
      </c>
    </row>
    <row r="2099" spans="1:20" x14ac:dyDescent="0.25">
      <c r="A2099" t="s">
        <v>5841</v>
      </c>
      <c r="B2099" s="1">
        <v>44838</v>
      </c>
      <c r="C2099" t="s">
        <v>5842</v>
      </c>
      <c r="D2099" t="s">
        <v>1092</v>
      </c>
      <c r="E2099" t="s">
        <v>121</v>
      </c>
      <c r="F2099" t="s">
        <v>122</v>
      </c>
      <c r="G2099" t="s">
        <v>25</v>
      </c>
      <c r="H2099" t="s">
        <v>39</v>
      </c>
      <c r="I2099">
        <v>2</v>
      </c>
      <c r="J2099">
        <v>425.16</v>
      </c>
      <c r="K2099">
        <v>0.3</v>
      </c>
      <c r="L2099">
        <v>71.430000000000007</v>
      </c>
      <c r="M2099">
        <v>7.43</v>
      </c>
      <c r="N2099">
        <v>674.08</v>
      </c>
      <c r="O2099" t="s">
        <v>40</v>
      </c>
      <c r="P2099" t="s">
        <v>28</v>
      </c>
      <c r="Q2099" t="s">
        <v>339</v>
      </c>
      <c r="R2099" t="s">
        <v>82</v>
      </c>
      <c r="S2099" t="s">
        <v>31</v>
      </c>
      <c r="T2099" t="s">
        <v>1624</v>
      </c>
    </row>
    <row r="2100" spans="1:20" x14ac:dyDescent="0.25">
      <c r="A2100" t="s">
        <v>5843</v>
      </c>
      <c r="B2100" s="1">
        <v>45180</v>
      </c>
      <c r="C2100" t="s">
        <v>5844</v>
      </c>
      <c r="D2100" t="s">
        <v>55</v>
      </c>
      <c r="E2100" t="s">
        <v>121</v>
      </c>
      <c r="F2100" t="s">
        <v>122</v>
      </c>
      <c r="G2100" t="s">
        <v>108</v>
      </c>
      <c r="H2100" t="s">
        <v>68</v>
      </c>
      <c r="I2100">
        <v>4</v>
      </c>
      <c r="J2100">
        <v>478.7</v>
      </c>
      <c r="K2100">
        <v>0.05</v>
      </c>
      <c r="L2100">
        <v>218.29</v>
      </c>
      <c r="M2100">
        <v>4.8600000000000003</v>
      </c>
      <c r="N2100">
        <v>2042.21</v>
      </c>
      <c r="O2100" t="s">
        <v>40</v>
      </c>
      <c r="P2100" t="s">
        <v>28</v>
      </c>
      <c r="Q2100" t="s">
        <v>29</v>
      </c>
      <c r="R2100" t="s">
        <v>30</v>
      </c>
      <c r="S2100" t="s">
        <v>43</v>
      </c>
      <c r="T2100" t="s">
        <v>5845</v>
      </c>
    </row>
    <row r="2101" spans="1:20" x14ac:dyDescent="0.25">
      <c r="A2101" t="s">
        <v>5846</v>
      </c>
      <c r="B2101" s="1">
        <v>44297</v>
      </c>
      <c r="C2101" t="s">
        <v>5847</v>
      </c>
      <c r="D2101" t="s">
        <v>624</v>
      </c>
      <c r="E2101" t="s">
        <v>783</v>
      </c>
      <c r="F2101" t="s">
        <v>784</v>
      </c>
      <c r="G2101" t="s">
        <v>25</v>
      </c>
      <c r="H2101" t="s">
        <v>109</v>
      </c>
      <c r="I2101">
        <v>2</v>
      </c>
      <c r="J2101">
        <v>440.86</v>
      </c>
      <c r="K2101">
        <v>0.1</v>
      </c>
      <c r="L2101">
        <v>0</v>
      </c>
      <c r="M2101">
        <v>12.45</v>
      </c>
      <c r="N2101">
        <v>806</v>
      </c>
      <c r="O2101" t="s">
        <v>69</v>
      </c>
      <c r="P2101" t="s">
        <v>28</v>
      </c>
      <c r="Q2101" t="s">
        <v>116</v>
      </c>
      <c r="R2101" t="s">
        <v>42</v>
      </c>
      <c r="S2101" t="s">
        <v>72</v>
      </c>
      <c r="T2101" t="s">
        <v>5848</v>
      </c>
    </row>
    <row r="2102" spans="1:20" x14ac:dyDescent="0.25">
      <c r="A2102" t="s">
        <v>5849</v>
      </c>
      <c r="B2102" s="1">
        <v>44244</v>
      </c>
      <c r="C2102" t="s">
        <v>5850</v>
      </c>
      <c r="D2102" t="s">
        <v>163</v>
      </c>
      <c r="E2102" t="s">
        <v>380</v>
      </c>
      <c r="F2102" t="s">
        <v>381</v>
      </c>
      <c r="G2102" t="s">
        <v>38</v>
      </c>
      <c r="H2102" t="s">
        <v>26</v>
      </c>
      <c r="I2102">
        <v>5</v>
      </c>
      <c r="J2102">
        <v>165.51</v>
      </c>
      <c r="K2102">
        <v>0</v>
      </c>
      <c r="L2102">
        <v>0</v>
      </c>
      <c r="M2102">
        <v>5.53</v>
      </c>
      <c r="N2102">
        <v>833.08</v>
      </c>
      <c r="O2102" t="s">
        <v>40</v>
      </c>
      <c r="P2102" t="s">
        <v>132</v>
      </c>
      <c r="Q2102" t="s">
        <v>71</v>
      </c>
      <c r="R2102" t="s">
        <v>42</v>
      </c>
      <c r="S2102" t="s">
        <v>31</v>
      </c>
      <c r="T2102" t="s">
        <v>605</v>
      </c>
    </row>
    <row r="2103" spans="1:20" x14ac:dyDescent="0.25">
      <c r="A2103" t="s">
        <v>5851</v>
      </c>
      <c r="B2103" s="1">
        <v>45309</v>
      </c>
      <c r="C2103" t="s">
        <v>5852</v>
      </c>
      <c r="D2103" t="s">
        <v>425</v>
      </c>
      <c r="E2103" t="s">
        <v>130</v>
      </c>
      <c r="F2103" t="s">
        <v>131</v>
      </c>
      <c r="G2103" t="s">
        <v>108</v>
      </c>
      <c r="H2103" t="s">
        <v>68</v>
      </c>
      <c r="I2103">
        <v>4</v>
      </c>
      <c r="J2103">
        <v>589.91999999999996</v>
      </c>
      <c r="K2103">
        <v>0.2</v>
      </c>
      <c r="L2103">
        <v>151.02000000000001</v>
      </c>
      <c r="M2103">
        <v>4.8600000000000003</v>
      </c>
      <c r="N2103">
        <v>2043.62</v>
      </c>
      <c r="O2103" t="s">
        <v>80</v>
      </c>
      <c r="P2103" t="s">
        <v>28</v>
      </c>
      <c r="Q2103" t="s">
        <v>81</v>
      </c>
      <c r="R2103" t="s">
        <v>82</v>
      </c>
      <c r="S2103" t="s">
        <v>43</v>
      </c>
      <c r="T2103" t="s">
        <v>3697</v>
      </c>
    </row>
    <row r="2104" spans="1:20" x14ac:dyDescent="0.25">
      <c r="A2104" t="s">
        <v>5853</v>
      </c>
      <c r="B2104" s="1">
        <v>44416</v>
      </c>
      <c r="C2104" t="s">
        <v>1677</v>
      </c>
      <c r="D2104" t="s">
        <v>1002</v>
      </c>
      <c r="E2104" t="s">
        <v>226</v>
      </c>
      <c r="F2104" t="s">
        <v>227</v>
      </c>
      <c r="G2104" t="s">
        <v>25</v>
      </c>
      <c r="H2104" t="s">
        <v>26</v>
      </c>
      <c r="I2104">
        <v>2</v>
      </c>
      <c r="J2104">
        <v>380.95</v>
      </c>
      <c r="K2104">
        <v>0.25</v>
      </c>
      <c r="L2104">
        <v>28.57</v>
      </c>
      <c r="M2104">
        <v>14.75</v>
      </c>
      <c r="N2104">
        <v>614.74</v>
      </c>
      <c r="O2104" t="s">
        <v>27</v>
      </c>
      <c r="P2104" t="s">
        <v>132</v>
      </c>
      <c r="Q2104" t="s">
        <v>51</v>
      </c>
      <c r="R2104" t="s">
        <v>42</v>
      </c>
      <c r="S2104" t="s">
        <v>43</v>
      </c>
      <c r="T2104" t="s">
        <v>5854</v>
      </c>
    </row>
    <row r="2105" spans="1:20" x14ac:dyDescent="0.25">
      <c r="A2105" t="s">
        <v>5855</v>
      </c>
      <c r="B2105" s="1">
        <v>45087</v>
      </c>
      <c r="C2105" t="s">
        <v>5856</v>
      </c>
      <c r="D2105" t="s">
        <v>779</v>
      </c>
      <c r="E2105" t="s">
        <v>391</v>
      </c>
      <c r="F2105" t="s">
        <v>392</v>
      </c>
      <c r="G2105" t="s">
        <v>25</v>
      </c>
      <c r="H2105" t="s">
        <v>58</v>
      </c>
      <c r="I2105">
        <v>2</v>
      </c>
      <c r="J2105">
        <v>506.24</v>
      </c>
      <c r="K2105">
        <v>0</v>
      </c>
      <c r="L2105">
        <v>182.25</v>
      </c>
      <c r="M2105">
        <v>5.01</v>
      </c>
      <c r="N2105">
        <v>1199.74</v>
      </c>
      <c r="O2105" t="s">
        <v>40</v>
      </c>
      <c r="P2105" t="s">
        <v>28</v>
      </c>
      <c r="Q2105" t="s">
        <v>210</v>
      </c>
      <c r="R2105" t="s">
        <v>42</v>
      </c>
      <c r="S2105" t="s">
        <v>31</v>
      </c>
      <c r="T2105" t="s">
        <v>2088</v>
      </c>
    </row>
    <row r="2106" spans="1:20" x14ac:dyDescent="0.25">
      <c r="A2106" t="s">
        <v>5857</v>
      </c>
      <c r="B2106" s="1">
        <v>45078</v>
      </c>
      <c r="C2106" t="s">
        <v>5858</v>
      </c>
      <c r="D2106" t="s">
        <v>768</v>
      </c>
      <c r="E2106" t="s">
        <v>77</v>
      </c>
      <c r="F2106" t="s">
        <v>78</v>
      </c>
      <c r="G2106" t="s">
        <v>98</v>
      </c>
      <c r="H2106" t="s">
        <v>109</v>
      </c>
      <c r="I2106">
        <v>3</v>
      </c>
      <c r="J2106">
        <v>10.01</v>
      </c>
      <c r="K2106">
        <v>0.15</v>
      </c>
      <c r="L2106">
        <v>2.04</v>
      </c>
      <c r="M2106">
        <v>0.18</v>
      </c>
      <c r="N2106">
        <v>27.75</v>
      </c>
      <c r="O2106" t="s">
        <v>69</v>
      </c>
      <c r="P2106" t="s">
        <v>28</v>
      </c>
      <c r="Q2106" t="s">
        <v>71</v>
      </c>
      <c r="R2106" t="s">
        <v>42</v>
      </c>
      <c r="S2106" t="s">
        <v>43</v>
      </c>
      <c r="T2106" t="s">
        <v>2878</v>
      </c>
    </row>
    <row r="2107" spans="1:20" x14ac:dyDescent="0.25">
      <c r="A2107" t="s">
        <v>5859</v>
      </c>
      <c r="B2107" s="1">
        <v>44824</v>
      </c>
      <c r="C2107" t="s">
        <v>5860</v>
      </c>
      <c r="D2107" t="s">
        <v>1372</v>
      </c>
      <c r="E2107" t="s">
        <v>254</v>
      </c>
      <c r="F2107" t="s">
        <v>255</v>
      </c>
      <c r="G2107" t="s">
        <v>180</v>
      </c>
      <c r="H2107" t="s">
        <v>263</v>
      </c>
      <c r="I2107">
        <v>5</v>
      </c>
      <c r="J2107">
        <v>170.73</v>
      </c>
      <c r="K2107">
        <v>0.2</v>
      </c>
      <c r="L2107">
        <v>54.63</v>
      </c>
      <c r="M2107">
        <v>6.13</v>
      </c>
      <c r="N2107">
        <v>743.68</v>
      </c>
      <c r="O2107" t="s">
        <v>69</v>
      </c>
      <c r="P2107" t="s">
        <v>28</v>
      </c>
      <c r="Q2107" t="s">
        <v>221</v>
      </c>
      <c r="R2107" t="s">
        <v>222</v>
      </c>
      <c r="S2107" t="s">
        <v>43</v>
      </c>
      <c r="T2107" t="s">
        <v>2929</v>
      </c>
    </row>
    <row r="2108" spans="1:20" x14ac:dyDescent="0.25">
      <c r="A2108" t="s">
        <v>5861</v>
      </c>
      <c r="B2108" s="1">
        <v>45266</v>
      </c>
      <c r="C2108" t="s">
        <v>5862</v>
      </c>
      <c r="D2108" t="s">
        <v>55</v>
      </c>
      <c r="E2108" t="s">
        <v>196</v>
      </c>
      <c r="F2108" t="s">
        <v>197</v>
      </c>
      <c r="G2108" t="s">
        <v>180</v>
      </c>
      <c r="H2108" t="s">
        <v>68</v>
      </c>
      <c r="I2108">
        <v>3</v>
      </c>
      <c r="J2108">
        <v>534.47</v>
      </c>
      <c r="K2108">
        <v>0.05</v>
      </c>
      <c r="L2108">
        <v>121.86</v>
      </c>
      <c r="M2108">
        <v>1.58</v>
      </c>
      <c r="N2108">
        <v>1646.68</v>
      </c>
      <c r="O2108" t="s">
        <v>40</v>
      </c>
      <c r="P2108" t="s">
        <v>28</v>
      </c>
      <c r="Q2108" t="s">
        <v>41</v>
      </c>
      <c r="R2108" t="s">
        <v>42</v>
      </c>
      <c r="S2108" t="s">
        <v>43</v>
      </c>
      <c r="T2108" t="s">
        <v>1415</v>
      </c>
    </row>
    <row r="2109" spans="1:20" x14ac:dyDescent="0.25">
      <c r="A2109" t="s">
        <v>5863</v>
      </c>
      <c r="B2109" s="1">
        <v>44402</v>
      </c>
      <c r="C2109" t="s">
        <v>5864</v>
      </c>
      <c r="D2109" t="s">
        <v>716</v>
      </c>
      <c r="E2109" t="s">
        <v>66</v>
      </c>
      <c r="F2109" t="s">
        <v>67</v>
      </c>
      <c r="G2109" t="s">
        <v>98</v>
      </c>
      <c r="H2109" t="s">
        <v>68</v>
      </c>
      <c r="I2109">
        <v>3</v>
      </c>
      <c r="J2109">
        <v>37.97</v>
      </c>
      <c r="K2109">
        <v>0.1</v>
      </c>
      <c r="L2109">
        <v>5.13</v>
      </c>
      <c r="M2109">
        <v>7.78</v>
      </c>
      <c r="N2109">
        <v>115.43</v>
      </c>
      <c r="O2109" t="s">
        <v>80</v>
      </c>
      <c r="P2109" t="s">
        <v>132</v>
      </c>
      <c r="Q2109" t="s">
        <v>100</v>
      </c>
      <c r="R2109" t="s">
        <v>101</v>
      </c>
      <c r="S2109" t="s">
        <v>43</v>
      </c>
      <c r="T2109" t="s">
        <v>304</v>
      </c>
    </row>
    <row r="2110" spans="1:20" x14ac:dyDescent="0.25">
      <c r="A2110" t="s">
        <v>5865</v>
      </c>
      <c r="B2110" s="1">
        <v>44165</v>
      </c>
      <c r="C2110" t="s">
        <v>5866</v>
      </c>
      <c r="D2110" t="s">
        <v>243</v>
      </c>
      <c r="E2110" t="s">
        <v>226</v>
      </c>
      <c r="F2110" t="s">
        <v>227</v>
      </c>
      <c r="G2110" t="s">
        <v>180</v>
      </c>
      <c r="H2110" t="s">
        <v>39</v>
      </c>
      <c r="I2110">
        <v>4</v>
      </c>
      <c r="J2110">
        <v>183.63</v>
      </c>
      <c r="K2110">
        <v>0</v>
      </c>
      <c r="L2110">
        <v>88.14</v>
      </c>
      <c r="M2110">
        <v>1.39</v>
      </c>
      <c r="N2110">
        <v>824.05</v>
      </c>
      <c r="O2110" t="s">
        <v>153</v>
      </c>
      <c r="P2110" t="s">
        <v>28</v>
      </c>
      <c r="Q2110" t="s">
        <v>221</v>
      </c>
      <c r="R2110" t="s">
        <v>222</v>
      </c>
      <c r="S2110" t="s">
        <v>43</v>
      </c>
      <c r="T2110" t="s">
        <v>3386</v>
      </c>
    </row>
    <row r="2111" spans="1:20" x14ac:dyDescent="0.25">
      <c r="A2111" t="s">
        <v>5867</v>
      </c>
      <c r="B2111" s="1">
        <v>45076</v>
      </c>
      <c r="C2111" t="s">
        <v>5868</v>
      </c>
      <c r="D2111" t="s">
        <v>1858</v>
      </c>
      <c r="E2111" t="s">
        <v>530</v>
      </c>
      <c r="F2111" t="s">
        <v>531</v>
      </c>
      <c r="G2111" t="s">
        <v>108</v>
      </c>
      <c r="H2111" t="s">
        <v>58</v>
      </c>
      <c r="I2111">
        <v>5</v>
      </c>
      <c r="J2111">
        <v>35.43</v>
      </c>
      <c r="K2111">
        <v>0.25</v>
      </c>
      <c r="L2111">
        <v>15.94</v>
      </c>
      <c r="M2111">
        <v>5.27</v>
      </c>
      <c r="N2111">
        <v>154.07</v>
      </c>
      <c r="O2111" t="s">
        <v>80</v>
      </c>
      <c r="P2111" t="s">
        <v>28</v>
      </c>
      <c r="Q2111" t="s">
        <v>71</v>
      </c>
      <c r="R2111" t="s">
        <v>42</v>
      </c>
      <c r="S2111" t="s">
        <v>43</v>
      </c>
      <c r="T2111" t="s">
        <v>4776</v>
      </c>
    </row>
    <row r="2112" spans="1:20" x14ac:dyDescent="0.25">
      <c r="A2112" t="s">
        <v>5869</v>
      </c>
      <c r="B2112" s="1">
        <v>43867</v>
      </c>
      <c r="C2112" t="s">
        <v>5870</v>
      </c>
      <c r="D2112" t="s">
        <v>318</v>
      </c>
      <c r="E2112" t="s">
        <v>319</v>
      </c>
      <c r="F2112" t="s">
        <v>320</v>
      </c>
      <c r="G2112" t="s">
        <v>98</v>
      </c>
      <c r="H2112" t="s">
        <v>26</v>
      </c>
      <c r="I2112">
        <v>5</v>
      </c>
      <c r="J2112">
        <v>79.59</v>
      </c>
      <c r="K2112">
        <v>0.15</v>
      </c>
      <c r="L2112">
        <v>27.06</v>
      </c>
      <c r="M2112">
        <v>8.9700000000000006</v>
      </c>
      <c r="N2112">
        <v>374.29</v>
      </c>
      <c r="O2112" t="s">
        <v>69</v>
      </c>
      <c r="P2112" t="s">
        <v>132</v>
      </c>
      <c r="Q2112" t="s">
        <v>89</v>
      </c>
      <c r="R2112" t="s">
        <v>90</v>
      </c>
      <c r="S2112" t="s">
        <v>43</v>
      </c>
      <c r="T2112" t="s">
        <v>5871</v>
      </c>
    </row>
    <row r="2113" spans="1:20" x14ac:dyDescent="0.25">
      <c r="A2113" t="s">
        <v>5872</v>
      </c>
      <c r="B2113" s="1">
        <v>44819</v>
      </c>
      <c r="C2113" t="s">
        <v>5873</v>
      </c>
      <c r="D2113" t="s">
        <v>680</v>
      </c>
      <c r="E2113" t="s">
        <v>280</v>
      </c>
      <c r="F2113" t="s">
        <v>281</v>
      </c>
      <c r="G2113" t="s">
        <v>25</v>
      </c>
      <c r="H2113" t="s">
        <v>354</v>
      </c>
      <c r="I2113">
        <v>3</v>
      </c>
      <c r="J2113">
        <v>274.25</v>
      </c>
      <c r="K2113">
        <v>0.1</v>
      </c>
      <c r="L2113">
        <v>37.020000000000003</v>
      </c>
      <c r="M2113">
        <v>5.97</v>
      </c>
      <c r="N2113">
        <v>783.46</v>
      </c>
      <c r="O2113" t="s">
        <v>40</v>
      </c>
      <c r="P2113" t="s">
        <v>132</v>
      </c>
      <c r="Q2113" t="s">
        <v>71</v>
      </c>
      <c r="R2113" t="s">
        <v>42</v>
      </c>
      <c r="S2113" t="s">
        <v>43</v>
      </c>
      <c r="T2113" t="s">
        <v>5874</v>
      </c>
    </row>
    <row r="2114" spans="1:20" x14ac:dyDescent="0.25">
      <c r="A2114" t="s">
        <v>5875</v>
      </c>
      <c r="B2114" s="1">
        <v>44108</v>
      </c>
      <c r="C2114" t="s">
        <v>5876</v>
      </c>
      <c r="D2114" t="s">
        <v>3062</v>
      </c>
      <c r="E2114" t="s">
        <v>48</v>
      </c>
      <c r="F2114" t="s">
        <v>49</v>
      </c>
      <c r="G2114" t="s">
        <v>50</v>
      </c>
      <c r="H2114" t="s">
        <v>79</v>
      </c>
      <c r="I2114">
        <v>1</v>
      </c>
      <c r="J2114">
        <v>211.51</v>
      </c>
      <c r="K2114">
        <v>0</v>
      </c>
      <c r="L2114">
        <v>0</v>
      </c>
      <c r="M2114">
        <v>7.87</v>
      </c>
      <c r="N2114">
        <v>219.38</v>
      </c>
      <c r="O2114" t="s">
        <v>69</v>
      </c>
      <c r="P2114" t="s">
        <v>28</v>
      </c>
      <c r="Q2114" t="s">
        <v>339</v>
      </c>
      <c r="R2114" t="s">
        <v>82</v>
      </c>
      <c r="S2114" t="s">
        <v>43</v>
      </c>
      <c r="T2114" t="s">
        <v>3201</v>
      </c>
    </row>
    <row r="2115" spans="1:20" x14ac:dyDescent="0.25">
      <c r="A2115" t="s">
        <v>5877</v>
      </c>
      <c r="B2115" s="1">
        <v>45050</v>
      </c>
      <c r="C2115" t="s">
        <v>5878</v>
      </c>
      <c r="D2115" t="s">
        <v>591</v>
      </c>
      <c r="E2115" t="s">
        <v>261</v>
      </c>
      <c r="F2115" t="s">
        <v>262</v>
      </c>
      <c r="G2115" t="s">
        <v>108</v>
      </c>
      <c r="H2115" t="s">
        <v>79</v>
      </c>
      <c r="I2115">
        <v>4</v>
      </c>
      <c r="J2115">
        <v>559.51</v>
      </c>
      <c r="K2115">
        <v>0</v>
      </c>
      <c r="L2115">
        <v>111.9</v>
      </c>
      <c r="M2115">
        <v>11.33</v>
      </c>
      <c r="N2115">
        <v>2361.27</v>
      </c>
      <c r="O2115" t="s">
        <v>40</v>
      </c>
      <c r="P2115" t="s">
        <v>28</v>
      </c>
      <c r="Q2115" t="s">
        <v>71</v>
      </c>
      <c r="R2115" t="s">
        <v>42</v>
      </c>
      <c r="S2115" t="s">
        <v>43</v>
      </c>
      <c r="T2115" t="s">
        <v>5879</v>
      </c>
    </row>
    <row r="2116" spans="1:20" x14ac:dyDescent="0.25">
      <c r="A2116" t="s">
        <v>5880</v>
      </c>
      <c r="B2116" s="1">
        <v>44746</v>
      </c>
      <c r="C2116" t="s">
        <v>4867</v>
      </c>
      <c r="D2116" t="s">
        <v>1520</v>
      </c>
      <c r="E2116" t="s">
        <v>87</v>
      </c>
      <c r="F2116" t="s">
        <v>88</v>
      </c>
      <c r="G2116" t="s">
        <v>50</v>
      </c>
      <c r="H2116" t="s">
        <v>79</v>
      </c>
      <c r="I2116">
        <v>3</v>
      </c>
      <c r="J2116">
        <v>178.41</v>
      </c>
      <c r="K2116">
        <v>0.15</v>
      </c>
      <c r="L2116">
        <v>54.59</v>
      </c>
      <c r="M2116">
        <v>2.17</v>
      </c>
      <c r="N2116">
        <v>511.71</v>
      </c>
      <c r="O2116" t="s">
        <v>27</v>
      </c>
      <c r="P2116" t="s">
        <v>181</v>
      </c>
      <c r="Q2116" t="s">
        <v>51</v>
      </c>
      <c r="R2116" t="s">
        <v>42</v>
      </c>
      <c r="S2116" t="s">
        <v>43</v>
      </c>
      <c r="T2116" t="s">
        <v>5881</v>
      </c>
    </row>
    <row r="2117" spans="1:20" x14ac:dyDescent="0.25">
      <c r="A2117" t="s">
        <v>5882</v>
      </c>
      <c r="B2117" s="1">
        <v>44314</v>
      </c>
      <c r="C2117" t="s">
        <v>5883</v>
      </c>
      <c r="D2117" t="s">
        <v>1120</v>
      </c>
      <c r="E2117" t="s">
        <v>261</v>
      </c>
      <c r="F2117" t="s">
        <v>262</v>
      </c>
      <c r="G2117" t="s">
        <v>180</v>
      </c>
      <c r="H2117" t="s">
        <v>58</v>
      </c>
      <c r="I2117">
        <v>5</v>
      </c>
      <c r="J2117">
        <v>451.03</v>
      </c>
      <c r="K2117">
        <v>0</v>
      </c>
      <c r="L2117">
        <v>112.76</v>
      </c>
      <c r="M2117">
        <v>14.91</v>
      </c>
      <c r="N2117">
        <v>2382.8200000000002</v>
      </c>
      <c r="O2117" t="s">
        <v>80</v>
      </c>
      <c r="P2117" t="s">
        <v>28</v>
      </c>
      <c r="Q2117" t="s">
        <v>124</v>
      </c>
      <c r="R2117" t="s">
        <v>125</v>
      </c>
      <c r="S2117" t="s">
        <v>72</v>
      </c>
      <c r="T2117" t="s">
        <v>5884</v>
      </c>
    </row>
    <row r="2118" spans="1:20" x14ac:dyDescent="0.25">
      <c r="A2118" t="s">
        <v>5885</v>
      </c>
      <c r="B2118" s="1">
        <v>45096</v>
      </c>
      <c r="C2118" t="s">
        <v>5886</v>
      </c>
      <c r="D2118" t="s">
        <v>566</v>
      </c>
      <c r="E2118" t="s">
        <v>456</v>
      </c>
      <c r="F2118" t="s">
        <v>457</v>
      </c>
      <c r="G2118" t="s">
        <v>98</v>
      </c>
      <c r="H2118" t="s">
        <v>58</v>
      </c>
      <c r="I2118">
        <v>3</v>
      </c>
      <c r="J2118">
        <v>97.28</v>
      </c>
      <c r="K2118">
        <v>0</v>
      </c>
      <c r="L2118">
        <v>0</v>
      </c>
      <c r="M2118">
        <v>6.21</v>
      </c>
      <c r="N2118">
        <v>298.05</v>
      </c>
      <c r="O2118" t="s">
        <v>80</v>
      </c>
      <c r="P2118" t="s">
        <v>28</v>
      </c>
      <c r="Q2118" t="s">
        <v>139</v>
      </c>
      <c r="R2118" t="s">
        <v>140</v>
      </c>
      <c r="S2118" t="s">
        <v>235</v>
      </c>
      <c r="T2118" t="s">
        <v>4359</v>
      </c>
    </row>
    <row r="2119" spans="1:20" x14ac:dyDescent="0.25">
      <c r="A2119" t="s">
        <v>5887</v>
      </c>
      <c r="B2119" s="1">
        <v>45178</v>
      </c>
      <c r="C2119" t="s">
        <v>5888</v>
      </c>
      <c r="D2119" t="s">
        <v>1408</v>
      </c>
      <c r="E2119" t="s">
        <v>391</v>
      </c>
      <c r="F2119" t="s">
        <v>392</v>
      </c>
      <c r="G2119" t="s">
        <v>98</v>
      </c>
      <c r="H2119" t="s">
        <v>123</v>
      </c>
      <c r="I2119">
        <v>2</v>
      </c>
      <c r="J2119">
        <v>7.51</v>
      </c>
      <c r="K2119">
        <v>0.2</v>
      </c>
      <c r="L2119">
        <v>0</v>
      </c>
      <c r="M2119">
        <v>7.35</v>
      </c>
      <c r="N2119">
        <v>19.37</v>
      </c>
      <c r="O2119" t="s">
        <v>80</v>
      </c>
      <c r="P2119" t="s">
        <v>28</v>
      </c>
      <c r="Q2119" t="s">
        <v>139</v>
      </c>
      <c r="R2119" t="s">
        <v>140</v>
      </c>
      <c r="S2119" t="s">
        <v>43</v>
      </c>
      <c r="T2119" t="s">
        <v>539</v>
      </c>
    </row>
    <row r="2120" spans="1:20" x14ac:dyDescent="0.25">
      <c r="A2120" t="s">
        <v>5889</v>
      </c>
      <c r="B2120" s="1">
        <v>44561</v>
      </c>
      <c r="C2120" t="s">
        <v>5890</v>
      </c>
      <c r="D2120" t="s">
        <v>307</v>
      </c>
      <c r="E2120" t="s">
        <v>121</v>
      </c>
      <c r="F2120" t="s">
        <v>122</v>
      </c>
      <c r="G2120" t="s">
        <v>98</v>
      </c>
      <c r="H2120" t="s">
        <v>109</v>
      </c>
      <c r="I2120">
        <v>5</v>
      </c>
      <c r="J2120">
        <v>256.94</v>
      </c>
      <c r="K2120">
        <v>0.05</v>
      </c>
      <c r="L2120">
        <v>146.46</v>
      </c>
      <c r="M2120">
        <v>3.32</v>
      </c>
      <c r="N2120">
        <v>1370.24</v>
      </c>
      <c r="O2120" t="s">
        <v>80</v>
      </c>
      <c r="P2120" t="s">
        <v>28</v>
      </c>
      <c r="Q2120" t="s">
        <v>339</v>
      </c>
      <c r="R2120" t="s">
        <v>82</v>
      </c>
      <c r="S2120" t="s">
        <v>43</v>
      </c>
      <c r="T2120" t="s">
        <v>489</v>
      </c>
    </row>
    <row r="2121" spans="1:20" x14ac:dyDescent="0.25">
      <c r="A2121" t="s">
        <v>5891</v>
      </c>
      <c r="B2121" s="1">
        <v>44022</v>
      </c>
      <c r="C2121" t="s">
        <v>5892</v>
      </c>
      <c r="D2121" t="s">
        <v>86</v>
      </c>
      <c r="E2121" t="s">
        <v>261</v>
      </c>
      <c r="F2121" t="s">
        <v>262</v>
      </c>
      <c r="G2121" t="s">
        <v>25</v>
      </c>
      <c r="H2121" t="s">
        <v>79</v>
      </c>
      <c r="I2121">
        <v>3</v>
      </c>
      <c r="J2121">
        <v>407.61</v>
      </c>
      <c r="K2121">
        <v>0</v>
      </c>
      <c r="L2121">
        <v>146.74</v>
      </c>
      <c r="M2121">
        <v>10.039999999999999</v>
      </c>
      <c r="N2121">
        <v>1379.61</v>
      </c>
      <c r="O2121" t="s">
        <v>69</v>
      </c>
      <c r="P2121" t="s">
        <v>28</v>
      </c>
      <c r="Q2121" t="s">
        <v>339</v>
      </c>
      <c r="R2121" t="s">
        <v>82</v>
      </c>
      <c r="S2121" t="s">
        <v>43</v>
      </c>
      <c r="T2121" t="s">
        <v>5893</v>
      </c>
    </row>
    <row r="2122" spans="1:20" x14ac:dyDescent="0.25">
      <c r="A2122" t="s">
        <v>5894</v>
      </c>
      <c r="B2122" s="1">
        <v>44871</v>
      </c>
      <c r="C2122" t="s">
        <v>5895</v>
      </c>
      <c r="D2122" t="s">
        <v>724</v>
      </c>
      <c r="E2122" t="s">
        <v>96</v>
      </c>
      <c r="F2122" t="s">
        <v>97</v>
      </c>
      <c r="G2122" t="s">
        <v>98</v>
      </c>
      <c r="H2122" t="s">
        <v>26</v>
      </c>
      <c r="I2122">
        <v>4</v>
      </c>
      <c r="J2122">
        <v>457.3</v>
      </c>
      <c r="K2122">
        <v>0.05</v>
      </c>
      <c r="L2122">
        <v>139.02000000000001</v>
      </c>
      <c r="M2122">
        <v>4.54</v>
      </c>
      <c r="N2122">
        <v>1881.3</v>
      </c>
      <c r="O2122" t="s">
        <v>69</v>
      </c>
      <c r="P2122" t="s">
        <v>28</v>
      </c>
      <c r="Q2122" t="s">
        <v>29</v>
      </c>
      <c r="R2122" t="s">
        <v>30</v>
      </c>
      <c r="S2122" t="s">
        <v>235</v>
      </c>
      <c r="T2122" t="s">
        <v>685</v>
      </c>
    </row>
    <row r="2123" spans="1:20" x14ac:dyDescent="0.25">
      <c r="A2123" t="s">
        <v>5896</v>
      </c>
      <c r="B2123" s="1">
        <v>44354</v>
      </c>
      <c r="C2123" t="s">
        <v>5897</v>
      </c>
      <c r="D2123" t="s">
        <v>674</v>
      </c>
      <c r="E2123" t="s">
        <v>434</v>
      </c>
      <c r="F2123" t="s">
        <v>435</v>
      </c>
      <c r="G2123" t="s">
        <v>108</v>
      </c>
      <c r="H2123" t="s">
        <v>256</v>
      </c>
      <c r="I2123">
        <v>3</v>
      </c>
      <c r="J2123">
        <v>42.49</v>
      </c>
      <c r="K2123">
        <v>0.15</v>
      </c>
      <c r="L2123">
        <v>8.67</v>
      </c>
      <c r="M2123">
        <v>7.37</v>
      </c>
      <c r="N2123">
        <v>124.39</v>
      </c>
      <c r="O2123" t="s">
        <v>69</v>
      </c>
      <c r="P2123" t="s">
        <v>132</v>
      </c>
      <c r="Q2123" t="s">
        <v>139</v>
      </c>
      <c r="R2123" t="s">
        <v>140</v>
      </c>
      <c r="S2123" t="s">
        <v>43</v>
      </c>
      <c r="T2123" t="s">
        <v>1449</v>
      </c>
    </row>
    <row r="2124" spans="1:20" x14ac:dyDescent="0.25">
      <c r="A2124" t="s">
        <v>5898</v>
      </c>
      <c r="B2124" s="1">
        <v>44748</v>
      </c>
      <c r="C2124" t="s">
        <v>5899</v>
      </c>
      <c r="D2124" t="s">
        <v>214</v>
      </c>
      <c r="E2124" t="s">
        <v>319</v>
      </c>
      <c r="F2124" t="s">
        <v>320</v>
      </c>
      <c r="G2124" t="s">
        <v>180</v>
      </c>
      <c r="H2124" t="s">
        <v>256</v>
      </c>
      <c r="I2124">
        <v>1</v>
      </c>
      <c r="J2124">
        <v>358.3</v>
      </c>
      <c r="K2124">
        <v>0.25</v>
      </c>
      <c r="L2124">
        <v>21.5</v>
      </c>
      <c r="M2124">
        <v>11.68</v>
      </c>
      <c r="N2124">
        <v>301.91000000000003</v>
      </c>
      <c r="O2124" t="s">
        <v>59</v>
      </c>
      <c r="P2124" t="s">
        <v>70</v>
      </c>
      <c r="Q2124" t="s">
        <v>89</v>
      </c>
      <c r="R2124" t="s">
        <v>90</v>
      </c>
      <c r="S2124" t="s">
        <v>43</v>
      </c>
      <c r="T2124" t="s">
        <v>4227</v>
      </c>
    </row>
    <row r="2125" spans="1:20" x14ac:dyDescent="0.25">
      <c r="A2125" t="s">
        <v>5900</v>
      </c>
      <c r="B2125" s="1">
        <v>44231</v>
      </c>
      <c r="C2125" t="s">
        <v>5901</v>
      </c>
      <c r="D2125" t="s">
        <v>2236</v>
      </c>
      <c r="E2125" t="s">
        <v>77</v>
      </c>
      <c r="F2125" t="s">
        <v>78</v>
      </c>
      <c r="G2125" t="s">
        <v>38</v>
      </c>
      <c r="H2125" t="s">
        <v>109</v>
      </c>
      <c r="I2125">
        <v>3</v>
      </c>
      <c r="J2125">
        <v>110.62</v>
      </c>
      <c r="K2125">
        <v>0.25</v>
      </c>
      <c r="L2125">
        <v>44.8</v>
      </c>
      <c r="M2125">
        <v>7.74</v>
      </c>
      <c r="N2125">
        <v>301.44</v>
      </c>
      <c r="O2125" t="s">
        <v>40</v>
      </c>
      <c r="P2125" t="s">
        <v>132</v>
      </c>
      <c r="Q2125" t="s">
        <v>210</v>
      </c>
      <c r="R2125" t="s">
        <v>42</v>
      </c>
      <c r="S2125" t="s">
        <v>43</v>
      </c>
      <c r="T2125" t="s">
        <v>5292</v>
      </c>
    </row>
    <row r="2126" spans="1:20" x14ac:dyDescent="0.25">
      <c r="A2126" t="s">
        <v>5902</v>
      </c>
      <c r="B2126" s="1">
        <v>44716</v>
      </c>
      <c r="C2126" t="s">
        <v>5903</v>
      </c>
      <c r="D2126" t="s">
        <v>35</v>
      </c>
      <c r="E2126" t="s">
        <v>319</v>
      </c>
      <c r="F2126" t="s">
        <v>320</v>
      </c>
      <c r="G2126" t="s">
        <v>50</v>
      </c>
      <c r="H2126" t="s">
        <v>263</v>
      </c>
      <c r="I2126">
        <v>4</v>
      </c>
      <c r="J2126">
        <v>310.08999999999997</v>
      </c>
      <c r="K2126">
        <v>0.1</v>
      </c>
      <c r="L2126">
        <v>200.94</v>
      </c>
      <c r="M2126">
        <v>7.38</v>
      </c>
      <c r="N2126">
        <v>1324.64</v>
      </c>
      <c r="O2126" t="s">
        <v>69</v>
      </c>
      <c r="P2126" t="s">
        <v>181</v>
      </c>
      <c r="Q2126" t="s">
        <v>60</v>
      </c>
      <c r="R2126" t="s">
        <v>61</v>
      </c>
      <c r="S2126" t="s">
        <v>235</v>
      </c>
      <c r="T2126" t="s">
        <v>941</v>
      </c>
    </row>
    <row r="2127" spans="1:20" x14ac:dyDescent="0.25">
      <c r="A2127" t="s">
        <v>5904</v>
      </c>
      <c r="B2127" s="1">
        <v>44535</v>
      </c>
      <c r="C2127" t="s">
        <v>5905</v>
      </c>
      <c r="D2127" t="s">
        <v>666</v>
      </c>
      <c r="E2127" t="s">
        <v>352</v>
      </c>
      <c r="F2127" t="s">
        <v>353</v>
      </c>
      <c r="G2127" t="s">
        <v>180</v>
      </c>
      <c r="H2127" t="s">
        <v>39</v>
      </c>
      <c r="I2127">
        <v>5</v>
      </c>
      <c r="J2127">
        <v>535.20000000000005</v>
      </c>
      <c r="K2127">
        <v>0</v>
      </c>
      <c r="L2127">
        <v>133.80000000000001</v>
      </c>
      <c r="M2127">
        <v>6.61</v>
      </c>
      <c r="N2127">
        <v>2816.41</v>
      </c>
      <c r="O2127" t="s">
        <v>80</v>
      </c>
      <c r="P2127" t="s">
        <v>28</v>
      </c>
      <c r="Q2127" t="s">
        <v>116</v>
      </c>
      <c r="R2127" t="s">
        <v>42</v>
      </c>
      <c r="S2127" t="s">
        <v>43</v>
      </c>
      <c r="T2127" t="s">
        <v>5906</v>
      </c>
    </row>
    <row r="2128" spans="1:20" x14ac:dyDescent="0.25">
      <c r="A2128" t="s">
        <v>5907</v>
      </c>
      <c r="B2128" s="1">
        <v>43852</v>
      </c>
      <c r="C2128" t="s">
        <v>5908</v>
      </c>
      <c r="D2128" t="s">
        <v>624</v>
      </c>
      <c r="E2128" t="s">
        <v>226</v>
      </c>
      <c r="F2128" t="s">
        <v>227</v>
      </c>
      <c r="G2128" t="s">
        <v>50</v>
      </c>
      <c r="H2128" t="s">
        <v>26</v>
      </c>
      <c r="I2128">
        <v>1</v>
      </c>
      <c r="J2128">
        <v>28.6</v>
      </c>
      <c r="K2128">
        <v>0.05</v>
      </c>
      <c r="L2128">
        <v>1.36</v>
      </c>
      <c r="M2128">
        <v>2.82</v>
      </c>
      <c r="N2128">
        <v>31.35</v>
      </c>
      <c r="O2128" t="s">
        <v>69</v>
      </c>
      <c r="P2128" t="s">
        <v>132</v>
      </c>
      <c r="Q2128" t="s">
        <v>29</v>
      </c>
      <c r="R2128" t="s">
        <v>30</v>
      </c>
      <c r="S2128" t="s">
        <v>43</v>
      </c>
      <c r="T2128" t="s">
        <v>3460</v>
      </c>
    </row>
    <row r="2129" spans="1:20" x14ac:dyDescent="0.25">
      <c r="A2129" t="s">
        <v>5909</v>
      </c>
      <c r="B2129" s="1">
        <v>44304</v>
      </c>
      <c r="C2129" t="s">
        <v>5910</v>
      </c>
      <c r="D2129" t="s">
        <v>373</v>
      </c>
      <c r="E2129" t="s">
        <v>337</v>
      </c>
      <c r="F2129" t="s">
        <v>338</v>
      </c>
      <c r="G2129" t="s">
        <v>98</v>
      </c>
      <c r="H2129" t="s">
        <v>354</v>
      </c>
      <c r="I2129">
        <v>3</v>
      </c>
      <c r="J2129">
        <v>366.14</v>
      </c>
      <c r="K2129">
        <v>0.05</v>
      </c>
      <c r="L2129">
        <v>125.22</v>
      </c>
      <c r="M2129">
        <v>3.27</v>
      </c>
      <c r="N2129">
        <v>1171.99</v>
      </c>
      <c r="O2129" t="s">
        <v>40</v>
      </c>
      <c r="P2129" t="s">
        <v>28</v>
      </c>
      <c r="Q2129" t="s">
        <v>116</v>
      </c>
      <c r="R2129" t="s">
        <v>42</v>
      </c>
      <c r="S2129" t="s">
        <v>43</v>
      </c>
      <c r="T2129" t="s">
        <v>5874</v>
      </c>
    </row>
    <row r="2130" spans="1:20" x14ac:dyDescent="0.25">
      <c r="A2130" t="s">
        <v>5911</v>
      </c>
      <c r="B2130" s="1">
        <v>44974</v>
      </c>
      <c r="C2130" t="s">
        <v>5912</v>
      </c>
      <c r="D2130" t="s">
        <v>706</v>
      </c>
      <c r="E2130" t="s">
        <v>36</v>
      </c>
      <c r="F2130" t="s">
        <v>37</v>
      </c>
      <c r="G2130" t="s">
        <v>38</v>
      </c>
      <c r="H2130" t="s">
        <v>123</v>
      </c>
      <c r="I2130">
        <v>3</v>
      </c>
      <c r="J2130">
        <v>269.52999999999997</v>
      </c>
      <c r="K2130">
        <v>0</v>
      </c>
      <c r="L2130">
        <v>145.55000000000001</v>
      </c>
      <c r="M2130">
        <v>10.96</v>
      </c>
      <c r="N2130">
        <v>965.1</v>
      </c>
      <c r="O2130" t="s">
        <v>69</v>
      </c>
      <c r="P2130" t="s">
        <v>28</v>
      </c>
      <c r="Q2130" t="s">
        <v>154</v>
      </c>
      <c r="R2130" t="s">
        <v>155</v>
      </c>
      <c r="S2130" t="s">
        <v>43</v>
      </c>
      <c r="T2130" t="s">
        <v>5913</v>
      </c>
    </row>
    <row r="2131" spans="1:20" x14ac:dyDescent="0.25">
      <c r="A2131" t="s">
        <v>5914</v>
      </c>
      <c r="B2131" s="1">
        <v>44040</v>
      </c>
      <c r="C2131" t="s">
        <v>5915</v>
      </c>
      <c r="D2131" t="s">
        <v>2440</v>
      </c>
      <c r="E2131" t="s">
        <v>337</v>
      </c>
      <c r="F2131" t="s">
        <v>338</v>
      </c>
      <c r="G2131" t="s">
        <v>25</v>
      </c>
      <c r="H2131" t="s">
        <v>68</v>
      </c>
      <c r="I2131">
        <v>1</v>
      </c>
      <c r="J2131">
        <v>55.36</v>
      </c>
      <c r="K2131">
        <v>0</v>
      </c>
      <c r="L2131">
        <v>4.43</v>
      </c>
      <c r="M2131">
        <v>8.1300000000000008</v>
      </c>
      <c r="N2131">
        <v>67.92</v>
      </c>
      <c r="O2131" t="s">
        <v>69</v>
      </c>
      <c r="P2131" t="s">
        <v>28</v>
      </c>
      <c r="Q2131" t="s">
        <v>116</v>
      </c>
      <c r="R2131" t="s">
        <v>42</v>
      </c>
      <c r="S2131" t="s">
        <v>31</v>
      </c>
      <c r="T2131" t="s">
        <v>5916</v>
      </c>
    </row>
    <row r="2132" spans="1:20" x14ac:dyDescent="0.25">
      <c r="A2132" t="s">
        <v>5917</v>
      </c>
      <c r="B2132" s="1">
        <v>44136</v>
      </c>
      <c r="C2132" t="s">
        <v>5918</v>
      </c>
      <c r="D2132" t="s">
        <v>311</v>
      </c>
      <c r="E2132" t="s">
        <v>23</v>
      </c>
      <c r="F2132" t="s">
        <v>24</v>
      </c>
      <c r="G2132" t="s">
        <v>98</v>
      </c>
      <c r="H2132" t="s">
        <v>58</v>
      </c>
      <c r="I2132">
        <v>1</v>
      </c>
      <c r="J2132">
        <v>491.41</v>
      </c>
      <c r="K2132">
        <v>0.05</v>
      </c>
      <c r="L2132">
        <v>37.35</v>
      </c>
      <c r="M2132">
        <v>7.09</v>
      </c>
      <c r="N2132">
        <v>511.28</v>
      </c>
      <c r="O2132" t="s">
        <v>40</v>
      </c>
      <c r="P2132" t="s">
        <v>99</v>
      </c>
      <c r="Q2132" t="s">
        <v>339</v>
      </c>
      <c r="R2132" t="s">
        <v>82</v>
      </c>
      <c r="S2132" t="s">
        <v>43</v>
      </c>
      <c r="T2132" t="s">
        <v>52</v>
      </c>
    </row>
    <row r="2133" spans="1:20" x14ac:dyDescent="0.25">
      <c r="A2133" t="s">
        <v>5919</v>
      </c>
      <c r="B2133" s="1">
        <v>45124</v>
      </c>
      <c r="C2133" t="s">
        <v>5920</v>
      </c>
      <c r="D2133" t="s">
        <v>772</v>
      </c>
      <c r="E2133" t="s">
        <v>23</v>
      </c>
      <c r="F2133" t="s">
        <v>24</v>
      </c>
      <c r="G2133" t="s">
        <v>108</v>
      </c>
      <c r="H2133" t="s">
        <v>109</v>
      </c>
      <c r="I2133">
        <v>5</v>
      </c>
      <c r="J2133">
        <v>586.48</v>
      </c>
      <c r="K2133">
        <v>0</v>
      </c>
      <c r="L2133">
        <v>351.89</v>
      </c>
      <c r="M2133">
        <v>7.44</v>
      </c>
      <c r="N2133">
        <v>3291.73</v>
      </c>
      <c r="O2133" t="s">
        <v>69</v>
      </c>
      <c r="P2133" t="s">
        <v>28</v>
      </c>
      <c r="Q2133" t="s">
        <v>81</v>
      </c>
      <c r="R2133" t="s">
        <v>82</v>
      </c>
      <c r="S2133" t="s">
        <v>31</v>
      </c>
      <c r="T2133" t="s">
        <v>415</v>
      </c>
    </row>
    <row r="2134" spans="1:20" x14ac:dyDescent="0.25">
      <c r="A2134" t="s">
        <v>5921</v>
      </c>
      <c r="B2134" s="1">
        <v>44534</v>
      </c>
      <c r="C2134" t="s">
        <v>5922</v>
      </c>
      <c r="D2134" t="s">
        <v>694</v>
      </c>
      <c r="E2134" t="s">
        <v>121</v>
      </c>
      <c r="F2134" t="s">
        <v>122</v>
      </c>
      <c r="G2134" t="s">
        <v>38</v>
      </c>
      <c r="H2134" t="s">
        <v>109</v>
      </c>
      <c r="I2134">
        <v>1</v>
      </c>
      <c r="J2134">
        <v>485.92</v>
      </c>
      <c r="K2134">
        <v>0.1</v>
      </c>
      <c r="L2134">
        <v>34.99</v>
      </c>
      <c r="M2134">
        <v>14.38</v>
      </c>
      <c r="N2134">
        <v>486.7</v>
      </c>
      <c r="O2134" t="s">
        <v>69</v>
      </c>
      <c r="P2134" t="s">
        <v>28</v>
      </c>
      <c r="Q2134" t="s">
        <v>71</v>
      </c>
      <c r="R2134" t="s">
        <v>42</v>
      </c>
      <c r="S2134" t="s">
        <v>43</v>
      </c>
      <c r="T2134" t="s">
        <v>4701</v>
      </c>
    </row>
    <row r="2135" spans="1:20" x14ac:dyDescent="0.25">
      <c r="A2135" t="s">
        <v>5923</v>
      </c>
      <c r="B2135" s="1">
        <v>44517</v>
      </c>
      <c r="C2135" t="s">
        <v>5924</v>
      </c>
      <c r="D2135" t="s">
        <v>379</v>
      </c>
      <c r="E2135" t="s">
        <v>233</v>
      </c>
      <c r="F2135" t="s">
        <v>234</v>
      </c>
      <c r="G2135" t="s">
        <v>98</v>
      </c>
      <c r="H2135" t="s">
        <v>58</v>
      </c>
      <c r="I2135">
        <v>2</v>
      </c>
      <c r="J2135">
        <v>158.6</v>
      </c>
      <c r="K2135">
        <v>0</v>
      </c>
      <c r="L2135">
        <v>15.86</v>
      </c>
      <c r="M2135">
        <v>10.65</v>
      </c>
      <c r="N2135">
        <v>343.71</v>
      </c>
      <c r="O2135" t="s">
        <v>40</v>
      </c>
      <c r="P2135" t="s">
        <v>28</v>
      </c>
      <c r="Q2135" t="s">
        <v>51</v>
      </c>
      <c r="R2135" t="s">
        <v>42</v>
      </c>
      <c r="S2135" t="s">
        <v>43</v>
      </c>
      <c r="T2135" t="s">
        <v>1916</v>
      </c>
    </row>
    <row r="2136" spans="1:20" x14ac:dyDescent="0.25">
      <c r="A2136" t="s">
        <v>5925</v>
      </c>
      <c r="B2136" s="1">
        <v>44115</v>
      </c>
      <c r="C2136" t="s">
        <v>5926</v>
      </c>
      <c r="D2136" t="s">
        <v>1170</v>
      </c>
      <c r="E2136" t="s">
        <v>574</v>
      </c>
      <c r="F2136" t="s">
        <v>575</v>
      </c>
      <c r="G2136" t="s">
        <v>25</v>
      </c>
      <c r="H2136" t="s">
        <v>256</v>
      </c>
      <c r="I2136">
        <v>5</v>
      </c>
      <c r="J2136">
        <v>186.74</v>
      </c>
      <c r="K2136">
        <v>0.15</v>
      </c>
      <c r="L2136">
        <v>95.24</v>
      </c>
      <c r="M2136">
        <v>0.95</v>
      </c>
      <c r="N2136">
        <v>889.84</v>
      </c>
      <c r="O2136" t="s">
        <v>40</v>
      </c>
      <c r="P2136" t="s">
        <v>28</v>
      </c>
      <c r="Q2136" t="s">
        <v>188</v>
      </c>
      <c r="R2136" t="s">
        <v>82</v>
      </c>
      <c r="S2136" t="s">
        <v>43</v>
      </c>
      <c r="T2136" t="s">
        <v>5679</v>
      </c>
    </row>
    <row r="2137" spans="1:20" x14ac:dyDescent="0.25">
      <c r="A2137" t="s">
        <v>5927</v>
      </c>
      <c r="B2137" s="1">
        <v>44546</v>
      </c>
      <c r="C2137" t="s">
        <v>5928</v>
      </c>
      <c r="D2137" t="s">
        <v>136</v>
      </c>
      <c r="E2137" t="s">
        <v>208</v>
      </c>
      <c r="F2137" t="s">
        <v>209</v>
      </c>
      <c r="G2137" t="s">
        <v>108</v>
      </c>
      <c r="H2137" t="s">
        <v>256</v>
      </c>
      <c r="I2137">
        <v>5</v>
      </c>
      <c r="J2137">
        <v>434.01</v>
      </c>
      <c r="K2137">
        <v>0</v>
      </c>
      <c r="L2137">
        <v>260.41000000000003</v>
      </c>
      <c r="M2137">
        <v>7.92</v>
      </c>
      <c r="N2137">
        <v>2438.38</v>
      </c>
      <c r="O2137" t="s">
        <v>40</v>
      </c>
      <c r="P2137" t="s">
        <v>132</v>
      </c>
      <c r="Q2137" t="s">
        <v>51</v>
      </c>
      <c r="R2137" t="s">
        <v>42</v>
      </c>
      <c r="S2137" t="s">
        <v>43</v>
      </c>
      <c r="T2137" t="s">
        <v>5929</v>
      </c>
    </row>
    <row r="2138" spans="1:20" x14ac:dyDescent="0.25">
      <c r="A2138" t="s">
        <v>5930</v>
      </c>
      <c r="B2138" s="1">
        <v>45530</v>
      </c>
      <c r="C2138" t="s">
        <v>5931</v>
      </c>
      <c r="D2138" t="s">
        <v>275</v>
      </c>
      <c r="E2138" t="s">
        <v>178</v>
      </c>
      <c r="F2138" t="s">
        <v>179</v>
      </c>
      <c r="G2138" t="s">
        <v>108</v>
      </c>
      <c r="H2138" t="s">
        <v>354</v>
      </c>
      <c r="I2138">
        <v>3</v>
      </c>
      <c r="J2138">
        <v>371.99</v>
      </c>
      <c r="K2138">
        <v>0</v>
      </c>
      <c r="L2138">
        <v>55.8</v>
      </c>
      <c r="M2138">
        <v>7.88</v>
      </c>
      <c r="N2138">
        <v>1179.6500000000001</v>
      </c>
      <c r="O2138" t="s">
        <v>69</v>
      </c>
      <c r="P2138" t="s">
        <v>28</v>
      </c>
      <c r="Q2138" t="s">
        <v>210</v>
      </c>
      <c r="R2138" t="s">
        <v>42</v>
      </c>
      <c r="S2138" t="s">
        <v>43</v>
      </c>
      <c r="T2138" t="s">
        <v>402</v>
      </c>
    </row>
    <row r="2139" spans="1:20" x14ac:dyDescent="0.25">
      <c r="A2139" t="s">
        <v>5932</v>
      </c>
      <c r="B2139" s="1">
        <v>44593</v>
      </c>
      <c r="C2139" t="s">
        <v>5933</v>
      </c>
      <c r="D2139" t="s">
        <v>1919</v>
      </c>
      <c r="E2139" t="s">
        <v>286</v>
      </c>
      <c r="F2139" t="s">
        <v>287</v>
      </c>
      <c r="G2139" t="s">
        <v>108</v>
      </c>
      <c r="H2139" t="s">
        <v>123</v>
      </c>
      <c r="I2139">
        <v>4</v>
      </c>
      <c r="J2139">
        <v>209.57</v>
      </c>
      <c r="K2139">
        <v>0</v>
      </c>
      <c r="L2139">
        <v>41.91</v>
      </c>
      <c r="M2139">
        <v>14.98</v>
      </c>
      <c r="N2139">
        <v>895.17</v>
      </c>
      <c r="O2139" t="s">
        <v>40</v>
      </c>
      <c r="P2139" t="s">
        <v>28</v>
      </c>
      <c r="Q2139" t="s">
        <v>81</v>
      </c>
      <c r="R2139" t="s">
        <v>82</v>
      </c>
      <c r="S2139" t="s">
        <v>43</v>
      </c>
      <c r="T2139" t="s">
        <v>582</v>
      </c>
    </row>
    <row r="2140" spans="1:20" x14ac:dyDescent="0.25">
      <c r="A2140" t="s">
        <v>5934</v>
      </c>
      <c r="B2140" s="1">
        <v>45081</v>
      </c>
      <c r="C2140" t="s">
        <v>5935</v>
      </c>
      <c r="D2140" t="s">
        <v>712</v>
      </c>
      <c r="E2140" t="s">
        <v>574</v>
      </c>
      <c r="F2140" t="s">
        <v>575</v>
      </c>
      <c r="G2140" t="s">
        <v>180</v>
      </c>
      <c r="H2140" t="s">
        <v>109</v>
      </c>
      <c r="I2140">
        <v>2</v>
      </c>
      <c r="J2140">
        <v>148.29</v>
      </c>
      <c r="K2140">
        <v>0</v>
      </c>
      <c r="L2140">
        <v>14.83</v>
      </c>
      <c r="M2140">
        <v>10.23</v>
      </c>
      <c r="N2140">
        <v>321.64</v>
      </c>
      <c r="O2140" t="s">
        <v>27</v>
      </c>
      <c r="P2140" t="s">
        <v>28</v>
      </c>
      <c r="Q2140" t="s">
        <v>124</v>
      </c>
      <c r="R2140" t="s">
        <v>125</v>
      </c>
      <c r="S2140" t="s">
        <v>31</v>
      </c>
      <c r="T2140" t="s">
        <v>5936</v>
      </c>
    </row>
    <row r="2141" spans="1:20" x14ac:dyDescent="0.25">
      <c r="A2141" t="s">
        <v>5937</v>
      </c>
      <c r="B2141" s="1">
        <v>44778</v>
      </c>
      <c r="C2141" t="s">
        <v>5938</v>
      </c>
      <c r="D2141" t="s">
        <v>1333</v>
      </c>
      <c r="E2141" t="s">
        <v>56</v>
      </c>
      <c r="F2141" t="s">
        <v>57</v>
      </c>
      <c r="G2141" t="s">
        <v>180</v>
      </c>
      <c r="H2141" t="s">
        <v>68</v>
      </c>
      <c r="I2141">
        <v>4</v>
      </c>
      <c r="J2141">
        <v>205.91</v>
      </c>
      <c r="K2141">
        <v>0.15</v>
      </c>
      <c r="L2141">
        <v>56.01</v>
      </c>
      <c r="M2141">
        <v>1.5</v>
      </c>
      <c r="N2141">
        <v>757.6</v>
      </c>
      <c r="O2141" t="s">
        <v>69</v>
      </c>
      <c r="P2141" t="s">
        <v>28</v>
      </c>
      <c r="Q2141" t="s">
        <v>139</v>
      </c>
      <c r="R2141" t="s">
        <v>140</v>
      </c>
      <c r="S2141" t="s">
        <v>72</v>
      </c>
      <c r="T2141" t="s">
        <v>3008</v>
      </c>
    </row>
    <row r="2142" spans="1:20" x14ac:dyDescent="0.25">
      <c r="A2142" t="s">
        <v>5939</v>
      </c>
      <c r="B2142" s="1">
        <v>44211</v>
      </c>
      <c r="C2142" t="s">
        <v>5940</v>
      </c>
      <c r="D2142" t="s">
        <v>666</v>
      </c>
      <c r="E2142" t="s">
        <v>386</v>
      </c>
      <c r="F2142" t="s">
        <v>387</v>
      </c>
      <c r="G2142" t="s">
        <v>108</v>
      </c>
      <c r="H2142" t="s">
        <v>79</v>
      </c>
      <c r="I2142">
        <v>5</v>
      </c>
      <c r="J2142">
        <v>453.52</v>
      </c>
      <c r="K2142">
        <v>0.1</v>
      </c>
      <c r="L2142">
        <v>244.9</v>
      </c>
      <c r="M2142">
        <v>3.65</v>
      </c>
      <c r="N2142">
        <v>2289.39</v>
      </c>
      <c r="O2142" t="s">
        <v>80</v>
      </c>
      <c r="P2142" t="s">
        <v>132</v>
      </c>
      <c r="Q2142" t="s">
        <v>116</v>
      </c>
      <c r="R2142" t="s">
        <v>42</v>
      </c>
      <c r="S2142" t="s">
        <v>31</v>
      </c>
      <c r="T2142" t="s">
        <v>4721</v>
      </c>
    </row>
    <row r="2143" spans="1:20" x14ac:dyDescent="0.25">
      <c r="A2143" t="s">
        <v>5941</v>
      </c>
      <c r="B2143" s="1">
        <v>44290</v>
      </c>
      <c r="C2143" t="s">
        <v>5942</v>
      </c>
      <c r="D2143" t="s">
        <v>1099</v>
      </c>
      <c r="E2143" t="s">
        <v>172</v>
      </c>
      <c r="F2143" t="s">
        <v>173</v>
      </c>
      <c r="G2143" t="s">
        <v>50</v>
      </c>
      <c r="H2143" t="s">
        <v>256</v>
      </c>
      <c r="I2143">
        <v>2</v>
      </c>
      <c r="J2143">
        <v>483.74</v>
      </c>
      <c r="K2143">
        <v>0</v>
      </c>
      <c r="L2143">
        <v>77.400000000000006</v>
      </c>
      <c r="M2143">
        <v>6.28</v>
      </c>
      <c r="N2143">
        <v>1051.1600000000001</v>
      </c>
      <c r="O2143" t="s">
        <v>40</v>
      </c>
      <c r="P2143" t="s">
        <v>132</v>
      </c>
      <c r="Q2143" t="s">
        <v>60</v>
      </c>
      <c r="R2143" t="s">
        <v>61</v>
      </c>
      <c r="S2143" t="s">
        <v>43</v>
      </c>
      <c r="T2143" t="s">
        <v>5012</v>
      </c>
    </row>
    <row r="2144" spans="1:20" x14ac:dyDescent="0.25">
      <c r="A2144" t="s">
        <v>5943</v>
      </c>
      <c r="B2144" s="1">
        <v>44861</v>
      </c>
      <c r="C2144" t="s">
        <v>5944</v>
      </c>
      <c r="D2144" t="s">
        <v>620</v>
      </c>
      <c r="E2144" t="s">
        <v>319</v>
      </c>
      <c r="F2144" t="s">
        <v>320</v>
      </c>
      <c r="G2144" t="s">
        <v>98</v>
      </c>
      <c r="H2144" t="s">
        <v>354</v>
      </c>
      <c r="I2144">
        <v>3</v>
      </c>
      <c r="J2144">
        <v>208.29</v>
      </c>
      <c r="K2144">
        <v>0</v>
      </c>
      <c r="L2144">
        <v>49.99</v>
      </c>
      <c r="M2144">
        <v>0.84</v>
      </c>
      <c r="N2144">
        <v>675.7</v>
      </c>
      <c r="O2144" t="s">
        <v>27</v>
      </c>
      <c r="P2144" t="s">
        <v>28</v>
      </c>
      <c r="Q2144" t="s">
        <v>339</v>
      </c>
      <c r="R2144" t="s">
        <v>82</v>
      </c>
      <c r="S2144" t="s">
        <v>235</v>
      </c>
      <c r="T2144" t="s">
        <v>5945</v>
      </c>
    </row>
    <row r="2145" spans="1:20" x14ac:dyDescent="0.25">
      <c r="A2145" t="s">
        <v>5946</v>
      </c>
      <c r="B2145" s="1">
        <v>43859</v>
      </c>
      <c r="C2145" t="s">
        <v>5947</v>
      </c>
      <c r="D2145" t="s">
        <v>1321</v>
      </c>
      <c r="E2145" t="s">
        <v>380</v>
      </c>
      <c r="F2145" t="s">
        <v>381</v>
      </c>
      <c r="G2145" t="s">
        <v>98</v>
      </c>
      <c r="H2145" t="s">
        <v>79</v>
      </c>
      <c r="I2145">
        <v>4</v>
      </c>
      <c r="J2145">
        <v>350.85</v>
      </c>
      <c r="K2145">
        <v>0</v>
      </c>
      <c r="L2145">
        <v>70.17</v>
      </c>
      <c r="M2145">
        <v>4.3600000000000003</v>
      </c>
      <c r="N2145">
        <v>1477.93</v>
      </c>
      <c r="O2145" t="s">
        <v>69</v>
      </c>
      <c r="P2145" t="s">
        <v>28</v>
      </c>
      <c r="Q2145" t="s">
        <v>51</v>
      </c>
      <c r="R2145" t="s">
        <v>42</v>
      </c>
      <c r="S2145" t="s">
        <v>43</v>
      </c>
      <c r="T2145" t="s">
        <v>1934</v>
      </c>
    </row>
    <row r="2146" spans="1:20" x14ac:dyDescent="0.25">
      <c r="A2146" t="s">
        <v>5948</v>
      </c>
      <c r="B2146" s="1">
        <v>44737</v>
      </c>
      <c r="C2146" t="s">
        <v>5949</v>
      </c>
      <c r="D2146" t="s">
        <v>656</v>
      </c>
      <c r="E2146" t="s">
        <v>675</v>
      </c>
      <c r="F2146" t="s">
        <v>676</v>
      </c>
      <c r="G2146" t="s">
        <v>38</v>
      </c>
      <c r="H2146" t="s">
        <v>79</v>
      </c>
      <c r="I2146">
        <v>3</v>
      </c>
      <c r="J2146">
        <v>34.770000000000003</v>
      </c>
      <c r="K2146">
        <v>0</v>
      </c>
      <c r="L2146">
        <v>0</v>
      </c>
      <c r="M2146">
        <v>13.93</v>
      </c>
      <c r="N2146">
        <v>118.24</v>
      </c>
      <c r="O2146" t="s">
        <v>27</v>
      </c>
      <c r="P2146" t="s">
        <v>28</v>
      </c>
      <c r="Q2146" t="s">
        <v>116</v>
      </c>
      <c r="R2146" t="s">
        <v>42</v>
      </c>
      <c r="S2146" t="s">
        <v>43</v>
      </c>
      <c r="T2146" t="s">
        <v>5950</v>
      </c>
    </row>
    <row r="2147" spans="1:20" x14ac:dyDescent="0.25">
      <c r="A2147" t="s">
        <v>5951</v>
      </c>
      <c r="B2147" s="1">
        <v>44887</v>
      </c>
      <c r="C2147" t="s">
        <v>5952</v>
      </c>
      <c r="D2147" t="s">
        <v>207</v>
      </c>
      <c r="E2147" t="s">
        <v>337</v>
      </c>
      <c r="F2147" t="s">
        <v>338</v>
      </c>
      <c r="G2147" t="s">
        <v>38</v>
      </c>
      <c r="H2147" t="s">
        <v>263</v>
      </c>
      <c r="I2147">
        <v>2</v>
      </c>
      <c r="J2147">
        <v>216.02</v>
      </c>
      <c r="K2147">
        <v>0.15</v>
      </c>
      <c r="L2147">
        <v>18.36</v>
      </c>
      <c r="M2147">
        <v>14.51</v>
      </c>
      <c r="N2147">
        <v>400.1</v>
      </c>
      <c r="O2147" t="s">
        <v>153</v>
      </c>
      <c r="P2147" t="s">
        <v>28</v>
      </c>
      <c r="Q2147" t="s">
        <v>60</v>
      </c>
      <c r="R2147" t="s">
        <v>61</v>
      </c>
      <c r="S2147" t="s">
        <v>43</v>
      </c>
      <c r="T2147" t="s">
        <v>3870</v>
      </c>
    </row>
    <row r="2148" spans="1:20" x14ac:dyDescent="0.25">
      <c r="A2148" t="s">
        <v>5953</v>
      </c>
      <c r="B2148" s="1">
        <v>45500</v>
      </c>
      <c r="C2148" t="s">
        <v>5954</v>
      </c>
      <c r="D2148" t="s">
        <v>698</v>
      </c>
      <c r="E2148" t="s">
        <v>202</v>
      </c>
      <c r="F2148" t="s">
        <v>203</v>
      </c>
      <c r="G2148" t="s">
        <v>38</v>
      </c>
      <c r="H2148" t="s">
        <v>354</v>
      </c>
      <c r="I2148">
        <v>1</v>
      </c>
      <c r="J2148">
        <v>322.14999999999998</v>
      </c>
      <c r="K2148">
        <v>0</v>
      </c>
      <c r="L2148">
        <v>25.77</v>
      </c>
      <c r="M2148">
        <v>3.14</v>
      </c>
      <c r="N2148">
        <v>351.06</v>
      </c>
      <c r="O2148" t="s">
        <v>40</v>
      </c>
      <c r="P2148" t="s">
        <v>132</v>
      </c>
      <c r="Q2148" t="s">
        <v>188</v>
      </c>
      <c r="R2148" t="s">
        <v>82</v>
      </c>
      <c r="S2148" t="s">
        <v>43</v>
      </c>
      <c r="T2148" t="s">
        <v>5955</v>
      </c>
    </row>
    <row r="2149" spans="1:20" x14ac:dyDescent="0.25">
      <c r="A2149" t="s">
        <v>5956</v>
      </c>
      <c r="B2149" s="1">
        <v>44709</v>
      </c>
      <c r="C2149" t="s">
        <v>5957</v>
      </c>
      <c r="D2149" t="s">
        <v>698</v>
      </c>
      <c r="E2149" t="s">
        <v>137</v>
      </c>
      <c r="F2149" t="s">
        <v>138</v>
      </c>
      <c r="G2149" t="s">
        <v>98</v>
      </c>
      <c r="H2149" t="s">
        <v>123</v>
      </c>
      <c r="I2149">
        <v>2</v>
      </c>
      <c r="J2149">
        <v>553.6</v>
      </c>
      <c r="K2149">
        <v>0.05</v>
      </c>
      <c r="L2149">
        <v>126.22</v>
      </c>
      <c r="M2149">
        <v>7.06</v>
      </c>
      <c r="N2149">
        <v>1185.1199999999999</v>
      </c>
      <c r="O2149" t="s">
        <v>27</v>
      </c>
      <c r="P2149" t="s">
        <v>99</v>
      </c>
      <c r="Q2149" t="s">
        <v>145</v>
      </c>
      <c r="R2149" t="s">
        <v>146</v>
      </c>
      <c r="S2149" t="s">
        <v>43</v>
      </c>
      <c r="T2149" t="s">
        <v>5958</v>
      </c>
    </row>
    <row r="2150" spans="1:20" x14ac:dyDescent="0.25">
      <c r="A2150" t="s">
        <v>5959</v>
      </c>
      <c r="B2150" s="1">
        <v>43909</v>
      </c>
      <c r="C2150" t="s">
        <v>5960</v>
      </c>
      <c r="D2150" t="s">
        <v>964</v>
      </c>
      <c r="E2150" t="s">
        <v>456</v>
      </c>
      <c r="F2150" t="s">
        <v>457</v>
      </c>
      <c r="G2150" t="s">
        <v>38</v>
      </c>
      <c r="H2150" t="s">
        <v>354</v>
      </c>
      <c r="I2150">
        <v>2</v>
      </c>
      <c r="J2150">
        <v>37.17</v>
      </c>
      <c r="K2150">
        <v>0</v>
      </c>
      <c r="L2150">
        <v>3.72</v>
      </c>
      <c r="M2150">
        <v>9.43</v>
      </c>
      <c r="N2150">
        <v>87.49</v>
      </c>
      <c r="O2150" t="s">
        <v>69</v>
      </c>
      <c r="P2150" t="s">
        <v>28</v>
      </c>
      <c r="Q2150" t="s">
        <v>51</v>
      </c>
      <c r="R2150" t="s">
        <v>42</v>
      </c>
      <c r="S2150" t="s">
        <v>91</v>
      </c>
      <c r="T2150" t="s">
        <v>4301</v>
      </c>
    </row>
    <row r="2151" spans="1:20" x14ac:dyDescent="0.25">
      <c r="A2151" t="s">
        <v>5961</v>
      </c>
      <c r="B2151" s="1">
        <v>44777</v>
      </c>
      <c r="C2151" t="s">
        <v>5962</v>
      </c>
      <c r="D2151" t="s">
        <v>1885</v>
      </c>
      <c r="E2151" t="s">
        <v>164</v>
      </c>
      <c r="F2151" t="s">
        <v>165</v>
      </c>
      <c r="G2151" t="s">
        <v>50</v>
      </c>
      <c r="H2151" t="s">
        <v>109</v>
      </c>
      <c r="I2151">
        <v>3</v>
      </c>
      <c r="J2151">
        <v>464.77</v>
      </c>
      <c r="K2151">
        <v>0.05</v>
      </c>
      <c r="L2151">
        <v>105.97</v>
      </c>
      <c r="M2151">
        <v>11.36</v>
      </c>
      <c r="N2151">
        <v>1441.92</v>
      </c>
      <c r="O2151" t="s">
        <v>27</v>
      </c>
      <c r="P2151" t="s">
        <v>181</v>
      </c>
      <c r="Q2151" t="s">
        <v>89</v>
      </c>
      <c r="R2151" t="s">
        <v>90</v>
      </c>
      <c r="S2151" t="s">
        <v>91</v>
      </c>
      <c r="T2151" t="s">
        <v>5963</v>
      </c>
    </row>
    <row r="2152" spans="1:20" x14ac:dyDescent="0.25">
      <c r="A2152" t="s">
        <v>5964</v>
      </c>
      <c r="B2152" s="1">
        <v>44289</v>
      </c>
      <c r="C2152" t="s">
        <v>5965</v>
      </c>
      <c r="D2152" t="s">
        <v>731</v>
      </c>
      <c r="E2152" t="s">
        <v>380</v>
      </c>
      <c r="F2152" t="s">
        <v>381</v>
      </c>
      <c r="G2152" t="s">
        <v>38</v>
      </c>
      <c r="H2152" t="s">
        <v>109</v>
      </c>
      <c r="I2152">
        <v>3</v>
      </c>
      <c r="J2152">
        <v>361.02</v>
      </c>
      <c r="K2152">
        <v>0.1</v>
      </c>
      <c r="L2152">
        <v>116.97</v>
      </c>
      <c r="M2152">
        <v>3.26</v>
      </c>
      <c r="N2152">
        <v>1094.98</v>
      </c>
      <c r="O2152" t="s">
        <v>80</v>
      </c>
      <c r="P2152" t="s">
        <v>28</v>
      </c>
      <c r="Q2152" t="s">
        <v>145</v>
      </c>
      <c r="R2152" t="s">
        <v>146</v>
      </c>
      <c r="S2152" t="s">
        <v>43</v>
      </c>
      <c r="T2152" t="s">
        <v>5012</v>
      </c>
    </row>
    <row r="2153" spans="1:20" x14ac:dyDescent="0.25">
      <c r="A2153" t="s">
        <v>5966</v>
      </c>
      <c r="B2153" s="1">
        <v>44400</v>
      </c>
      <c r="C2153" t="s">
        <v>5967</v>
      </c>
      <c r="D2153" t="s">
        <v>1257</v>
      </c>
      <c r="E2153" t="s">
        <v>226</v>
      </c>
      <c r="F2153" t="s">
        <v>227</v>
      </c>
      <c r="G2153" t="s">
        <v>50</v>
      </c>
      <c r="H2153" t="s">
        <v>68</v>
      </c>
      <c r="I2153">
        <v>4</v>
      </c>
      <c r="J2153">
        <v>186.57</v>
      </c>
      <c r="K2153">
        <v>0.1</v>
      </c>
      <c r="L2153">
        <v>80.599999999999994</v>
      </c>
      <c r="M2153">
        <v>0.44</v>
      </c>
      <c r="N2153">
        <v>752.69</v>
      </c>
      <c r="O2153" t="s">
        <v>27</v>
      </c>
      <c r="P2153" t="s">
        <v>28</v>
      </c>
      <c r="Q2153" t="s">
        <v>339</v>
      </c>
      <c r="R2153" t="s">
        <v>82</v>
      </c>
      <c r="S2153" t="s">
        <v>43</v>
      </c>
      <c r="T2153" t="s">
        <v>4039</v>
      </c>
    </row>
    <row r="2154" spans="1:20" x14ac:dyDescent="0.25">
      <c r="A2154" t="s">
        <v>5968</v>
      </c>
      <c r="B2154" s="1">
        <v>45392</v>
      </c>
      <c r="C2154" t="s">
        <v>5969</v>
      </c>
      <c r="D2154" t="s">
        <v>369</v>
      </c>
      <c r="E2154" t="s">
        <v>945</v>
      </c>
      <c r="F2154" t="s">
        <v>946</v>
      </c>
      <c r="G2154" t="s">
        <v>98</v>
      </c>
      <c r="H2154" t="s">
        <v>58</v>
      </c>
      <c r="I2154">
        <v>1</v>
      </c>
      <c r="J2154">
        <v>444.83</v>
      </c>
      <c r="K2154">
        <v>0.1</v>
      </c>
      <c r="L2154">
        <v>20.02</v>
      </c>
      <c r="M2154">
        <v>14.41</v>
      </c>
      <c r="N2154">
        <v>434.78</v>
      </c>
      <c r="O2154" t="s">
        <v>40</v>
      </c>
      <c r="P2154" t="s">
        <v>28</v>
      </c>
      <c r="Q2154" t="s">
        <v>81</v>
      </c>
      <c r="R2154" t="s">
        <v>82</v>
      </c>
      <c r="S2154" t="s">
        <v>72</v>
      </c>
      <c r="T2154" t="s">
        <v>2038</v>
      </c>
    </row>
    <row r="2155" spans="1:20" x14ac:dyDescent="0.25">
      <c r="A2155" t="s">
        <v>5970</v>
      </c>
      <c r="B2155" s="1">
        <v>45336</v>
      </c>
      <c r="C2155" t="s">
        <v>5971</v>
      </c>
      <c r="D2155" t="s">
        <v>597</v>
      </c>
      <c r="E2155" t="s">
        <v>66</v>
      </c>
      <c r="F2155" t="s">
        <v>67</v>
      </c>
      <c r="G2155" t="s">
        <v>108</v>
      </c>
      <c r="H2155" t="s">
        <v>79</v>
      </c>
      <c r="I2155">
        <v>2</v>
      </c>
      <c r="J2155">
        <v>85.99</v>
      </c>
      <c r="K2155">
        <v>0.1</v>
      </c>
      <c r="L2155">
        <v>12.38</v>
      </c>
      <c r="M2155">
        <v>3.38</v>
      </c>
      <c r="N2155">
        <v>170.54</v>
      </c>
      <c r="O2155" t="s">
        <v>153</v>
      </c>
      <c r="P2155" t="s">
        <v>28</v>
      </c>
      <c r="Q2155" t="s">
        <v>60</v>
      </c>
      <c r="R2155" t="s">
        <v>61</v>
      </c>
      <c r="S2155" t="s">
        <v>31</v>
      </c>
      <c r="T2155" t="s">
        <v>653</v>
      </c>
    </row>
    <row r="2156" spans="1:20" x14ac:dyDescent="0.25">
      <c r="A2156" t="s">
        <v>5972</v>
      </c>
      <c r="B2156" s="1">
        <v>45284</v>
      </c>
      <c r="C2156" t="s">
        <v>5973</v>
      </c>
      <c r="D2156" t="s">
        <v>373</v>
      </c>
      <c r="E2156" t="s">
        <v>574</v>
      </c>
      <c r="F2156" t="s">
        <v>575</v>
      </c>
      <c r="G2156" t="s">
        <v>50</v>
      </c>
      <c r="H2156" t="s">
        <v>26</v>
      </c>
      <c r="I2156">
        <v>1</v>
      </c>
      <c r="J2156">
        <v>410.39</v>
      </c>
      <c r="K2156">
        <v>0.25</v>
      </c>
      <c r="L2156">
        <v>24.62</v>
      </c>
      <c r="M2156">
        <v>3.05</v>
      </c>
      <c r="N2156">
        <v>335.46</v>
      </c>
      <c r="O2156" t="s">
        <v>40</v>
      </c>
      <c r="P2156" t="s">
        <v>181</v>
      </c>
      <c r="Q2156" t="s">
        <v>60</v>
      </c>
      <c r="R2156" t="s">
        <v>61</v>
      </c>
      <c r="S2156" t="s">
        <v>43</v>
      </c>
      <c r="T2156" t="s">
        <v>5974</v>
      </c>
    </row>
    <row r="2157" spans="1:20" x14ac:dyDescent="0.25">
      <c r="A2157" t="s">
        <v>5975</v>
      </c>
      <c r="B2157" s="1">
        <v>44568</v>
      </c>
      <c r="C2157" t="s">
        <v>5976</v>
      </c>
      <c r="D2157" t="s">
        <v>1418</v>
      </c>
      <c r="E2157" t="s">
        <v>23</v>
      </c>
      <c r="F2157" t="s">
        <v>24</v>
      </c>
      <c r="G2157" t="s">
        <v>50</v>
      </c>
      <c r="H2157" t="s">
        <v>79</v>
      </c>
      <c r="I2157">
        <v>1</v>
      </c>
      <c r="J2157">
        <v>14.47</v>
      </c>
      <c r="K2157">
        <v>0.05</v>
      </c>
      <c r="L2157">
        <v>0.69</v>
      </c>
      <c r="M2157">
        <v>7.56</v>
      </c>
      <c r="N2157">
        <v>22</v>
      </c>
      <c r="O2157" t="s">
        <v>69</v>
      </c>
      <c r="P2157" t="s">
        <v>28</v>
      </c>
      <c r="Q2157" t="s">
        <v>51</v>
      </c>
      <c r="R2157" t="s">
        <v>42</v>
      </c>
      <c r="S2157" t="s">
        <v>43</v>
      </c>
      <c r="T2157" t="s">
        <v>993</v>
      </c>
    </row>
    <row r="2158" spans="1:20" x14ac:dyDescent="0.25">
      <c r="A2158" t="s">
        <v>5977</v>
      </c>
      <c r="B2158" s="1">
        <v>45139</v>
      </c>
      <c r="C2158" t="s">
        <v>5978</v>
      </c>
      <c r="D2158" t="s">
        <v>113</v>
      </c>
      <c r="E2158" t="s">
        <v>391</v>
      </c>
      <c r="F2158" t="s">
        <v>392</v>
      </c>
      <c r="G2158" t="s">
        <v>50</v>
      </c>
      <c r="H2158" t="s">
        <v>26</v>
      </c>
      <c r="I2158">
        <v>5</v>
      </c>
      <c r="J2158">
        <v>143.38999999999999</v>
      </c>
      <c r="K2158">
        <v>0</v>
      </c>
      <c r="L2158">
        <v>86.03</v>
      </c>
      <c r="M2158">
        <v>4.4400000000000004</v>
      </c>
      <c r="N2158">
        <v>807.42</v>
      </c>
      <c r="O2158" t="s">
        <v>40</v>
      </c>
      <c r="P2158" t="s">
        <v>132</v>
      </c>
      <c r="Q2158" t="s">
        <v>228</v>
      </c>
      <c r="R2158" t="s">
        <v>82</v>
      </c>
      <c r="S2158" t="s">
        <v>43</v>
      </c>
      <c r="T2158" t="s">
        <v>1202</v>
      </c>
    </row>
    <row r="2159" spans="1:20" x14ac:dyDescent="0.25">
      <c r="A2159" t="s">
        <v>5979</v>
      </c>
      <c r="B2159" s="1">
        <v>44346</v>
      </c>
      <c r="C2159" t="s">
        <v>5980</v>
      </c>
      <c r="D2159" t="s">
        <v>573</v>
      </c>
      <c r="E2159" t="s">
        <v>233</v>
      </c>
      <c r="F2159" t="s">
        <v>234</v>
      </c>
      <c r="G2159" t="s">
        <v>108</v>
      </c>
      <c r="H2159" t="s">
        <v>256</v>
      </c>
      <c r="I2159">
        <v>1</v>
      </c>
      <c r="J2159">
        <v>164.59</v>
      </c>
      <c r="K2159">
        <v>0.1</v>
      </c>
      <c r="L2159">
        <v>11.85</v>
      </c>
      <c r="M2159">
        <v>7.2</v>
      </c>
      <c r="N2159">
        <v>167.18</v>
      </c>
      <c r="O2159" t="s">
        <v>69</v>
      </c>
      <c r="P2159" t="s">
        <v>28</v>
      </c>
      <c r="Q2159" t="s">
        <v>210</v>
      </c>
      <c r="R2159" t="s">
        <v>42</v>
      </c>
      <c r="S2159" t="s">
        <v>91</v>
      </c>
      <c r="T2159" t="s">
        <v>5981</v>
      </c>
    </row>
    <row r="2160" spans="1:20" x14ac:dyDescent="0.25">
      <c r="A2160" t="s">
        <v>5982</v>
      </c>
      <c r="B2160" s="1">
        <v>44953</v>
      </c>
      <c r="C2160" t="s">
        <v>5983</v>
      </c>
      <c r="D2160" t="s">
        <v>2168</v>
      </c>
      <c r="E2160" t="s">
        <v>164</v>
      </c>
      <c r="F2160" t="s">
        <v>165</v>
      </c>
      <c r="G2160" t="s">
        <v>180</v>
      </c>
      <c r="H2160" t="s">
        <v>256</v>
      </c>
      <c r="I2160">
        <v>1</v>
      </c>
      <c r="J2160">
        <v>54.25</v>
      </c>
      <c r="K2160">
        <v>0</v>
      </c>
      <c r="L2160">
        <v>9.76</v>
      </c>
      <c r="M2160">
        <v>4.38</v>
      </c>
      <c r="N2160">
        <v>68.39</v>
      </c>
      <c r="O2160" t="s">
        <v>40</v>
      </c>
      <c r="P2160" t="s">
        <v>132</v>
      </c>
      <c r="Q2160" t="s">
        <v>81</v>
      </c>
      <c r="R2160" t="s">
        <v>82</v>
      </c>
      <c r="S2160" t="s">
        <v>43</v>
      </c>
      <c r="T2160" t="s">
        <v>5984</v>
      </c>
    </row>
    <row r="2161" spans="1:20" x14ac:dyDescent="0.25">
      <c r="A2161" t="s">
        <v>5985</v>
      </c>
      <c r="B2161" s="1">
        <v>44227</v>
      </c>
      <c r="C2161" t="s">
        <v>5986</v>
      </c>
      <c r="D2161" t="s">
        <v>702</v>
      </c>
      <c r="E2161" t="s">
        <v>23</v>
      </c>
      <c r="F2161" t="s">
        <v>24</v>
      </c>
      <c r="G2161" t="s">
        <v>108</v>
      </c>
      <c r="H2161" t="s">
        <v>58</v>
      </c>
      <c r="I2161">
        <v>3</v>
      </c>
      <c r="J2161">
        <v>164.63</v>
      </c>
      <c r="K2161">
        <v>0</v>
      </c>
      <c r="L2161">
        <v>88.9</v>
      </c>
      <c r="M2161">
        <v>13.02</v>
      </c>
      <c r="N2161">
        <v>595.80999999999995</v>
      </c>
      <c r="O2161" t="s">
        <v>69</v>
      </c>
      <c r="P2161" t="s">
        <v>28</v>
      </c>
      <c r="Q2161" t="s">
        <v>221</v>
      </c>
      <c r="R2161" t="s">
        <v>222</v>
      </c>
      <c r="S2161" t="s">
        <v>31</v>
      </c>
      <c r="T2161" t="s">
        <v>3865</v>
      </c>
    </row>
    <row r="2162" spans="1:20" x14ac:dyDescent="0.25">
      <c r="A2162" t="s">
        <v>5987</v>
      </c>
      <c r="B2162" s="1">
        <v>45343</v>
      </c>
      <c r="C2162" t="s">
        <v>5988</v>
      </c>
      <c r="D2162" t="s">
        <v>716</v>
      </c>
      <c r="E2162" t="s">
        <v>178</v>
      </c>
      <c r="F2162" t="s">
        <v>179</v>
      </c>
      <c r="G2162" t="s">
        <v>50</v>
      </c>
      <c r="H2162" t="s">
        <v>109</v>
      </c>
      <c r="I2162">
        <v>1</v>
      </c>
      <c r="J2162">
        <v>462.45</v>
      </c>
      <c r="K2162">
        <v>0.05</v>
      </c>
      <c r="L2162">
        <v>21.97</v>
      </c>
      <c r="M2162">
        <v>0.4</v>
      </c>
      <c r="N2162">
        <v>461.7</v>
      </c>
      <c r="O2162" t="s">
        <v>27</v>
      </c>
      <c r="P2162" t="s">
        <v>28</v>
      </c>
      <c r="Q2162" t="s">
        <v>124</v>
      </c>
      <c r="R2162" t="s">
        <v>125</v>
      </c>
      <c r="S2162" t="s">
        <v>235</v>
      </c>
      <c r="T2162" t="s">
        <v>4575</v>
      </c>
    </row>
    <row r="2163" spans="1:20" x14ac:dyDescent="0.25">
      <c r="A2163" t="s">
        <v>5989</v>
      </c>
      <c r="B2163" s="1">
        <v>43869</v>
      </c>
      <c r="C2163" t="s">
        <v>5990</v>
      </c>
      <c r="D2163" t="s">
        <v>129</v>
      </c>
      <c r="E2163" t="s">
        <v>48</v>
      </c>
      <c r="F2163" t="s">
        <v>49</v>
      </c>
      <c r="G2163" t="s">
        <v>38</v>
      </c>
      <c r="H2163" t="s">
        <v>68</v>
      </c>
      <c r="I2163">
        <v>5</v>
      </c>
      <c r="J2163">
        <v>13.24</v>
      </c>
      <c r="K2163">
        <v>0.25</v>
      </c>
      <c r="L2163">
        <v>3.97</v>
      </c>
      <c r="M2163">
        <v>11.4</v>
      </c>
      <c r="N2163">
        <v>65.02</v>
      </c>
      <c r="O2163" t="s">
        <v>80</v>
      </c>
      <c r="P2163" t="s">
        <v>28</v>
      </c>
      <c r="Q2163" t="s">
        <v>71</v>
      </c>
      <c r="R2163" t="s">
        <v>42</v>
      </c>
      <c r="S2163" t="s">
        <v>43</v>
      </c>
      <c r="T2163" t="s">
        <v>5991</v>
      </c>
    </row>
    <row r="2164" spans="1:20" x14ac:dyDescent="0.25">
      <c r="A2164" t="s">
        <v>5992</v>
      </c>
      <c r="B2164" s="1">
        <v>45125</v>
      </c>
      <c r="C2164" t="s">
        <v>5993</v>
      </c>
      <c r="D2164" t="s">
        <v>1408</v>
      </c>
      <c r="E2164" t="s">
        <v>945</v>
      </c>
      <c r="F2164" t="s">
        <v>946</v>
      </c>
      <c r="G2164" t="s">
        <v>108</v>
      </c>
      <c r="H2164" t="s">
        <v>58</v>
      </c>
      <c r="I2164">
        <v>2</v>
      </c>
      <c r="J2164">
        <v>283.35000000000002</v>
      </c>
      <c r="K2164">
        <v>0</v>
      </c>
      <c r="L2164">
        <v>45.34</v>
      </c>
      <c r="M2164">
        <v>8.5</v>
      </c>
      <c r="N2164">
        <v>620.54</v>
      </c>
      <c r="O2164" t="s">
        <v>69</v>
      </c>
      <c r="P2164" t="s">
        <v>28</v>
      </c>
      <c r="Q2164" t="s">
        <v>221</v>
      </c>
      <c r="R2164" t="s">
        <v>222</v>
      </c>
      <c r="S2164" t="s">
        <v>31</v>
      </c>
      <c r="T2164" t="s">
        <v>83</v>
      </c>
    </row>
    <row r="2165" spans="1:20" x14ac:dyDescent="0.25">
      <c r="A2165" t="s">
        <v>5994</v>
      </c>
      <c r="B2165" s="1">
        <v>44717</v>
      </c>
      <c r="C2165" t="s">
        <v>5995</v>
      </c>
      <c r="D2165" t="s">
        <v>753</v>
      </c>
      <c r="E2165" t="s">
        <v>164</v>
      </c>
      <c r="F2165" t="s">
        <v>165</v>
      </c>
      <c r="G2165" t="s">
        <v>50</v>
      </c>
      <c r="H2165" t="s">
        <v>256</v>
      </c>
      <c r="I2165">
        <v>1</v>
      </c>
      <c r="J2165">
        <v>308.89</v>
      </c>
      <c r="K2165">
        <v>0</v>
      </c>
      <c r="L2165">
        <v>24.71</v>
      </c>
      <c r="M2165">
        <v>7.06</v>
      </c>
      <c r="N2165">
        <v>340.66</v>
      </c>
      <c r="O2165" t="s">
        <v>27</v>
      </c>
      <c r="P2165" t="s">
        <v>70</v>
      </c>
      <c r="Q2165" t="s">
        <v>29</v>
      </c>
      <c r="R2165" t="s">
        <v>30</v>
      </c>
      <c r="S2165" t="s">
        <v>43</v>
      </c>
      <c r="T2165" t="s">
        <v>4070</v>
      </c>
    </row>
    <row r="2166" spans="1:20" x14ac:dyDescent="0.25">
      <c r="A2166" t="s">
        <v>5996</v>
      </c>
      <c r="B2166" s="1">
        <v>44627</v>
      </c>
      <c r="C2166" t="s">
        <v>5997</v>
      </c>
      <c r="D2166" t="s">
        <v>1133</v>
      </c>
      <c r="E2166" t="s">
        <v>130</v>
      </c>
      <c r="F2166" t="s">
        <v>131</v>
      </c>
      <c r="G2166" t="s">
        <v>108</v>
      </c>
      <c r="H2166" t="s">
        <v>263</v>
      </c>
      <c r="I2166">
        <v>4</v>
      </c>
      <c r="J2166">
        <v>456.76</v>
      </c>
      <c r="K2166">
        <v>0.05</v>
      </c>
      <c r="L2166">
        <v>138.86000000000001</v>
      </c>
      <c r="M2166">
        <v>0.9</v>
      </c>
      <c r="N2166">
        <v>1875.45</v>
      </c>
      <c r="O2166" t="s">
        <v>40</v>
      </c>
      <c r="P2166" t="s">
        <v>132</v>
      </c>
      <c r="Q2166" t="s">
        <v>71</v>
      </c>
      <c r="R2166" t="s">
        <v>42</v>
      </c>
      <c r="S2166" t="s">
        <v>43</v>
      </c>
      <c r="T2166" t="s">
        <v>3989</v>
      </c>
    </row>
    <row r="2167" spans="1:20" x14ac:dyDescent="0.25">
      <c r="A2167" t="s">
        <v>5998</v>
      </c>
      <c r="B2167" s="1">
        <v>43987</v>
      </c>
      <c r="C2167" t="s">
        <v>5999</v>
      </c>
      <c r="D2167" t="s">
        <v>694</v>
      </c>
      <c r="E2167" t="s">
        <v>400</v>
      </c>
      <c r="F2167" t="s">
        <v>401</v>
      </c>
      <c r="G2167" t="s">
        <v>50</v>
      </c>
      <c r="H2167" t="s">
        <v>354</v>
      </c>
      <c r="I2167">
        <v>4</v>
      </c>
      <c r="J2167">
        <v>551.39</v>
      </c>
      <c r="K2167">
        <v>0.05</v>
      </c>
      <c r="L2167">
        <v>377.15</v>
      </c>
      <c r="M2167">
        <v>12.21</v>
      </c>
      <c r="N2167">
        <v>2484.64</v>
      </c>
      <c r="O2167" t="s">
        <v>27</v>
      </c>
      <c r="P2167" t="s">
        <v>28</v>
      </c>
      <c r="Q2167" t="s">
        <v>89</v>
      </c>
      <c r="R2167" t="s">
        <v>90</v>
      </c>
      <c r="S2167" t="s">
        <v>43</v>
      </c>
      <c r="T2167" t="s">
        <v>6000</v>
      </c>
    </row>
    <row r="2168" spans="1:20" x14ac:dyDescent="0.25">
      <c r="A2168" t="s">
        <v>6001</v>
      </c>
      <c r="B2168" s="1">
        <v>44929</v>
      </c>
      <c r="C2168" t="s">
        <v>6002</v>
      </c>
      <c r="D2168" t="s">
        <v>451</v>
      </c>
      <c r="E2168" t="s">
        <v>178</v>
      </c>
      <c r="F2168" t="s">
        <v>179</v>
      </c>
      <c r="G2168" t="s">
        <v>180</v>
      </c>
      <c r="H2168" t="s">
        <v>58</v>
      </c>
      <c r="I2168">
        <v>1</v>
      </c>
      <c r="J2168">
        <v>444.58</v>
      </c>
      <c r="K2168">
        <v>0.1</v>
      </c>
      <c r="L2168">
        <v>32.01</v>
      </c>
      <c r="M2168">
        <v>12.15</v>
      </c>
      <c r="N2168">
        <v>444.28</v>
      </c>
      <c r="O2168" t="s">
        <v>80</v>
      </c>
      <c r="P2168" t="s">
        <v>28</v>
      </c>
      <c r="Q2168" t="s">
        <v>89</v>
      </c>
      <c r="R2168" t="s">
        <v>90</v>
      </c>
      <c r="S2168" t="s">
        <v>43</v>
      </c>
      <c r="T2168" t="s">
        <v>1754</v>
      </c>
    </row>
    <row r="2169" spans="1:20" x14ac:dyDescent="0.25">
      <c r="A2169" t="s">
        <v>6003</v>
      </c>
      <c r="B2169" s="1">
        <v>44714</v>
      </c>
      <c r="C2169" t="s">
        <v>6004</v>
      </c>
      <c r="D2169" t="s">
        <v>648</v>
      </c>
      <c r="E2169" t="s">
        <v>400</v>
      </c>
      <c r="F2169" t="s">
        <v>401</v>
      </c>
      <c r="G2169" t="s">
        <v>25</v>
      </c>
      <c r="H2169" t="s">
        <v>354</v>
      </c>
      <c r="I2169">
        <v>2</v>
      </c>
      <c r="J2169">
        <v>417.05</v>
      </c>
      <c r="K2169">
        <v>0.05</v>
      </c>
      <c r="L2169">
        <v>95.09</v>
      </c>
      <c r="M2169">
        <v>6.78</v>
      </c>
      <c r="N2169">
        <v>894.26</v>
      </c>
      <c r="O2169" t="s">
        <v>69</v>
      </c>
      <c r="P2169" t="s">
        <v>28</v>
      </c>
      <c r="Q2169" t="s">
        <v>60</v>
      </c>
      <c r="R2169" t="s">
        <v>61</v>
      </c>
      <c r="S2169" t="s">
        <v>43</v>
      </c>
      <c r="T2169" t="s">
        <v>3265</v>
      </c>
    </row>
    <row r="2170" spans="1:20" x14ac:dyDescent="0.25">
      <c r="A2170" t="s">
        <v>6005</v>
      </c>
      <c r="B2170" s="1">
        <v>45654</v>
      </c>
      <c r="C2170" t="s">
        <v>6006</v>
      </c>
      <c r="D2170" t="s">
        <v>712</v>
      </c>
      <c r="E2170" t="s">
        <v>337</v>
      </c>
      <c r="F2170" t="s">
        <v>338</v>
      </c>
      <c r="G2170" t="s">
        <v>25</v>
      </c>
      <c r="H2170" t="s">
        <v>79</v>
      </c>
      <c r="I2170">
        <v>4</v>
      </c>
      <c r="J2170">
        <v>420.16</v>
      </c>
      <c r="K2170">
        <v>0</v>
      </c>
      <c r="L2170">
        <v>134.44999999999999</v>
      </c>
      <c r="M2170">
        <v>3.22</v>
      </c>
      <c r="N2170">
        <v>1818.31</v>
      </c>
      <c r="O2170" t="s">
        <v>69</v>
      </c>
      <c r="P2170" t="s">
        <v>28</v>
      </c>
      <c r="Q2170" t="s">
        <v>29</v>
      </c>
      <c r="R2170" t="s">
        <v>30</v>
      </c>
      <c r="S2170" t="s">
        <v>43</v>
      </c>
      <c r="T2170" t="s">
        <v>2494</v>
      </c>
    </row>
    <row r="2171" spans="1:20" x14ac:dyDescent="0.25">
      <c r="A2171" t="s">
        <v>6007</v>
      </c>
      <c r="B2171" s="1">
        <v>44984</v>
      </c>
      <c r="C2171" t="s">
        <v>6008</v>
      </c>
      <c r="D2171" t="s">
        <v>1408</v>
      </c>
      <c r="E2171" t="s">
        <v>592</v>
      </c>
      <c r="F2171" t="s">
        <v>593</v>
      </c>
      <c r="G2171" t="s">
        <v>98</v>
      </c>
      <c r="H2171" t="s">
        <v>256</v>
      </c>
      <c r="I2171">
        <v>4</v>
      </c>
      <c r="J2171">
        <v>73.11</v>
      </c>
      <c r="K2171">
        <v>0.2</v>
      </c>
      <c r="L2171">
        <v>28.07</v>
      </c>
      <c r="M2171">
        <v>6.63</v>
      </c>
      <c r="N2171">
        <v>268.64999999999998</v>
      </c>
      <c r="O2171" t="s">
        <v>80</v>
      </c>
      <c r="P2171" t="s">
        <v>28</v>
      </c>
      <c r="Q2171" t="s">
        <v>182</v>
      </c>
      <c r="R2171" t="s">
        <v>183</v>
      </c>
      <c r="S2171" t="s">
        <v>43</v>
      </c>
      <c r="T2171" t="s">
        <v>1305</v>
      </c>
    </row>
    <row r="2172" spans="1:20" x14ac:dyDescent="0.25">
      <c r="A2172" t="s">
        <v>6009</v>
      </c>
      <c r="B2172" s="1">
        <v>45541</v>
      </c>
      <c r="C2172" t="s">
        <v>6010</v>
      </c>
      <c r="D2172" t="s">
        <v>2168</v>
      </c>
      <c r="E2172" t="s">
        <v>592</v>
      </c>
      <c r="F2172" t="s">
        <v>593</v>
      </c>
      <c r="G2172" t="s">
        <v>98</v>
      </c>
      <c r="H2172" t="s">
        <v>109</v>
      </c>
      <c r="I2172">
        <v>3</v>
      </c>
      <c r="J2172">
        <v>489.88</v>
      </c>
      <c r="K2172">
        <v>0</v>
      </c>
      <c r="L2172">
        <v>73.48</v>
      </c>
      <c r="M2172">
        <v>5.33</v>
      </c>
      <c r="N2172">
        <v>1548.45</v>
      </c>
      <c r="O2172" t="s">
        <v>27</v>
      </c>
      <c r="P2172" t="s">
        <v>132</v>
      </c>
      <c r="Q2172" t="s">
        <v>51</v>
      </c>
      <c r="R2172" t="s">
        <v>42</v>
      </c>
      <c r="S2172" t="s">
        <v>31</v>
      </c>
      <c r="T2172" t="s">
        <v>6011</v>
      </c>
    </row>
    <row r="2173" spans="1:20" x14ac:dyDescent="0.25">
      <c r="A2173" t="s">
        <v>6012</v>
      </c>
      <c r="B2173" s="1">
        <v>44804</v>
      </c>
      <c r="C2173" t="s">
        <v>6013</v>
      </c>
      <c r="D2173" t="s">
        <v>144</v>
      </c>
      <c r="E2173" t="s">
        <v>386</v>
      </c>
      <c r="F2173" t="s">
        <v>387</v>
      </c>
      <c r="G2173" t="s">
        <v>108</v>
      </c>
      <c r="H2173" t="s">
        <v>109</v>
      </c>
      <c r="I2173">
        <v>4</v>
      </c>
      <c r="J2173">
        <v>50.9</v>
      </c>
      <c r="K2173">
        <v>0.2</v>
      </c>
      <c r="L2173">
        <v>8.14</v>
      </c>
      <c r="M2173">
        <v>14.93</v>
      </c>
      <c r="N2173">
        <v>185.95</v>
      </c>
      <c r="O2173" t="s">
        <v>27</v>
      </c>
      <c r="P2173" t="s">
        <v>28</v>
      </c>
      <c r="Q2173" t="s">
        <v>116</v>
      </c>
      <c r="R2173" t="s">
        <v>42</v>
      </c>
      <c r="S2173" t="s">
        <v>43</v>
      </c>
      <c r="T2173" t="s">
        <v>1646</v>
      </c>
    </row>
    <row r="2174" spans="1:20" x14ac:dyDescent="0.25">
      <c r="A2174" t="s">
        <v>6014</v>
      </c>
      <c r="B2174" s="1">
        <v>44938</v>
      </c>
      <c r="C2174" t="s">
        <v>6015</v>
      </c>
      <c r="D2174" t="s">
        <v>3062</v>
      </c>
      <c r="E2174" t="s">
        <v>783</v>
      </c>
      <c r="F2174" t="s">
        <v>784</v>
      </c>
      <c r="G2174" t="s">
        <v>180</v>
      </c>
      <c r="H2174" t="s">
        <v>256</v>
      </c>
      <c r="I2174">
        <v>4</v>
      </c>
      <c r="J2174">
        <v>88.06</v>
      </c>
      <c r="K2174">
        <v>0</v>
      </c>
      <c r="L2174">
        <v>17.61</v>
      </c>
      <c r="M2174">
        <v>11.4</v>
      </c>
      <c r="N2174">
        <v>381.25</v>
      </c>
      <c r="O2174" t="s">
        <v>27</v>
      </c>
      <c r="P2174" t="s">
        <v>28</v>
      </c>
      <c r="Q2174" t="s">
        <v>100</v>
      </c>
      <c r="R2174" t="s">
        <v>101</v>
      </c>
      <c r="S2174" t="s">
        <v>43</v>
      </c>
      <c r="T2174" t="s">
        <v>1992</v>
      </c>
    </row>
    <row r="2175" spans="1:20" x14ac:dyDescent="0.25">
      <c r="A2175" t="s">
        <v>6016</v>
      </c>
      <c r="B2175" s="1">
        <v>44876</v>
      </c>
      <c r="C2175" t="s">
        <v>6017</v>
      </c>
      <c r="D2175" t="s">
        <v>1825</v>
      </c>
      <c r="E2175" t="s">
        <v>592</v>
      </c>
      <c r="F2175" t="s">
        <v>593</v>
      </c>
      <c r="G2175" t="s">
        <v>50</v>
      </c>
      <c r="H2175" t="s">
        <v>68</v>
      </c>
      <c r="I2175">
        <v>1</v>
      </c>
      <c r="J2175">
        <v>288.44</v>
      </c>
      <c r="K2175">
        <v>0</v>
      </c>
      <c r="L2175">
        <v>14.42</v>
      </c>
      <c r="M2175">
        <v>7.05</v>
      </c>
      <c r="N2175">
        <v>309.91000000000003</v>
      </c>
      <c r="O2175" t="s">
        <v>27</v>
      </c>
      <c r="P2175" t="s">
        <v>132</v>
      </c>
      <c r="Q2175" t="s">
        <v>41</v>
      </c>
      <c r="R2175" t="s">
        <v>42</v>
      </c>
      <c r="S2175" t="s">
        <v>43</v>
      </c>
      <c r="T2175" t="s">
        <v>6018</v>
      </c>
    </row>
    <row r="2176" spans="1:20" x14ac:dyDescent="0.25">
      <c r="A2176" t="s">
        <v>6019</v>
      </c>
      <c r="B2176" s="1">
        <v>45313</v>
      </c>
      <c r="C2176" t="s">
        <v>3917</v>
      </c>
      <c r="D2176" t="s">
        <v>1103</v>
      </c>
      <c r="E2176" t="s">
        <v>386</v>
      </c>
      <c r="F2176" t="s">
        <v>387</v>
      </c>
      <c r="G2176" t="s">
        <v>98</v>
      </c>
      <c r="H2176" t="s">
        <v>354</v>
      </c>
      <c r="I2176">
        <v>1</v>
      </c>
      <c r="J2176">
        <v>582.4</v>
      </c>
      <c r="K2176">
        <v>0</v>
      </c>
      <c r="L2176">
        <v>29.12</v>
      </c>
      <c r="M2176">
        <v>10.28</v>
      </c>
      <c r="N2176">
        <v>621.79999999999995</v>
      </c>
      <c r="O2176" t="s">
        <v>69</v>
      </c>
      <c r="P2176" t="s">
        <v>132</v>
      </c>
      <c r="Q2176" t="s">
        <v>100</v>
      </c>
      <c r="R2176" t="s">
        <v>101</v>
      </c>
      <c r="S2176" t="s">
        <v>31</v>
      </c>
      <c r="T2176" t="s">
        <v>3109</v>
      </c>
    </row>
    <row r="2177" spans="1:20" x14ac:dyDescent="0.25">
      <c r="A2177" t="s">
        <v>6020</v>
      </c>
      <c r="B2177" s="1">
        <v>45393</v>
      </c>
      <c r="C2177" t="s">
        <v>6021</v>
      </c>
      <c r="D2177" t="s">
        <v>485</v>
      </c>
      <c r="E2177" t="s">
        <v>352</v>
      </c>
      <c r="F2177" t="s">
        <v>353</v>
      </c>
      <c r="G2177" t="s">
        <v>180</v>
      </c>
      <c r="H2177" t="s">
        <v>68</v>
      </c>
      <c r="I2177">
        <v>2</v>
      </c>
      <c r="J2177">
        <v>451.09</v>
      </c>
      <c r="K2177">
        <v>0</v>
      </c>
      <c r="L2177">
        <v>0</v>
      </c>
      <c r="M2177">
        <v>2.65</v>
      </c>
      <c r="N2177">
        <v>904.83</v>
      </c>
      <c r="O2177" t="s">
        <v>27</v>
      </c>
      <c r="P2177" t="s">
        <v>132</v>
      </c>
      <c r="Q2177" t="s">
        <v>41</v>
      </c>
      <c r="R2177" t="s">
        <v>42</v>
      </c>
      <c r="S2177" t="s">
        <v>43</v>
      </c>
      <c r="T2177" t="s">
        <v>1155</v>
      </c>
    </row>
    <row r="2178" spans="1:20" x14ac:dyDescent="0.25">
      <c r="A2178" t="s">
        <v>6022</v>
      </c>
      <c r="B2178" s="1">
        <v>45561</v>
      </c>
      <c r="C2178" t="s">
        <v>6023</v>
      </c>
      <c r="D2178" t="s">
        <v>136</v>
      </c>
      <c r="E2178" t="s">
        <v>286</v>
      </c>
      <c r="F2178" t="s">
        <v>287</v>
      </c>
      <c r="G2178" t="s">
        <v>38</v>
      </c>
      <c r="H2178" t="s">
        <v>123</v>
      </c>
      <c r="I2178">
        <v>2</v>
      </c>
      <c r="J2178">
        <v>63.09</v>
      </c>
      <c r="K2178">
        <v>0</v>
      </c>
      <c r="L2178">
        <v>10.09</v>
      </c>
      <c r="M2178">
        <v>11.42</v>
      </c>
      <c r="N2178">
        <v>147.69</v>
      </c>
      <c r="O2178" t="s">
        <v>69</v>
      </c>
      <c r="P2178" t="s">
        <v>99</v>
      </c>
      <c r="Q2178" t="s">
        <v>221</v>
      </c>
      <c r="R2178" t="s">
        <v>222</v>
      </c>
      <c r="S2178" t="s">
        <v>43</v>
      </c>
      <c r="T2178" t="s">
        <v>653</v>
      </c>
    </row>
    <row r="2179" spans="1:20" x14ac:dyDescent="0.25">
      <c r="A2179" t="s">
        <v>6024</v>
      </c>
      <c r="B2179" s="1">
        <v>44679</v>
      </c>
      <c r="C2179" t="s">
        <v>6025</v>
      </c>
      <c r="D2179" t="s">
        <v>1618</v>
      </c>
      <c r="E2179" t="s">
        <v>492</v>
      </c>
      <c r="F2179" t="s">
        <v>493</v>
      </c>
      <c r="G2179" t="s">
        <v>50</v>
      </c>
      <c r="H2179" t="s">
        <v>109</v>
      </c>
      <c r="I2179">
        <v>4</v>
      </c>
      <c r="J2179">
        <v>41.99</v>
      </c>
      <c r="K2179">
        <v>0</v>
      </c>
      <c r="L2179">
        <v>8.4</v>
      </c>
      <c r="M2179">
        <v>14.01</v>
      </c>
      <c r="N2179">
        <v>190.37</v>
      </c>
      <c r="O2179" t="s">
        <v>80</v>
      </c>
      <c r="P2179" t="s">
        <v>132</v>
      </c>
      <c r="Q2179" t="s">
        <v>116</v>
      </c>
      <c r="R2179" t="s">
        <v>42</v>
      </c>
      <c r="S2179" t="s">
        <v>43</v>
      </c>
      <c r="T2179" t="s">
        <v>6026</v>
      </c>
    </row>
    <row r="2180" spans="1:20" x14ac:dyDescent="0.25">
      <c r="A2180" t="s">
        <v>6027</v>
      </c>
      <c r="B2180" s="1">
        <v>45236</v>
      </c>
      <c r="C2180" t="s">
        <v>6028</v>
      </c>
      <c r="D2180" t="s">
        <v>648</v>
      </c>
      <c r="E2180" t="s">
        <v>202</v>
      </c>
      <c r="F2180" t="s">
        <v>203</v>
      </c>
      <c r="G2180" t="s">
        <v>180</v>
      </c>
      <c r="H2180" t="s">
        <v>263</v>
      </c>
      <c r="I2180">
        <v>2</v>
      </c>
      <c r="J2180">
        <v>368.62</v>
      </c>
      <c r="K2180">
        <v>0.05</v>
      </c>
      <c r="L2180">
        <v>56.03</v>
      </c>
      <c r="M2180">
        <v>11.88</v>
      </c>
      <c r="N2180">
        <v>768.29</v>
      </c>
      <c r="O2180" t="s">
        <v>69</v>
      </c>
      <c r="P2180" t="s">
        <v>28</v>
      </c>
      <c r="Q2180" t="s">
        <v>154</v>
      </c>
      <c r="R2180" t="s">
        <v>155</v>
      </c>
      <c r="S2180" t="s">
        <v>31</v>
      </c>
      <c r="T2180" t="s">
        <v>2868</v>
      </c>
    </row>
    <row r="2181" spans="1:20" x14ac:dyDescent="0.25">
      <c r="A2181" t="s">
        <v>6029</v>
      </c>
      <c r="B2181" s="1">
        <v>44578</v>
      </c>
      <c r="C2181" t="s">
        <v>6030</v>
      </c>
      <c r="D2181" t="s">
        <v>171</v>
      </c>
      <c r="E2181" t="s">
        <v>812</v>
      </c>
      <c r="F2181" t="s">
        <v>813</v>
      </c>
      <c r="G2181" t="s">
        <v>108</v>
      </c>
      <c r="H2181" t="s">
        <v>354</v>
      </c>
      <c r="I2181">
        <v>2</v>
      </c>
      <c r="J2181">
        <v>57.8</v>
      </c>
      <c r="K2181">
        <v>0.05</v>
      </c>
      <c r="L2181">
        <v>13.18</v>
      </c>
      <c r="M2181">
        <v>7.54</v>
      </c>
      <c r="N2181">
        <v>130.54</v>
      </c>
      <c r="O2181" t="s">
        <v>153</v>
      </c>
      <c r="P2181" t="s">
        <v>28</v>
      </c>
      <c r="Q2181" t="s">
        <v>210</v>
      </c>
      <c r="R2181" t="s">
        <v>42</v>
      </c>
      <c r="S2181" t="s">
        <v>43</v>
      </c>
      <c r="T2181" t="s">
        <v>6031</v>
      </c>
    </row>
    <row r="2182" spans="1:20" x14ac:dyDescent="0.25">
      <c r="A2182" t="s">
        <v>6032</v>
      </c>
      <c r="B2182" s="1">
        <v>45294</v>
      </c>
      <c r="C2182" t="s">
        <v>6033</v>
      </c>
      <c r="D2182" t="s">
        <v>465</v>
      </c>
      <c r="E2182" t="s">
        <v>302</v>
      </c>
      <c r="F2182" t="s">
        <v>303</v>
      </c>
      <c r="G2182" t="s">
        <v>98</v>
      </c>
      <c r="H2182" t="s">
        <v>123</v>
      </c>
      <c r="I2182">
        <v>5</v>
      </c>
      <c r="J2182">
        <v>122.47</v>
      </c>
      <c r="K2182">
        <v>0</v>
      </c>
      <c r="L2182">
        <v>73.48</v>
      </c>
      <c r="M2182">
        <v>6.9</v>
      </c>
      <c r="N2182">
        <v>692.73</v>
      </c>
      <c r="O2182" t="s">
        <v>69</v>
      </c>
      <c r="P2182" t="s">
        <v>28</v>
      </c>
      <c r="Q2182" t="s">
        <v>51</v>
      </c>
      <c r="R2182" t="s">
        <v>42</v>
      </c>
      <c r="S2182" t="s">
        <v>43</v>
      </c>
      <c r="T2182" t="s">
        <v>5105</v>
      </c>
    </row>
    <row r="2183" spans="1:20" x14ac:dyDescent="0.25">
      <c r="A2183" t="s">
        <v>6034</v>
      </c>
      <c r="B2183" s="1">
        <v>45458</v>
      </c>
      <c r="C2183" t="s">
        <v>6035</v>
      </c>
      <c r="D2183" t="s">
        <v>207</v>
      </c>
      <c r="E2183" t="s">
        <v>77</v>
      </c>
      <c r="F2183" t="s">
        <v>78</v>
      </c>
      <c r="G2183" t="s">
        <v>25</v>
      </c>
      <c r="H2183" t="s">
        <v>256</v>
      </c>
      <c r="I2183">
        <v>3</v>
      </c>
      <c r="J2183">
        <v>442.15</v>
      </c>
      <c r="K2183">
        <v>0.25</v>
      </c>
      <c r="L2183">
        <v>49.74</v>
      </c>
      <c r="M2183">
        <v>7.07</v>
      </c>
      <c r="N2183">
        <v>1051.6500000000001</v>
      </c>
      <c r="O2183" t="s">
        <v>69</v>
      </c>
      <c r="P2183" t="s">
        <v>28</v>
      </c>
      <c r="Q2183" t="s">
        <v>154</v>
      </c>
      <c r="R2183" t="s">
        <v>155</v>
      </c>
      <c r="S2183" t="s">
        <v>31</v>
      </c>
      <c r="T2183" t="s">
        <v>5541</v>
      </c>
    </row>
    <row r="2184" spans="1:20" x14ac:dyDescent="0.25">
      <c r="A2184" t="s">
        <v>6036</v>
      </c>
      <c r="B2184" s="1">
        <v>44819</v>
      </c>
      <c r="C2184" t="s">
        <v>6037</v>
      </c>
      <c r="D2184" t="s">
        <v>76</v>
      </c>
      <c r="E2184" t="s">
        <v>812</v>
      </c>
      <c r="F2184" t="s">
        <v>813</v>
      </c>
      <c r="G2184" t="s">
        <v>98</v>
      </c>
      <c r="H2184" t="s">
        <v>354</v>
      </c>
      <c r="I2184">
        <v>3</v>
      </c>
      <c r="J2184">
        <v>365.06</v>
      </c>
      <c r="K2184">
        <v>0.15</v>
      </c>
      <c r="L2184">
        <v>74.47</v>
      </c>
      <c r="M2184">
        <v>3.12</v>
      </c>
      <c r="N2184">
        <v>1008.49</v>
      </c>
      <c r="O2184" t="s">
        <v>69</v>
      </c>
      <c r="P2184" t="s">
        <v>28</v>
      </c>
      <c r="Q2184" t="s">
        <v>51</v>
      </c>
      <c r="R2184" t="s">
        <v>42</v>
      </c>
      <c r="S2184" t="s">
        <v>91</v>
      </c>
      <c r="T2184" t="s">
        <v>4806</v>
      </c>
    </row>
    <row r="2185" spans="1:20" x14ac:dyDescent="0.25">
      <c r="A2185" t="s">
        <v>6038</v>
      </c>
      <c r="B2185" s="1">
        <v>43851</v>
      </c>
      <c r="C2185" t="s">
        <v>6039</v>
      </c>
      <c r="D2185" t="s">
        <v>1458</v>
      </c>
      <c r="E2185" t="s">
        <v>286</v>
      </c>
      <c r="F2185" t="s">
        <v>287</v>
      </c>
      <c r="G2185" t="s">
        <v>180</v>
      </c>
      <c r="H2185" t="s">
        <v>256</v>
      </c>
      <c r="I2185">
        <v>5</v>
      </c>
      <c r="J2185">
        <v>105.72</v>
      </c>
      <c r="K2185">
        <v>0</v>
      </c>
      <c r="L2185">
        <v>42.29</v>
      </c>
      <c r="M2185">
        <v>5.46</v>
      </c>
      <c r="N2185">
        <v>576.35</v>
      </c>
      <c r="O2185" t="s">
        <v>80</v>
      </c>
      <c r="P2185" t="s">
        <v>132</v>
      </c>
      <c r="Q2185" t="s">
        <v>71</v>
      </c>
      <c r="R2185" t="s">
        <v>42</v>
      </c>
      <c r="S2185" t="s">
        <v>43</v>
      </c>
      <c r="T2185" t="s">
        <v>6040</v>
      </c>
    </row>
    <row r="2186" spans="1:20" x14ac:dyDescent="0.25">
      <c r="A2186" t="s">
        <v>6041</v>
      </c>
      <c r="B2186" s="1">
        <v>44133</v>
      </c>
      <c r="C2186" t="s">
        <v>6042</v>
      </c>
      <c r="D2186" t="s">
        <v>86</v>
      </c>
      <c r="E2186" t="s">
        <v>280</v>
      </c>
      <c r="F2186" t="s">
        <v>281</v>
      </c>
      <c r="G2186" t="s">
        <v>25</v>
      </c>
      <c r="H2186" t="s">
        <v>256</v>
      </c>
      <c r="I2186">
        <v>5</v>
      </c>
      <c r="J2186">
        <v>139.12</v>
      </c>
      <c r="K2186">
        <v>0.05</v>
      </c>
      <c r="L2186">
        <v>33.04</v>
      </c>
      <c r="M2186">
        <v>6.33</v>
      </c>
      <c r="N2186">
        <v>700.19</v>
      </c>
      <c r="O2186" t="s">
        <v>153</v>
      </c>
      <c r="P2186" t="s">
        <v>28</v>
      </c>
      <c r="Q2186" t="s">
        <v>154</v>
      </c>
      <c r="R2186" t="s">
        <v>155</v>
      </c>
      <c r="S2186" t="s">
        <v>43</v>
      </c>
      <c r="T2186" t="s">
        <v>6043</v>
      </c>
    </row>
    <row r="2187" spans="1:20" x14ac:dyDescent="0.25">
      <c r="A2187" t="s">
        <v>6044</v>
      </c>
      <c r="B2187" s="1">
        <v>44699</v>
      </c>
      <c r="C2187" t="s">
        <v>6045</v>
      </c>
      <c r="D2187" t="s">
        <v>768</v>
      </c>
      <c r="E2187" t="s">
        <v>130</v>
      </c>
      <c r="F2187" t="s">
        <v>131</v>
      </c>
      <c r="G2187" t="s">
        <v>50</v>
      </c>
      <c r="H2187" t="s">
        <v>354</v>
      </c>
      <c r="I2187">
        <v>2</v>
      </c>
      <c r="J2187">
        <v>191.64</v>
      </c>
      <c r="K2187">
        <v>0.2</v>
      </c>
      <c r="L2187">
        <v>55.19</v>
      </c>
      <c r="M2187">
        <v>1.03</v>
      </c>
      <c r="N2187">
        <v>362.84</v>
      </c>
      <c r="O2187" t="s">
        <v>69</v>
      </c>
      <c r="P2187" t="s">
        <v>132</v>
      </c>
      <c r="Q2187" t="s">
        <v>210</v>
      </c>
      <c r="R2187" t="s">
        <v>42</v>
      </c>
      <c r="S2187" t="s">
        <v>43</v>
      </c>
      <c r="T2187" t="s">
        <v>5434</v>
      </c>
    </row>
    <row r="2188" spans="1:20" x14ac:dyDescent="0.25">
      <c r="A2188" t="s">
        <v>6046</v>
      </c>
      <c r="B2188" s="1">
        <v>43914</v>
      </c>
      <c r="C2188" t="s">
        <v>6047</v>
      </c>
      <c r="D2188" t="s">
        <v>439</v>
      </c>
      <c r="E2188" t="s">
        <v>23</v>
      </c>
      <c r="F2188" t="s">
        <v>24</v>
      </c>
      <c r="G2188" t="s">
        <v>180</v>
      </c>
      <c r="H2188" t="s">
        <v>58</v>
      </c>
      <c r="I2188">
        <v>4</v>
      </c>
      <c r="J2188">
        <v>453.93</v>
      </c>
      <c r="K2188">
        <v>0.15</v>
      </c>
      <c r="L2188">
        <v>277.81</v>
      </c>
      <c r="M2188">
        <v>1.17</v>
      </c>
      <c r="N2188">
        <v>1822.34</v>
      </c>
      <c r="O2188" t="s">
        <v>153</v>
      </c>
      <c r="P2188" t="s">
        <v>28</v>
      </c>
      <c r="Q2188" t="s">
        <v>116</v>
      </c>
      <c r="R2188" t="s">
        <v>42</v>
      </c>
      <c r="S2188" t="s">
        <v>43</v>
      </c>
      <c r="T2188" t="s">
        <v>62</v>
      </c>
    </row>
    <row r="2189" spans="1:20" x14ac:dyDescent="0.25">
      <c r="A2189" t="s">
        <v>6048</v>
      </c>
      <c r="B2189" s="1">
        <v>45628</v>
      </c>
      <c r="C2189" t="s">
        <v>6049</v>
      </c>
      <c r="D2189" t="s">
        <v>285</v>
      </c>
      <c r="E2189" t="s">
        <v>137</v>
      </c>
      <c r="F2189" t="s">
        <v>138</v>
      </c>
      <c r="G2189" t="s">
        <v>50</v>
      </c>
      <c r="H2189" t="s">
        <v>263</v>
      </c>
      <c r="I2189">
        <v>5</v>
      </c>
      <c r="J2189">
        <v>222.01</v>
      </c>
      <c r="K2189">
        <v>0</v>
      </c>
      <c r="L2189">
        <v>0</v>
      </c>
      <c r="M2189">
        <v>1.31</v>
      </c>
      <c r="N2189">
        <v>1111.3599999999999</v>
      </c>
      <c r="O2189" t="s">
        <v>27</v>
      </c>
      <c r="P2189" t="s">
        <v>132</v>
      </c>
      <c r="Q2189" t="s">
        <v>228</v>
      </c>
      <c r="R2189" t="s">
        <v>82</v>
      </c>
      <c r="S2189" t="s">
        <v>43</v>
      </c>
      <c r="T2189" t="s">
        <v>1806</v>
      </c>
    </row>
    <row r="2190" spans="1:20" x14ac:dyDescent="0.25">
      <c r="A2190" t="s">
        <v>6050</v>
      </c>
      <c r="B2190" s="1">
        <v>45513</v>
      </c>
      <c r="C2190" t="s">
        <v>6051</v>
      </c>
      <c r="D2190" t="s">
        <v>260</v>
      </c>
      <c r="E2190" t="s">
        <v>302</v>
      </c>
      <c r="F2190" t="s">
        <v>303</v>
      </c>
      <c r="G2190" t="s">
        <v>180</v>
      </c>
      <c r="H2190" t="s">
        <v>26</v>
      </c>
      <c r="I2190">
        <v>2</v>
      </c>
      <c r="J2190">
        <v>409.66</v>
      </c>
      <c r="K2190">
        <v>0.05</v>
      </c>
      <c r="L2190">
        <v>38.92</v>
      </c>
      <c r="M2190">
        <v>11.25</v>
      </c>
      <c r="N2190">
        <v>828.52</v>
      </c>
      <c r="O2190" t="s">
        <v>40</v>
      </c>
      <c r="P2190" t="s">
        <v>28</v>
      </c>
      <c r="Q2190" t="s">
        <v>124</v>
      </c>
      <c r="R2190" t="s">
        <v>125</v>
      </c>
      <c r="S2190" t="s">
        <v>43</v>
      </c>
      <c r="T2190" t="s">
        <v>814</v>
      </c>
    </row>
    <row r="2191" spans="1:20" x14ac:dyDescent="0.25">
      <c r="A2191" t="s">
        <v>6052</v>
      </c>
      <c r="B2191" s="1">
        <v>45307</v>
      </c>
      <c r="C2191" t="s">
        <v>6053</v>
      </c>
      <c r="D2191" t="s">
        <v>885</v>
      </c>
      <c r="E2191" t="s">
        <v>66</v>
      </c>
      <c r="F2191" t="s">
        <v>67</v>
      </c>
      <c r="G2191" t="s">
        <v>180</v>
      </c>
      <c r="H2191" t="s">
        <v>123</v>
      </c>
      <c r="I2191">
        <v>1</v>
      </c>
      <c r="J2191">
        <v>431.18</v>
      </c>
      <c r="K2191">
        <v>0</v>
      </c>
      <c r="L2191">
        <v>21.56</v>
      </c>
      <c r="M2191">
        <v>7.7</v>
      </c>
      <c r="N2191">
        <v>460.44</v>
      </c>
      <c r="O2191" t="s">
        <v>40</v>
      </c>
      <c r="P2191" t="s">
        <v>28</v>
      </c>
      <c r="Q2191" t="s">
        <v>210</v>
      </c>
      <c r="R2191" t="s">
        <v>42</v>
      </c>
      <c r="S2191" t="s">
        <v>72</v>
      </c>
      <c r="T2191" t="s">
        <v>4178</v>
      </c>
    </row>
    <row r="2192" spans="1:20" x14ac:dyDescent="0.25">
      <c r="A2192" t="s">
        <v>6054</v>
      </c>
      <c r="B2192" s="1">
        <v>45241</v>
      </c>
      <c r="C2192" t="s">
        <v>6055</v>
      </c>
      <c r="D2192" t="s">
        <v>1085</v>
      </c>
      <c r="E2192" t="s">
        <v>208</v>
      </c>
      <c r="F2192" t="s">
        <v>209</v>
      </c>
      <c r="G2192" t="s">
        <v>180</v>
      </c>
      <c r="H2192" t="s">
        <v>109</v>
      </c>
      <c r="I2192">
        <v>3</v>
      </c>
      <c r="J2192">
        <v>331.58</v>
      </c>
      <c r="K2192">
        <v>0.1</v>
      </c>
      <c r="L2192">
        <v>71.62</v>
      </c>
      <c r="M2192">
        <v>7.95</v>
      </c>
      <c r="N2192">
        <v>974.84</v>
      </c>
      <c r="O2192" t="s">
        <v>80</v>
      </c>
      <c r="P2192" t="s">
        <v>28</v>
      </c>
      <c r="Q2192" t="s">
        <v>182</v>
      </c>
      <c r="R2192" t="s">
        <v>183</v>
      </c>
      <c r="S2192" t="s">
        <v>43</v>
      </c>
      <c r="T2192" t="s">
        <v>6056</v>
      </c>
    </row>
    <row r="2193" spans="1:20" x14ac:dyDescent="0.25">
      <c r="A2193" t="s">
        <v>6057</v>
      </c>
      <c r="B2193" s="1">
        <v>45361</v>
      </c>
      <c r="C2193" t="s">
        <v>6058</v>
      </c>
      <c r="D2193" t="s">
        <v>1802</v>
      </c>
      <c r="E2193" t="s">
        <v>530</v>
      </c>
      <c r="F2193" t="s">
        <v>531</v>
      </c>
      <c r="G2193" t="s">
        <v>98</v>
      </c>
      <c r="H2193" t="s">
        <v>263</v>
      </c>
      <c r="I2193">
        <v>5</v>
      </c>
      <c r="J2193">
        <v>456.12</v>
      </c>
      <c r="K2193">
        <v>0</v>
      </c>
      <c r="L2193">
        <v>0</v>
      </c>
      <c r="M2193">
        <v>9.5</v>
      </c>
      <c r="N2193">
        <v>2290.1</v>
      </c>
      <c r="O2193" t="s">
        <v>69</v>
      </c>
      <c r="P2193" t="s">
        <v>28</v>
      </c>
      <c r="Q2193" t="s">
        <v>221</v>
      </c>
      <c r="R2193" t="s">
        <v>222</v>
      </c>
      <c r="S2193" t="s">
        <v>43</v>
      </c>
      <c r="T2193" t="s">
        <v>117</v>
      </c>
    </row>
    <row r="2194" spans="1:20" x14ac:dyDescent="0.25">
      <c r="A2194" t="s">
        <v>6059</v>
      </c>
      <c r="B2194" s="1">
        <v>45111</v>
      </c>
      <c r="C2194" t="s">
        <v>6060</v>
      </c>
      <c r="D2194" t="s">
        <v>768</v>
      </c>
      <c r="E2194" t="s">
        <v>215</v>
      </c>
      <c r="F2194" t="s">
        <v>216</v>
      </c>
      <c r="G2194" t="s">
        <v>98</v>
      </c>
      <c r="H2194" t="s">
        <v>79</v>
      </c>
      <c r="I2194">
        <v>5</v>
      </c>
      <c r="J2194">
        <v>87.12</v>
      </c>
      <c r="K2194">
        <v>0.2</v>
      </c>
      <c r="L2194">
        <v>41.82</v>
      </c>
      <c r="M2194">
        <v>5.8</v>
      </c>
      <c r="N2194">
        <v>396.1</v>
      </c>
      <c r="O2194" t="s">
        <v>153</v>
      </c>
      <c r="P2194" t="s">
        <v>99</v>
      </c>
      <c r="Q2194" t="s">
        <v>145</v>
      </c>
      <c r="R2194" t="s">
        <v>146</v>
      </c>
      <c r="S2194" t="s">
        <v>43</v>
      </c>
      <c r="T2194" t="s">
        <v>6061</v>
      </c>
    </row>
    <row r="2195" spans="1:20" x14ac:dyDescent="0.25">
      <c r="A2195" t="s">
        <v>6062</v>
      </c>
      <c r="B2195" s="1">
        <v>44400</v>
      </c>
      <c r="C2195" t="s">
        <v>6063</v>
      </c>
      <c r="D2195" t="s">
        <v>1408</v>
      </c>
      <c r="E2195" t="s">
        <v>87</v>
      </c>
      <c r="F2195" t="s">
        <v>88</v>
      </c>
      <c r="G2195" t="s">
        <v>180</v>
      </c>
      <c r="H2195" t="s">
        <v>58</v>
      </c>
      <c r="I2195">
        <v>5</v>
      </c>
      <c r="J2195">
        <v>335.35</v>
      </c>
      <c r="K2195">
        <v>0.15</v>
      </c>
      <c r="L2195">
        <v>114.02</v>
      </c>
      <c r="M2195">
        <v>3.42</v>
      </c>
      <c r="N2195">
        <v>1542.68</v>
      </c>
      <c r="O2195" t="s">
        <v>153</v>
      </c>
      <c r="P2195" t="s">
        <v>70</v>
      </c>
      <c r="Q2195" t="s">
        <v>139</v>
      </c>
      <c r="R2195" t="s">
        <v>140</v>
      </c>
      <c r="S2195" t="s">
        <v>43</v>
      </c>
      <c r="T2195" t="s">
        <v>5429</v>
      </c>
    </row>
    <row r="2196" spans="1:20" x14ac:dyDescent="0.25">
      <c r="A2196" t="s">
        <v>6064</v>
      </c>
      <c r="B2196" s="1">
        <v>44764</v>
      </c>
      <c r="C2196" t="s">
        <v>6065</v>
      </c>
      <c r="D2196" t="s">
        <v>1618</v>
      </c>
      <c r="E2196" t="s">
        <v>492</v>
      </c>
      <c r="F2196" t="s">
        <v>493</v>
      </c>
      <c r="G2196" t="s">
        <v>180</v>
      </c>
      <c r="H2196" t="s">
        <v>354</v>
      </c>
      <c r="I2196">
        <v>3</v>
      </c>
      <c r="J2196">
        <v>554.21</v>
      </c>
      <c r="K2196">
        <v>0</v>
      </c>
      <c r="L2196">
        <v>133.01</v>
      </c>
      <c r="M2196">
        <v>6.31</v>
      </c>
      <c r="N2196">
        <v>1801.95</v>
      </c>
      <c r="O2196" t="s">
        <v>40</v>
      </c>
      <c r="P2196" t="s">
        <v>28</v>
      </c>
      <c r="Q2196" t="s">
        <v>100</v>
      </c>
      <c r="R2196" t="s">
        <v>101</v>
      </c>
      <c r="S2196" t="s">
        <v>43</v>
      </c>
      <c r="T2196" t="s">
        <v>5619</v>
      </c>
    </row>
    <row r="2197" spans="1:20" x14ac:dyDescent="0.25">
      <c r="A2197" t="s">
        <v>6066</v>
      </c>
      <c r="B2197" s="1">
        <v>45381</v>
      </c>
      <c r="C2197" t="s">
        <v>937</v>
      </c>
      <c r="D2197" t="s">
        <v>526</v>
      </c>
      <c r="E2197" t="s">
        <v>391</v>
      </c>
      <c r="F2197" t="s">
        <v>392</v>
      </c>
      <c r="G2197" t="s">
        <v>98</v>
      </c>
      <c r="H2197" t="s">
        <v>109</v>
      </c>
      <c r="I2197">
        <v>5</v>
      </c>
      <c r="J2197">
        <v>199.26</v>
      </c>
      <c r="K2197">
        <v>0.05</v>
      </c>
      <c r="L2197">
        <v>0</v>
      </c>
      <c r="M2197">
        <v>11.61</v>
      </c>
      <c r="N2197">
        <v>958.09</v>
      </c>
      <c r="O2197" t="s">
        <v>59</v>
      </c>
      <c r="P2197" t="s">
        <v>132</v>
      </c>
      <c r="Q2197" t="s">
        <v>124</v>
      </c>
      <c r="R2197" t="s">
        <v>125</v>
      </c>
      <c r="S2197" t="s">
        <v>43</v>
      </c>
      <c r="T2197" t="s">
        <v>184</v>
      </c>
    </row>
    <row r="2198" spans="1:20" x14ac:dyDescent="0.25">
      <c r="A2198" t="s">
        <v>6067</v>
      </c>
      <c r="B2198" s="1">
        <v>45016</v>
      </c>
      <c r="C2198" t="s">
        <v>6068</v>
      </c>
      <c r="D2198" t="s">
        <v>1211</v>
      </c>
      <c r="E2198" t="s">
        <v>386</v>
      </c>
      <c r="F2198" t="s">
        <v>387</v>
      </c>
      <c r="G2198" t="s">
        <v>38</v>
      </c>
      <c r="H2198" t="s">
        <v>263</v>
      </c>
      <c r="I2198">
        <v>2</v>
      </c>
      <c r="J2198">
        <v>72.66</v>
      </c>
      <c r="K2198">
        <v>0</v>
      </c>
      <c r="L2198">
        <v>17.440000000000001</v>
      </c>
      <c r="M2198">
        <v>4.43</v>
      </c>
      <c r="N2198">
        <v>167.19</v>
      </c>
      <c r="O2198" t="s">
        <v>80</v>
      </c>
      <c r="P2198" t="s">
        <v>28</v>
      </c>
      <c r="Q2198" t="s">
        <v>188</v>
      </c>
      <c r="R2198" t="s">
        <v>82</v>
      </c>
      <c r="S2198" t="s">
        <v>43</v>
      </c>
      <c r="T2198" t="s">
        <v>6069</v>
      </c>
    </row>
    <row r="2199" spans="1:20" x14ac:dyDescent="0.25">
      <c r="A2199" t="s">
        <v>6070</v>
      </c>
      <c r="B2199" s="1">
        <v>45017</v>
      </c>
      <c r="C2199" t="s">
        <v>6071</v>
      </c>
      <c r="D2199" t="s">
        <v>791</v>
      </c>
      <c r="E2199" t="s">
        <v>280</v>
      </c>
      <c r="F2199" t="s">
        <v>281</v>
      </c>
      <c r="G2199" t="s">
        <v>180</v>
      </c>
      <c r="H2199" t="s">
        <v>79</v>
      </c>
      <c r="I2199">
        <v>3</v>
      </c>
      <c r="J2199">
        <v>193.35</v>
      </c>
      <c r="K2199">
        <v>0.05</v>
      </c>
      <c r="L2199">
        <v>0</v>
      </c>
      <c r="M2199">
        <v>13.55</v>
      </c>
      <c r="N2199">
        <v>564.6</v>
      </c>
      <c r="O2199" t="s">
        <v>59</v>
      </c>
      <c r="P2199" t="s">
        <v>132</v>
      </c>
      <c r="Q2199" t="s">
        <v>71</v>
      </c>
      <c r="R2199" t="s">
        <v>42</v>
      </c>
      <c r="S2199" t="s">
        <v>43</v>
      </c>
      <c r="T2199" t="s">
        <v>6072</v>
      </c>
    </row>
    <row r="2200" spans="1:20" x14ac:dyDescent="0.25">
      <c r="A2200" t="s">
        <v>6073</v>
      </c>
      <c r="B2200" s="1">
        <v>44839</v>
      </c>
      <c r="C2200" t="s">
        <v>6074</v>
      </c>
      <c r="D2200" t="s">
        <v>1458</v>
      </c>
      <c r="E2200" t="s">
        <v>77</v>
      </c>
      <c r="F2200" t="s">
        <v>78</v>
      </c>
      <c r="G2200" t="s">
        <v>180</v>
      </c>
      <c r="H2200" t="s">
        <v>263</v>
      </c>
      <c r="I2200">
        <v>3</v>
      </c>
      <c r="J2200">
        <v>199.06</v>
      </c>
      <c r="K2200">
        <v>0</v>
      </c>
      <c r="L2200">
        <v>71.66</v>
      </c>
      <c r="M2200">
        <v>4.9800000000000004</v>
      </c>
      <c r="N2200">
        <v>673.82</v>
      </c>
      <c r="O2200" t="s">
        <v>69</v>
      </c>
      <c r="P2200" t="s">
        <v>28</v>
      </c>
      <c r="Q2200" t="s">
        <v>100</v>
      </c>
      <c r="R2200" t="s">
        <v>101</v>
      </c>
      <c r="S2200" t="s">
        <v>43</v>
      </c>
      <c r="T2200" t="s">
        <v>3541</v>
      </c>
    </row>
    <row r="2201" spans="1:20" x14ac:dyDescent="0.25">
      <c r="A2201" t="s">
        <v>6075</v>
      </c>
      <c r="B2201" s="1">
        <v>44623</v>
      </c>
      <c r="C2201" t="s">
        <v>6076</v>
      </c>
      <c r="D2201" t="s">
        <v>2056</v>
      </c>
      <c r="E2201" t="s">
        <v>178</v>
      </c>
      <c r="F2201" t="s">
        <v>179</v>
      </c>
      <c r="G2201" t="s">
        <v>98</v>
      </c>
      <c r="H2201" t="s">
        <v>123</v>
      </c>
      <c r="I2201">
        <v>4</v>
      </c>
      <c r="J2201">
        <v>544.46</v>
      </c>
      <c r="K2201">
        <v>0.05</v>
      </c>
      <c r="L2201">
        <v>103.45</v>
      </c>
      <c r="M2201">
        <v>4.12</v>
      </c>
      <c r="N2201">
        <v>2176.52</v>
      </c>
      <c r="O2201" t="s">
        <v>80</v>
      </c>
      <c r="P2201" t="s">
        <v>28</v>
      </c>
      <c r="Q2201" t="s">
        <v>100</v>
      </c>
      <c r="R2201" t="s">
        <v>101</v>
      </c>
      <c r="S2201" t="s">
        <v>43</v>
      </c>
      <c r="T2201" t="s">
        <v>406</v>
      </c>
    </row>
    <row r="2202" spans="1:20" x14ac:dyDescent="0.25">
      <c r="A2202" t="s">
        <v>6077</v>
      </c>
      <c r="B2202" s="1">
        <v>44622</v>
      </c>
      <c r="C2202" t="s">
        <v>6078</v>
      </c>
      <c r="D2202" t="s">
        <v>656</v>
      </c>
      <c r="E2202" t="s">
        <v>302</v>
      </c>
      <c r="F2202" t="s">
        <v>303</v>
      </c>
      <c r="G2202" t="s">
        <v>50</v>
      </c>
      <c r="H2202" t="s">
        <v>79</v>
      </c>
      <c r="I2202">
        <v>5</v>
      </c>
      <c r="J2202">
        <v>569.24</v>
      </c>
      <c r="K2202">
        <v>0.2</v>
      </c>
      <c r="L2202">
        <v>273.24</v>
      </c>
      <c r="M2202">
        <v>7.69</v>
      </c>
      <c r="N2202">
        <v>2557.89</v>
      </c>
      <c r="O2202" t="s">
        <v>27</v>
      </c>
      <c r="P2202" t="s">
        <v>28</v>
      </c>
      <c r="Q2202" t="s">
        <v>210</v>
      </c>
      <c r="R2202" t="s">
        <v>42</v>
      </c>
      <c r="S2202" t="s">
        <v>43</v>
      </c>
      <c r="T2202" t="s">
        <v>117</v>
      </c>
    </row>
    <row r="2203" spans="1:20" x14ac:dyDescent="0.25">
      <c r="A2203" t="s">
        <v>6079</v>
      </c>
      <c r="B2203" s="1">
        <v>45378</v>
      </c>
      <c r="C2203" t="s">
        <v>6080</v>
      </c>
      <c r="D2203" t="s">
        <v>674</v>
      </c>
      <c r="E2203" t="s">
        <v>208</v>
      </c>
      <c r="F2203" t="s">
        <v>209</v>
      </c>
      <c r="G2203" t="s">
        <v>25</v>
      </c>
      <c r="H2203" t="s">
        <v>256</v>
      </c>
      <c r="I2203">
        <v>2</v>
      </c>
      <c r="J2203">
        <v>386.02</v>
      </c>
      <c r="K2203">
        <v>0</v>
      </c>
      <c r="L2203">
        <v>92.64</v>
      </c>
      <c r="M2203">
        <v>5.3</v>
      </c>
      <c r="N2203">
        <v>869.98</v>
      </c>
      <c r="O2203" t="s">
        <v>69</v>
      </c>
      <c r="P2203" t="s">
        <v>28</v>
      </c>
      <c r="Q2203" t="s">
        <v>60</v>
      </c>
      <c r="R2203" t="s">
        <v>61</v>
      </c>
      <c r="S2203" t="s">
        <v>43</v>
      </c>
      <c r="T2203" t="s">
        <v>2219</v>
      </c>
    </row>
    <row r="2204" spans="1:20" x14ac:dyDescent="0.25">
      <c r="A2204" t="s">
        <v>6081</v>
      </c>
      <c r="B2204" s="1">
        <v>45640</v>
      </c>
      <c r="C2204" t="s">
        <v>1683</v>
      </c>
      <c r="D2204" t="s">
        <v>1002</v>
      </c>
      <c r="E2204" t="s">
        <v>66</v>
      </c>
      <c r="F2204" t="s">
        <v>67</v>
      </c>
      <c r="G2204" t="s">
        <v>38</v>
      </c>
      <c r="H2204" t="s">
        <v>79</v>
      </c>
      <c r="I2204">
        <v>5</v>
      </c>
      <c r="J2204">
        <v>330.73</v>
      </c>
      <c r="K2204">
        <v>0.1</v>
      </c>
      <c r="L2204">
        <v>267.89</v>
      </c>
      <c r="M2204">
        <v>1.17</v>
      </c>
      <c r="N2204">
        <v>1757.35</v>
      </c>
      <c r="O2204" t="s">
        <v>27</v>
      </c>
      <c r="P2204" t="s">
        <v>70</v>
      </c>
      <c r="Q2204" t="s">
        <v>29</v>
      </c>
      <c r="R2204" t="s">
        <v>30</v>
      </c>
      <c r="S2204" t="s">
        <v>235</v>
      </c>
      <c r="T2204" t="s">
        <v>2996</v>
      </c>
    </row>
    <row r="2205" spans="1:20" x14ac:dyDescent="0.25">
      <c r="A2205" t="s">
        <v>6082</v>
      </c>
      <c r="B2205" s="1">
        <v>45125</v>
      </c>
      <c r="C2205" t="s">
        <v>6083</v>
      </c>
      <c r="D2205" t="s">
        <v>1379</v>
      </c>
      <c r="E2205" t="s">
        <v>121</v>
      </c>
      <c r="F2205" t="s">
        <v>122</v>
      </c>
      <c r="G2205" t="s">
        <v>38</v>
      </c>
      <c r="H2205" t="s">
        <v>26</v>
      </c>
      <c r="I2205">
        <v>2</v>
      </c>
      <c r="J2205">
        <v>216.28</v>
      </c>
      <c r="K2205">
        <v>0.2</v>
      </c>
      <c r="L2205">
        <v>62.29</v>
      </c>
      <c r="M2205">
        <v>11.56</v>
      </c>
      <c r="N2205">
        <v>419.9</v>
      </c>
      <c r="O2205" t="s">
        <v>80</v>
      </c>
      <c r="P2205" t="s">
        <v>28</v>
      </c>
      <c r="Q2205" t="s">
        <v>139</v>
      </c>
      <c r="R2205" t="s">
        <v>140</v>
      </c>
      <c r="S2205" t="s">
        <v>43</v>
      </c>
      <c r="T2205" t="s">
        <v>5333</v>
      </c>
    </row>
    <row r="2206" spans="1:20" x14ac:dyDescent="0.25">
      <c r="A2206" t="s">
        <v>6084</v>
      </c>
      <c r="B2206" s="1">
        <v>44322</v>
      </c>
      <c r="C2206" t="s">
        <v>6085</v>
      </c>
      <c r="D2206" t="s">
        <v>95</v>
      </c>
      <c r="E2206" t="s">
        <v>280</v>
      </c>
      <c r="F2206" t="s">
        <v>281</v>
      </c>
      <c r="G2206" t="s">
        <v>25</v>
      </c>
      <c r="H2206" t="s">
        <v>79</v>
      </c>
      <c r="I2206">
        <v>1</v>
      </c>
      <c r="J2206">
        <v>354.09</v>
      </c>
      <c r="K2206">
        <v>0.2</v>
      </c>
      <c r="L2206">
        <v>22.66</v>
      </c>
      <c r="M2206">
        <v>2.06</v>
      </c>
      <c r="N2206">
        <v>307.99</v>
      </c>
      <c r="O2206" t="s">
        <v>40</v>
      </c>
      <c r="P2206" t="s">
        <v>28</v>
      </c>
      <c r="Q2206" t="s">
        <v>81</v>
      </c>
      <c r="R2206" t="s">
        <v>82</v>
      </c>
      <c r="S2206" t="s">
        <v>43</v>
      </c>
      <c r="T2206" t="s">
        <v>1466</v>
      </c>
    </row>
    <row r="2207" spans="1:20" x14ac:dyDescent="0.25">
      <c r="A2207" t="s">
        <v>6086</v>
      </c>
      <c r="B2207" s="1">
        <v>44038</v>
      </c>
      <c r="C2207" t="s">
        <v>6087</v>
      </c>
      <c r="D2207" t="s">
        <v>207</v>
      </c>
      <c r="E2207" t="s">
        <v>215</v>
      </c>
      <c r="F2207" t="s">
        <v>216</v>
      </c>
      <c r="G2207" t="s">
        <v>25</v>
      </c>
      <c r="H2207" t="s">
        <v>58</v>
      </c>
      <c r="I2207">
        <v>5</v>
      </c>
      <c r="J2207">
        <v>71.95</v>
      </c>
      <c r="K2207">
        <v>0</v>
      </c>
      <c r="L2207">
        <v>43.17</v>
      </c>
      <c r="M2207">
        <v>14.94</v>
      </c>
      <c r="N2207">
        <v>417.86</v>
      </c>
      <c r="O2207" t="s">
        <v>69</v>
      </c>
      <c r="P2207" t="s">
        <v>28</v>
      </c>
      <c r="Q2207" t="s">
        <v>89</v>
      </c>
      <c r="R2207" t="s">
        <v>90</v>
      </c>
      <c r="S2207" t="s">
        <v>235</v>
      </c>
      <c r="T2207" t="s">
        <v>5387</v>
      </c>
    </row>
    <row r="2208" spans="1:20" x14ac:dyDescent="0.25">
      <c r="A2208" t="s">
        <v>6088</v>
      </c>
      <c r="B2208" s="1">
        <v>45393</v>
      </c>
      <c r="C2208" t="s">
        <v>6089</v>
      </c>
      <c r="D2208" t="s">
        <v>2126</v>
      </c>
      <c r="E2208" t="s">
        <v>469</v>
      </c>
      <c r="F2208" t="s">
        <v>470</v>
      </c>
      <c r="G2208" t="s">
        <v>25</v>
      </c>
      <c r="H2208" t="s">
        <v>256</v>
      </c>
      <c r="I2208">
        <v>3</v>
      </c>
      <c r="J2208">
        <v>501.92</v>
      </c>
      <c r="K2208">
        <v>0.05</v>
      </c>
      <c r="L2208">
        <v>114.44</v>
      </c>
      <c r="M2208">
        <v>4.68</v>
      </c>
      <c r="N2208">
        <v>1549.59</v>
      </c>
      <c r="O2208" t="s">
        <v>40</v>
      </c>
      <c r="P2208" t="s">
        <v>28</v>
      </c>
      <c r="Q2208" t="s">
        <v>116</v>
      </c>
      <c r="R2208" t="s">
        <v>42</v>
      </c>
      <c r="S2208" t="s">
        <v>43</v>
      </c>
      <c r="T2208" t="s">
        <v>6090</v>
      </c>
    </row>
    <row r="2209" spans="1:20" x14ac:dyDescent="0.25">
      <c r="A2209" t="s">
        <v>6091</v>
      </c>
      <c r="B2209" s="1">
        <v>45438</v>
      </c>
      <c r="C2209" t="s">
        <v>6092</v>
      </c>
      <c r="D2209" t="s">
        <v>746</v>
      </c>
      <c r="E2209" t="s">
        <v>137</v>
      </c>
      <c r="F2209" t="s">
        <v>138</v>
      </c>
      <c r="G2209" t="s">
        <v>25</v>
      </c>
      <c r="H2209" t="s">
        <v>263</v>
      </c>
      <c r="I2209">
        <v>4</v>
      </c>
      <c r="J2209">
        <v>10.16</v>
      </c>
      <c r="K2209">
        <v>0</v>
      </c>
      <c r="L2209">
        <v>2.0299999999999998</v>
      </c>
      <c r="M2209">
        <v>1.2</v>
      </c>
      <c r="N2209">
        <v>43.87</v>
      </c>
      <c r="O2209" t="s">
        <v>59</v>
      </c>
      <c r="P2209" t="s">
        <v>132</v>
      </c>
      <c r="Q2209" t="s">
        <v>188</v>
      </c>
      <c r="R2209" t="s">
        <v>82</v>
      </c>
      <c r="S2209" t="s">
        <v>43</v>
      </c>
      <c r="T2209" t="s">
        <v>6093</v>
      </c>
    </row>
    <row r="2210" spans="1:20" x14ac:dyDescent="0.25">
      <c r="A2210" t="s">
        <v>6094</v>
      </c>
      <c r="B2210" s="1">
        <v>44914</v>
      </c>
      <c r="C2210" t="s">
        <v>6095</v>
      </c>
      <c r="D2210" t="s">
        <v>207</v>
      </c>
      <c r="E2210" t="s">
        <v>48</v>
      </c>
      <c r="F2210" t="s">
        <v>49</v>
      </c>
      <c r="G2210" t="s">
        <v>38</v>
      </c>
      <c r="H2210" t="s">
        <v>123</v>
      </c>
      <c r="I2210">
        <v>5</v>
      </c>
      <c r="J2210">
        <v>96.17</v>
      </c>
      <c r="K2210">
        <v>0.05</v>
      </c>
      <c r="L2210">
        <v>54.82</v>
      </c>
      <c r="M2210">
        <v>10.49</v>
      </c>
      <c r="N2210">
        <v>522.12</v>
      </c>
      <c r="O2210" t="s">
        <v>69</v>
      </c>
      <c r="P2210" t="s">
        <v>28</v>
      </c>
      <c r="Q2210" t="s">
        <v>124</v>
      </c>
      <c r="R2210" t="s">
        <v>125</v>
      </c>
      <c r="S2210" t="s">
        <v>43</v>
      </c>
      <c r="T2210" t="s">
        <v>2967</v>
      </c>
    </row>
    <row r="2211" spans="1:20" x14ac:dyDescent="0.25">
      <c r="A2211" t="s">
        <v>6096</v>
      </c>
      <c r="B2211" s="1">
        <v>44260</v>
      </c>
      <c r="C2211" t="s">
        <v>6097</v>
      </c>
      <c r="D2211" t="s">
        <v>1892</v>
      </c>
      <c r="E2211" t="s">
        <v>56</v>
      </c>
      <c r="F2211" t="s">
        <v>57</v>
      </c>
      <c r="G2211" t="s">
        <v>180</v>
      </c>
      <c r="H2211" t="s">
        <v>79</v>
      </c>
      <c r="I2211">
        <v>3</v>
      </c>
      <c r="J2211">
        <v>239.68</v>
      </c>
      <c r="K2211">
        <v>0</v>
      </c>
      <c r="L2211">
        <v>57.52</v>
      </c>
      <c r="M2211">
        <v>9.73</v>
      </c>
      <c r="N2211">
        <v>786.29</v>
      </c>
      <c r="O2211" t="s">
        <v>27</v>
      </c>
      <c r="P2211" t="s">
        <v>28</v>
      </c>
      <c r="Q2211" t="s">
        <v>41</v>
      </c>
      <c r="R2211" t="s">
        <v>42</v>
      </c>
      <c r="S2211" t="s">
        <v>43</v>
      </c>
      <c r="T2211" t="s">
        <v>6098</v>
      </c>
    </row>
    <row r="2212" spans="1:20" x14ac:dyDescent="0.25">
      <c r="A2212" t="s">
        <v>6099</v>
      </c>
      <c r="B2212" s="1">
        <v>44815</v>
      </c>
      <c r="C2212" t="s">
        <v>6100</v>
      </c>
      <c r="D2212" t="s">
        <v>1858</v>
      </c>
      <c r="E2212" t="s">
        <v>56</v>
      </c>
      <c r="F2212" t="s">
        <v>57</v>
      </c>
      <c r="G2212" t="s">
        <v>98</v>
      </c>
      <c r="H2212" t="s">
        <v>39</v>
      </c>
      <c r="I2212">
        <v>3</v>
      </c>
      <c r="J2212">
        <v>123.35</v>
      </c>
      <c r="K2212">
        <v>0.05</v>
      </c>
      <c r="L2212">
        <v>28.12</v>
      </c>
      <c r="M2212">
        <v>3.15</v>
      </c>
      <c r="N2212">
        <v>382.82</v>
      </c>
      <c r="O2212" t="s">
        <v>69</v>
      </c>
      <c r="P2212" t="s">
        <v>28</v>
      </c>
      <c r="Q2212" t="s">
        <v>60</v>
      </c>
      <c r="R2212" t="s">
        <v>61</v>
      </c>
      <c r="S2212" t="s">
        <v>31</v>
      </c>
      <c r="T2212" t="s">
        <v>1354</v>
      </c>
    </row>
    <row r="2213" spans="1:20" x14ac:dyDescent="0.25">
      <c r="A2213" t="s">
        <v>6101</v>
      </c>
      <c r="B2213" s="1">
        <v>45511</v>
      </c>
      <c r="C2213" t="s">
        <v>6102</v>
      </c>
      <c r="D2213" t="s">
        <v>136</v>
      </c>
      <c r="E2213" t="s">
        <v>374</v>
      </c>
      <c r="F2213" t="s">
        <v>375</v>
      </c>
      <c r="G2213" t="s">
        <v>50</v>
      </c>
      <c r="H2213" t="s">
        <v>123</v>
      </c>
      <c r="I2213">
        <v>4</v>
      </c>
      <c r="J2213">
        <v>364.65</v>
      </c>
      <c r="K2213">
        <v>0.1</v>
      </c>
      <c r="L2213">
        <v>65.64</v>
      </c>
      <c r="M2213">
        <v>9.69</v>
      </c>
      <c r="N2213">
        <v>1388.07</v>
      </c>
      <c r="O2213" t="s">
        <v>69</v>
      </c>
      <c r="P2213" t="s">
        <v>99</v>
      </c>
      <c r="Q2213" t="s">
        <v>89</v>
      </c>
      <c r="R2213" t="s">
        <v>90</v>
      </c>
      <c r="S2213" t="s">
        <v>43</v>
      </c>
      <c r="T2213" t="s">
        <v>2194</v>
      </c>
    </row>
    <row r="2214" spans="1:20" x14ac:dyDescent="0.25">
      <c r="A2214" t="s">
        <v>6103</v>
      </c>
      <c r="B2214" s="1">
        <v>45459</v>
      </c>
      <c r="C2214" t="s">
        <v>6104</v>
      </c>
      <c r="D2214" t="s">
        <v>429</v>
      </c>
      <c r="E2214" t="s">
        <v>164</v>
      </c>
      <c r="F2214" t="s">
        <v>165</v>
      </c>
      <c r="G2214" t="s">
        <v>108</v>
      </c>
      <c r="H2214" t="s">
        <v>263</v>
      </c>
      <c r="I2214">
        <v>1</v>
      </c>
      <c r="J2214">
        <v>580.64</v>
      </c>
      <c r="K2214">
        <v>0</v>
      </c>
      <c r="L2214">
        <v>0</v>
      </c>
      <c r="M2214">
        <v>14</v>
      </c>
      <c r="N2214">
        <v>594.64</v>
      </c>
      <c r="O2214" t="s">
        <v>59</v>
      </c>
      <c r="P2214" t="s">
        <v>28</v>
      </c>
      <c r="Q2214" t="s">
        <v>228</v>
      </c>
      <c r="R2214" t="s">
        <v>82</v>
      </c>
      <c r="S2214" t="s">
        <v>43</v>
      </c>
      <c r="T2214" t="s">
        <v>6105</v>
      </c>
    </row>
    <row r="2215" spans="1:20" x14ac:dyDescent="0.25">
      <c r="A2215" t="s">
        <v>6106</v>
      </c>
      <c r="B2215" s="1">
        <v>45163</v>
      </c>
      <c r="C2215" t="s">
        <v>6107</v>
      </c>
      <c r="D2215" t="s">
        <v>465</v>
      </c>
      <c r="E2215" t="s">
        <v>391</v>
      </c>
      <c r="F2215" t="s">
        <v>392</v>
      </c>
      <c r="G2215" t="s">
        <v>98</v>
      </c>
      <c r="H2215" t="s">
        <v>26</v>
      </c>
      <c r="I2215">
        <v>1</v>
      </c>
      <c r="J2215">
        <v>537.41999999999996</v>
      </c>
      <c r="K2215">
        <v>0.25</v>
      </c>
      <c r="L2215">
        <v>0</v>
      </c>
      <c r="M2215">
        <v>0.81</v>
      </c>
      <c r="N2215">
        <v>403.87</v>
      </c>
      <c r="O2215" t="s">
        <v>27</v>
      </c>
      <c r="P2215" t="s">
        <v>28</v>
      </c>
      <c r="Q2215" t="s">
        <v>166</v>
      </c>
      <c r="R2215" t="s">
        <v>167</v>
      </c>
      <c r="S2215" t="s">
        <v>43</v>
      </c>
      <c r="T2215" t="s">
        <v>5407</v>
      </c>
    </row>
    <row r="2216" spans="1:20" x14ac:dyDescent="0.25">
      <c r="A2216" t="s">
        <v>6108</v>
      </c>
      <c r="B2216" s="1">
        <v>44350</v>
      </c>
      <c r="C2216" t="s">
        <v>3124</v>
      </c>
      <c r="D2216" t="s">
        <v>455</v>
      </c>
      <c r="E2216" t="s">
        <v>178</v>
      </c>
      <c r="F2216" t="s">
        <v>179</v>
      </c>
      <c r="G2216" t="s">
        <v>98</v>
      </c>
      <c r="H2216" t="s">
        <v>263</v>
      </c>
      <c r="I2216">
        <v>3</v>
      </c>
      <c r="J2216">
        <v>530.66</v>
      </c>
      <c r="K2216">
        <v>0.05</v>
      </c>
      <c r="L2216">
        <v>75.62</v>
      </c>
      <c r="M2216">
        <v>8.83</v>
      </c>
      <c r="N2216">
        <v>1596.83</v>
      </c>
      <c r="O2216" t="s">
        <v>27</v>
      </c>
      <c r="P2216" t="s">
        <v>28</v>
      </c>
      <c r="Q2216" t="s">
        <v>154</v>
      </c>
      <c r="R2216" t="s">
        <v>155</v>
      </c>
      <c r="S2216" t="s">
        <v>43</v>
      </c>
      <c r="T2216" t="s">
        <v>2753</v>
      </c>
    </row>
    <row r="2217" spans="1:20" x14ac:dyDescent="0.25">
      <c r="A2217" t="s">
        <v>6109</v>
      </c>
      <c r="B2217" s="1">
        <v>44421</v>
      </c>
      <c r="C2217" t="s">
        <v>6110</v>
      </c>
      <c r="D2217" t="s">
        <v>1825</v>
      </c>
      <c r="E2217" t="s">
        <v>434</v>
      </c>
      <c r="F2217" t="s">
        <v>435</v>
      </c>
      <c r="G2217" t="s">
        <v>50</v>
      </c>
      <c r="H2217" t="s">
        <v>109</v>
      </c>
      <c r="I2217">
        <v>1</v>
      </c>
      <c r="J2217">
        <v>73.680000000000007</v>
      </c>
      <c r="K2217">
        <v>0</v>
      </c>
      <c r="L2217">
        <v>5.89</v>
      </c>
      <c r="M2217">
        <v>5.64</v>
      </c>
      <c r="N2217">
        <v>85.21</v>
      </c>
      <c r="O2217" t="s">
        <v>40</v>
      </c>
      <c r="P2217" t="s">
        <v>28</v>
      </c>
      <c r="Q2217" t="s">
        <v>139</v>
      </c>
      <c r="R2217" t="s">
        <v>140</v>
      </c>
      <c r="S2217" t="s">
        <v>43</v>
      </c>
      <c r="T2217" t="s">
        <v>6111</v>
      </c>
    </row>
    <row r="2218" spans="1:20" x14ac:dyDescent="0.25">
      <c r="A2218" t="s">
        <v>6112</v>
      </c>
      <c r="B2218" s="1">
        <v>44881</v>
      </c>
      <c r="C2218" t="s">
        <v>6113</v>
      </c>
      <c r="D2218" t="s">
        <v>698</v>
      </c>
      <c r="E2218" t="s">
        <v>337</v>
      </c>
      <c r="F2218" t="s">
        <v>338</v>
      </c>
      <c r="G2218" t="s">
        <v>50</v>
      </c>
      <c r="H2218" t="s">
        <v>109</v>
      </c>
      <c r="I2218">
        <v>5</v>
      </c>
      <c r="J2218">
        <v>329.67</v>
      </c>
      <c r="K2218">
        <v>0</v>
      </c>
      <c r="L2218">
        <v>0</v>
      </c>
      <c r="M2218">
        <v>14.16</v>
      </c>
      <c r="N2218">
        <v>1662.51</v>
      </c>
      <c r="O2218" t="s">
        <v>69</v>
      </c>
      <c r="P2218" t="s">
        <v>28</v>
      </c>
      <c r="Q2218" t="s">
        <v>221</v>
      </c>
      <c r="R2218" t="s">
        <v>222</v>
      </c>
      <c r="S2218" t="s">
        <v>43</v>
      </c>
      <c r="T2218" t="s">
        <v>6114</v>
      </c>
    </row>
    <row r="2219" spans="1:20" x14ac:dyDescent="0.25">
      <c r="A2219" t="s">
        <v>6115</v>
      </c>
      <c r="B2219" s="1">
        <v>45540</v>
      </c>
      <c r="C2219" t="s">
        <v>6116</v>
      </c>
      <c r="D2219" t="s">
        <v>429</v>
      </c>
      <c r="E2219" t="s">
        <v>783</v>
      </c>
      <c r="F2219" t="s">
        <v>784</v>
      </c>
      <c r="G2219" t="s">
        <v>180</v>
      </c>
      <c r="H2219" t="s">
        <v>68</v>
      </c>
      <c r="I2219">
        <v>2</v>
      </c>
      <c r="J2219">
        <v>586.54999999999995</v>
      </c>
      <c r="K2219">
        <v>0</v>
      </c>
      <c r="L2219">
        <v>93.85</v>
      </c>
      <c r="M2219">
        <v>14.85</v>
      </c>
      <c r="N2219">
        <v>1281.8</v>
      </c>
      <c r="O2219" t="s">
        <v>69</v>
      </c>
      <c r="P2219" t="s">
        <v>28</v>
      </c>
      <c r="Q2219" t="s">
        <v>41</v>
      </c>
      <c r="R2219" t="s">
        <v>42</v>
      </c>
      <c r="S2219" t="s">
        <v>43</v>
      </c>
      <c r="T2219" t="s">
        <v>6117</v>
      </c>
    </row>
    <row r="2220" spans="1:20" x14ac:dyDescent="0.25">
      <c r="A2220" t="s">
        <v>6118</v>
      </c>
      <c r="B2220" s="1">
        <v>45416</v>
      </c>
      <c r="C2220" t="s">
        <v>6119</v>
      </c>
      <c r="D2220" t="s">
        <v>2111</v>
      </c>
      <c r="E2220" t="s">
        <v>456</v>
      </c>
      <c r="F2220" t="s">
        <v>457</v>
      </c>
      <c r="G2220" t="s">
        <v>38</v>
      </c>
      <c r="H2220" t="s">
        <v>354</v>
      </c>
      <c r="I2220">
        <v>1</v>
      </c>
      <c r="J2220">
        <v>309.89</v>
      </c>
      <c r="K2220">
        <v>0</v>
      </c>
      <c r="L2220">
        <v>37.19</v>
      </c>
      <c r="M2220">
        <v>4.3600000000000003</v>
      </c>
      <c r="N2220">
        <v>351.44</v>
      </c>
      <c r="O2220" t="s">
        <v>69</v>
      </c>
      <c r="P2220" t="s">
        <v>28</v>
      </c>
      <c r="Q2220" t="s">
        <v>145</v>
      </c>
      <c r="R2220" t="s">
        <v>146</v>
      </c>
      <c r="S2220" t="s">
        <v>235</v>
      </c>
      <c r="T2220" t="s">
        <v>2841</v>
      </c>
    </row>
    <row r="2221" spans="1:20" x14ac:dyDescent="0.25">
      <c r="A2221" t="s">
        <v>6120</v>
      </c>
      <c r="B2221" s="1">
        <v>44029</v>
      </c>
      <c r="C2221" t="s">
        <v>6121</v>
      </c>
      <c r="D2221" t="s">
        <v>1636</v>
      </c>
      <c r="E2221" t="s">
        <v>319</v>
      </c>
      <c r="F2221" t="s">
        <v>320</v>
      </c>
      <c r="G2221" t="s">
        <v>50</v>
      </c>
      <c r="H2221" t="s">
        <v>39</v>
      </c>
      <c r="I2221">
        <v>2</v>
      </c>
      <c r="J2221">
        <v>195.76</v>
      </c>
      <c r="K2221">
        <v>0.1</v>
      </c>
      <c r="L2221">
        <v>17.62</v>
      </c>
      <c r="M2221">
        <v>11.49</v>
      </c>
      <c r="N2221">
        <v>381.48</v>
      </c>
      <c r="O2221" t="s">
        <v>27</v>
      </c>
      <c r="P2221" t="s">
        <v>28</v>
      </c>
      <c r="Q2221" t="s">
        <v>71</v>
      </c>
      <c r="R2221" t="s">
        <v>42</v>
      </c>
      <c r="S2221" t="s">
        <v>43</v>
      </c>
      <c r="T2221" t="s">
        <v>6122</v>
      </c>
    </row>
    <row r="2222" spans="1:20" x14ac:dyDescent="0.25">
      <c r="A2222" t="s">
        <v>6123</v>
      </c>
      <c r="B2222" s="1">
        <v>44217</v>
      </c>
      <c r="C2222" t="s">
        <v>6124</v>
      </c>
      <c r="D2222" t="s">
        <v>396</v>
      </c>
      <c r="E2222" t="s">
        <v>374</v>
      </c>
      <c r="F2222" t="s">
        <v>375</v>
      </c>
      <c r="G2222" t="s">
        <v>98</v>
      </c>
      <c r="H2222" t="s">
        <v>109</v>
      </c>
      <c r="I2222">
        <v>2</v>
      </c>
      <c r="J2222">
        <v>99.61</v>
      </c>
      <c r="K2222">
        <v>0</v>
      </c>
      <c r="L2222">
        <v>15.94</v>
      </c>
      <c r="M2222">
        <v>10.83</v>
      </c>
      <c r="N2222">
        <v>225.99</v>
      </c>
      <c r="O2222" t="s">
        <v>80</v>
      </c>
      <c r="P2222" t="s">
        <v>28</v>
      </c>
      <c r="Q2222" t="s">
        <v>60</v>
      </c>
      <c r="R2222" t="s">
        <v>61</v>
      </c>
      <c r="S2222" t="s">
        <v>31</v>
      </c>
      <c r="T2222" t="s">
        <v>996</v>
      </c>
    </row>
    <row r="2223" spans="1:20" x14ac:dyDescent="0.25">
      <c r="A2223" t="s">
        <v>6125</v>
      </c>
      <c r="B2223" s="1">
        <v>44179</v>
      </c>
      <c r="C2223" t="s">
        <v>6126</v>
      </c>
      <c r="D2223" t="s">
        <v>461</v>
      </c>
      <c r="E2223" t="s">
        <v>352</v>
      </c>
      <c r="F2223" t="s">
        <v>353</v>
      </c>
      <c r="G2223" t="s">
        <v>108</v>
      </c>
      <c r="H2223" t="s">
        <v>58</v>
      </c>
      <c r="I2223">
        <v>3</v>
      </c>
      <c r="J2223">
        <v>382.71</v>
      </c>
      <c r="K2223">
        <v>0</v>
      </c>
      <c r="L2223">
        <v>137.78</v>
      </c>
      <c r="M2223">
        <v>8.83</v>
      </c>
      <c r="N2223">
        <v>1294.74</v>
      </c>
      <c r="O2223" t="s">
        <v>153</v>
      </c>
      <c r="P2223" t="s">
        <v>28</v>
      </c>
      <c r="Q2223" t="s">
        <v>182</v>
      </c>
      <c r="R2223" t="s">
        <v>183</v>
      </c>
      <c r="S2223" t="s">
        <v>31</v>
      </c>
      <c r="T2223" t="s">
        <v>6127</v>
      </c>
    </row>
    <row r="2224" spans="1:20" x14ac:dyDescent="0.25">
      <c r="A2224" t="s">
        <v>6128</v>
      </c>
      <c r="B2224" s="1">
        <v>44790</v>
      </c>
      <c r="C2224" t="s">
        <v>6129</v>
      </c>
      <c r="D2224" t="s">
        <v>2575</v>
      </c>
      <c r="E2224" t="s">
        <v>391</v>
      </c>
      <c r="F2224" t="s">
        <v>392</v>
      </c>
      <c r="G2224" t="s">
        <v>38</v>
      </c>
      <c r="H2224" t="s">
        <v>256</v>
      </c>
      <c r="I2224">
        <v>1</v>
      </c>
      <c r="J2224">
        <v>301.60000000000002</v>
      </c>
      <c r="K2224">
        <v>0.1</v>
      </c>
      <c r="L2224">
        <v>13.57</v>
      </c>
      <c r="M2224">
        <v>14.65</v>
      </c>
      <c r="N2224">
        <v>299.66000000000003</v>
      </c>
      <c r="O2224" t="s">
        <v>40</v>
      </c>
      <c r="P2224" t="s">
        <v>28</v>
      </c>
      <c r="Q2224" t="s">
        <v>154</v>
      </c>
      <c r="R2224" t="s">
        <v>155</v>
      </c>
      <c r="S2224" t="s">
        <v>43</v>
      </c>
      <c r="T2224" t="s">
        <v>645</v>
      </c>
    </row>
    <row r="2225" spans="1:20" x14ac:dyDescent="0.25">
      <c r="A2225" t="s">
        <v>6130</v>
      </c>
      <c r="B2225" s="1">
        <v>44523</v>
      </c>
      <c r="C2225" t="s">
        <v>6131</v>
      </c>
      <c r="D2225" t="s">
        <v>385</v>
      </c>
      <c r="E2225" t="s">
        <v>96</v>
      </c>
      <c r="F2225" t="s">
        <v>97</v>
      </c>
      <c r="G2225" t="s">
        <v>50</v>
      </c>
      <c r="H2225" t="s">
        <v>109</v>
      </c>
      <c r="I2225">
        <v>2</v>
      </c>
      <c r="J2225">
        <v>68.25</v>
      </c>
      <c r="K2225">
        <v>0</v>
      </c>
      <c r="L2225">
        <v>24.57</v>
      </c>
      <c r="M2225">
        <v>2.89</v>
      </c>
      <c r="N2225">
        <v>163.96</v>
      </c>
      <c r="O2225" t="s">
        <v>40</v>
      </c>
      <c r="P2225" t="s">
        <v>28</v>
      </c>
      <c r="Q2225" t="s">
        <v>228</v>
      </c>
      <c r="R2225" t="s">
        <v>82</v>
      </c>
      <c r="S2225" t="s">
        <v>43</v>
      </c>
      <c r="T2225" t="s">
        <v>6132</v>
      </c>
    </row>
    <row r="2226" spans="1:20" x14ac:dyDescent="0.25">
      <c r="A2226" t="s">
        <v>6133</v>
      </c>
      <c r="B2226" s="1">
        <v>45390</v>
      </c>
      <c r="C2226" t="s">
        <v>6134</v>
      </c>
      <c r="D2226" t="s">
        <v>562</v>
      </c>
      <c r="E2226" t="s">
        <v>164</v>
      </c>
      <c r="F2226" t="s">
        <v>165</v>
      </c>
      <c r="G2226" t="s">
        <v>38</v>
      </c>
      <c r="H2226" t="s">
        <v>39</v>
      </c>
      <c r="I2226">
        <v>1</v>
      </c>
      <c r="J2226">
        <v>237.39</v>
      </c>
      <c r="K2226">
        <v>0</v>
      </c>
      <c r="L2226">
        <v>11.87</v>
      </c>
      <c r="M2226">
        <v>2.73</v>
      </c>
      <c r="N2226">
        <v>251.99</v>
      </c>
      <c r="O2226" t="s">
        <v>40</v>
      </c>
      <c r="P2226" t="s">
        <v>28</v>
      </c>
      <c r="Q2226" t="s">
        <v>188</v>
      </c>
      <c r="R2226" t="s">
        <v>82</v>
      </c>
      <c r="S2226" t="s">
        <v>235</v>
      </c>
      <c r="T2226" t="s">
        <v>856</v>
      </c>
    </row>
    <row r="2227" spans="1:20" x14ac:dyDescent="0.25">
      <c r="A2227" t="s">
        <v>6135</v>
      </c>
      <c r="B2227" s="1">
        <v>44208</v>
      </c>
      <c r="C2227" t="s">
        <v>6136</v>
      </c>
      <c r="D2227" t="s">
        <v>1885</v>
      </c>
      <c r="E2227" t="s">
        <v>48</v>
      </c>
      <c r="F2227" t="s">
        <v>49</v>
      </c>
      <c r="G2227" t="s">
        <v>98</v>
      </c>
      <c r="H2227" t="s">
        <v>109</v>
      </c>
      <c r="I2227">
        <v>3</v>
      </c>
      <c r="J2227">
        <v>381.08</v>
      </c>
      <c r="K2227">
        <v>0</v>
      </c>
      <c r="L2227">
        <v>57.16</v>
      </c>
      <c r="M2227">
        <v>2.72</v>
      </c>
      <c r="N2227">
        <v>1203.1199999999999</v>
      </c>
      <c r="O2227" t="s">
        <v>27</v>
      </c>
      <c r="P2227" t="s">
        <v>132</v>
      </c>
      <c r="Q2227" t="s">
        <v>81</v>
      </c>
      <c r="R2227" t="s">
        <v>82</v>
      </c>
      <c r="S2227" t="s">
        <v>43</v>
      </c>
      <c r="T2227" t="s">
        <v>3567</v>
      </c>
    </row>
    <row r="2228" spans="1:20" x14ac:dyDescent="0.25">
      <c r="A2228" t="s">
        <v>6137</v>
      </c>
      <c r="B2228" s="1">
        <v>44729</v>
      </c>
      <c r="C2228" t="s">
        <v>6138</v>
      </c>
      <c r="D2228" t="s">
        <v>757</v>
      </c>
      <c r="E2228" t="s">
        <v>812</v>
      </c>
      <c r="F2228" t="s">
        <v>813</v>
      </c>
      <c r="G2228" t="s">
        <v>98</v>
      </c>
      <c r="H2228" t="s">
        <v>263</v>
      </c>
      <c r="I2228">
        <v>5</v>
      </c>
      <c r="J2228">
        <v>271.07</v>
      </c>
      <c r="K2228">
        <v>0.05</v>
      </c>
      <c r="L2228">
        <v>64.38</v>
      </c>
      <c r="M2228">
        <v>10.95</v>
      </c>
      <c r="N2228">
        <v>1362.91</v>
      </c>
      <c r="O2228" t="s">
        <v>27</v>
      </c>
      <c r="P2228" t="s">
        <v>28</v>
      </c>
      <c r="Q2228" t="s">
        <v>89</v>
      </c>
      <c r="R2228" t="s">
        <v>90</v>
      </c>
      <c r="S2228" t="s">
        <v>43</v>
      </c>
      <c r="T2228" t="s">
        <v>780</v>
      </c>
    </row>
    <row r="2229" spans="1:20" x14ac:dyDescent="0.25">
      <c r="A2229" t="s">
        <v>6139</v>
      </c>
      <c r="B2229" s="1">
        <v>44746</v>
      </c>
      <c r="C2229" t="s">
        <v>6140</v>
      </c>
      <c r="D2229" t="s">
        <v>379</v>
      </c>
      <c r="E2229" t="s">
        <v>358</v>
      </c>
      <c r="F2229" t="s">
        <v>359</v>
      </c>
      <c r="G2229" t="s">
        <v>180</v>
      </c>
      <c r="H2229" t="s">
        <v>256</v>
      </c>
      <c r="I2229">
        <v>3</v>
      </c>
      <c r="J2229">
        <v>445.59</v>
      </c>
      <c r="K2229">
        <v>0.05</v>
      </c>
      <c r="L2229">
        <v>228.59</v>
      </c>
      <c r="M2229">
        <v>5.54</v>
      </c>
      <c r="N2229">
        <v>1504.06</v>
      </c>
      <c r="O2229" t="s">
        <v>69</v>
      </c>
      <c r="P2229" t="s">
        <v>28</v>
      </c>
      <c r="Q2229" t="s">
        <v>228</v>
      </c>
      <c r="R2229" t="s">
        <v>82</v>
      </c>
      <c r="S2229" t="s">
        <v>43</v>
      </c>
      <c r="T2229" t="s">
        <v>3617</v>
      </c>
    </row>
    <row r="2230" spans="1:20" x14ac:dyDescent="0.25">
      <c r="A2230" t="s">
        <v>6141</v>
      </c>
      <c r="B2230" s="1">
        <v>45412</v>
      </c>
      <c r="C2230" t="s">
        <v>6142</v>
      </c>
      <c r="D2230" t="s">
        <v>385</v>
      </c>
      <c r="E2230" t="s">
        <v>434</v>
      </c>
      <c r="F2230" t="s">
        <v>435</v>
      </c>
      <c r="G2230" t="s">
        <v>180</v>
      </c>
      <c r="H2230" t="s">
        <v>109</v>
      </c>
      <c r="I2230">
        <v>2</v>
      </c>
      <c r="J2230">
        <v>320.93</v>
      </c>
      <c r="K2230">
        <v>0.1</v>
      </c>
      <c r="L2230">
        <v>103.98</v>
      </c>
      <c r="M2230">
        <v>1.51</v>
      </c>
      <c r="N2230">
        <v>683.16</v>
      </c>
      <c r="O2230" t="s">
        <v>69</v>
      </c>
      <c r="P2230" t="s">
        <v>28</v>
      </c>
      <c r="Q2230" t="s">
        <v>124</v>
      </c>
      <c r="R2230" t="s">
        <v>125</v>
      </c>
      <c r="S2230" t="s">
        <v>43</v>
      </c>
      <c r="T2230" t="s">
        <v>4098</v>
      </c>
    </row>
    <row r="2231" spans="1:20" x14ac:dyDescent="0.25">
      <c r="A2231" t="s">
        <v>6143</v>
      </c>
      <c r="B2231" s="1">
        <v>44357</v>
      </c>
      <c r="C2231" t="s">
        <v>6144</v>
      </c>
      <c r="D2231" t="s">
        <v>779</v>
      </c>
      <c r="E2231" t="s">
        <v>233</v>
      </c>
      <c r="F2231" t="s">
        <v>234</v>
      </c>
      <c r="G2231" t="s">
        <v>180</v>
      </c>
      <c r="H2231" t="s">
        <v>79</v>
      </c>
      <c r="I2231">
        <v>3</v>
      </c>
      <c r="J2231">
        <v>549.70000000000005</v>
      </c>
      <c r="K2231">
        <v>0</v>
      </c>
      <c r="L2231">
        <v>82.46</v>
      </c>
      <c r="M2231">
        <v>7.67</v>
      </c>
      <c r="N2231">
        <v>1739.23</v>
      </c>
      <c r="O2231" t="s">
        <v>27</v>
      </c>
      <c r="P2231" t="s">
        <v>132</v>
      </c>
      <c r="Q2231" t="s">
        <v>116</v>
      </c>
      <c r="R2231" t="s">
        <v>42</v>
      </c>
      <c r="S2231" t="s">
        <v>31</v>
      </c>
      <c r="T2231" t="s">
        <v>5193</v>
      </c>
    </row>
    <row r="2232" spans="1:20" x14ac:dyDescent="0.25">
      <c r="A2232" t="s">
        <v>6145</v>
      </c>
      <c r="B2232" s="1">
        <v>45007</v>
      </c>
      <c r="C2232" t="s">
        <v>6146</v>
      </c>
      <c r="D2232" t="s">
        <v>1465</v>
      </c>
      <c r="E2232" t="s">
        <v>233</v>
      </c>
      <c r="F2232" t="s">
        <v>234</v>
      </c>
      <c r="G2232" t="s">
        <v>180</v>
      </c>
      <c r="H2232" t="s">
        <v>256</v>
      </c>
      <c r="I2232">
        <v>1</v>
      </c>
      <c r="J2232">
        <v>64.06</v>
      </c>
      <c r="K2232">
        <v>0</v>
      </c>
      <c r="L2232">
        <v>5.12</v>
      </c>
      <c r="M2232">
        <v>13.36</v>
      </c>
      <c r="N2232">
        <v>82.54</v>
      </c>
      <c r="O2232" t="s">
        <v>27</v>
      </c>
      <c r="P2232" t="s">
        <v>28</v>
      </c>
      <c r="Q2232" t="s">
        <v>116</v>
      </c>
      <c r="R2232" t="s">
        <v>42</v>
      </c>
      <c r="S2232" t="s">
        <v>43</v>
      </c>
      <c r="T2232" t="s">
        <v>5252</v>
      </c>
    </row>
    <row r="2233" spans="1:20" x14ac:dyDescent="0.25">
      <c r="A2233" t="s">
        <v>6147</v>
      </c>
      <c r="B2233" s="1">
        <v>44564</v>
      </c>
      <c r="C2233" t="s">
        <v>6148</v>
      </c>
      <c r="D2233" t="s">
        <v>285</v>
      </c>
      <c r="E2233" t="s">
        <v>783</v>
      </c>
      <c r="F2233" t="s">
        <v>784</v>
      </c>
      <c r="G2233" t="s">
        <v>38</v>
      </c>
      <c r="H2233" t="s">
        <v>68</v>
      </c>
      <c r="I2233">
        <v>5</v>
      </c>
      <c r="J2233">
        <v>97.7</v>
      </c>
      <c r="K2233">
        <v>0.15</v>
      </c>
      <c r="L2233">
        <v>74.739999999999995</v>
      </c>
      <c r="M2233">
        <v>9.64</v>
      </c>
      <c r="N2233">
        <v>499.6</v>
      </c>
      <c r="O2233" t="s">
        <v>27</v>
      </c>
      <c r="P2233" t="s">
        <v>28</v>
      </c>
      <c r="Q2233" t="s">
        <v>339</v>
      </c>
      <c r="R2233" t="s">
        <v>82</v>
      </c>
      <c r="S2233" t="s">
        <v>43</v>
      </c>
      <c r="T2233" t="s">
        <v>6149</v>
      </c>
    </row>
    <row r="2234" spans="1:20" x14ac:dyDescent="0.25">
      <c r="A2234" t="s">
        <v>6150</v>
      </c>
      <c r="B2234" s="1">
        <v>44036</v>
      </c>
      <c r="C2234" t="s">
        <v>6151</v>
      </c>
      <c r="D2234" t="s">
        <v>95</v>
      </c>
      <c r="E2234" t="s">
        <v>114</v>
      </c>
      <c r="F2234" t="s">
        <v>115</v>
      </c>
      <c r="G2234" t="s">
        <v>98</v>
      </c>
      <c r="H2234" t="s">
        <v>39</v>
      </c>
      <c r="I2234">
        <v>5</v>
      </c>
      <c r="J2234">
        <v>85.04</v>
      </c>
      <c r="K2234">
        <v>0.05</v>
      </c>
      <c r="L2234">
        <v>32.32</v>
      </c>
      <c r="M2234">
        <v>14.3</v>
      </c>
      <c r="N2234">
        <v>450.56</v>
      </c>
      <c r="O2234" t="s">
        <v>69</v>
      </c>
      <c r="P2234" t="s">
        <v>28</v>
      </c>
      <c r="Q2234" t="s">
        <v>71</v>
      </c>
      <c r="R2234" t="s">
        <v>42</v>
      </c>
      <c r="S2234" t="s">
        <v>235</v>
      </c>
      <c r="T2234" t="s">
        <v>1882</v>
      </c>
    </row>
    <row r="2235" spans="1:20" x14ac:dyDescent="0.25">
      <c r="A2235" t="s">
        <v>6152</v>
      </c>
      <c r="B2235" s="1">
        <v>44285</v>
      </c>
      <c r="C2235" t="s">
        <v>6153</v>
      </c>
      <c r="D2235" t="s">
        <v>1496</v>
      </c>
      <c r="E2235" t="s">
        <v>23</v>
      </c>
      <c r="F2235" t="s">
        <v>24</v>
      </c>
      <c r="G2235" t="s">
        <v>180</v>
      </c>
      <c r="H2235" t="s">
        <v>256</v>
      </c>
      <c r="I2235">
        <v>5</v>
      </c>
      <c r="J2235">
        <v>299.69</v>
      </c>
      <c r="K2235">
        <v>0.1</v>
      </c>
      <c r="L2235">
        <v>0</v>
      </c>
      <c r="M2235">
        <v>7.04</v>
      </c>
      <c r="N2235">
        <v>1355.64</v>
      </c>
      <c r="O2235" t="s">
        <v>69</v>
      </c>
      <c r="P2235" t="s">
        <v>28</v>
      </c>
      <c r="Q2235" t="s">
        <v>51</v>
      </c>
      <c r="R2235" t="s">
        <v>42</v>
      </c>
      <c r="S2235" t="s">
        <v>91</v>
      </c>
      <c r="T2235" t="s">
        <v>4522</v>
      </c>
    </row>
    <row r="2236" spans="1:20" x14ac:dyDescent="0.25">
      <c r="A2236" t="s">
        <v>6154</v>
      </c>
      <c r="B2236" s="1">
        <v>45127</v>
      </c>
      <c r="C2236" t="s">
        <v>6155</v>
      </c>
      <c r="D2236" t="s">
        <v>1314</v>
      </c>
      <c r="E2236" t="s">
        <v>592</v>
      </c>
      <c r="F2236" t="s">
        <v>593</v>
      </c>
      <c r="G2236" t="s">
        <v>180</v>
      </c>
      <c r="H2236" t="s">
        <v>68</v>
      </c>
      <c r="I2236">
        <v>5</v>
      </c>
      <c r="J2236">
        <v>234.39</v>
      </c>
      <c r="K2236">
        <v>0.1</v>
      </c>
      <c r="L2236">
        <v>126.57</v>
      </c>
      <c r="M2236">
        <v>6.16</v>
      </c>
      <c r="N2236">
        <v>1187.48</v>
      </c>
      <c r="O2236" t="s">
        <v>69</v>
      </c>
      <c r="P2236" t="s">
        <v>28</v>
      </c>
      <c r="Q2236" t="s">
        <v>29</v>
      </c>
      <c r="R2236" t="s">
        <v>30</v>
      </c>
      <c r="S2236" t="s">
        <v>43</v>
      </c>
      <c r="T2236" t="s">
        <v>6156</v>
      </c>
    </row>
    <row r="2237" spans="1:20" x14ac:dyDescent="0.25">
      <c r="A2237" t="s">
        <v>6157</v>
      </c>
      <c r="B2237" s="1">
        <v>45090</v>
      </c>
      <c r="C2237" t="s">
        <v>6158</v>
      </c>
      <c r="D2237" t="s">
        <v>451</v>
      </c>
      <c r="E2237" t="s">
        <v>87</v>
      </c>
      <c r="F2237" t="s">
        <v>88</v>
      </c>
      <c r="G2237" t="s">
        <v>38</v>
      </c>
      <c r="H2237" t="s">
        <v>39</v>
      </c>
      <c r="I2237">
        <v>5</v>
      </c>
      <c r="J2237">
        <v>359.34</v>
      </c>
      <c r="K2237">
        <v>0.05</v>
      </c>
      <c r="L2237">
        <v>136.55000000000001</v>
      </c>
      <c r="M2237">
        <v>6.17</v>
      </c>
      <c r="N2237">
        <v>1849.58</v>
      </c>
      <c r="O2237" t="s">
        <v>80</v>
      </c>
      <c r="P2237" t="s">
        <v>28</v>
      </c>
      <c r="Q2237" t="s">
        <v>51</v>
      </c>
      <c r="R2237" t="s">
        <v>42</v>
      </c>
      <c r="S2237" t="s">
        <v>43</v>
      </c>
      <c r="T2237" t="s">
        <v>6159</v>
      </c>
    </row>
    <row r="2238" spans="1:20" x14ac:dyDescent="0.25">
      <c r="A2238" t="s">
        <v>6160</v>
      </c>
      <c r="B2238" s="1">
        <v>45594</v>
      </c>
      <c r="C2238" t="s">
        <v>6161</v>
      </c>
      <c r="D2238" t="s">
        <v>1465</v>
      </c>
      <c r="E2238" t="s">
        <v>164</v>
      </c>
      <c r="F2238" t="s">
        <v>165</v>
      </c>
      <c r="G2238" t="s">
        <v>38</v>
      </c>
      <c r="H2238" t="s">
        <v>58</v>
      </c>
      <c r="I2238">
        <v>4</v>
      </c>
      <c r="J2238">
        <v>396.68</v>
      </c>
      <c r="K2238">
        <v>0.25</v>
      </c>
      <c r="L2238">
        <v>142.80000000000001</v>
      </c>
      <c r="M2238">
        <v>2.25</v>
      </c>
      <c r="N2238">
        <v>1335.09</v>
      </c>
      <c r="O2238" t="s">
        <v>27</v>
      </c>
      <c r="P2238" t="s">
        <v>28</v>
      </c>
      <c r="Q2238" t="s">
        <v>228</v>
      </c>
      <c r="R2238" t="s">
        <v>82</v>
      </c>
      <c r="S2238" t="s">
        <v>43</v>
      </c>
      <c r="T2238" t="s">
        <v>3857</v>
      </c>
    </row>
    <row r="2239" spans="1:20" x14ac:dyDescent="0.25">
      <c r="A2239" t="s">
        <v>6162</v>
      </c>
      <c r="B2239" s="1">
        <v>44351</v>
      </c>
      <c r="C2239" t="s">
        <v>5860</v>
      </c>
      <c r="D2239" t="s">
        <v>187</v>
      </c>
      <c r="E2239" t="s">
        <v>592</v>
      </c>
      <c r="F2239" t="s">
        <v>593</v>
      </c>
      <c r="G2239" t="s">
        <v>98</v>
      </c>
      <c r="H2239" t="s">
        <v>39</v>
      </c>
      <c r="I2239">
        <v>3</v>
      </c>
      <c r="J2239">
        <v>84.3</v>
      </c>
      <c r="K2239">
        <v>0.2</v>
      </c>
      <c r="L2239">
        <v>16.190000000000001</v>
      </c>
      <c r="M2239">
        <v>10.67</v>
      </c>
      <c r="N2239">
        <v>229.18</v>
      </c>
      <c r="O2239" t="s">
        <v>80</v>
      </c>
      <c r="P2239" t="s">
        <v>28</v>
      </c>
      <c r="Q2239" t="s">
        <v>339</v>
      </c>
      <c r="R2239" t="s">
        <v>82</v>
      </c>
      <c r="S2239" t="s">
        <v>31</v>
      </c>
      <c r="T2239" t="s">
        <v>5708</v>
      </c>
    </row>
    <row r="2240" spans="1:20" x14ac:dyDescent="0.25">
      <c r="A2240" t="s">
        <v>6163</v>
      </c>
      <c r="B2240" s="1">
        <v>45532</v>
      </c>
      <c r="C2240" t="s">
        <v>6164</v>
      </c>
      <c r="D2240" t="s">
        <v>1192</v>
      </c>
      <c r="E2240" t="s">
        <v>202</v>
      </c>
      <c r="F2240" t="s">
        <v>203</v>
      </c>
      <c r="G2240" t="s">
        <v>98</v>
      </c>
      <c r="H2240" t="s">
        <v>256</v>
      </c>
      <c r="I2240">
        <v>1</v>
      </c>
      <c r="J2240">
        <v>312.3</v>
      </c>
      <c r="K2240">
        <v>0</v>
      </c>
      <c r="L2240">
        <v>15.62</v>
      </c>
      <c r="M2240">
        <v>12.59</v>
      </c>
      <c r="N2240">
        <v>340.51</v>
      </c>
      <c r="O2240" t="s">
        <v>27</v>
      </c>
      <c r="P2240" t="s">
        <v>28</v>
      </c>
      <c r="Q2240" t="s">
        <v>145</v>
      </c>
      <c r="R2240" t="s">
        <v>146</v>
      </c>
      <c r="S2240" t="s">
        <v>43</v>
      </c>
      <c r="T2240" t="s">
        <v>3370</v>
      </c>
    </row>
    <row r="2241" spans="1:20" x14ac:dyDescent="0.25">
      <c r="A2241" t="s">
        <v>6165</v>
      </c>
      <c r="B2241" s="1">
        <v>44847</v>
      </c>
      <c r="C2241" t="s">
        <v>6166</v>
      </c>
      <c r="D2241" t="s">
        <v>573</v>
      </c>
      <c r="E2241" t="s">
        <v>121</v>
      </c>
      <c r="F2241" t="s">
        <v>122</v>
      </c>
      <c r="G2241" t="s">
        <v>98</v>
      </c>
      <c r="H2241" t="s">
        <v>354</v>
      </c>
      <c r="I2241">
        <v>5</v>
      </c>
      <c r="J2241">
        <v>412.93</v>
      </c>
      <c r="K2241">
        <v>0</v>
      </c>
      <c r="L2241">
        <v>103.23</v>
      </c>
      <c r="M2241">
        <v>13.95</v>
      </c>
      <c r="N2241">
        <v>2181.83</v>
      </c>
      <c r="O2241" t="s">
        <v>69</v>
      </c>
      <c r="P2241" t="s">
        <v>28</v>
      </c>
      <c r="Q2241" t="s">
        <v>228</v>
      </c>
      <c r="R2241" t="s">
        <v>82</v>
      </c>
      <c r="S2241" t="s">
        <v>235</v>
      </c>
      <c r="T2241" t="s">
        <v>5324</v>
      </c>
    </row>
    <row r="2242" spans="1:20" x14ac:dyDescent="0.25">
      <c r="A2242" t="s">
        <v>6167</v>
      </c>
      <c r="B2242" s="1">
        <v>44786</v>
      </c>
      <c r="C2242" t="s">
        <v>6168</v>
      </c>
      <c r="D2242" t="s">
        <v>670</v>
      </c>
      <c r="E2242" t="s">
        <v>434</v>
      </c>
      <c r="F2242" t="s">
        <v>435</v>
      </c>
      <c r="G2242" t="s">
        <v>38</v>
      </c>
      <c r="H2242" t="s">
        <v>256</v>
      </c>
      <c r="I2242">
        <v>2</v>
      </c>
      <c r="J2242">
        <v>338.87</v>
      </c>
      <c r="K2242">
        <v>0</v>
      </c>
      <c r="L2242">
        <v>81.33</v>
      </c>
      <c r="M2242">
        <v>12.65</v>
      </c>
      <c r="N2242">
        <v>771.72</v>
      </c>
      <c r="O2242" t="s">
        <v>153</v>
      </c>
      <c r="P2242" t="s">
        <v>28</v>
      </c>
      <c r="Q2242" t="s">
        <v>154</v>
      </c>
      <c r="R2242" t="s">
        <v>155</v>
      </c>
      <c r="S2242" t="s">
        <v>43</v>
      </c>
      <c r="T2242" t="s">
        <v>6169</v>
      </c>
    </row>
    <row r="2243" spans="1:20" x14ac:dyDescent="0.25">
      <c r="A2243" t="s">
        <v>6170</v>
      </c>
      <c r="B2243" s="1">
        <v>44556</v>
      </c>
      <c r="C2243" t="s">
        <v>6171</v>
      </c>
      <c r="D2243" t="s">
        <v>418</v>
      </c>
      <c r="E2243" t="s">
        <v>114</v>
      </c>
      <c r="F2243" t="s">
        <v>115</v>
      </c>
      <c r="G2243" t="s">
        <v>180</v>
      </c>
      <c r="H2243" t="s">
        <v>256</v>
      </c>
      <c r="I2243">
        <v>4</v>
      </c>
      <c r="J2243">
        <v>504.88</v>
      </c>
      <c r="K2243">
        <v>0.3</v>
      </c>
      <c r="L2243">
        <v>169.64</v>
      </c>
      <c r="M2243">
        <v>3.71</v>
      </c>
      <c r="N2243">
        <v>1587.01</v>
      </c>
      <c r="O2243" t="s">
        <v>153</v>
      </c>
      <c r="P2243" t="s">
        <v>28</v>
      </c>
      <c r="Q2243" t="s">
        <v>139</v>
      </c>
      <c r="R2243" t="s">
        <v>140</v>
      </c>
      <c r="S2243" t="s">
        <v>43</v>
      </c>
      <c r="T2243" t="s">
        <v>6172</v>
      </c>
    </row>
    <row r="2244" spans="1:20" x14ac:dyDescent="0.25">
      <c r="A2244" t="s">
        <v>6173</v>
      </c>
      <c r="B2244" s="1">
        <v>44844</v>
      </c>
      <c r="C2244" t="s">
        <v>6174</v>
      </c>
      <c r="D2244" t="s">
        <v>113</v>
      </c>
      <c r="E2244" t="s">
        <v>386</v>
      </c>
      <c r="F2244" t="s">
        <v>387</v>
      </c>
      <c r="G2244" t="s">
        <v>108</v>
      </c>
      <c r="H2244" t="s">
        <v>109</v>
      </c>
      <c r="I2244">
        <v>5</v>
      </c>
      <c r="J2244">
        <v>487.59</v>
      </c>
      <c r="K2244">
        <v>0.05</v>
      </c>
      <c r="L2244">
        <v>185.28</v>
      </c>
      <c r="M2244">
        <v>0.73</v>
      </c>
      <c r="N2244">
        <v>2502.06</v>
      </c>
      <c r="O2244" t="s">
        <v>69</v>
      </c>
      <c r="P2244" t="s">
        <v>28</v>
      </c>
      <c r="Q2244" t="s">
        <v>100</v>
      </c>
      <c r="R2244" t="s">
        <v>101</v>
      </c>
      <c r="S2244" t="s">
        <v>43</v>
      </c>
      <c r="T2244" t="s">
        <v>6175</v>
      </c>
    </row>
    <row r="2245" spans="1:20" x14ac:dyDescent="0.25">
      <c r="A2245" t="s">
        <v>6176</v>
      </c>
      <c r="B2245" s="1">
        <v>44331</v>
      </c>
      <c r="C2245" t="s">
        <v>6177</v>
      </c>
      <c r="D2245" t="s">
        <v>22</v>
      </c>
      <c r="E2245" t="s">
        <v>530</v>
      </c>
      <c r="F2245" t="s">
        <v>531</v>
      </c>
      <c r="G2245" t="s">
        <v>38</v>
      </c>
      <c r="H2245" t="s">
        <v>256</v>
      </c>
      <c r="I2245">
        <v>3</v>
      </c>
      <c r="J2245">
        <v>288.04000000000002</v>
      </c>
      <c r="K2245">
        <v>0</v>
      </c>
      <c r="L2245">
        <v>103.69</v>
      </c>
      <c r="M2245">
        <v>3.05</v>
      </c>
      <c r="N2245">
        <v>970.86</v>
      </c>
      <c r="O2245" t="s">
        <v>27</v>
      </c>
      <c r="P2245" t="s">
        <v>28</v>
      </c>
      <c r="Q2245" t="s">
        <v>81</v>
      </c>
      <c r="R2245" t="s">
        <v>82</v>
      </c>
      <c r="S2245" t="s">
        <v>43</v>
      </c>
      <c r="T2245" t="s">
        <v>1703</v>
      </c>
    </row>
    <row r="2246" spans="1:20" x14ac:dyDescent="0.25">
      <c r="A2246" t="s">
        <v>6178</v>
      </c>
      <c r="B2246" s="1">
        <v>43947</v>
      </c>
      <c r="C2246" t="s">
        <v>6179</v>
      </c>
      <c r="D2246" t="s">
        <v>753</v>
      </c>
      <c r="E2246" t="s">
        <v>352</v>
      </c>
      <c r="F2246" t="s">
        <v>353</v>
      </c>
      <c r="G2246" t="s">
        <v>98</v>
      </c>
      <c r="H2246" t="s">
        <v>123</v>
      </c>
      <c r="I2246">
        <v>2</v>
      </c>
      <c r="J2246">
        <v>208.16</v>
      </c>
      <c r="K2246">
        <v>0</v>
      </c>
      <c r="L2246">
        <v>33.31</v>
      </c>
      <c r="M2246">
        <v>1.77</v>
      </c>
      <c r="N2246">
        <v>451.4</v>
      </c>
      <c r="O2246" t="s">
        <v>80</v>
      </c>
      <c r="P2246" t="s">
        <v>99</v>
      </c>
      <c r="Q2246" t="s">
        <v>51</v>
      </c>
      <c r="R2246" t="s">
        <v>42</v>
      </c>
      <c r="S2246" t="s">
        <v>43</v>
      </c>
      <c r="T2246" t="s">
        <v>502</v>
      </c>
    </row>
    <row r="2247" spans="1:20" x14ac:dyDescent="0.25">
      <c r="A2247" t="s">
        <v>6180</v>
      </c>
      <c r="B2247" s="1">
        <v>44216</v>
      </c>
      <c r="C2247" t="s">
        <v>6181</v>
      </c>
      <c r="D2247" t="s">
        <v>694</v>
      </c>
      <c r="E2247" t="s">
        <v>280</v>
      </c>
      <c r="F2247" t="s">
        <v>281</v>
      </c>
      <c r="G2247" t="s">
        <v>180</v>
      </c>
      <c r="H2247" t="s">
        <v>39</v>
      </c>
      <c r="I2247">
        <v>5</v>
      </c>
      <c r="J2247">
        <v>257.89999999999998</v>
      </c>
      <c r="K2247">
        <v>0.3</v>
      </c>
      <c r="L2247">
        <v>72.209999999999994</v>
      </c>
      <c r="M2247">
        <v>7.72</v>
      </c>
      <c r="N2247">
        <v>982.58</v>
      </c>
      <c r="O2247" t="s">
        <v>69</v>
      </c>
      <c r="P2247" t="s">
        <v>28</v>
      </c>
      <c r="Q2247" t="s">
        <v>81</v>
      </c>
      <c r="R2247" t="s">
        <v>82</v>
      </c>
      <c r="S2247" t="s">
        <v>235</v>
      </c>
      <c r="T2247" t="s">
        <v>5482</v>
      </c>
    </row>
    <row r="2248" spans="1:20" x14ac:dyDescent="0.25">
      <c r="A2248" t="s">
        <v>6182</v>
      </c>
      <c r="B2248" s="1">
        <v>45198</v>
      </c>
      <c r="C2248" t="s">
        <v>6183</v>
      </c>
      <c r="D2248" t="s">
        <v>680</v>
      </c>
      <c r="E2248" t="s">
        <v>574</v>
      </c>
      <c r="F2248" t="s">
        <v>575</v>
      </c>
      <c r="G2248" t="s">
        <v>25</v>
      </c>
      <c r="H2248" t="s">
        <v>79</v>
      </c>
      <c r="I2248">
        <v>2</v>
      </c>
      <c r="J2248">
        <v>575.76</v>
      </c>
      <c r="K2248">
        <v>0.1</v>
      </c>
      <c r="L2248">
        <v>124.36</v>
      </c>
      <c r="M2248">
        <v>11.62</v>
      </c>
      <c r="N2248">
        <v>1172.3499999999999</v>
      </c>
      <c r="O2248" t="s">
        <v>27</v>
      </c>
      <c r="P2248" t="s">
        <v>28</v>
      </c>
      <c r="Q2248" t="s">
        <v>51</v>
      </c>
      <c r="R2248" t="s">
        <v>42</v>
      </c>
      <c r="S2248" t="s">
        <v>43</v>
      </c>
      <c r="T2248" t="s">
        <v>6184</v>
      </c>
    </row>
    <row r="2249" spans="1:20" x14ac:dyDescent="0.25">
      <c r="A2249" t="s">
        <v>6185</v>
      </c>
      <c r="B2249" s="1">
        <v>44414</v>
      </c>
      <c r="C2249" t="s">
        <v>6186</v>
      </c>
      <c r="D2249" t="s">
        <v>501</v>
      </c>
      <c r="E2249" t="s">
        <v>56</v>
      </c>
      <c r="F2249" t="s">
        <v>57</v>
      </c>
      <c r="G2249" t="s">
        <v>98</v>
      </c>
      <c r="H2249" t="s">
        <v>39</v>
      </c>
      <c r="I2249">
        <v>3</v>
      </c>
      <c r="J2249">
        <v>491.99</v>
      </c>
      <c r="K2249">
        <v>0.25</v>
      </c>
      <c r="L2249">
        <v>0</v>
      </c>
      <c r="M2249">
        <v>8.17</v>
      </c>
      <c r="N2249">
        <v>1115.1500000000001</v>
      </c>
      <c r="O2249" t="s">
        <v>69</v>
      </c>
      <c r="P2249" t="s">
        <v>28</v>
      </c>
      <c r="Q2249" t="s">
        <v>89</v>
      </c>
      <c r="R2249" t="s">
        <v>90</v>
      </c>
      <c r="S2249" t="s">
        <v>31</v>
      </c>
      <c r="T2249" t="s">
        <v>1003</v>
      </c>
    </row>
    <row r="2250" spans="1:20" x14ac:dyDescent="0.25">
      <c r="A2250" t="s">
        <v>6187</v>
      </c>
      <c r="B2250" s="1">
        <v>44225</v>
      </c>
      <c r="C2250" t="s">
        <v>6188</v>
      </c>
      <c r="D2250" t="s">
        <v>336</v>
      </c>
      <c r="E2250" t="s">
        <v>337</v>
      </c>
      <c r="F2250" t="s">
        <v>338</v>
      </c>
      <c r="G2250" t="s">
        <v>180</v>
      </c>
      <c r="H2250" t="s">
        <v>123</v>
      </c>
      <c r="I2250">
        <v>4</v>
      </c>
      <c r="J2250">
        <v>481.58</v>
      </c>
      <c r="K2250">
        <v>0</v>
      </c>
      <c r="L2250">
        <v>96.32</v>
      </c>
      <c r="M2250">
        <v>3.95</v>
      </c>
      <c r="N2250">
        <v>2026.59</v>
      </c>
      <c r="O2250" t="s">
        <v>80</v>
      </c>
      <c r="P2250" t="s">
        <v>28</v>
      </c>
      <c r="Q2250" t="s">
        <v>71</v>
      </c>
      <c r="R2250" t="s">
        <v>42</v>
      </c>
      <c r="S2250" t="s">
        <v>43</v>
      </c>
      <c r="T2250" t="s">
        <v>2763</v>
      </c>
    </row>
    <row r="2251" spans="1:20" x14ac:dyDescent="0.25">
      <c r="A2251" t="s">
        <v>6189</v>
      </c>
      <c r="B2251" s="1">
        <v>44918</v>
      </c>
      <c r="C2251" t="s">
        <v>6190</v>
      </c>
      <c r="D2251" t="s">
        <v>881</v>
      </c>
      <c r="E2251" t="s">
        <v>302</v>
      </c>
      <c r="F2251" t="s">
        <v>303</v>
      </c>
      <c r="G2251" t="s">
        <v>108</v>
      </c>
      <c r="H2251" t="s">
        <v>109</v>
      </c>
      <c r="I2251">
        <v>5</v>
      </c>
      <c r="J2251">
        <v>357.73</v>
      </c>
      <c r="K2251">
        <v>0.05</v>
      </c>
      <c r="L2251">
        <v>135.94</v>
      </c>
      <c r="M2251">
        <v>6.03</v>
      </c>
      <c r="N2251">
        <v>1841.19</v>
      </c>
      <c r="O2251" t="s">
        <v>80</v>
      </c>
      <c r="P2251" t="s">
        <v>28</v>
      </c>
      <c r="Q2251" t="s">
        <v>60</v>
      </c>
      <c r="R2251" t="s">
        <v>61</v>
      </c>
      <c r="S2251" t="s">
        <v>72</v>
      </c>
      <c r="T2251" t="s">
        <v>6191</v>
      </c>
    </row>
    <row r="2252" spans="1:20" x14ac:dyDescent="0.25">
      <c r="A2252" t="s">
        <v>6192</v>
      </c>
      <c r="B2252" s="1">
        <v>45571</v>
      </c>
      <c r="C2252" t="s">
        <v>6193</v>
      </c>
      <c r="D2252" t="s">
        <v>120</v>
      </c>
      <c r="E2252" t="s">
        <v>492</v>
      </c>
      <c r="F2252" t="s">
        <v>493</v>
      </c>
      <c r="G2252" t="s">
        <v>50</v>
      </c>
      <c r="H2252" t="s">
        <v>68</v>
      </c>
      <c r="I2252">
        <v>5</v>
      </c>
      <c r="J2252">
        <v>271.2</v>
      </c>
      <c r="K2252">
        <v>0.1</v>
      </c>
      <c r="L2252">
        <v>61.02</v>
      </c>
      <c r="M2252">
        <v>2.39</v>
      </c>
      <c r="N2252">
        <v>1283.81</v>
      </c>
      <c r="O2252" t="s">
        <v>27</v>
      </c>
      <c r="P2252" t="s">
        <v>28</v>
      </c>
      <c r="Q2252" t="s">
        <v>139</v>
      </c>
      <c r="R2252" t="s">
        <v>140</v>
      </c>
      <c r="S2252" t="s">
        <v>43</v>
      </c>
      <c r="T2252" t="s">
        <v>6194</v>
      </c>
    </row>
    <row r="2253" spans="1:20" x14ac:dyDescent="0.25">
      <c r="A2253" t="s">
        <v>6195</v>
      </c>
      <c r="B2253" s="1">
        <v>44551</v>
      </c>
      <c r="C2253" t="s">
        <v>6196</v>
      </c>
      <c r="D2253" t="s">
        <v>555</v>
      </c>
      <c r="E2253" t="s">
        <v>945</v>
      </c>
      <c r="F2253" t="s">
        <v>946</v>
      </c>
      <c r="G2253" t="s">
        <v>50</v>
      </c>
      <c r="H2253" t="s">
        <v>26</v>
      </c>
      <c r="I2253">
        <v>1</v>
      </c>
      <c r="J2253">
        <v>576.58000000000004</v>
      </c>
      <c r="K2253">
        <v>0</v>
      </c>
      <c r="L2253">
        <v>46.13</v>
      </c>
      <c r="M2253">
        <v>4.38</v>
      </c>
      <c r="N2253">
        <v>627.09</v>
      </c>
      <c r="O2253" t="s">
        <v>153</v>
      </c>
      <c r="P2253" t="s">
        <v>28</v>
      </c>
      <c r="Q2253" t="s">
        <v>139</v>
      </c>
      <c r="R2253" t="s">
        <v>140</v>
      </c>
      <c r="S2253" t="s">
        <v>31</v>
      </c>
      <c r="T2253" t="s">
        <v>5974</v>
      </c>
    </row>
    <row r="2254" spans="1:20" x14ac:dyDescent="0.25">
      <c r="A2254" t="s">
        <v>6197</v>
      </c>
      <c r="B2254" s="1">
        <v>43902</v>
      </c>
      <c r="C2254" t="s">
        <v>6198</v>
      </c>
      <c r="D2254" t="s">
        <v>1618</v>
      </c>
      <c r="E2254" t="s">
        <v>945</v>
      </c>
      <c r="F2254" t="s">
        <v>946</v>
      </c>
      <c r="G2254" t="s">
        <v>38</v>
      </c>
      <c r="H2254" t="s">
        <v>26</v>
      </c>
      <c r="I2254">
        <v>3</v>
      </c>
      <c r="J2254">
        <v>14.5</v>
      </c>
      <c r="K2254">
        <v>0</v>
      </c>
      <c r="L2254">
        <v>0</v>
      </c>
      <c r="M2254">
        <v>0.34</v>
      </c>
      <c r="N2254">
        <v>43.84</v>
      </c>
      <c r="O2254" t="s">
        <v>27</v>
      </c>
      <c r="P2254" t="s">
        <v>28</v>
      </c>
      <c r="Q2254" t="s">
        <v>228</v>
      </c>
      <c r="R2254" t="s">
        <v>82</v>
      </c>
      <c r="S2254" t="s">
        <v>43</v>
      </c>
      <c r="T2254" t="s">
        <v>750</v>
      </c>
    </row>
    <row r="2255" spans="1:20" x14ac:dyDescent="0.25">
      <c r="A2255" t="s">
        <v>6199</v>
      </c>
      <c r="B2255" s="1">
        <v>45643</v>
      </c>
      <c r="C2255" t="s">
        <v>3280</v>
      </c>
      <c r="D2255" t="s">
        <v>801</v>
      </c>
      <c r="E2255" t="s">
        <v>56</v>
      </c>
      <c r="F2255" t="s">
        <v>57</v>
      </c>
      <c r="G2255" t="s">
        <v>98</v>
      </c>
      <c r="H2255" t="s">
        <v>123</v>
      </c>
      <c r="I2255">
        <v>1</v>
      </c>
      <c r="J2255">
        <v>107.11</v>
      </c>
      <c r="K2255">
        <v>0.1</v>
      </c>
      <c r="L2255">
        <v>11.57</v>
      </c>
      <c r="M2255">
        <v>5.74</v>
      </c>
      <c r="N2255">
        <v>113.71</v>
      </c>
      <c r="O2255" t="s">
        <v>59</v>
      </c>
      <c r="P2255" t="s">
        <v>70</v>
      </c>
      <c r="Q2255" t="s">
        <v>228</v>
      </c>
      <c r="R2255" t="s">
        <v>82</v>
      </c>
      <c r="S2255" t="s">
        <v>43</v>
      </c>
      <c r="T2255" t="s">
        <v>4148</v>
      </c>
    </row>
    <row r="2256" spans="1:20" x14ac:dyDescent="0.25">
      <c r="A2256" t="s">
        <v>6200</v>
      </c>
      <c r="B2256" s="1">
        <v>44104</v>
      </c>
      <c r="C2256" t="s">
        <v>6201</v>
      </c>
      <c r="D2256" t="s">
        <v>343</v>
      </c>
      <c r="E2256" t="s">
        <v>114</v>
      </c>
      <c r="F2256" t="s">
        <v>115</v>
      </c>
      <c r="G2256" t="s">
        <v>38</v>
      </c>
      <c r="H2256" t="s">
        <v>79</v>
      </c>
      <c r="I2256">
        <v>4</v>
      </c>
      <c r="J2256">
        <v>378.02</v>
      </c>
      <c r="K2256">
        <v>0.05</v>
      </c>
      <c r="L2256">
        <v>71.819999999999993</v>
      </c>
      <c r="M2256">
        <v>0.53</v>
      </c>
      <c r="N2256">
        <v>1508.83</v>
      </c>
      <c r="O2256" t="s">
        <v>69</v>
      </c>
      <c r="P2256" t="s">
        <v>28</v>
      </c>
      <c r="Q2256" t="s">
        <v>188</v>
      </c>
      <c r="R2256" t="s">
        <v>82</v>
      </c>
      <c r="S2256" t="s">
        <v>72</v>
      </c>
      <c r="T2256" t="s">
        <v>6202</v>
      </c>
    </row>
    <row r="2257" spans="1:20" x14ac:dyDescent="0.25">
      <c r="A2257" t="s">
        <v>6203</v>
      </c>
      <c r="B2257" s="1">
        <v>45174</v>
      </c>
      <c r="C2257" t="s">
        <v>6204</v>
      </c>
      <c r="D2257" t="s">
        <v>1103</v>
      </c>
      <c r="E2257" t="s">
        <v>130</v>
      </c>
      <c r="F2257" t="s">
        <v>131</v>
      </c>
      <c r="G2257" t="s">
        <v>108</v>
      </c>
      <c r="H2257" t="s">
        <v>58</v>
      </c>
      <c r="I2257">
        <v>1</v>
      </c>
      <c r="J2257">
        <v>106.6</v>
      </c>
      <c r="K2257">
        <v>0</v>
      </c>
      <c r="L2257">
        <v>12.79</v>
      </c>
      <c r="M2257">
        <v>0.95</v>
      </c>
      <c r="N2257">
        <v>120.34</v>
      </c>
      <c r="O2257" t="s">
        <v>40</v>
      </c>
      <c r="P2257" t="s">
        <v>99</v>
      </c>
      <c r="Q2257" t="s">
        <v>29</v>
      </c>
      <c r="R2257" t="s">
        <v>30</v>
      </c>
      <c r="S2257" t="s">
        <v>31</v>
      </c>
      <c r="T2257" t="s">
        <v>6205</v>
      </c>
    </row>
    <row r="2258" spans="1:20" x14ac:dyDescent="0.25">
      <c r="A2258" t="s">
        <v>6206</v>
      </c>
      <c r="B2258" s="1">
        <v>44168</v>
      </c>
      <c r="C2258" t="s">
        <v>6207</v>
      </c>
      <c r="D2258" t="s">
        <v>779</v>
      </c>
      <c r="E2258" t="s">
        <v>434</v>
      </c>
      <c r="F2258" t="s">
        <v>435</v>
      </c>
      <c r="G2258" t="s">
        <v>108</v>
      </c>
      <c r="H2258" t="s">
        <v>26</v>
      </c>
      <c r="I2258">
        <v>1</v>
      </c>
      <c r="J2258">
        <v>6.53</v>
      </c>
      <c r="K2258">
        <v>0</v>
      </c>
      <c r="L2258">
        <v>0.52</v>
      </c>
      <c r="M2258">
        <v>5.54</v>
      </c>
      <c r="N2258">
        <v>12.59</v>
      </c>
      <c r="O2258" t="s">
        <v>27</v>
      </c>
      <c r="P2258" t="s">
        <v>28</v>
      </c>
      <c r="Q2258" t="s">
        <v>145</v>
      </c>
      <c r="R2258" t="s">
        <v>146</v>
      </c>
      <c r="S2258" t="s">
        <v>43</v>
      </c>
      <c r="T2258" t="s">
        <v>908</v>
      </c>
    </row>
    <row r="2259" spans="1:20" x14ac:dyDescent="0.25">
      <c r="A2259" t="s">
        <v>6208</v>
      </c>
      <c r="B2259" s="1">
        <v>45220</v>
      </c>
      <c r="C2259" t="s">
        <v>6209</v>
      </c>
      <c r="D2259" t="s">
        <v>604</v>
      </c>
      <c r="E2259" t="s">
        <v>286</v>
      </c>
      <c r="F2259" t="s">
        <v>287</v>
      </c>
      <c r="G2259" t="s">
        <v>98</v>
      </c>
      <c r="H2259" t="s">
        <v>109</v>
      </c>
      <c r="I2259">
        <v>5</v>
      </c>
      <c r="J2259">
        <v>153.35</v>
      </c>
      <c r="K2259">
        <v>0</v>
      </c>
      <c r="L2259">
        <v>61.34</v>
      </c>
      <c r="M2259">
        <v>2.81</v>
      </c>
      <c r="N2259">
        <v>830.9</v>
      </c>
      <c r="O2259" t="s">
        <v>69</v>
      </c>
      <c r="P2259" t="s">
        <v>28</v>
      </c>
      <c r="Q2259" t="s">
        <v>154</v>
      </c>
      <c r="R2259" t="s">
        <v>155</v>
      </c>
      <c r="S2259" t="s">
        <v>43</v>
      </c>
      <c r="T2259" t="s">
        <v>6098</v>
      </c>
    </row>
    <row r="2260" spans="1:20" x14ac:dyDescent="0.25">
      <c r="A2260" t="s">
        <v>6210</v>
      </c>
      <c r="B2260" s="1">
        <v>45349</v>
      </c>
      <c r="C2260" t="s">
        <v>6211</v>
      </c>
      <c r="D2260" t="s">
        <v>1333</v>
      </c>
      <c r="E2260" t="s">
        <v>812</v>
      </c>
      <c r="F2260" t="s">
        <v>813</v>
      </c>
      <c r="G2260" t="s">
        <v>38</v>
      </c>
      <c r="H2260" t="s">
        <v>109</v>
      </c>
      <c r="I2260">
        <v>2</v>
      </c>
      <c r="J2260">
        <v>104.11</v>
      </c>
      <c r="K2260">
        <v>0.2</v>
      </c>
      <c r="L2260">
        <v>13.33</v>
      </c>
      <c r="M2260">
        <v>3.44</v>
      </c>
      <c r="N2260">
        <v>183.35</v>
      </c>
      <c r="O2260" t="s">
        <v>69</v>
      </c>
      <c r="P2260" t="s">
        <v>28</v>
      </c>
      <c r="Q2260" t="s">
        <v>124</v>
      </c>
      <c r="R2260" t="s">
        <v>125</v>
      </c>
      <c r="S2260" t="s">
        <v>43</v>
      </c>
      <c r="T2260" t="s">
        <v>168</v>
      </c>
    </row>
    <row r="2261" spans="1:20" x14ac:dyDescent="0.25">
      <c r="A2261" t="s">
        <v>6212</v>
      </c>
      <c r="B2261" s="1">
        <v>44437</v>
      </c>
      <c r="C2261" t="s">
        <v>6213</v>
      </c>
      <c r="D2261" t="s">
        <v>1802</v>
      </c>
      <c r="E2261" t="s">
        <v>456</v>
      </c>
      <c r="F2261" t="s">
        <v>457</v>
      </c>
      <c r="G2261" t="s">
        <v>25</v>
      </c>
      <c r="H2261" t="s">
        <v>79</v>
      </c>
      <c r="I2261">
        <v>1</v>
      </c>
      <c r="J2261">
        <v>559.41999999999996</v>
      </c>
      <c r="K2261">
        <v>0.15</v>
      </c>
      <c r="L2261">
        <v>38.04</v>
      </c>
      <c r="M2261">
        <v>3.52</v>
      </c>
      <c r="N2261">
        <v>517.07000000000005</v>
      </c>
      <c r="O2261" t="s">
        <v>40</v>
      </c>
      <c r="P2261" t="s">
        <v>28</v>
      </c>
      <c r="Q2261" t="s">
        <v>154</v>
      </c>
      <c r="R2261" t="s">
        <v>155</v>
      </c>
      <c r="S2261" t="s">
        <v>43</v>
      </c>
      <c r="T2261" t="s">
        <v>1426</v>
      </c>
    </row>
    <row r="2262" spans="1:20" x14ac:dyDescent="0.25">
      <c r="A2262" t="s">
        <v>6214</v>
      </c>
      <c r="B2262" s="1">
        <v>43996</v>
      </c>
      <c r="C2262" t="s">
        <v>6215</v>
      </c>
      <c r="D2262" t="s">
        <v>694</v>
      </c>
      <c r="E2262" t="s">
        <v>254</v>
      </c>
      <c r="F2262" t="s">
        <v>255</v>
      </c>
      <c r="G2262" t="s">
        <v>98</v>
      </c>
      <c r="H2262" t="s">
        <v>109</v>
      </c>
      <c r="I2262">
        <v>5</v>
      </c>
      <c r="J2262">
        <v>450.38</v>
      </c>
      <c r="K2262">
        <v>0</v>
      </c>
      <c r="L2262">
        <v>112.6</v>
      </c>
      <c r="M2262">
        <v>13.2</v>
      </c>
      <c r="N2262">
        <v>2377.6999999999998</v>
      </c>
      <c r="O2262" t="s">
        <v>69</v>
      </c>
      <c r="P2262" t="s">
        <v>99</v>
      </c>
      <c r="Q2262" t="s">
        <v>228</v>
      </c>
      <c r="R2262" t="s">
        <v>82</v>
      </c>
      <c r="S2262" t="s">
        <v>43</v>
      </c>
      <c r="T2262" t="s">
        <v>6216</v>
      </c>
    </row>
    <row r="2263" spans="1:20" x14ac:dyDescent="0.25">
      <c r="A2263" t="s">
        <v>6217</v>
      </c>
      <c r="B2263" s="1">
        <v>45398</v>
      </c>
      <c r="C2263" t="s">
        <v>6218</v>
      </c>
      <c r="D2263" t="s">
        <v>35</v>
      </c>
      <c r="E2263" t="s">
        <v>121</v>
      </c>
      <c r="F2263" t="s">
        <v>122</v>
      </c>
      <c r="G2263" t="s">
        <v>50</v>
      </c>
      <c r="H2263" t="s">
        <v>79</v>
      </c>
      <c r="I2263">
        <v>2</v>
      </c>
      <c r="J2263">
        <v>327.47000000000003</v>
      </c>
      <c r="K2263">
        <v>0.05</v>
      </c>
      <c r="L2263">
        <v>49.78</v>
      </c>
      <c r="M2263">
        <v>12.03</v>
      </c>
      <c r="N2263">
        <v>684</v>
      </c>
      <c r="O2263" t="s">
        <v>80</v>
      </c>
      <c r="P2263" t="s">
        <v>28</v>
      </c>
      <c r="Q2263" t="s">
        <v>60</v>
      </c>
      <c r="R2263" t="s">
        <v>61</v>
      </c>
      <c r="S2263" t="s">
        <v>235</v>
      </c>
      <c r="T2263" t="s">
        <v>1171</v>
      </c>
    </row>
    <row r="2264" spans="1:20" x14ac:dyDescent="0.25">
      <c r="A2264" t="s">
        <v>6219</v>
      </c>
      <c r="B2264" s="1">
        <v>43841</v>
      </c>
      <c r="C2264" t="s">
        <v>6220</v>
      </c>
      <c r="D2264" t="s">
        <v>1736</v>
      </c>
      <c r="E2264" t="s">
        <v>319</v>
      </c>
      <c r="F2264" t="s">
        <v>320</v>
      </c>
      <c r="G2264" t="s">
        <v>180</v>
      </c>
      <c r="H2264" t="s">
        <v>256</v>
      </c>
      <c r="I2264">
        <v>1</v>
      </c>
      <c r="J2264">
        <v>250.91</v>
      </c>
      <c r="K2264">
        <v>0.1</v>
      </c>
      <c r="L2264">
        <v>40.65</v>
      </c>
      <c r="M2264">
        <v>5.16</v>
      </c>
      <c r="N2264">
        <v>271.63</v>
      </c>
      <c r="O2264" t="s">
        <v>80</v>
      </c>
      <c r="P2264" t="s">
        <v>28</v>
      </c>
      <c r="Q2264" t="s">
        <v>182</v>
      </c>
      <c r="R2264" t="s">
        <v>183</v>
      </c>
      <c r="S2264" t="s">
        <v>43</v>
      </c>
      <c r="T2264" t="s">
        <v>6221</v>
      </c>
    </row>
    <row r="2265" spans="1:20" x14ac:dyDescent="0.25">
      <c r="A2265" t="s">
        <v>6222</v>
      </c>
      <c r="B2265" s="1">
        <v>45155</v>
      </c>
      <c r="C2265" t="s">
        <v>6223</v>
      </c>
      <c r="D2265" t="s">
        <v>2168</v>
      </c>
      <c r="E2265" t="s">
        <v>151</v>
      </c>
      <c r="F2265" t="s">
        <v>152</v>
      </c>
      <c r="G2265" t="s">
        <v>98</v>
      </c>
      <c r="H2265" t="s">
        <v>109</v>
      </c>
      <c r="I2265">
        <v>1</v>
      </c>
      <c r="J2265">
        <v>304.20999999999998</v>
      </c>
      <c r="K2265">
        <v>0.1</v>
      </c>
      <c r="L2265">
        <v>13.69</v>
      </c>
      <c r="M2265">
        <v>14.37</v>
      </c>
      <c r="N2265">
        <v>301.85000000000002</v>
      </c>
      <c r="O2265" t="s">
        <v>80</v>
      </c>
      <c r="P2265" t="s">
        <v>28</v>
      </c>
      <c r="Q2265" t="s">
        <v>51</v>
      </c>
      <c r="R2265" t="s">
        <v>42</v>
      </c>
      <c r="S2265" t="s">
        <v>72</v>
      </c>
      <c r="T2265" t="s">
        <v>6224</v>
      </c>
    </row>
    <row r="2266" spans="1:20" x14ac:dyDescent="0.25">
      <c r="A2266" t="s">
        <v>6225</v>
      </c>
      <c r="B2266" s="1">
        <v>44559</v>
      </c>
      <c r="C2266" t="s">
        <v>6226</v>
      </c>
      <c r="D2266" t="s">
        <v>538</v>
      </c>
      <c r="E2266" t="s">
        <v>48</v>
      </c>
      <c r="F2266" t="s">
        <v>49</v>
      </c>
      <c r="G2266" t="s">
        <v>98</v>
      </c>
      <c r="H2266" t="s">
        <v>68</v>
      </c>
      <c r="I2266">
        <v>1</v>
      </c>
      <c r="J2266">
        <v>355.35</v>
      </c>
      <c r="K2266">
        <v>0.2</v>
      </c>
      <c r="L2266">
        <v>0</v>
      </c>
      <c r="M2266">
        <v>13.04</v>
      </c>
      <c r="N2266">
        <v>297.32</v>
      </c>
      <c r="O2266" t="s">
        <v>69</v>
      </c>
      <c r="P2266" t="s">
        <v>28</v>
      </c>
      <c r="Q2266" t="s">
        <v>81</v>
      </c>
      <c r="R2266" t="s">
        <v>82</v>
      </c>
      <c r="S2266" t="s">
        <v>43</v>
      </c>
      <c r="T2266" t="s">
        <v>3008</v>
      </c>
    </row>
    <row r="2267" spans="1:20" x14ac:dyDescent="0.25">
      <c r="A2267" t="s">
        <v>6227</v>
      </c>
      <c r="B2267" s="1">
        <v>44631</v>
      </c>
      <c r="C2267" t="s">
        <v>6228</v>
      </c>
      <c r="D2267" t="s">
        <v>443</v>
      </c>
      <c r="E2267" t="s">
        <v>56</v>
      </c>
      <c r="F2267" t="s">
        <v>57</v>
      </c>
      <c r="G2267" t="s">
        <v>50</v>
      </c>
      <c r="H2267" t="s">
        <v>79</v>
      </c>
      <c r="I2267">
        <v>3</v>
      </c>
      <c r="J2267">
        <v>283.92</v>
      </c>
      <c r="K2267">
        <v>0</v>
      </c>
      <c r="L2267">
        <v>102.21</v>
      </c>
      <c r="M2267">
        <v>14.31</v>
      </c>
      <c r="N2267">
        <v>968.28</v>
      </c>
      <c r="O2267" t="s">
        <v>80</v>
      </c>
      <c r="P2267" t="s">
        <v>28</v>
      </c>
      <c r="Q2267" t="s">
        <v>81</v>
      </c>
      <c r="R2267" t="s">
        <v>82</v>
      </c>
      <c r="S2267" t="s">
        <v>43</v>
      </c>
      <c r="T2267" t="s">
        <v>511</v>
      </c>
    </row>
    <row r="2268" spans="1:20" x14ac:dyDescent="0.25">
      <c r="A2268" t="s">
        <v>6229</v>
      </c>
      <c r="B2268" s="1">
        <v>43932</v>
      </c>
      <c r="C2268" t="s">
        <v>6230</v>
      </c>
      <c r="D2268" t="s">
        <v>680</v>
      </c>
      <c r="E2268" t="s">
        <v>96</v>
      </c>
      <c r="F2268" t="s">
        <v>97</v>
      </c>
      <c r="G2268" t="s">
        <v>98</v>
      </c>
      <c r="H2268" t="s">
        <v>68</v>
      </c>
      <c r="I2268">
        <v>1</v>
      </c>
      <c r="J2268">
        <v>131.24</v>
      </c>
      <c r="K2268">
        <v>0.1</v>
      </c>
      <c r="L2268">
        <v>14.17</v>
      </c>
      <c r="M2268">
        <v>12.24</v>
      </c>
      <c r="N2268">
        <v>144.53</v>
      </c>
      <c r="O2268" t="s">
        <v>69</v>
      </c>
      <c r="P2268" t="s">
        <v>28</v>
      </c>
      <c r="Q2268" t="s">
        <v>210</v>
      </c>
      <c r="R2268" t="s">
        <v>42</v>
      </c>
      <c r="S2268" t="s">
        <v>43</v>
      </c>
      <c r="T2268" t="s">
        <v>6231</v>
      </c>
    </row>
    <row r="2269" spans="1:20" x14ac:dyDescent="0.25">
      <c r="A2269" t="s">
        <v>6232</v>
      </c>
      <c r="B2269" s="1">
        <v>45279</v>
      </c>
      <c r="C2269" t="s">
        <v>6233</v>
      </c>
      <c r="D2269" t="s">
        <v>332</v>
      </c>
      <c r="E2269" t="s">
        <v>352</v>
      </c>
      <c r="F2269" t="s">
        <v>353</v>
      </c>
      <c r="G2269" t="s">
        <v>38</v>
      </c>
      <c r="H2269" t="s">
        <v>256</v>
      </c>
      <c r="I2269">
        <v>1</v>
      </c>
      <c r="J2269">
        <v>131.07</v>
      </c>
      <c r="K2269">
        <v>0.25</v>
      </c>
      <c r="L2269">
        <v>11.8</v>
      </c>
      <c r="M2269">
        <v>1.32</v>
      </c>
      <c r="N2269">
        <v>111.42</v>
      </c>
      <c r="O2269" t="s">
        <v>40</v>
      </c>
      <c r="P2269" t="s">
        <v>28</v>
      </c>
      <c r="Q2269" t="s">
        <v>139</v>
      </c>
      <c r="R2269" t="s">
        <v>140</v>
      </c>
      <c r="S2269" t="s">
        <v>43</v>
      </c>
      <c r="T2269" t="s">
        <v>1254</v>
      </c>
    </row>
    <row r="2270" spans="1:20" x14ac:dyDescent="0.25">
      <c r="A2270" t="s">
        <v>6234</v>
      </c>
      <c r="B2270" s="1">
        <v>45246</v>
      </c>
      <c r="C2270" t="s">
        <v>6235</v>
      </c>
      <c r="D2270" t="s">
        <v>865</v>
      </c>
      <c r="E2270" t="s">
        <v>286</v>
      </c>
      <c r="F2270" t="s">
        <v>287</v>
      </c>
      <c r="G2270" t="s">
        <v>98</v>
      </c>
      <c r="H2270" t="s">
        <v>263</v>
      </c>
      <c r="I2270">
        <v>3</v>
      </c>
      <c r="J2270">
        <v>303.94</v>
      </c>
      <c r="K2270">
        <v>0.1</v>
      </c>
      <c r="L2270">
        <v>98.48</v>
      </c>
      <c r="M2270">
        <v>12.04</v>
      </c>
      <c r="N2270">
        <v>931.16</v>
      </c>
      <c r="O2270" t="s">
        <v>69</v>
      </c>
      <c r="P2270" t="s">
        <v>28</v>
      </c>
      <c r="Q2270" t="s">
        <v>154</v>
      </c>
      <c r="R2270" t="s">
        <v>155</v>
      </c>
      <c r="S2270" t="s">
        <v>43</v>
      </c>
      <c r="T2270" t="s">
        <v>6236</v>
      </c>
    </row>
    <row r="2271" spans="1:20" x14ac:dyDescent="0.25">
      <c r="A2271" t="s">
        <v>6237</v>
      </c>
      <c r="B2271" s="1">
        <v>44609</v>
      </c>
      <c r="C2271" t="s">
        <v>6238</v>
      </c>
      <c r="D2271" t="s">
        <v>451</v>
      </c>
      <c r="E2271" t="s">
        <v>945</v>
      </c>
      <c r="F2271" t="s">
        <v>946</v>
      </c>
      <c r="G2271" t="s">
        <v>108</v>
      </c>
      <c r="H2271" t="s">
        <v>79</v>
      </c>
      <c r="I2271">
        <v>3</v>
      </c>
      <c r="J2271">
        <v>166.44</v>
      </c>
      <c r="K2271">
        <v>0.15</v>
      </c>
      <c r="L2271">
        <v>21.22</v>
      </c>
      <c r="M2271">
        <v>5.98</v>
      </c>
      <c r="N2271">
        <v>451.62</v>
      </c>
      <c r="O2271" t="s">
        <v>80</v>
      </c>
      <c r="P2271" t="s">
        <v>99</v>
      </c>
      <c r="Q2271" t="s">
        <v>29</v>
      </c>
      <c r="R2271" t="s">
        <v>30</v>
      </c>
      <c r="S2271" t="s">
        <v>43</v>
      </c>
      <c r="T2271" t="s">
        <v>5243</v>
      </c>
    </row>
    <row r="2272" spans="1:20" x14ac:dyDescent="0.25">
      <c r="A2272" t="s">
        <v>6239</v>
      </c>
      <c r="B2272" s="1">
        <v>44044</v>
      </c>
      <c r="C2272" t="s">
        <v>6240</v>
      </c>
      <c r="D2272" t="s">
        <v>207</v>
      </c>
      <c r="E2272" t="s">
        <v>374</v>
      </c>
      <c r="F2272" t="s">
        <v>375</v>
      </c>
      <c r="G2272" t="s">
        <v>38</v>
      </c>
      <c r="H2272" t="s">
        <v>79</v>
      </c>
      <c r="I2272">
        <v>4</v>
      </c>
      <c r="J2272">
        <v>74.650000000000006</v>
      </c>
      <c r="K2272">
        <v>0.25</v>
      </c>
      <c r="L2272">
        <v>11.2</v>
      </c>
      <c r="M2272">
        <v>0.01</v>
      </c>
      <c r="N2272">
        <v>235.16</v>
      </c>
      <c r="O2272" t="s">
        <v>27</v>
      </c>
      <c r="P2272" t="s">
        <v>28</v>
      </c>
      <c r="Q2272" t="s">
        <v>339</v>
      </c>
      <c r="R2272" t="s">
        <v>82</v>
      </c>
      <c r="S2272" t="s">
        <v>43</v>
      </c>
      <c r="T2272" t="s">
        <v>2080</v>
      </c>
    </row>
    <row r="2273" spans="1:20" x14ac:dyDescent="0.25">
      <c r="A2273" t="s">
        <v>6241</v>
      </c>
      <c r="B2273" s="1">
        <v>45545</v>
      </c>
      <c r="C2273" t="s">
        <v>6242</v>
      </c>
      <c r="D2273" t="s">
        <v>604</v>
      </c>
      <c r="E2273" t="s">
        <v>280</v>
      </c>
      <c r="F2273" t="s">
        <v>281</v>
      </c>
      <c r="G2273" t="s">
        <v>38</v>
      </c>
      <c r="H2273" t="s">
        <v>354</v>
      </c>
      <c r="I2273">
        <v>5</v>
      </c>
      <c r="J2273">
        <v>35.03</v>
      </c>
      <c r="K2273">
        <v>0</v>
      </c>
      <c r="L2273">
        <v>8.76</v>
      </c>
      <c r="M2273">
        <v>10.75</v>
      </c>
      <c r="N2273">
        <v>194.66</v>
      </c>
      <c r="O2273" t="s">
        <v>153</v>
      </c>
      <c r="P2273" t="s">
        <v>28</v>
      </c>
      <c r="Q2273" t="s">
        <v>29</v>
      </c>
      <c r="R2273" t="s">
        <v>30</v>
      </c>
      <c r="S2273" t="s">
        <v>235</v>
      </c>
      <c r="T2273" t="s">
        <v>3454</v>
      </c>
    </row>
    <row r="2274" spans="1:20" x14ac:dyDescent="0.25">
      <c r="A2274" t="s">
        <v>6243</v>
      </c>
      <c r="B2274" s="1">
        <v>44942</v>
      </c>
      <c r="C2274" t="s">
        <v>6244</v>
      </c>
      <c r="D2274" t="s">
        <v>405</v>
      </c>
      <c r="E2274" t="s">
        <v>492</v>
      </c>
      <c r="F2274" t="s">
        <v>493</v>
      </c>
      <c r="G2274" t="s">
        <v>38</v>
      </c>
      <c r="H2274" t="s">
        <v>39</v>
      </c>
      <c r="I2274">
        <v>2</v>
      </c>
      <c r="J2274">
        <v>24.14</v>
      </c>
      <c r="K2274">
        <v>0.2</v>
      </c>
      <c r="L2274">
        <v>1.93</v>
      </c>
      <c r="M2274">
        <v>4.43</v>
      </c>
      <c r="N2274">
        <v>44.98</v>
      </c>
      <c r="O2274" t="s">
        <v>69</v>
      </c>
      <c r="P2274" t="s">
        <v>28</v>
      </c>
      <c r="Q2274" t="s">
        <v>166</v>
      </c>
      <c r="R2274" t="s">
        <v>167</v>
      </c>
      <c r="S2274" t="s">
        <v>43</v>
      </c>
      <c r="T2274" t="s">
        <v>3611</v>
      </c>
    </row>
    <row r="2275" spans="1:20" x14ac:dyDescent="0.25">
      <c r="A2275" t="s">
        <v>6245</v>
      </c>
      <c r="B2275" s="1">
        <v>45407</v>
      </c>
      <c r="C2275" t="s">
        <v>6246</v>
      </c>
      <c r="D2275" t="s">
        <v>336</v>
      </c>
      <c r="E2275" t="s">
        <v>400</v>
      </c>
      <c r="F2275" t="s">
        <v>401</v>
      </c>
      <c r="G2275" t="s">
        <v>108</v>
      </c>
      <c r="H2275" t="s">
        <v>354</v>
      </c>
      <c r="I2275">
        <v>2</v>
      </c>
      <c r="J2275">
        <v>306.77999999999997</v>
      </c>
      <c r="K2275">
        <v>0</v>
      </c>
      <c r="L2275">
        <v>49.08</v>
      </c>
      <c r="M2275">
        <v>1.1499999999999999</v>
      </c>
      <c r="N2275">
        <v>663.79</v>
      </c>
      <c r="O2275" t="s">
        <v>27</v>
      </c>
      <c r="P2275" t="s">
        <v>28</v>
      </c>
      <c r="Q2275" t="s">
        <v>116</v>
      </c>
      <c r="R2275" t="s">
        <v>42</v>
      </c>
      <c r="S2275" t="s">
        <v>43</v>
      </c>
      <c r="T2275" t="s">
        <v>785</v>
      </c>
    </row>
    <row r="2276" spans="1:20" x14ac:dyDescent="0.25">
      <c r="A2276" t="s">
        <v>6247</v>
      </c>
      <c r="B2276" s="1">
        <v>44231</v>
      </c>
      <c r="C2276" t="s">
        <v>6248</v>
      </c>
      <c r="D2276" t="s">
        <v>964</v>
      </c>
      <c r="E2276" t="s">
        <v>783</v>
      </c>
      <c r="F2276" t="s">
        <v>784</v>
      </c>
      <c r="G2276" t="s">
        <v>108</v>
      </c>
      <c r="H2276" t="s">
        <v>256</v>
      </c>
      <c r="I2276">
        <v>5</v>
      </c>
      <c r="J2276">
        <v>525.80999999999995</v>
      </c>
      <c r="K2276">
        <v>0.15</v>
      </c>
      <c r="L2276">
        <v>178.78</v>
      </c>
      <c r="M2276">
        <v>10.17</v>
      </c>
      <c r="N2276">
        <v>2423.64</v>
      </c>
      <c r="O2276" t="s">
        <v>27</v>
      </c>
      <c r="P2276" t="s">
        <v>132</v>
      </c>
      <c r="Q2276" t="s">
        <v>100</v>
      </c>
      <c r="R2276" t="s">
        <v>101</v>
      </c>
      <c r="S2276" t="s">
        <v>43</v>
      </c>
      <c r="T2276" t="s">
        <v>1446</v>
      </c>
    </row>
    <row r="2277" spans="1:20" x14ac:dyDescent="0.25">
      <c r="A2277" t="s">
        <v>6249</v>
      </c>
      <c r="B2277" s="1">
        <v>44418</v>
      </c>
      <c r="C2277" t="s">
        <v>6250</v>
      </c>
      <c r="D2277" t="s">
        <v>144</v>
      </c>
      <c r="E2277" t="s">
        <v>380</v>
      </c>
      <c r="F2277" t="s">
        <v>381</v>
      </c>
      <c r="G2277" t="s">
        <v>98</v>
      </c>
      <c r="H2277" t="s">
        <v>256</v>
      </c>
      <c r="I2277">
        <v>1</v>
      </c>
      <c r="J2277">
        <v>136</v>
      </c>
      <c r="K2277">
        <v>0.05</v>
      </c>
      <c r="L2277">
        <v>15.5</v>
      </c>
      <c r="M2277">
        <v>12.47</v>
      </c>
      <c r="N2277">
        <v>157.16999999999999</v>
      </c>
      <c r="O2277" t="s">
        <v>80</v>
      </c>
      <c r="P2277" t="s">
        <v>28</v>
      </c>
      <c r="Q2277" t="s">
        <v>71</v>
      </c>
      <c r="R2277" t="s">
        <v>42</v>
      </c>
      <c r="S2277" t="s">
        <v>43</v>
      </c>
      <c r="T2277" t="s">
        <v>1178</v>
      </c>
    </row>
    <row r="2278" spans="1:20" x14ac:dyDescent="0.25">
      <c r="A2278" t="s">
        <v>6251</v>
      </c>
      <c r="B2278" s="1">
        <v>44719</v>
      </c>
      <c r="C2278" t="s">
        <v>6252</v>
      </c>
      <c r="D2278" t="s">
        <v>1137</v>
      </c>
      <c r="E2278" t="s">
        <v>196</v>
      </c>
      <c r="F2278" t="s">
        <v>197</v>
      </c>
      <c r="G2278" t="s">
        <v>38</v>
      </c>
      <c r="H2278" t="s">
        <v>109</v>
      </c>
      <c r="I2278">
        <v>2</v>
      </c>
      <c r="J2278">
        <v>97.14</v>
      </c>
      <c r="K2278">
        <v>0.05</v>
      </c>
      <c r="L2278">
        <v>33.22</v>
      </c>
      <c r="M2278">
        <v>7.15</v>
      </c>
      <c r="N2278">
        <v>224.94</v>
      </c>
      <c r="O2278" t="s">
        <v>40</v>
      </c>
      <c r="P2278" t="s">
        <v>28</v>
      </c>
      <c r="Q2278" t="s">
        <v>116</v>
      </c>
      <c r="R2278" t="s">
        <v>42</v>
      </c>
      <c r="S2278" t="s">
        <v>43</v>
      </c>
      <c r="T2278" t="s">
        <v>6253</v>
      </c>
    </row>
    <row r="2279" spans="1:20" x14ac:dyDescent="0.25">
      <c r="A2279" t="s">
        <v>6254</v>
      </c>
      <c r="B2279" s="1">
        <v>44900</v>
      </c>
      <c r="C2279" t="s">
        <v>6255</v>
      </c>
      <c r="D2279" t="s">
        <v>1107</v>
      </c>
      <c r="E2279" t="s">
        <v>87</v>
      </c>
      <c r="F2279" t="s">
        <v>88</v>
      </c>
      <c r="G2279" t="s">
        <v>25</v>
      </c>
      <c r="H2279" t="s">
        <v>26</v>
      </c>
      <c r="I2279">
        <v>2</v>
      </c>
      <c r="J2279">
        <v>566.98</v>
      </c>
      <c r="K2279">
        <v>0.1</v>
      </c>
      <c r="L2279">
        <v>122.47</v>
      </c>
      <c r="M2279">
        <v>0.95</v>
      </c>
      <c r="N2279">
        <v>1143.98</v>
      </c>
      <c r="O2279" t="s">
        <v>80</v>
      </c>
      <c r="P2279" t="s">
        <v>28</v>
      </c>
      <c r="Q2279" t="s">
        <v>41</v>
      </c>
      <c r="R2279" t="s">
        <v>42</v>
      </c>
      <c r="S2279" t="s">
        <v>43</v>
      </c>
      <c r="T2279" t="s">
        <v>6256</v>
      </c>
    </row>
    <row r="2280" spans="1:20" x14ac:dyDescent="0.25">
      <c r="A2280" t="s">
        <v>6257</v>
      </c>
      <c r="B2280" s="1">
        <v>45526</v>
      </c>
      <c r="C2280" t="s">
        <v>5221</v>
      </c>
      <c r="D2280" t="s">
        <v>447</v>
      </c>
      <c r="E2280" t="s">
        <v>352</v>
      </c>
      <c r="F2280" t="s">
        <v>353</v>
      </c>
      <c r="G2280" t="s">
        <v>98</v>
      </c>
      <c r="H2280" t="s">
        <v>354</v>
      </c>
      <c r="I2280">
        <v>3</v>
      </c>
      <c r="J2280">
        <v>49.78</v>
      </c>
      <c r="K2280">
        <v>0</v>
      </c>
      <c r="L2280">
        <v>7.47</v>
      </c>
      <c r="M2280">
        <v>7.22</v>
      </c>
      <c r="N2280">
        <v>164.03</v>
      </c>
      <c r="O2280" t="s">
        <v>27</v>
      </c>
      <c r="P2280" t="s">
        <v>28</v>
      </c>
      <c r="Q2280" t="s">
        <v>228</v>
      </c>
      <c r="R2280" t="s">
        <v>82</v>
      </c>
      <c r="S2280" t="s">
        <v>43</v>
      </c>
      <c r="T2280" t="s">
        <v>6258</v>
      </c>
    </row>
    <row r="2281" spans="1:20" x14ac:dyDescent="0.25">
      <c r="A2281" t="s">
        <v>6259</v>
      </c>
      <c r="B2281" s="1">
        <v>45317</v>
      </c>
      <c r="C2281" t="s">
        <v>6260</v>
      </c>
      <c r="D2281" t="s">
        <v>731</v>
      </c>
      <c r="E2281" t="s">
        <v>530</v>
      </c>
      <c r="F2281" t="s">
        <v>531</v>
      </c>
      <c r="G2281" t="s">
        <v>98</v>
      </c>
      <c r="H2281" t="s">
        <v>354</v>
      </c>
      <c r="I2281">
        <v>4</v>
      </c>
      <c r="J2281">
        <v>104.31</v>
      </c>
      <c r="K2281">
        <v>0</v>
      </c>
      <c r="L2281">
        <v>20.86</v>
      </c>
      <c r="M2281">
        <v>2.87</v>
      </c>
      <c r="N2281">
        <v>440.97</v>
      </c>
      <c r="O2281" t="s">
        <v>80</v>
      </c>
      <c r="P2281" t="s">
        <v>28</v>
      </c>
      <c r="Q2281" t="s">
        <v>339</v>
      </c>
      <c r="R2281" t="s">
        <v>82</v>
      </c>
      <c r="S2281" t="s">
        <v>235</v>
      </c>
      <c r="T2281" t="s">
        <v>6122</v>
      </c>
    </row>
    <row r="2282" spans="1:20" x14ac:dyDescent="0.25">
      <c r="A2282" t="s">
        <v>6261</v>
      </c>
      <c r="B2282" s="1">
        <v>44422</v>
      </c>
      <c r="C2282" t="s">
        <v>6262</v>
      </c>
      <c r="D2282" t="s">
        <v>1496</v>
      </c>
      <c r="E2282" t="s">
        <v>492</v>
      </c>
      <c r="F2282" t="s">
        <v>493</v>
      </c>
      <c r="G2282" t="s">
        <v>180</v>
      </c>
      <c r="H2282" t="s">
        <v>58</v>
      </c>
      <c r="I2282">
        <v>4</v>
      </c>
      <c r="J2282">
        <v>164.49</v>
      </c>
      <c r="K2282">
        <v>0.05</v>
      </c>
      <c r="L2282">
        <v>50</v>
      </c>
      <c r="M2282">
        <v>9.9499999999999993</v>
      </c>
      <c r="N2282">
        <v>685.01</v>
      </c>
      <c r="O2282" t="s">
        <v>69</v>
      </c>
      <c r="P2282" t="s">
        <v>28</v>
      </c>
      <c r="Q2282" t="s">
        <v>51</v>
      </c>
      <c r="R2282" t="s">
        <v>42</v>
      </c>
      <c r="S2282" t="s">
        <v>43</v>
      </c>
      <c r="T2282" t="s">
        <v>965</v>
      </c>
    </row>
    <row r="2283" spans="1:20" x14ac:dyDescent="0.25">
      <c r="A2283" t="s">
        <v>6263</v>
      </c>
      <c r="B2283" s="1">
        <v>45164</v>
      </c>
      <c r="C2283" t="s">
        <v>6264</v>
      </c>
      <c r="D2283" t="s">
        <v>1943</v>
      </c>
      <c r="E2283" t="s">
        <v>391</v>
      </c>
      <c r="F2283" t="s">
        <v>392</v>
      </c>
      <c r="G2283" t="s">
        <v>50</v>
      </c>
      <c r="H2283" t="s">
        <v>109</v>
      </c>
      <c r="I2283">
        <v>4</v>
      </c>
      <c r="J2283">
        <v>296.68</v>
      </c>
      <c r="K2283">
        <v>0.15</v>
      </c>
      <c r="L2283">
        <v>50.44</v>
      </c>
      <c r="M2283">
        <v>0.24</v>
      </c>
      <c r="N2283">
        <v>1059.3900000000001</v>
      </c>
      <c r="O2283" t="s">
        <v>40</v>
      </c>
      <c r="P2283" t="s">
        <v>181</v>
      </c>
      <c r="Q2283" t="s">
        <v>124</v>
      </c>
      <c r="R2283" t="s">
        <v>125</v>
      </c>
      <c r="S2283" t="s">
        <v>91</v>
      </c>
      <c r="T2283" t="s">
        <v>5287</v>
      </c>
    </row>
    <row r="2284" spans="1:20" x14ac:dyDescent="0.25">
      <c r="A2284" t="s">
        <v>6265</v>
      </c>
      <c r="B2284" s="1">
        <v>44940</v>
      </c>
      <c r="C2284" t="s">
        <v>6266</v>
      </c>
      <c r="D2284" t="s">
        <v>1465</v>
      </c>
      <c r="E2284" t="s">
        <v>386</v>
      </c>
      <c r="F2284" t="s">
        <v>387</v>
      </c>
      <c r="G2284" t="s">
        <v>108</v>
      </c>
      <c r="H2284" t="s">
        <v>123</v>
      </c>
      <c r="I2284">
        <v>3</v>
      </c>
      <c r="J2284">
        <v>38.71</v>
      </c>
      <c r="K2284">
        <v>0.05</v>
      </c>
      <c r="L2284">
        <v>19.86</v>
      </c>
      <c r="M2284">
        <v>10.09</v>
      </c>
      <c r="N2284">
        <v>140.27000000000001</v>
      </c>
      <c r="O2284" t="s">
        <v>80</v>
      </c>
      <c r="P2284" t="s">
        <v>28</v>
      </c>
      <c r="Q2284" t="s">
        <v>182</v>
      </c>
      <c r="R2284" t="s">
        <v>183</v>
      </c>
      <c r="S2284" t="s">
        <v>31</v>
      </c>
      <c r="T2284" t="s">
        <v>5884</v>
      </c>
    </row>
    <row r="2285" spans="1:20" x14ac:dyDescent="0.25">
      <c r="A2285" t="s">
        <v>6267</v>
      </c>
      <c r="B2285" s="1">
        <v>43922</v>
      </c>
      <c r="C2285" t="s">
        <v>6268</v>
      </c>
      <c r="D2285" t="s">
        <v>2468</v>
      </c>
      <c r="E2285" t="s">
        <v>592</v>
      </c>
      <c r="F2285" t="s">
        <v>593</v>
      </c>
      <c r="G2285" t="s">
        <v>180</v>
      </c>
      <c r="H2285" t="s">
        <v>354</v>
      </c>
      <c r="I2285">
        <v>1</v>
      </c>
      <c r="J2285">
        <v>429.5</v>
      </c>
      <c r="K2285">
        <v>0.15</v>
      </c>
      <c r="L2285">
        <v>43.81</v>
      </c>
      <c r="M2285">
        <v>9.31</v>
      </c>
      <c r="N2285">
        <v>418.2</v>
      </c>
      <c r="O2285" t="s">
        <v>40</v>
      </c>
      <c r="P2285" t="s">
        <v>28</v>
      </c>
      <c r="Q2285" t="s">
        <v>29</v>
      </c>
      <c r="R2285" t="s">
        <v>30</v>
      </c>
      <c r="S2285" t="s">
        <v>43</v>
      </c>
      <c r="T2285" t="s">
        <v>4028</v>
      </c>
    </row>
    <row r="2286" spans="1:20" x14ac:dyDescent="0.25">
      <c r="A2286" t="s">
        <v>6269</v>
      </c>
      <c r="B2286" s="1">
        <v>45514</v>
      </c>
      <c r="C2286" t="s">
        <v>6270</v>
      </c>
      <c r="D2286" t="s">
        <v>3062</v>
      </c>
      <c r="E2286" t="s">
        <v>286</v>
      </c>
      <c r="F2286" t="s">
        <v>287</v>
      </c>
      <c r="G2286" t="s">
        <v>98</v>
      </c>
      <c r="H2286" t="s">
        <v>58</v>
      </c>
      <c r="I2286">
        <v>3</v>
      </c>
      <c r="J2286">
        <v>495.77</v>
      </c>
      <c r="K2286">
        <v>0</v>
      </c>
      <c r="L2286">
        <v>118.98</v>
      </c>
      <c r="M2286">
        <v>2.2000000000000002</v>
      </c>
      <c r="N2286">
        <v>1608.49</v>
      </c>
      <c r="O2286" t="s">
        <v>27</v>
      </c>
      <c r="P2286" t="s">
        <v>99</v>
      </c>
      <c r="Q2286" t="s">
        <v>100</v>
      </c>
      <c r="R2286" t="s">
        <v>101</v>
      </c>
      <c r="S2286" t="s">
        <v>43</v>
      </c>
      <c r="T2286" t="s">
        <v>340</v>
      </c>
    </row>
    <row r="2287" spans="1:20" x14ac:dyDescent="0.25">
      <c r="A2287" t="s">
        <v>6271</v>
      </c>
      <c r="B2287" s="1">
        <v>44503</v>
      </c>
      <c r="C2287" t="s">
        <v>6272</v>
      </c>
      <c r="D2287" t="s">
        <v>451</v>
      </c>
      <c r="E2287" t="s">
        <v>66</v>
      </c>
      <c r="F2287" t="s">
        <v>67</v>
      </c>
      <c r="G2287" t="s">
        <v>108</v>
      </c>
      <c r="H2287" t="s">
        <v>26</v>
      </c>
      <c r="I2287">
        <v>2</v>
      </c>
      <c r="J2287">
        <v>350.11</v>
      </c>
      <c r="K2287">
        <v>0</v>
      </c>
      <c r="L2287">
        <v>56.02</v>
      </c>
      <c r="M2287">
        <v>5.8</v>
      </c>
      <c r="N2287">
        <v>762.04</v>
      </c>
      <c r="O2287" t="s">
        <v>80</v>
      </c>
      <c r="P2287" t="s">
        <v>132</v>
      </c>
      <c r="Q2287" t="s">
        <v>71</v>
      </c>
      <c r="R2287" t="s">
        <v>42</v>
      </c>
      <c r="S2287" t="s">
        <v>43</v>
      </c>
      <c r="T2287" t="s">
        <v>2795</v>
      </c>
    </row>
    <row r="2288" spans="1:20" x14ac:dyDescent="0.25">
      <c r="A2288" t="s">
        <v>6273</v>
      </c>
      <c r="B2288" s="1">
        <v>44544</v>
      </c>
      <c r="C2288" t="s">
        <v>6274</v>
      </c>
      <c r="D2288" t="s">
        <v>214</v>
      </c>
      <c r="E2288" t="s">
        <v>208</v>
      </c>
      <c r="F2288" t="s">
        <v>209</v>
      </c>
      <c r="G2288" t="s">
        <v>38</v>
      </c>
      <c r="H2288" t="s">
        <v>58</v>
      </c>
      <c r="I2288">
        <v>2</v>
      </c>
      <c r="J2288">
        <v>473.02</v>
      </c>
      <c r="K2288">
        <v>0</v>
      </c>
      <c r="L2288">
        <v>75.680000000000007</v>
      </c>
      <c r="M2288">
        <v>6.56</v>
      </c>
      <c r="N2288">
        <v>1028.28</v>
      </c>
      <c r="O2288" t="s">
        <v>69</v>
      </c>
      <c r="P2288" t="s">
        <v>28</v>
      </c>
      <c r="Q2288" t="s">
        <v>154</v>
      </c>
      <c r="R2288" t="s">
        <v>155</v>
      </c>
      <c r="S2288" t="s">
        <v>43</v>
      </c>
      <c r="T2288" t="s">
        <v>2434</v>
      </c>
    </row>
    <row r="2289" spans="1:20" x14ac:dyDescent="0.25">
      <c r="A2289" t="s">
        <v>6275</v>
      </c>
      <c r="B2289" s="1">
        <v>44766</v>
      </c>
      <c r="C2289" t="s">
        <v>6276</v>
      </c>
      <c r="D2289" t="s">
        <v>150</v>
      </c>
      <c r="E2289" t="s">
        <v>151</v>
      </c>
      <c r="F2289" t="s">
        <v>152</v>
      </c>
      <c r="G2289" t="s">
        <v>38</v>
      </c>
      <c r="H2289" t="s">
        <v>26</v>
      </c>
      <c r="I2289">
        <v>5</v>
      </c>
      <c r="J2289">
        <v>361.58</v>
      </c>
      <c r="K2289">
        <v>0</v>
      </c>
      <c r="L2289">
        <v>90.4</v>
      </c>
      <c r="M2289">
        <v>14.03</v>
      </c>
      <c r="N2289">
        <v>1912.33</v>
      </c>
      <c r="O2289" t="s">
        <v>40</v>
      </c>
      <c r="P2289" t="s">
        <v>28</v>
      </c>
      <c r="Q2289" t="s">
        <v>166</v>
      </c>
      <c r="R2289" t="s">
        <v>167</v>
      </c>
      <c r="S2289" t="s">
        <v>43</v>
      </c>
      <c r="T2289" t="s">
        <v>924</v>
      </c>
    </row>
    <row r="2290" spans="1:20" x14ac:dyDescent="0.25">
      <c r="A2290" t="s">
        <v>6277</v>
      </c>
      <c r="B2290" s="1">
        <v>44072</v>
      </c>
      <c r="C2290" t="s">
        <v>6278</v>
      </c>
      <c r="D2290" t="s">
        <v>1458</v>
      </c>
      <c r="E2290" t="s">
        <v>208</v>
      </c>
      <c r="F2290" t="s">
        <v>209</v>
      </c>
      <c r="G2290" t="s">
        <v>108</v>
      </c>
      <c r="H2290" t="s">
        <v>58</v>
      </c>
      <c r="I2290">
        <v>4</v>
      </c>
      <c r="J2290">
        <v>324.67</v>
      </c>
      <c r="K2290">
        <v>0.1</v>
      </c>
      <c r="L2290">
        <v>93.5</v>
      </c>
      <c r="M2290">
        <v>1.1499999999999999</v>
      </c>
      <c r="N2290">
        <v>1263.46</v>
      </c>
      <c r="O2290" t="s">
        <v>69</v>
      </c>
      <c r="P2290" t="s">
        <v>70</v>
      </c>
      <c r="Q2290" t="s">
        <v>81</v>
      </c>
      <c r="R2290" t="s">
        <v>82</v>
      </c>
      <c r="S2290" t="s">
        <v>43</v>
      </c>
      <c r="T2290" t="s">
        <v>1845</v>
      </c>
    </row>
    <row r="2291" spans="1:20" x14ac:dyDescent="0.25">
      <c r="A2291" t="s">
        <v>6279</v>
      </c>
      <c r="B2291" s="1">
        <v>43832</v>
      </c>
      <c r="C2291" t="s">
        <v>6280</v>
      </c>
      <c r="D2291" t="s">
        <v>1878</v>
      </c>
      <c r="E2291" t="s">
        <v>202</v>
      </c>
      <c r="F2291" t="s">
        <v>203</v>
      </c>
      <c r="G2291" t="s">
        <v>108</v>
      </c>
      <c r="H2291" t="s">
        <v>354</v>
      </c>
      <c r="I2291">
        <v>2</v>
      </c>
      <c r="J2291">
        <v>442.96</v>
      </c>
      <c r="K2291">
        <v>0</v>
      </c>
      <c r="L2291">
        <v>70.87</v>
      </c>
      <c r="M2291">
        <v>12.08</v>
      </c>
      <c r="N2291">
        <v>968.87</v>
      </c>
      <c r="O2291" t="s">
        <v>27</v>
      </c>
      <c r="P2291" t="s">
        <v>28</v>
      </c>
      <c r="Q2291" t="s">
        <v>60</v>
      </c>
      <c r="R2291" t="s">
        <v>61</v>
      </c>
      <c r="S2291" t="s">
        <v>43</v>
      </c>
      <c r="T2291" t="s">
        <v>1916</v>
      </c>
    </row>
    <row r="2292" spans="1:20" x14ac:dyDescent="0.25">
      <c r="A2292" t="s">
        <v>6281</v>
      </c>
      <c r="B2292" s="1">
        <v>44055</v>
      </c>
      <c r="C2292" t="s">
        <v>6282</v>
      </c>
      <c r="D2292" t="s">
        <v>271</v>
      </c>
      <c r="E2292" t="s">
        <v>121</v>
      </c>
      <c r="F2292" t="s">
        <v>122</v>
      </c>
      <c r="G2292" t="s">
        <v>38</v>
      </c>
      <c r="H2292" t="s">
        <v>256</v>
      </c>
      <c r="I2292">
        <v>3</v>
      </c>
      <c r="J2292">
        <v>537.34</v>
      </c>
      <c r="K2292">
        <v>0.15</v>
      </c>
      <c r="L2292">
        <v>164.43</v>
      </c>
      <c r="M2292">
        <v>10.31</v>
      </c>
      <c r="N2292">
        <v>1544.96</v>
      </c>
      <c r="O2292" t="s">
        <v>69</v>
      </c>
      <c r="P2292" t="s">
        <v>28</v>
      </c>
      <c r="Q2292" t="s">
        <v>145</v>
      </c>
      <c r="R2292" t="s">
        <v>146</v>
      </c>
      <c r="S2292" t="s">
        <v>43</v>
      </c>
      <c r="T2292" t="s">
        <v>498</v>
      </c>
    </row>
    <row r="2293" spans="1:20" x14ac:dyDescent="0.25">
      <c r="A2293" t="s">
        <v>6283</v>
      </c>
      <c r="B2293" s="1">
        <v>44631</v>
      </c>
      <c r="C2293" t="s">
        <v>6284</v>
      </c>
      <c r="D2293" t="s">
        <v>746</v>
      </c>
      <c r="E2293" t="s">
        <v>87</v>
      </c>
      <c r="F2293" t="s">
        <v>88</v>
      </c>
      <c r="G2293" t="s">
        <v>180</v>
      </c>
      <c r="H2293" t="s">
        <v>256</v>
      </c>
      <c r="I2293">
        <v>3</v>
      </c>
      <c r="J2293">
        <v>452.56</v>
      </c>
      <c r="K2293">
        <v>0.05</v>
      </c>
      <c r="L2293">
        <v>64.489999999999995</v>
      </c>
      <c r="M2293">
        <v>9.4700000000000006</v>
      </c>
      <c r="N2293">
        <v>1363.76</v>
      </c>
      <c r="O2293" t="s">
        <v>69</v>
      </c>
      <c r="P2293" t="s">
        <v>28</v>
      </c>
      <c r="Q2293" t="s">
        <v>51</v>
      </c>
      <c r="R2293" t="s">
        <v>42</v>
      </c>
      <c r="S2293" t="s">
        <v>43</v>
      </c>
      <c r="T2293" t="s">
        <v>4365</v>
      </c>
    </row>
    <row r="2294" spans="1:20" x14ac:dyDescent="0.25">
      <c r="A2294" t="s">
        <v>6285</v>
      </c>
      <c r="B2294" s="1">
        <v>45599</v>
      </c>
      <c r="C2294" t="s">
        <v>6286</v>
      </c>
      <c r="D2294" t="s">
        <v>1170</v>
      </c>
      <c r="E2294" t="s">
        <v>172</v>
      </c>
      <c r="F2294" t="s">
        <v>173</v>
      </c>
      <c r="G2294" t="s">
        <v>108</v>
      </c>
      <c r="H2294" t="s">
        <v>109</v>
      </c>
      <c r="I2294">
        <v>5</v>
      </c>
      <c r="J2294">
        <v>166.01</v>
      </c>
      <c r="K2294">
        <v>0</v>
      </c>
      <c r="L2294">
        <v>66.400000000000006</v>
      </c>
      <c r="M2294">
        <v>5.09</v>
      </c>
      <c r="N2294">
        <v>901.54</v>
      </c>
      <c r="O2294" t="s">
        <v>80</v>
      </c>
      <c r="P2294" t="s">
        <v>28</v>
      </c>
      <c r="Q2294" t="s">
        <v>100</v>
      </c>
      <c r="R2294" t="s">
        <v>101</v>
      </c>
      <c r="S2294" t="s">
        <v>43</v>
      </c>
      <c r="T2294" t="s">
        <v>4851</v>
      </c>
    </row>
    <row r="2295" spans="1:20" x14ac:dyDescent="0.25">
      <c r="A2295" t="s">
        <v>6287</v>
      </c>
      <c r="B2295" s="1">
        <v>44419</v>
      </c>
      <c r="C2295" t="s">
        <v>6288</v>
      </c>
      <c r="D2295" t="s">
        <v>474</v>
      </c>
      <c r="E2295" t="s">
        <v>286</v>
      </c>
      <c r="F2295" t="s">
        <v>287</v>
      </c>
      <c r="G2295" t="s">
        <v>108</v>
      </c>
      <c r="H2295" t="s">
        <v>123</v>
      </c>
      <c r="I2295">
        <v>5</v>
      </c>
      <c r="J2295">
        <v>131.15</v>
      </c>
      <c r="K2295">
        <v>0.25</v>
      </c>
      <c r="L2295">
        <v>39.340000000000003</v>
      </c>
      <c r="M2295">
        <v>2.44</v>
      </c>
      <c r="N2295">
        <v>533.59</v>
      </c>
      <c r="O2295" t="s">
        <v>27</v>
      </c>
      <c r="P2295" t="s">
        <v>28</v>
      </c>
      <c r="Q2295" t="s">
        <v>51</v>
      </c>
      <c r="R2295" t="s">
        <v>42</v>
      </c>
      <c r="S2295" t="s">
        <v>43</v>
      </c>
      <c r="T2295" t="s">
        <v>4757</v>
      </c>
    </row>
    <row r="2296" spans="1:20" x14ac:dyDescent="0.25">
      <c r="A2296" t="s">
        <v>6289</v>
      </c>
      <c r="B2296" s="1">
        <v>43946</v>
      </c>
      <c r="C2296" t="s">
        <v>6290</v>
      </c>
      <c r="D2296" t="s">
        <v>801</v>
      </c>
      <c r="E2296" t="s">
        <v>178</v>
      </c>
      <c r="F2296" t="s">
        <v>179</v>
      </c>
      <c r="G2296" t="s">
        <v>38</v>
      </c>
      <c r="H2296" t="s">
        <v>109</v>
      </c>
      <c r="I2296">
        <v>5</v>
      </c>
      <c r="J2296">
        <v>177.33</v>
      </c>
      <c r="K2296">
        <v>0.05</v>
      </c>
      <c r="L2296">
        <v>67.39</v>
      </c>
      <c r="M2296">
        <v>1.83</v>
      </c>
      <c r="N2296">
        <v>911.54</v>
      </c>
      <c r="O2296" t="s">
        <v>40</v>
      </c>
      <c r="P2296" t="s">
        <v>28</v>
      </c>
      <c r="Q2296" t="s">
        <v>221</v>
      </c>
      <c r="R2296" t="s">
        <v>222</v>
      </c>
      <c r="S2296" t="s">
        <v>31</v>
      </c>
      <c r="T2296" t="s">
        <v>5571</v>
      </c>
    </row>
    <row r="2297" spans="1:20" x14ac:dyDescent="0.25">
      <c r="A2297" t="s">
        <v>6291</v>
      </c>
      <c r="B2297" s="1">
        <v>45520</v>
      </c>
      <c r="C2297" t="s">
        <v>6292</v>
      </c>
      <c r="D2297" t="s">
        <v>497</v>
      </c>
      <c r="E2297" t="s">
        <v>226</v>
      </c>
      <c r="F2297" t="s">
        <v>227</v>
      </c>
      <c r="G2297" t="s">
        <v>25</v>
      </c>
      <c r="H2297" t="s">
        <v>354</v>
      </c>
      <c r="I2297">
        <v>5</v>
      </c>
      <c r="J2297">
        <v>285.36</v>
      </c>
      <c r="K2297">
        <v>0.05</v>
      </c>
      <c r="L2297">
        <v>108.44</v>
      </c>
      <c r="M2297">
        <v>12.6</v>
      </c>
      <c r="N2297">
        <v>1476.5</v>
      </c>
      <c r="O2297" t="s">
        <v>80</v>
      </c>
      <c r="P2297" t="s">
        <v>28</v>
      </c>
      <c r="Q2297" t="s">
        <v>100</v>
      </c>
      <c r="R2297" t="s">
        <v>101</v>
      </c>
      <c r="S2297" t="s">
        <v>43</v>
      </c>
      <c r="T2297" t="s">
        <v>4230</v>
      </c>
    </row>
    <row r="2298" spans="1:20" x14ac:dyDescent="0.25">
      <c r="A2298" t="s">
        <v>6293</v>
      </c>
      <c r="B2298" s="1">
        <v>44748</v>
      </c>
      <c r="C2298" t="s">
        <v>6294</v>
      </c>
      <c r="D2298" t="s">
        <v>86</v>
      </c>
      <c r="E2298" t="s">
        <v>380</v>
      </c>
      <c r="F2298" t="s">
        <v>381</v>
      </c>
      <c r="G2298" t="s">
        <v>25</v>
      </c>
      <c r="H2298" t="s">
        <v>68</v>
      </c>
      <c r="I2298">
        <v>5</v>
      </c>
      <c r="J2298">
        <v>271.60000000000002</v>
      </c>
      <c r="K2298">
        <v>0</v>
      </c>
      <c r="L2298">
        <v>244.44</v>
      </c>
      <c r="M2298">
        <v>10.9</v>
      </c>
      <c r="N2298">
        <v>1613.34</v>
      </c>
      <c r="O2298" t="s">
        <v>80</v>
      </c>
      <c r="P2298" t="s">
        <v>132</v>
      </c>
      <c r="Q2298" t="s">
        <v>100</v>
      </c>
      <c r="R2298" t="s">
        <v>101</v>
      </c>
      <c r="S2298" t="s">
        <v>43</v>
      </c>
      <c r="T2298" t="s">
        <v>5591</v>
      </c>
    </row>
    <row r="2299" spans="1:20" x14ac:dyDescent="0.25">
      <c r="A2299" t="s">
        <v>6295</v>
      </c>
      <c r="B2299" s="1">
        <v>44957</v>
      </c>
      <c r="C2299" t="s">
        <v>6296</v>
      </c>
      <c r="D2299" t="s">
        <v>516</v>
      </c>
      <c r="E2299" t="s">
        <v>592</v>
      </c>
      <c r="F2299" t="s">
        <v>593</v>
      </c>
      <c r="G2299" t="s">
        <v>50</v>
      </c>
      <c r="H2299" t="s">
        <v>79</v>
      </c>
      <c r="I2299">
        <v>5</v>
      </c>
      <c r="J2299">
        <v>208.85</v>
      </c>
      <c r="K2299">
        <v>0</v>
      </c>
      <c r="L2299">
        <v>52.21</v>
      </c>
      <c r="M2299">
        <v>2.93</v>
      </c>
      <c r="N2299">
        <v>1099.3900000000001</v>
      </c>
      <c r="O2299" t="s">
        <v>59</v>
      </c>
      <c r="P2299" t="s">
        <v>132</v>
      </c>
      <c r="Q2299" t="s">
        <v>228</v>
      </c>
      <c r="R2299" t="s">
        <v>82</v>
      </c>
      <c r="S2299" t="s">
        <v>31</v>
      </c>
      <c r="T2299" t="s">
        <v>2806</v>
      </c>
    </row>
    <row r="2300" spans="1:20" x14ac:dyDescent="0.25">
      <c r="A2300" t="s">
        <v>6297</v>
      </c>
      <c r="B2300" s="1">
        <v>44024</v>
      </c>
      <c r="C2300" t="s">
        <v>6298</v>
      </c>
      <c r="D2300" t="s">
        <v>542</v>
      </c>
      <c r="E2300" t="s">
        <v>87</v>
      </c>
      <c r="F2300" t="s">
        <v>88</v>
      </c>
      <c r="G2300" t="s">
        <v>108</v>
      </c>
      <c r="H2300" t="s">
        <v>39</v>
      </c>
      <c r="I2300">
        <v>5</v>
      </c>
      <c r="J2300">
        <v>90.9</v>
      </c>
      <c r="K2300">
        <v>0</v>
      </c>
      <c r="L2300">
        <v>22.72</v>
      </c>
      <c r="M2300">
        <v>1.92</v>
      </c>
      <c r="N2300">
        <v>479.14</v>
      </c>
      <c r="O2300" t="s">
        <v>80</v>
      </c>
      <c r="P2300" t="s">
        <v>99</v>
      </c>
      <c r="Q2300" t="s">
        <v>139</v>
      </c>
      <c r="R2300" t="s">
        <v>140</v>
      </c>
      <c r="S2300" t="s">
        <v>43</v>
      </c>
      <c r="T2300" t="s">
        <v>126</v>
      </c>
    </row>
    <row r="2301" spans="1:20" x14ac:dyDescent="0.25">
      <c r="A2301" t="s">
        <v>6299</v>
      </c>
      <c r="B2301" s="1">
        <v>45020</v>
      </c>
      <c r="C2301" t="s">
        <v>6300</v>
      </c>
      <c r="D2301" t="s">
        <v>443</v>
      </c>
      <c r="E2301" t="s">
        <v>106</v>
      </c>
      <c r="F2301" t="s">
        <v>107</v>
      </c>
      <c r="G2301" t="s">
        <v>50</v>
      </c>
      <c r="H2301" t="s">
        <v>26</v>
      </c>
      <c r="I2301">
        <v>5</v>
      </c>
      <c r="J2301">
        <v>591.01</v>
      </c>
      <c r="K2301">
        <v>0.1</v>
      </c>
      <c r="L2301">
        <v>212.76</v>
      </c>
      <c r="M2301">
        <v>1.48</v>
      </c>
      <c r="N2301">
        <v>2873.79</v>
      </c>
      <c r="O2301" t="s">
        <v>69</v>
      </c>
      <c r="P2301" t="s">
        <v>28</v>
      </c>
      <c r="Q2301" t="s">
        <v>29</v>
      </c>
      <c r="R2301" t="s">
        <v>30</v>
      </c>
      <c r="S2301" t="s">
        <v>72</v>
      </c>
      <c r="T2301" t="s">
        <v>6301</v>
      </c>
    </row>
    <row r="2302" spans="1:20" x14ac:dyDescent="0.25">
      <c r="A2302" t="s">
        <v>6302</v>
      </c>
      <c r="B2302" s="1">
        <v>44701</v>
      </c>
      <c r="C2302" t="s">
        <v>6303</v>
      </c>
      <c r="D2302" t="s">
        <v>555</v>
      </c>
      <c r="E2302" t="s">
        <v>783</v>
      </c>
      <c r="F2302" t="s">
        <v>784</v>
      </c>
      <c r="G2302" t="s">
        <v>25</v>
      </c>
      <c r="H2302" t="s">
        <v>26</v>
      </c>
      <c r="I2302">
        <v>5</v>
      </c>
      <c r="J2302">
        <v>440.1</v>
      </c>
      <c r="K2302">
        <v>0</v>
      </c>
      <c r="L2302">
        <v>110.02</v>
      </c>
      <c r="M2302">
        <v>6.61</v>
      </c>
      <c r="N2302">
        <v>2317.13</v>
      </c>
      <c r="O2302" t="s">
        <v>69</v>
      </c>
      <c r="P2302" t="s">
        <v>28</v>
      </c>
      <c r="Q2302" t="s">
        <v>145</v>
      </c>
      <c r="R2302" t="s">
        <v>146</v>
      </c>
      <c r="S2302" t="s">
        <v>43</v>
      </c>
      <c r="T2302" t="s">
        <v>1675</v>
      </c>
    </row>
    <row r="2303" spans="1:20" x14ac:dyDescent="0.25">
      <c r="A2303" t="s">
        <v>6304</v>
      </c>
      <c r="B2303" s="1">
        <v>43920</v>
      </c>
      <c r="C2303" t="s">
        <v>6305</v>
      </c>
      <c r="D2303" t="s">
        <v>1878</v>
      </c>
      <c r="E2303" t="s">
        <v>783</v>
      </c>
      <c r="F2303" t="s">
        <v>784</v>
      </c>
      <c r="G2303" t="s">
        <v>98</v>
      </c>
      <c r="H2303" t="s">
        <v>354</v>
      </c>
      <c r="I2303">
        <v>5</v>
      </c>
      <c r="J2303">
        <v>122.69</v>
      </c>
      <c r="K2303">
        <v>0.1</v>
      </c>
      <c r="L2303">
        <v>27.61</v>
      </c>
      <c r="M2303">
        <v>12.88</v>
      </c>
      <c r="N2303">
        <v>592.6</v>
      </c>
      <c r="O2303" t="s">
        <v>27</v>
      </c>
      <c r="P2303" t="s">
        <v>28</v>
      </c>
      <c r="Q2303" t="s">
        <v>51</v>
      </c>
      <c r="R2303" t="s">
        <v>42</v>
      </c>
      <c r="S2303" t="s">
        <v>43</v>
      </c>
      <c r="T2303" t="s">
        <v>3688</v>
      </c>
    </row>
    <row r="2304" spans="1:20" x14ac:dyDescent="0.25">
      <c r="A2304" t="s">
        <v>6306</v>
      </c>
      <c r="B2304" s="1">
        <v>45540</v>
      </c>
      <c r="C2304" t="s">
        <v>6307</v>
      </c>
      <c r="D2304" t="s">
        <v>253</v>
      </c>
      <c r="E2304" t="s">
        <v>675</v>
      </c>
      <c r="F2304" t="s">
        <v>676</v>
      </c>
      <c r="G2304" t="s">
        <v>25</v>
      </c>
      <c r="H2304" t="s">
        <v>109</v>
      </c>
      <c r="I2304">
        <v>4</v>
      </c>
      <c r="J2304">
        <v>298.33999999999997</v>
      </c>
      <c r="K2304">
        <v>0</v>
      </c>
      <c r="L2304">
        <v>95.47</v>
      </c>
      <c r="M2304">
        <v>11.38</v>
      </c>
      <c r="N2304">
        <v>1300.21</v>
      </c>
      <c r="O2304" t="s">
        <v>40</v>
      </c>
      <c r="P2304" t="s">
        <v>28</v>
      </c>
      <c r="Q2304" t="s">
        <v>71</v>
      </c>
      <c r="R2304" t="s">
        <v>42</v>
      </c>
      <c r="S2304" t="s">
        <v>43</v>
      </c>
      <c r="T2304" t="s">
        <v>1302</v>
      </c>
    </row>
    <row r="2305" spans="1:20" x14ac:dyDescent="0.25">
      <c r="A2305" t="s">
        <v>6308</v>
      </c>
      <c r="B2305" s="1">
        <v>43952</v>
      </c>
      <c r="C2305" t="s">
        <v>6309</v>
      </c>
      <c r="D2305" t="s">
        <v>347</v>
      </c>
      <c r="E2305" t="s">
        <v>456</v>
      </c>
      <c r="F2305" t="s">
        <v>457</v>
      </c>
      <c r="G2305" t="s">
        <v>98</v>
      </c>
      <c r="H2305" t="s">
        <v>26</v>
      </c>
      <c r="I2305">
        <v>2</v>
      </c>
      <c r="J2305">
        <v>200.21</v>
      </c>
      <c r="K2305">
        <v>0.1</v>
      </c>
      <c r="L2305">
        <v>28.83</v>
      </c>
      <c r="M2305">
        <v>13.83</v>
      </c>
      <c r="N2305">
        <v>403.04</v>
      </c>
      <c r="O2305" t="s">
        <v>40</v>
      </c>
      <c r="P2305" t="s">
        <v>28</v>
      </c>
      <c r="Q2305" t="s">
        <v>188</v>
      </c>
      <c r="R2305" t="s">
        <v>82</v>
      </c>
      <c r="S2305" t="s">
        <v>43</v>
      </c>
      <c r="T2305" t="s">
        <v>645</v>
      </c>
    </row>
    <row r="2306" spans="1:20" x14ac:dyDescent="0.25">
      <c r="A2306" t="s">
        <v>6310</v>
      </c>
      <c r="B2306" s="1">
        <v>43973</v>
      </c>
      <c r="C2306" t="s">
        <v>787</v>
      </c>
      <c r="D2306" t="s">
        <v>113</v>
      </c>
      <c r="E2306" t="s">
        <v>178</v>
      </c>
      <c r="F2306" t="s">
        <v>179</v>
      </c>
      <c r="G2306" t="s">
        <v>108</v>
      </c>
      <c r="H2306" t="s">
        <v>256</v>
      </c>
      <c r="I2306">
        <v>5</v>
      </c>
      <c r="J2306">
        <v>530.48</v>
      </c>
      <c r="K2306">
        <v>0.05</v>
      </c>
      <c r="L2306">
        <v>201.58</v>
      </c>
      <c r="M2306">
        <v>6.85</v>
      </c>
      <c r="N2306">
        <v>2728.21</v>
      </c>
      <c r="O2306" t="s">
        <v>80</v>
      </c>
      <c r="P2306" t="s">
        <v>28</v>
      </c>
      <c r="Q2306" t="s">
        <v>182</v>
      </c>
      <c r="R2306" t="s">
        <v>183</v>
      </c>
      <c r="S2306" t="s">
        <v>43</v>
      </c>
      <c r="T2306" t="s">
        <v>6311</v>
      </c>
    </row>
    <row r="2307" spans="1:20" x14ac:dyDescent="0.25">
      <c r="A2307" t="s">
        <v>6312</v>
      </c>
      <c r="B2307" s="1">
        <v>44824</v>
      </c>
      <c r="C2307" t="s">
        <v>6313</v>
      </c>
      <c r="D2307" t="s">
        <v>894</v>
      </c>
      <c r="E2307" t="s">
        <v>208</v>
      </c>
      <c r="F2307" t="s">
        <v>209</v>
      </c>
      <c r="G2307" t="s">
        <v>50</v>
      </c>
      <c r="H2307" t="s">
        <v>79</v>
      </c>
      <c r="I2307">
        <v>3</v>
      </c>
      <c r="J2307">
        <v>456.23</v>
      </c>
      <c r="K2307">
        <v>0</v>
      </c>
      <c r="L2307">
        <v>109.5</v>
      </c>
      <c r="M2307">
        <v>9.4700000000000006</v>
      </c>
      <c r="N2307">
        <v>1487.66</v>
      </c>
      <c r="O2307" t="s">
        <v>69</v>
      </c>
      <c r="P2307" t="s">
        <v>28</v>
      </c>
      <c r="Q2307" t="s">
        <v>100</v>
      </c>
      <c r="R2307" t="s">
        <v>101</v>
      </c>
      <c r="S2307" t="s">
        <v>43</v>
      </c>
      <c r="T2307" t="s">
        <v>1337</v>
      </c>
    </row>
    <row r="2308" spans="1:20" x14ac:dyDescent="0.25">
      <c r="A2308" t="s">
        <v>6314</v>
      </c>
      <c r="B2308" s="1">
        <v>43936</v>
      </c>
      <c r="C2308" t="s">
        <v>6315</v>
      </c>
      <c r="D2308" t="s">
        <v>520</v>
      </c>
      <c r="E2308" t="s">
        <v>137</v>
      </c>
      <c r="F2308" t="s">
        <v>138</v>
      </c>
      <c r="G2308" t="s">
        <v>25</v>
      </c>
      <c r="H2308" t="s">
        <v>39</v>
      </c>
      <c r="I2308">
        <v>3</v>
      </c>
      <c r="J2308">
        <v>189.65</v>
      </c>
      <c r="K2308">
        <v>0.2</v>
      </c>
      <c r="L2308">
        <v>36.409999999999997</v>
      </c>
      <c r="M2308">
        <v>4.88</v>
      </c>
      <c r="N2308">
        <v>496.45</v>
      </c>
      <c r="O2308" t="s">
        <v>69</v>
      </c>
      <c r="P2308" t="s">
        <v>28</v>
      </c>
      <c r="Q2308" t="s">
        <v>210</v>
      </c>
      <c r="R2308" t="s">
        <v>42</v>
      </c>
      <c r="S2308" t="s">
        <v>43</v>
      </c>
      <c r="T2308" t="s">
        <v>2559</v>
      </c>
    </row>
    <row r="2309" spans="1:20" x14ac:dyDescent="0.25">
      <c r="A2309" t="s">
        <v>6316</v>
      </c>
      <c r="B2309" s="1">
        <v>44717</v>
      </c>
      <c r="C2309" t="s">
        <v>6317</v>
      </c>
      <c r="D2309" t="s">
        <v>465</v>
      </c>
      <c r="E2309" t="s">
        <v>675</v>
      </c>
      <c r="F2309" t="s">
        <v>676</v>
      </c>
      <c r="G2309" t="s">
        <v>180</v>
      </c>
      <c r="H2309" t="s">
        <v>58</v>
      </c>
      <c r="I2309">
        <v>2</v>
      </c>
      <c r="J2309">
        <v>508.04</v>
      </c>
      <c r="K2309">
        <v>0.15</v>
      </c>
      <c r="L2309">
        <v>0</v>
      </c>
      <c r="M2309">
        <v>0.57999999999999996</v>
      </c>
      <c r="N2309">
        <v>864.25</v>
      </c>
      <c r="O2309" t="s">
        <v>69</v>
      </c>
      <c r="P2309" t="s">
        <v>132</v>
      </c>
      <c r="Q2309" t="s">
        <v>100</v>
      </c>
      <c r="R2309" t="s">
        <v>101</v>
      </c>
      <c r="S2309" t="s">
        <v>72</v>
      </c>
      <c r="T2309" t="s">
        <v>4484</v>
      </c>
    </row>
    <row r="2310" spans="1:20" x14ac:dyDescent="0.25">
      <c r="A2310" t="s">
        <v>6318</v>
      </c>
      <c r="B2310" s="1">
        <v>44258</v>
      </c>
      <c r="C2310" t="s">
        <v>252</v>
      </c>
      <c r="D2310" t="s">
        <v>474</v>
      </c>
      <c r="E2310" t="s">
        <v>164</v>
      </c>
      <c r="F2310" t="s">
        <v>165</v>
      </c>
      <c r="G2310" t="s">
        <v>38</v>
      </c>
      <c r="H2310" t="s">
        <v>123</v>
      </c>
      <c r="I2310">
        <v>3</v>
      </c>
      <c r="J2310">
        <v>56.24</v>
      </c>
      <c r="K2310">
        <v>0.2</v>
      </c>
      <c r="L2310">
        <v>16.2</v>
      </c>
      <c r="M2310">
        <v>12.17</v>
      </c>
      <c r="N2310">
        <v>163.35</v>
      </c>
      <c r="O2310" t="s">
        <v>153</v>
      </c>
      <c r="P2310" t="s">
        <v>28</v>
      </c>
      <c r="Q2310" t="s">
        <v>339</v>
      </c>
      <c r="R2310" t="s">
        <v>82</v>
      </c>
      <c r="S2310" t="s">
        <v>72</v>
      </c>
      <c r="T2310" t="s">
        <v>2294</v>
      </c>
    </row>
    <row r="2311" spans="1:20" x14ac:dyDescent="0.25">
      <c r="A2311" t="s">
        <v>6319</v>
      </c>
      <c r="B2311" s="1">
        <v>45159</v>
      </c>
      <c r="C2311" t="s">
        <v>6320</v>
      </c>
      <c r="D2311" t="s">
        <v>1802</v>
      </c>
      <c r="E2311" t="s">
        <v>675</v>
      </c>
      <c r="F2311" t="s">
        <v>676</v>
      </c>
      <c r="G2311" t="s">
        <v>50</v>
      </c>
      <c r="H2311" t="s">
        <v>256</v>
      </c>
      <c r="I2311">
        <v>5</v>
      </c>
      <c r="J2311">
        <v>457.76</v>
      </c>
      <c r="K2311">
        <v>0</v>
      </c>
      <c r="L2311">
        <v>0</v>
      </c>
      <c r="M2311">
        <v>5.12</v>
      </c>
      <c r="N2311">
        <v>2293.92</v>
      </c>
      <c r="O2311" t="s">
        <v>40</v>
      </c>
      <c r="P2311" t="s">
        <v>28</v>
      </c>
      <c r="Q2311" t="s">
        <v>60</v>
      </c>
      <c r="R2311" t="s">
        <v>61</v>
      </c>
      <c r="S2311" t="s">
        <v>31</v>
      </c>
      <c r="T2311" t="s">
        <v>6321</v>
      </c>
    </row>
    <row r="2312" spans="1:20" x14ac:dyDescent="0.25">
      <c r="A2312" t="s">
        <v>6322</v>
      </c>
      <c r="B2312" s="1">
        <v>44147</v>
      </c>
      <c r="C2312" t="s">
        <v>6323</v>
      </c>
      <c r="D2312" t="s">
        <v>2236</v>
      </c>
      <c r="E2312" t="s">
        <v>574</v>
      </c>
      <c r="F2312" t="s">
        <v>575</v>
      </c>
      <c r="G2312" t="s">
        <v>180</v>
      </c>
      <c r="H2312" t="s">
        <v>123</v>
      </c>
      <c r="I2312">
        <v>5</v>
      </c>
      <c r="J2312">
        <v>164.74</v>
      </c>
      <c r="K2312">
        <v>0</v>
      </c>
      <c r="L2312">
        <v>65.900000000000006</v>
      </c>
      <c r="M2312">
        <v>9.61</v>
      </c>
      <c r="N2312">
        <v>899.21</v>
      </c>
      <c r="O2312" t="s">
        <v>69</v>
      </c>
      <c r="P2312" t="s">
        <v>28</v>
      </c>
      <c r="Q2312" t="s">
        <v>221</v>
      </c>
      <c r="R2312" t="s">
        <v>222</v>
      </c>
      <c r="S2312" t="s">
        <v>43</v>
      </c>
      <c r="T2312" t="s">
        <v>5610</v>
      </c>
    </row>
    <row r="2313" spans="1:20" x14ac:dyDescent="0.25">
      <c r="A2313" t="s">
        <v>6324</v>
      </c>
      <c r="B2313" s="1">
        <v>44465</v>
      </c>
      <c r="C2313" t="s">
        <v>6325</v>
      </c>
      <c r="D2313" t="s">
        <v>451</v>
      </c>
      <c r="E2313" t="s">
        <v>530</v>
      </c>
      <c r="F2313" t="s">
        <v>531</v>
      </c>
      <c r="G2313" t="s">
        <v>50</v>
      </c>
      <c r="H2313" t="s">
        <v>256</v>
      </c>
      <c r="I2313">
        <v>5</v>
      </c>
      <c r="J2313">
        <v>146.83000000000001</v>
      </c>
      <c r="K2313">
        <v>0.05</v>
      </c>
      <c r="L2313">
        <v>0</v>
      </c>
      <c r="M2313">
        <v>0.89</v>
      </c>
      <c r="N2313">
        <v>698.33</v>
      </c>
      <c r="O2313" t="s">
        <v>27</v>
      </c>
      <c r="P2313" t="s">
        <v>28</v>
      </c>
      <c r="Q2313" t="s">
        <v>29</v>
      </c>
      <c r="R2313" t="s">
        <v>30</v>
      </c>
      <c r="S2313" t="s">
        <v>43</v>
      </c>
      <c r="T2313" t="s">
        <v>1633</v>
      </c>
    </row>
    <row r="2314" spans="1:20" x14ac:dyDescent="0.25">
      <c r="A2314" t="s">
        <v>6326</v>
      </c>
      <c r="B2314" s="1">
        <v>43839</v>
      </c>
      <c r="C2314" t="s">
        <v>6327</v>
      </c>
      <c r="D2314" t="s">
        <v>637</v>
      </c>
      <c r="E2314" t="s">
        <v>261</v>
      </c>
      <c r="F2314" t="s">
        <v>262</v>
      </c>
      <c r="G2314" t="s">
        <v>180</v>
      </c>
      <c r="H2314" t="s">
        <v>26</v>
      </c>
      <c r="I2314">
        <v>2</v>
      </c>
      <c r="J2314">
        <v>314.58999999999997</v>
      </c>
      <c r="K2314">
        <v>0.05</v>
      </c>
      <c r="L2314">
        <v>29.89</v>
      </c>
      <c r="M2314">
        <v>1.97</v>
      </c>
      <c r="N2314">
        <v>629.58000000000004</v>
      </c>
      <c r="O2314" t="s">
        <v>40</v>
      </c>
      <c r="P2314" t="s">
        <v>181</v>
      </c>
      <c r="Q2314" t="s">
        <v>29</v>
      </c>
      <c r="R2314" t="s">
        <v>30</v>
      </c>
      <c r="S2314" t="s">
        <v>43</v>
      </c>
      <c r="T2314" t="s">
        <v>5599</v>
      </c>
    </row>
    <row r="2315" spans="1:20" x14ac:dyDescent="0.25">
      <c r="A2315" t="s">
        <v>6328</v>
      </c>
      <c r="B2315" s="1">
        <v>44604</v>
      </c>
      <c r="C2315" t="s">
        <v>6329</v>
      </c>
      <c r="D2315" t="s">
        <v>641</v>
      </c>
      <c r="E2315" t="s">
        <v>96</v>
      </c>
      <c r="F2315" t="s">
        <v>97</v>
      </c>
      <c r="G2315" t="s">
        <v>25</v>
      </c>
      <c r="H2315" t="s">
        <v>58</v>
      </c>
      <c r="I2315">
        <v>2</v>
      </c>
      <c r="J2315">
        <v>136.13999999999999</v>
      </c>
      <c r="K2315">
        <v>0.05</v>
      </c>
      <c r="L2315">
        <v>12.93</v>
      </c>
      <c r="M2315">
        <v>12.82</v>
      </c>
      <c r="N2315">
        <v>284.42</v>
      </c>
      <c r="O2315" t="s">
        <v>80</v>
      </c>
      <c r="P2315" t="s">
        <v>132</v>
      </c>
      <c r="Q2315" t="s">
        <v>100</v>
      </c>
      <c r="R2315" t="s">
        <v>101</v>
      </c>
      <c r="S2315" t="s">
        <v>43</v>
      </c>
      <c r="T2315" t="s">
        <v>6330</v>
      </c>
    </row>
    <row r="2316" spans="1:20" x14ac:dyDescent="0.25">
      <c r="A2316" t="s">
        <v>6331</v>
      </c>
      <c r="B2316" s="1">
        <v>44927</v>
      </c>
      <c r="C2316" t="s">
        <v>6332</v>
      </c>
      <c r="D2316" t="s">
        <v>652</v>
      </c>
      <c r="E2316" t="s">
        <v>208</v>
      </c>
      <c r="F2316" t="s">
        <v>209</v>
      </c>
      <c r="G2316" t="s">
        <v>98</v>
      </c>
      <c r="H2316" t="s">
        <v>263</v>
      </c>
      <c r="I2316">
        <v>4</v>
      </c>
      <c r="J2316">
        <v>24.58</v>
      </c>
      <c r="K2316">
        <v>0</v>
      </c>
      <c r="L2316">
        <v>7.87</v>
      </c>
      <c r="M2316">
        <v>0.12</v>
      </c>
      <c r="N2316">
        <v>106.31</v>
      </c>
      <c r="O2316" t="s">
        <v>153</v>
      </c>
      <c r="P2316" t="s">
        <v>28</v>
      </c>
      <c r="Q2316" t="s">
        <v>124</v>
      </c>
      <c r="R2316" t="s">
        <v>125</v>
      </c>
      <c r="S2316" t="s">
        <v>43</v>
      </c>
      <c r="T2316" t="s">
        <v>6333</v>
      </c>
    </row>
    <row r="2317" spans="1:20" x14ac:dyDescent="0.25">
      <c r="A2317" t="s">
        <v>6334</v>
      </c>
      <c r="B2317" s="1">
        <v>45213</v>
      </c>
      <c r="C2317" t="s">
        <v>6335</v>
      </c>
      <c r="D2317" t="s">
        <v>526</v>
      </c>
      <c r="E2317" t="s">
        <v>469</v>
      </c>
      <c r="F2317" t="s">
        <v>470</v>
      </c>
      <c r="G2317" t="s">
        <v>38</v>
      </c>
      <c r="H2317" t="s">
        <v>68</v>
      </c>
      <c r="I2317">
        <v>5</v>
      </c>
      <c r="J2317">
        <v>130.30000000000001</v>
      </c>
      <c r="K2317">
        <v>0</v>
      </c>
      <c r="L2317">
        <v>52.12</v>
      </c>
      <c r="M2317">
        <v>7.24</v>
      </c>
      <c r="N2317">
        <v>710.86</v>
      </c>
      <c r="O2317" t="s">
        <v>40</v>
      </c>
      <c r="P2317" t="s">
        <v>28</v>
      </c>
      <c r="Q2317" t="s">
        <v>339</v>
      </c>
      <c r="R2317" t="s">
        <v>82</v>
      </c>
      <c r="S2317" t="s">
        <v>43</v>
      </c>
      <c r="T2317" t="s">
        <v>4148</v>
      </c>
    </row>
    <row r="2318" spans="1:20" x14ac:dyDescent="0.25">
      <c r="A2318" t="s">
        <v>6336</v>
      </c>
      <c r="B2318" s="1">
        <v>44053</v>
      </c>
      <c r="C2318" t="s">
        <v>6337</v>
      </c>
      <c r="D2318" t="s">
        <v>1825</v>
      </c>
      <c r="E2318" t="s">
        <v>130</v>
      </c>
      <c r="F2318" t="s">
        <v>131</v>
      </c>
      <c r="G2318" t="s">
        <v>108</v>
      </c>
      <c r="H2318" t="s">
        <v>354</v>
      </c>
      <c r="I2318">
        <v>1</v>
      </c>
      <c r="J2318">
        <v>61.54</v>
      </c>
      <c r="K2318">
        <v>0.2</v>
      </c>
      <c r="L2318">
        <v>5.91</v>
      </c>
      <c r="M2318">
        <v>6.02</v>
      </c>
      <c r="N2318">
        <v>61.16</v>
      </c>
      <c r="O2318" t="s">
        <v>69</v>
      </c>
      <c r="P2318" t="s">
        <v>28</v>
      </c>
      <c r="Q2318" t="s">
        <v>81</v>
      </c>
      <c r="R2318" t="s">
        <v>82</v>
      </c>
      <c r="S2318" t="s">
        <v>235</v>
      </c>
      <c r="T2318" t="s">
        <v>6338</v>
      </c>
    </row>
    <row r="2319" spans="1:20" x14ac:dyDescent="0.25">
      <c r="A2319" t="s">
        <v>6339</v>
      </c>
      <c r="B2319" s="1">
        <v>45270</v>
      </c>
      <c r="C2319" t="s">
        <v>6340</v>
      </c>
      <c r="D2319" t="s">
        <v>865</v>
      </c>
      <c r="E2319" t="s">
        <v>244</v>
      </c>
      <c r="F2319" t="s">
        <v>245</v>
      </c>
      <c r="G2319" t="s">
        <v>38</v>
      </c>
      <c r="H2319" t="s">
        <v>39</v>
      </c>
      <c r="I2319">
        <v>3</v>
      </c>
      <c r="J2319">
        <v>228.74</v>
      </c>
      <c r="K2319">
        <v>0.2</v>
      </c>
      <c r="L2319">
        <v>65.88</v>
      </c>
      <c r="M2319">
        <v>9.3699999999999992</v>
      </c>
      <c r="N2319">
        <v>624.23</v>
      </c>
      <c r="O2319" t="s">
        <v>27</v>
      </c>
      <c r="P2319" t="s">
        <v>28</v>
      </c>
      <c r="Q2319" t="s">
        <v>100</v>
      </c>
      <c r="R2319" t="s">
        <v>101</v>
      </c>
      <c r="S2319" t="s">
        <v>43</v>
      </c>
      <c r="T2319" t="s">
        <v>6341</v>
      </c>
    </row>
    <row r="2320" spans="1:20" x14ac:dyDescent="0.25">
      <c r="A2320" t="s">
        <v>6342</v>
      </c>
      <c r="B2320" s="1">
        <v>44383</v>
      </c>
      <c r="C2320" t="s">
        <v>2851</v>
      </c>
      <c r="D2320" t="s">
        <v>764</v>
      </c>
      <c r="E2320" t="s">
        <v>226</v>
      </c>
      <c r="F2320" t="s">
        <v>227</v>
      </c>
      <c r="G2320" t="s">
        <v>108</v>
      </c>
      <c r="H2320" t="s">
        <v>79</v>
      </c>
      <c r="I2320">
        <v>4</v>
      </c>
      <c r="J2320">
        <v>425.78</v>
      </c>
      <c r="K2320">
        <v>0.05</v>
      </c>
      <c r="L2320">
        <v>80.900000000000006</v>
      </c>
      <c r="M2320">
        <v>11.51</v>
      </c>
      <c r="N2320">
        <v>1710.37</v>
      </c>
      <c r="O2320" t="s">
        <v>69</v>
      </c>
      <c r="P2320" t="s">
        <v>28</v>
      </c>
      <c r="Q2320" t="s">
        <v>145</v>
      </c>
      <c r="R2320" t="s">
        <v>146</v>
      </c>
      <c r="S2320" t="s">
        <v>43</v>
      </c>
      <c r="T2320" t="s">
        <v>6343</v>
      </c>
    </row>
    <row r="2321" spans="1:20" x14ac:dyDescent="0.25">
      <c r="A2321" t="s">
        <v>6344</v>
      </c>
      <c r="B2321" s="1">
        <v>45224</v>
      </c>
      <c r="C2321" t="s">
        <v>6345</v>
      </c>
      <c r="D2321" t="s">
        <v>301</v>
      </c>
      <c r="E2321" t="s">
        <v>391</v>
      </c>
      <c r="F2321" t="s">
        <v>392</v>
      </c>
      <c r="G2321" t="s">
        <v>25</v>
      </c>
      <c r="H2321" t="s">
        <v>263</v>
      </c>
      <c r="I2321">
        <v>5</v>
      </c>
      <c r="J2321">
        <v>505.64</v>
      </c>
      <c r="K2321">
        <v>0</v>
      </c>
      <c r="L2321">
        <v>126.41</v>
      </c>
      <c r="M2321">
        <v>2</v>
      </c>
      <c r="N2321">
        <v>2656.61</v>
      </c>
      <c r="O2321" t="s">
        <v>69</v>
      </c>
      <c r="P2321" t="s">
        <v>28</v>
      </c>
      <c r="Q2321" t="s">
        <v>145</v>
      </c>
      <c r="R2321" t="s">
        <v>146</v>
      </c>
      <c r="S2321" t="s">
        <v>43</v>
      </c>
      <c r="T2321" t="s">
        <v>6346</v>
      </c>
    </row>
    <row r="2322" spans="1:20" x14ac:dyDescent="0.25">
      <c r="A2322" t="s">
        <v>6347</v>
      </c>
      <c r="B2322" s="1">
        <v>44546</v>
      </c>
      <c r="C2322" t="s">
        <v>6348</v>
      </c>
      <c r="D2322" t="s">
        <v>2236</v>
      </c>
      <c r="E2322" t="s">
        <v>202</v>
      </c>
      <c r="F2322" t="s">
        <v>203</v>
      </c>
      <c r="G2322" t="s">
        <v>25</v>
      </c>
      <c r="H2322" t="s">
        <v>123</v>
      </c>
      <c r="I2322">
        <v>3</v>
      </c>
      <c r="J2322">
        <v>317.82</v>
      </c>
      <c r="K2322">
        <v>0</v>
      </c>
      <c r="L2322">
        <v>76.28</v>
      </c>
      <c r="M2322">
        <v>1.08</v>
      </c>
      <c r="N2322">
        <v>1030.82</v>
      </c>
      <c r="O2322" t="s">
        <v>153</v>
      </c>
      <c r="P2322" t="s">
        <v>28</v>
      </c>
      <c r="Q2322" t="s">
        <v>124</v>
      </c>
      <c r="R2322" t="s">
        <v>125</v>
      </c>
      <c r="S2322" t="s">
        <v>72</v>
      </c>
      <c r="T2322" t="s">
        <v>5249</v>
      </c>
    </row>
    <row r="2323" spans="1:20" x14ac:dyDescent="0.25">
      <c r="A2323" t="s">
        <v>6349</v>
      </c>
      <c r="B2323" s="1">
        <v>45118</v>
      </c>
      <c r="C2323" t="s">
        <v>6350</v>
      </c>
      <c r="D2323" t="s">
        <v>656</v>
      </c>
      <c r="E2323" t="s">
        <v>226</v>
      </c>
      <c r="F2323" t="s">
        <v>227</v>
      </c>
      <c r="G2323" t="s">
        <v>25</v>
      </c>
      <c r="H2323" t="s">
        <v>39</v>
      </c>
      <c r="I2323">
        <v>1</v>
      </c>
      <c r="J2323">
        <v>549.44000000000005</v>
      </c>
      <c r="K2323">
        <v>0.25</v>
      </c>
      <c r="L2323">
        <v>20.6</v>
      </c>
      <c r="M2323">
        <v>14.74</v>
      </c>
      <c r="N2323">
        <v>447.42</v>
      </c>
      <c r="O2323" t="s">
        <v>27</v>
      </c>
      <c r="P2323" t="s">
        <v>181</v>
      </c>
      <c r="Q2323" t="s">
        <v>51</v>
      </c>
      <c r="R2323" t="s">
        <v>42</v>
      </c>
      <c r="S2323" t="s">
        <v>43</v>
      </c>
      <c r="T2323" t="s">
        <v>370</v>
      </c>
    </row>
    <row r="2324" spans="1:20" x14ac:dyDescent="0.25">
      <c r="A2324" t="s">
        <v>6351</v>
      </c>
      <c r="B2324" s="1">
        <v>45544</v>
      </c>
      <c r="C2324" t="s">
        <v>6352</v>
      </c>
      <c r="D2324" t="s">
        <v>405</v>
      </c>
      <c r="E2324" t="s">
        <v>592</v>
      </c>
      <c r="F2324" t="s">
        <v>593</v>
      </c>
      <c r="G2324" t="s">
        <v>180</v>
      </c>
      <c r="H2324" t="s">
        <v>79</v>
      </c>
      <c r="I2324">
        <v>1</v>
      </c>
      <c r="J2324">
        <v>151.88</v>
      </c>
      <c r="K2324">
        <v>0.05</v>
      </c>
      <c r="L2324">
        <v>25.97</v>
      </c>
      <c r="M2324">
        <v>3.87</v>
      </c>
      <c r="N2324">
        <v>174.13</v>
      </c>
      <c r="O2324" t="s">
        <v>153</v>
      </c>
      <c r="P2324" t="s">
        <v>28</v>
      </c>
      <c r="Q2324" t="s">
        <v>221</v>
      </c>
      <c r="R2324" t="s">
        <v>222</v>
      </c>
      <c r="S2324" t="s">
        <v>43</v>
      </c>
      <c r="T2324" t="s">
        <v>272</v>
      </c>
    </row>
    <row r="2325" spans="1:20" x14ac:dyDescent="0.25">
      <c r="A2325" t="s">
        <v>6353</v>
      </c>
      <c r="B2325" s="1">
        <v>45172</v>
      </c>
      <c r="C2325" t="s">
        <v>6354</v>
      </c>
      <c r="D2325" t="s">
        <v>65</v>
      </c>
      <c r="E2325" t="s">
        <v>574</v>
      </c>
      <c r="F2325" t="s">
        <v>575</v>
      </c>
      <c r="G2325" t="s">
        <v>38</v>
      </c>
      <c r="H2325" t="s">
        <v>39</v>
      </c>
      <c r="I2325">
        <v>5</v>
      </c>
      <c r="J2325">
        <v>136.9</v>
      </c>
      <c r="K2325">
        <v>0.25</v>
      </c>
      <c r="L2325">
        <v>25.67</v>
      </c>
      <c r="M2325">
        <v>2.29</v>
      </c>
      <c r="N2325">
        <v>541.33000000000004</v>
      </c>
      <c r="O2325" t="s">
        <v>80</v>
      </c>
      <c r="P2325" t="s">
        <v>132</v>
      </c>
      <c r="Q2325" t="s">
        <v>29</v>
      </c>
      <c r="R2325" t="s">
        <v>30</v>
      </c>
      <c r="S2325" t="s">
        <v>43</v>
      </c>
      <c r="T2325" t="s">
        <v>6205</v>
      </c>
    </row>
    <row r="2326" spans="1:20" x14ac:dyDescent="0.25">
      <c r="A2326" t="s">
        <v>6355</v>
      </c>
      <c r="B2326" s="1">
        <v>44938</v>
      </c>
      <c r="C2326" t="s">
        <v>6356</v>
      </c>
      <c r="D2326" t="s">
        <v>562</v>
      </c>
      <c r="E2326" t="s">
        <v>337</v>
      </c>
      <c r="F2326" t="s">
        <v>338</v>
      </c>
      <c r="G2326" t="s">
        <v>25</v>
      </c>
      <c r="H2326" t="s">
        <v>123</v>
      </c>
      <c r="I2326">
        <v>5</v>
      </c>
      <c r="J2326">
        <v>553.54999999999995</v>
      </c>
      <c r="K2326">
        <v>0.05</v>
      </c>
      <c r="L2326">
        <v>0</v>
      </c>
      <c r="M2326">
        <v>4.29</v>
      </c>
      <c r="N2326">
        <v>2633.65</v>
      </c>
      <c r="O2326" t="s">
        <v>27</v>
      </c>
      <c r="P2326" t="s">
        <v>28</v>
      </c>
      <c r="Q2326" t="s">
        <v>41</v>
      </c>
      <c r="R2326" t="s">
        <v>42</v>
      </c>
      <c r="S2326" t="s">
        <v>43</v>
      </c>
      <c r="T2326" t="s">
        <v>3247</v>
      </c>
    </row>
    <row r="2327" spans="1:20" x14ac:dyDescent="0.25">
      <c r="A2327" t="s">
        <v>6357</v>
      </c>
      <c r="B2327" s="1">
        <v>45172</v>
      </c>
      <c r="C2327" t="s">
        <v>6358</v>
      </c>
      <c r="D2327" t="s">
        <v>1028</v>
      </c>
      <c r="E2327" t="s">
        <v>337</v>
      </c>
      <c r="F2327" t="s">
        <v>338</v>
      </c>
      <c r="G2327" t="s">
        <v>98</v>
      </c>
      <c r="H2327" t="s">
        <v>263</v>
      </c>
      <c r="I2327">
        <v>5</v>
      </c>
      <c r="J2327">
        <v>548.20000000000005</v>
      </c>
      <c r="K2327">
        <v>0</v>
      </c>
      <c r="L2327">
        <v>328.92</v>
      </c>
      <c r="M2327">
        <v>11.07</v>
      </c>
      <c r="N2327">
        <v>3080.99</v>
      </c>
      <c r="O2327" t="s">
        <v>27</v>
      </c>
      <c r="P2327" t="s">
        <v>28</v>
      </c>
      <c r="Q2327" t="s">
        <v>100</v>
      </c>
      <c r="R2327" t="s">
        <v>101</v>
      </c>
      <c r="S2327" t="s">
        <v>43</v>
      </c>
      <c r="T2327" t="s">
        <v>6359</v>
      </c>
    </row>
    <row r="2328" spans="1:20" x14ac:dyDescent="0.25">
      <c r="A2328" t="s">
        <v>6360</v>
      </c>
      <c r="B2328" s="1">
        <v>43941</v>
      </c>
      <c r="C2328" t="s">
        <v>6361</v>
      </c>
      <c r="D2328" t="s">
        <v>1092</v>
      </c>
      <c r="E2328" t="s">
        <v>261</v>
      </c>
      <c r="F2328" t="s">
        <v>262</v>
      </c>
      <c r="G2328" t="s">
        <v>38</v>
      </c>
      <c r="H2328" t="s">
        <v>26</v>
      </c>
      <c r="I2328">
        <v>3</v>
      </c>
      <c r="J2328">
        <v>138.1</v>
      </c>
      <c r="K2328">
        <v>0</v>
      </c>
      <c r="L2328">
        <v>20.72</v>
      </c>
      <c r="M2328">
        <v>5.22</v>
      </c>
      <c r="N2328">
        <v>440.24</v>
      </c>
      <c r="O2328" t="s">
        <v>69</v>
      </c>
      <c r="P2328" t="s">
        <v>28</v>
      </c>
      <c r="Q2328" t="s">
        <v>145</v>
      </c>
      <c r="R2328" t="s">
        <v>146</v>
      </c>
      <c r="S2328" t="s">
        <v>43</v>
      </c>
      <c r="T2328" t="s">
        <v>2654</v>
      </c>
    </row>
    <row r="2329" spans="1:20" x14ac:dyDescent="0.25">
      <c r="A2329" t="s">
        <v>6362</v>
      </c>
      <c r="B2329" s="1">
        <v>44081</v>
      </c>
      <c r="C2329" t="s">
        <v>6363</v>
      </c>
      <c r="D2329" t="s">
        <v>974</v>
      </c>
      <c r="E2329" t="s">
        <v>319</v>
      </c>
      <c r="F2329" t="s">
        <v>320</v>
      </c>
      <c r="G2329" t="s">
        <v>98</v>
      </c>
      <c r="H2329" t="s">
        <v>26</v>
      </c>
      <c r="I2329">
        <v>3</v>
      </c>
      <c r="J2329">
        <v>378.55</v>
      </c>
      <c r="K2329">
        <v>0</v>
      </c>
      <c r="L2329">
        <v>56.78</v>
      </c>
      <c r="M2329">
        <v>7.15</v>
      </c>
      <c r="N2329">
        <v>1199.58</v>
      </c>
      <c r="O2329" t="s">
        <v>40</v>
      </c>
      <c r="P2329" t="s">
        <v>28</v>
      </c>
      <c r="Q2329" t="s">
        <v>221</v>
      </c>
      <c r="R2329" t="s">
        <v>222</v>
      </c>
      <c r="S2329" t="s">
        <v>43</v>
      </c>
      <c r="T2329" t="s">
        <v>6364</v>
      </c>
    </row>
    <row r="2330" spans="1:20" x14ac:dyDescent="0.25">
      <c r="A2330" t="s">
        <v>6365</v>
      </c>
      <c r="B2330" s="1">
        <v>44213</v>
      </c>
      <c r="C2330" t="s">
        <v>6366</v>
      </c>
      <c r="D2330" t="s">
        <v>1232</v>
      </c>
      <c r="E2330" t="s">
        <v>151</v>
      </c>
      <c r="F2330" t="s">
        <v>152</v>
      </c>
      <c r="G2330" t="s">
        <v>98</v>
      </c>
      <c r="H2330" t="s">
        <v>256</v>
      </c>
      <c r="I2330">
        <v>4</v>
      </c>
      <c r="J2330">
        <v>457.14</v>
      </c>
      <c r="K2330">
        <v>0.25</v>
      </c>
      <c r="L2330">
        <v>246.86</v>
      </c>
      <c r="M2330">
        <v>4.55</v>
      </c>
      <c r="N2330">
        <v>1622.83</v>
      </c>
      <c r="O2330" t="s">
        <v>40</v>
      </c>
      <c r="P2330" t="s">
        <v>28</v>
      </c>
      <c r="Q2330" t="s">
        <v>228</v>
      </c>
      <c r="R2330" t="s">
        <v>82</v>
      </c>
      <c r="S2330" t="s">
        <v>43</v>
      </c>
      <c r="T2330" t="s">
        <v>6367</v>
      </c>
    </row>
    <row r="2331" spans="1:20" x14ac:dyDescent="0.25">
      <c r="A2331" t="s">
        <v>6368</v>
      </c>
      <c r="B2331" s="1">
        <v>43837</v>
      </c>
      <c r="C2331" t="s">
        <v>6369</v>
      </c>
      <c r="D2331" t="s">
        <v>55</v>
      </c>
      <c r="E2331" t="s">
        <v>469</v>
      </c>
      <c r="F2331" t="s">
        <v>470</v>
      </c>
      <c r="G2331" t="s">
        <v>38</v>
      </c>
      <c r="H2331" t="s">
        <v>109</v>
      </c>
      <c r="I2331">
        <v>2</v>
      </c>
      <c r="J2331">
        <v>71.03</v>
      </c>
      <c r="K2331">
        <v>0.05</v>
      </c>
      <c r="L2331">
        <v>24.29</v>
      </c>
      <c r="M2331">
        <v>10.28</v>
      </c>
      <c r="N2331">
        <v>169.53</v>
      </c>
      <c r="O2331" t="s">
        <v>69</v>
      </c>
      <c r="P2331" t="s">
        <v>28</v>
      </c>
      <c r="Q2331" t="s">
        <v>145</v>
      </c>
      <c r="R2331" t="s">
        <v>146</v>
      </c>
      <c r="S2331" t="s">
        <v>43</v>
      </c>
      <c r="T2331" t="s">
        <v>2473</v>
      </c>
    </row>
    <row r="2332" spans="1:20" x14ac:dyDescent="0.25">
      <c r="A2332" t="s">
        <v>6370</v>
      </c>
      <c r="B2332" s="1">
        <v>44289</v>
      </c>
      <c r="C2332" t="s">
        <v>6371</v>
      </c>
      <c r="D2332" t="s">
        <v>1205</v>
      </c>
      <c r="E2332" t="s">
        <v>48</v>
      </c>
      <c r="F2332" t="s">
        <v>49</v>
      </c>
      <c r="G2332" t="s">
        <v>50</v>
      </c>
      <c r="H2332" t="s">
        <v>39</v>
      </c>
      <c r="I2332">
        <v>1</v>
      </c>
      <c r="J2332">
        <v>238.9</v>
      </c>
      <c r="K2332">
        <v>0.2</v>
      </c>
      <c r="L2332">
        <v>22.93</v>
      </c>
      <c r="M2332">
        <v>0.54</v>
      </c>
      <c r="N2332">
        <v>214.59</v>
      </c>
      <c r="O2332" t="s">
        <v>153</v>
      </c>
      <c r="P2332" t="s">
        <v>28</v>
      </c>
      <c r="Q2332" t="s">
        <v>51</v>
      </c>
      <c r="R2332" t="s">
        <v>42</v>
      </c>
      <c r="S2332" t="s">
        <v>43</v>
      </c>
      <c r="T2332" t="s">
        <v>1733</v>
      </c>
    </row>
    <row r="2333" spans="1:20" x14ac:dyDescent="0.25">
      <c r="A2333" t="s">
        <v>6372</v>
      </c>
      <c r="B2333" s="1">
        <v>44938</v>
      </c>
      <c r="C2333" t="s">
        <v>6373</v>
      </c>
      <c r="D2333" t="s">
        <v>65</v>
      </c>
      <c r="E2333" t="s">
        <v>172</v>
      </c>
      <c r="F2333" t="s">
        <v>173</v>
      </c>
      <c r="G2333" t="s">
        <v>108</v>
      </c>
      <c r="H2333" t="s">
        <v>123</v>
      </c>
      <c r="I2333">
        <v>5</v>
      </c>
      <c r="J2333">
        <v>64.209999999999994</v>
      </c>
      <c r="K2333">
        <v>0</v>
      </c>
      <c r="L2333">
        <v>57.79</v>
      </c>
      <c r="M2333">
        <v>1.0900000000000001</v>
      </c>
      <c r="N2333">
        <v>379.93</v>
      </c>
      <c r="O2333" t="s">
        <v>153</v>
      </c>
      <c r="P2333" t="s">
        <v>28</v>
      </c>
      <c r="Q2333" t="s">
        <v>221</v>
      </c>
      <c r="R2333" t="s">
        <v>222</v>
      </c>
      <c r="S2333" t="s">
        <v>43</v>
      </c>
      <c r="T2333" t="s">
        <v>2346</v>
      </c>
    </row>
    <row r="2334" spans="1:20" x14ac:dyDescent="0.25">
      <c r="A2334" t="s">
        <v>6374</v>
      </c>
      <c r="B2334" s="1">
        <v>44038</v>
      </c>
      <c r="C2334" t="s">
        <v>6375</v>
      </c>
      <c r="D2334" t="s">
        <v>373</v>
      </c>
      <c r="E2334" t="s">
        <v>87</v>
      </c>
      <c r="F2334" t="s">
        <v>88</v>
      </c>
      <c r="G2334" t="s">
        <v>180</v>
      </c>
      <c r="H2334" t="s">
        <v>58</v>
      </c>
      <c r="I2334">
        <v>2</v>
      </c>
      <c r="J2334">
        <v>211.22</v>
      </c>
      <c r="K2334">
        <v>0.05</v>
      </c>
      <c r="L2334">
        <v>48.16</v>
      </c>
      <c r="M2334">
        <v>3.8</v>
      </c>
      <c r="N2334">
        <v>453.28</v>
      </c>
      <c r="O2334" t="s">
        <v>80</v>
      </c>
      <c r="P2334" t="s">
        <v>28</v>
      </c>
      <c r="Q2334" t="s">
        <v>182</v>
      </c>
      <c r="R2334" t="s">
        <v>183</v>
      </c>
      <c r="S2334" t="s">
        <v>43</v>
      </c>
      <c r="T2334" t="s">
        <v>1659</v>
      </c>
    </row>
    <row r="2335" spans="1:20" x14ac:dyDescent="0.25">
      <c r="A2335" t="s">
        <v>6376</v>
      </c>
      <c r="B2335" s="1">
        <v>44730</v>
      </c>
      <c r="C2335" t="s">
        <v>6377</v>
      </c>
      <c r="D2335" t="s">
        <v>894</v>
      </c>
      <c r="E2335" t="s">
        <v>380</v>
      </c>
      <c r="F2335" t="s">
        <v>381</v>
      </c>
      <c r="G2335" t="s">
        <v>108</v>
      </c>
      <c r="H2335" t="s">
        <v>79</v>
      </c>
      <c r="I2335">
        <v>1</v>
      </c>
      <c r="J2335">
        <v>114.9</v>
      </c>
      <c r="K2335">
        <v>0</v>
      </c>
      <c r="L2335">
        <v>13.79</v>
      </c>
      <c r="M2335">
        <v>1.79</v>
      </c>
      <c r="N2335">
        <v>130.47999999999999</v>
      </c>
      <c r="O2335" t="s">
        <v>27</v>
      </c>
      <c r="P2335" t="s">
        <v>28</v>
      </c>
      <c r="Q2335" t="s">
        <v>41</v>
      </c>
      <c r="R2335" t="s">
        <v>42</v>
      </c>
      <c r="S2335" t="s">
        <v>43</v>
      </c>
      <c r="T2335" t="s">
        <v>6378</v>
      </c>
    </row>
    <row r="2336" spans="1:20" x14ac:dyDescent="0.25">
      <c r="A2336" t="s">
        <v>6379</v>
      </c>
      <c r="B2336" s="1">
        <v>45244</v>
      </c>
      <c r="C2336" t="s">
        <v>6380</v>
      </c>
      <c r="D2336" t="s">
        <v>960</v>
      </c>
      <c r="E2336" t="s">
        <v>492</v>
      </c>
      <c r="F2336" t="s">
        <v>493</v>
      </c>
      <c r="G2336" t="s">
        <v>25</v>
      </c>
      <c r="H2336" t="s">
        <v>79</v>
      </c>
      <c r="I2336">
        <v>2</v>
      </c>
      <c r="J2336">
        <v>251.67</v>
      </c>
      <c r="K2336">
        <v>0.05</v>
      </c>
      <c r="L2336">
        <v>23.91</v>
      </c>
      <c r="M2336">
        <v>11.24</v>
      </c>
      <c r="N2336">
        <v>513.32000000000005</v>
      </c>
      <c r="O2336" t="s">
        <v>69</v>
      </c>
      <c r="P2336" t="s">
        <v>28</v>
      </c>
      <c r="Q2336" t="s">
        <v>182</v>
      </c>
      <c r="R2336" t="s">
        <v>183</v>
      </c>
      <c r="S2336" t="s">
        <v>43</v>
      </c>
      <c r="T2336" t="s">
        <v>4546</v>
      </c>
    </row>
    <row r="2337" spans="1:20" x14ac:dyDescent="0.25">
      <c r="A2337" t="s">
        <v>6381</v>
      </c>
      <c r="B2337" s="1">
        <v>45168</v>
      </c>
      <c r="C2337" t="s">
        <v>6382</v>
      </c>
      <c r="D2337" t="s">
        <v>220</v>
      </c>
      <c r="E2337" t="s">
        <v>675</v>
      </c>
      <c r="F2337" t="s">
        <v>676</v>
      </c>
      <c r="G2337" t="s">
        <v>38</v>
      </c>
      <c r="H2337" t="s">
        <v>26</v>
      </c>
      <c r="I2337">
        <v>2</v>
      </c>
      <c r="J2337">
        <v>367.27</v>
      </c>
      <c r="K2337">
        <v>0.15</v>
      </c>
      <c r="L2337">
        <v>49.95</v>
      </c>
      <c r="M2337">
        <v>2.5499999999999998</v>
      </c>
      <c r="N2337">
        <v>676.86</v>
      </c>
      <c r="O2337" t="s">
        <v>69</v>
      </c>
      <c r="P2337" t="s">
        <v>132</v>
      </c>
      <c r="Q2337" t="s">
        <v>221</v>
      </c>
      <c r="R2337" t="s">
        <v>222</v>
      </c>
      <c r="S2337" t="s">
        <v>43</v>
      </c>
      <c r="T2337" t="s">
        <v>717</v>
      </c>
    </row>
    <row r="2338" spans="1:20" x14ac:dyDescent="0.25">
      <c r="A2338" t="s">
        <v>6383</v>
      </c>
      <c r="B2338" s="1">
        <v>43852</v>
      </c>
      <c r="C2338" t="s">
        <v>6384</v>
      </c>
      <c r="D2338" t="s">
        <v>944</v>
      </c>
      <c r="E2338" t="s">
        <v>261</v>
      </c>
      <c r="F2338" t="s">
        <v>262</v>
      </c>
      <c r="G2338" t="s">
        <v>180</v>
      </c>
      <c r="H2338" t="s">
        <v>68</v>
      </c>
      <c r="I2338">
        <v>2</v>
      </c>
      <c r="J2338">
        <v>336.46</v>
      </c>
      <c r="K2338">
        <v>0</v>
      </c>
      <c r="L2338">
        <v>33.65</v>
      </c>
      <c r="M2338">
        <v>12.06</v>
      </c>
      <c r="N2338">
        <v>718.63</v>
      </c>
      <c r="O2338" t="s">
        <v>40</v>
      </c>
      <c r="P2338" t="s">
        <v>28</v>
      </c>
      <c r="Q2338" t="s">
        <v>139</v>
      </c>
      <c r="R2338" t="s">
        <v>140</v>
      </c>
      <c r="S2338" t="s">
        <v>43</v>
      </c>
      <c r="T2338" t="s">
        <v>3415</v>
      </c>
    </row>
    <row r="2339" spans="1:20" x14ac:dyDescent="0.25">
      <c r="A2339" t="s">
        <v>6385</v>
      </c>
      <c r="B2339" s="1">
        <v>44240</v>
      </c>
      <c r="C2339" t="s">
        <v>6386</v>
      </c>
      <c r="D2339" t="s">
        <v>1092</v>
      </c>
      <c r="E2339" t="s">
        <v>492</v>
      </c>
      <c r="F2339" t="s">
        <v>493</v>
      </c>
      <c r="G2339" t="s">
        <v>38</v>
      </c>
      <c r="H2339" t="s">
        <v>354</v>
      </c>
      <c r="I2339">
        <v>3</v>
      </c>
      <c r="J2339">
        <v>552.84</v>
      </c>
      <c r="K2339">
        <v>0</v>
      </c>
      <c r="L2339">
        <v>199.02</v>
      </c>
      <c r="M2339">
        <v>1.04</v>
      </c>
      <c r="N2339">
        <v>1858.58</v>
      </c>
      <c r="O2339" t="s">
        <v>27</v>
      </c>
      <c r="P2339" t="s">
        <v>28</v>
      </c>
      <c r="Q2339" t="s">
        <v>166</v>
      </c>
      <c r="R2339" t="s">
        <v>167</v>
      </c>
      <c r="S2339" t="s">
        <v>43</v>
      </c>
      <c r="T2339" t="s">
        <v>5061</v>
      </c>
    </row>
    <row r="2340" spans="1:20" x14ac:dyDescent="0.25">
      <c r="A2340" t="s">
        <v>6387</v>
      </c>
      <c r="B2340" s="1">
        <v>44725</v>
      </c>
      <c r="C2340" t="s">
        <v>6388</v>
      </c>
      <c r="D2340" t="s">
        <v>660</v>
      </c>
      <c r="E2340" t="s">
        <v>106</v>
      </c>
      <c r="F2340" t="s">
        <v>107</v>
      </c>
      <c r="G2340" t="s">
        <v>98</v>
      </c>
      <c r="H2340" t="s">
        <v>26</v>
      </c>
      <c r="I2340">
        <v>4</v>
      </c>
      <c r="J2340">
        <v>300.31</v>
      </c>
      <c r="K2340">
        <v>0.2</v>
      </c>
      <c r="L2340">
        <v>0</v>
      </c>
      <c r="M2340">
        <v>7.15</v>
      </c>
      <c r="N2340">
        <v>968.14</v>
      </c>
      <c r="O2340" t="s">
        <v>69</v>
      </c>
      <c r="P2340" t="s">
        <v>132</v>
      </c>
      <c r="Q2340" t="s">
        <v>166</v>
      </c>
      <c r="R2340" t="s">
        <v>167</v>
      </c>
      <c r="S2340" t="s">
        <v>43</v>
      </c>
      <c r="T2340" t="s">
        <v>2738</v>
      </c>
    </row>
    <row r="2341" spans="1:20" x14ac:dyDescent="0.25">
      <c r="A2341" t="s">
        <v>6389</v>
      </c>
      <c r="B2341" s="1">
        <v>44345</v>
      </c>
      <c r="C2341" t="s">
        <v>6390</v>
      </c>
      <c r="D2341" t="s">
        <v>674</v>
      </c>
      <c r="E2341" t="s">
        <v>114</v>
      </c>
      <c r="F2341" t="s">
        <v>115</v>
      </c>
      <c r="G2341" t="s">
        <v>180</v>
      </c>
      <c r="H2341" t="s">
        <v>263</v>
      </c>
      <c r="I2341">
        <v>3</v>
      </c>
      <c r="J2341">
        <v>296.66000000000003</v>
      </c>
      <c r="K2341">
        <v>0.2</v>
      </c>
      <c r="L2341">
        <v>56.96</v>
      </c>
      <c r="M2341">
        <v>9.68</v>
      </c>
      <c r="N2341">
        <v>778.62</v>
      </c>
      <c r="O2341" t="s">
        <v>40</v>
      </c>
      <c r="P2341" t="s">
        <v>28</v>
      </c>
      <c r="Q2341" t="s">
        <v>166</v>
      </c>
      <c r="R2341" t="s">
        <v>167</v>
      </c>
      <c r="S2341" t="s">
        <v>43</v>
      </c>
      <c r="T2341" t="s">
        <v>3580</v>
      </c>
    </row>
    <row r="2342" spans="1:20" x14ac:dyDescent="0.25">
      <c r="A2342" t="s">
        <v>6391</v>
      </c>
      <c r="B2342" s="1">
        <v>44981</v>
      </c>
      <c r="C2342" t="s">
        <v>6392</v>
      </c>
      <c r="D2342" t="s">
        <v>285</v>
      </c>
      <c r="E2342" t="s">
        <v>137</v>
      </c>
      <c r="F2342" t="s">
        <v>138</v>
      </c>
      <c r="G2342" t="s">
        <v>25</v>
      </c>
      <c r="H2342" t="s">
        <v>256</v>
      </c>
      <c r="I2342">
        <v>2</v>
      </c>
      <c r="J2342">
        <v>126.67</v>
      </c>
      <c r="K2342">
        <v>0.05</v>
      </c>
      <c r="L2342">
        <v>12.03</v>
      </c>
      <c r="M2342">
        <v>5.0199999999999996</v>
      </c>
      <c r="N2342">
        <v>257.72000000000003</v>
      </c>
      <c r="O2342" t="s">
        <v>69</v>
      </c>
      <c r="P2342" t="s">
        <v>28</v>
      </c>
      <c r="Q2342" t="s">
        <v>221</v>
      </c>
      <c r="R2342" t="s">
        <v>222</v>
      </c>
      <c r="S2342" t="s">
        <v>235</v>
      </c>
      <c r="T2342" t="s">
        <v>1970</v>
      </c>
    </row>
    <row r="2343" spans="1:20" x14ac:dyDescent="0.25">
      <c r="A2343" t="s">
        <v>6393</v>
      </c>
      <c r="B2343" s="1">
        <v>44639</v>
      </c>
      <c r="C2343" t="s">
        <v>6394</v>
      </c>
      <c r="D2343" t="s">
        <v>1372</v>
      </c>
      <c r="E2343" t="s">
        <v>106</v>
      </c>
      <c r="F2343" t="s">
        <v>107</v>
      </c>
      <c r="G2343" t="s">
        <v>98</v>
      </c>
      <c r="H2343" t="s">
        <v>354</v>
      </c>
      <c r="I2343">
        <v>3</v>
      </c>
      <c r="J2343">
        <v>167.9</v>
      </c>
      <c r="K2343">
        <v>0.1</v>
      </c>
      <c r="L2343">
        <v>22.67</v>
      </c>
      <c r="M2343">
        <v>4.17</v>
      </c>
      <c r="N2343">
        <v>480.17</v>
      </c>
      <c r="O2343" t="s">
        <v>59</v>
      </c>
      <c r="P2343" t="s">
        <v>28</v>
      </c>
      <c r="Q2343" t="s">
        <v>89</v>
      </c>
      <c r="R2343" t="s">
        <v>90</v>
      </c>
      <c r="S2343" t="s">
        <v>31</v>
      </c>
      <c r="T2343" t="s">
        <v>3035</v>
      </c>
    </row>
    <row r="2344" spans="1:20" x14ac:dyDescent="0.25">
      <c r="A2344" t="s">
        <v>6395</v>
      </c>
      <c r="B2344" s="1">
        <v>45554</v>
      </c>
      <c r="C2344" t="s">
        <v>6396</v>
      </c>
      <c r="D2344" t="s">
        <v>347</v>
      </c>
      <c r="E2344" t="s">
        <v>574</v>
      </c>
      <c r="F2344" t="s">
        <v>575</v>
      </c>
      <c r="G2344" t="s">
        <v>98</v>
      </c>
      <c r="H2344" t="s">
        <v>26</v>
      </c>
      <c r="I2344">
        <v>5</v>
      </c>
      <c r="J2344">
        <v>14.57</v>
      </c>
      <c r="K2344">
        <v>0.2</v>
      </c>
      <c r="L2344">
        <v>2.91</v>
      </c>
      <c r="M2344">
        <v>14.54</v>
      </c>
      <c r="N2344">
        <v>75.73</v>
      </c>
      <c r="O2344" t="s">
        <v>69</v>
      </c>
      <c r="P2344" t="s">
        <v>28</v>
      </c>
      <c r="Q2344" t="s">
        <v>182</v>
      </c>
      <c r="R2344" t="s">
        <v>183</v>
      </c>
      <c r="S2344" t="s">
        <v>31</v>
      </c>
      <c r="T2344" t="s">
        <v>6397</v>
      </c>
    </row>
    <row r="2345" spans="1:20" x14ac:dyDescent="0.25">
      <c r="A2345" t="s">
        <v>6398</v>
      </c>
      <c r="B2345" s="1">
        <v>44704</v>
      </c>
      <c r="C2345" t="s">
        <v>6399</v>
      </c>
      <c r="D2345" t="s">
        <v>811</v>
      </c>
      <c r="E2345" t="s">
        <v>492</v>
      </c>
      <c r="F2345" t="s">
        <v>493</v>
      </c>
      <c r="G2345" t="s">
        <v>50</v>
      </c>
      <c r="H2345" t="s">
        <v>26</v>
      </c>
      <c r="I2345">
        <v>5</v>
      </c>
      <c r="J2345">
        <v>555.55999999999995</v>
      </c>
      <c r="K2345">
        <v>0</v>
      </c>
      <c r="L2345">
        <v>333.34</v>
      </c>
      <c r="M2345">
        <v>1.6</v>
      </c>
      <c r="N2345">
        <v>3112.74</v>
      </c>
      <c r="O2345" t="s">
        <v>40</v>
      </c>
      <c r="P2345" t="s">
        <v>28</v>
      </c>
      <c r="Q2345" t="s">
        <v>100</v>
      </c>
      <c r="R2345" t="s">
        <v>101</v>
      </c>
      <c r="S2345" t="s">
        <v>43</v>
      </c>
      <c r="T2345" t="s">
        <v>5226</v>
      </c>
    </row>
    <row r="2346" spans="1:20" x14ac:dyDescent="0.25">
      <c r="A2346" t="s">
        <v>6400</v>
      </c>
      <c r="B2346" s="1">
        <v>43844</v>
      </c>
      <c r="C2346" t="s">
        <v>6401</v>
      </c>
      <c r="D2346" t="s">
        <v>885</v>
      </c>
      <c r="E2346" t="s">
        <v>56</v>
      </c>
      <c r="F2346" t="s">
        <v>57</v>
      </c>
      <c r="G2346" t="s">
        <v>108</v>
      </c>
      <c r="H2346" t="s">
        <v>68</v>
      </c>
      <c r="I2346">
        <v>5</v>
      </c>
      <c r="J2346">
        <v>594.59</v>
      </c>
      <c r="K2346">
        <v>0</v>
      </c>
      <c r="L2346">
        <v>237.84</v>
      </c>
      <c r="M2346">
        <v>14.2</v>
      </c>
      <c r="N2346">
        <v>3224.99</v>
      </c>
      <c r="O2346" t="s">
        <v>80</v>
      </c>
      <c r="P2346" t="s">
        <v>132</v>
      </c>
      <c r="Q2346" t="s">
        <v>116</v>
      </c>
      <c r="R2346" t="s">
        <v>42</v>
      </c>
      <c r="S2346" t="s">
        <v>43</v>
      </c>
      <c r="T2346" t="s">
        <v>882</v>
      </c>
    </row>
    <row r="2347" spans="1:20" x14ac:dyDescent="0.25">
      <c r="A2347" t="s">
        <v>6402</v>
      </c>
      <c r="B2347" s="1">
        <v>44801</v>
      </c>
      <c r="C2347" t="s">
        <v>6403</v>
      </c>
      <c r="D2347" t="s">
        <v>1458</v>
      </c>
      <c r="E2347" t="s">
        <v>434</v>
      </c>
      <c r="F2347" t="s">
        <v>435</v>
      </c>
      <c r="G2347" t="s">
        <v>38</v>
      </c>
      <c r="H2347" t="s">
        <v>263</v>
      </c>
      <c r="I2347">
        <v>5</v>
      </c>
      <c r="J2347">
        <v>69.959999999999994</v>
      </c>
      <c r="K2347">
        <v>0</v>
      </c>
      <c r="L2347">
        <v>17.489999999999998</v>
      </c>
      <c r="M2347">
        <v>9.94</v>
      </c>
      <c r="N2347">
        <v>377.23</v>
      </c>
      <c r="O2347" t="s">
        <v>80</v>
      </c>
      <c r="P2347" t="s">
        <v>181</v>
      </c>
      <c r="Q2347" t="s">
        <v>81</v>
      </c>
      <c r="R2347" t="s">
        <v>82</v>
      </c>
      <c r="S2347" t="s">
        <v>31</v>
      </c>
      <c r="T2347" t="s">
        <v>2898</v>
      </c>
    </row>
    <row r="2348" spans="1:20" x14ac:dyDescent="0.25">
      <c r="A2348" t="s">
        <v>6404</v>
      </c>
      <c r="B2348" s="1">
        <v>44808</v>
      </c>
      <c r="C2348" t="s">
        <v>6405</v>
      </c>
      <c r="D2348" t="s">
        <v>1636</v>
      </c>
      <c r="E2348" t="s">
        <v>391</v>
      </c>
      <c r="F2348" t="s">
        <v>392</v>
      </c>
      <c r="G2348" t="s">
        <v>38</v>
      </c>
      <c r="H2348" t="s">
        <v>79</v>
      </c>
      <c r="I2348">
        <v>2</v>
      </c>
      <c r="J2348">
        <v>267.92</v>
      </c>
      <c r="K2348">
        <v>0</v>
      </c>
      <c r="L2348">
        <v>0</v>
      </c>
      <c r="M2348">
        <v>11.48</v>
      </c>
      <c r="N2348">
        <v>547.32000000000005</v>
      </c>
      <c r="O2348" t="s">
        <v>69</v>
      </c>
      <c r="P2348" t="s">
        <v>28</v>
      </c>
      <c r="Q2348" t="s">
        <v>71</v>
      </c>
      <c r="R2348" t="s">
        <v>42</v>
      </c>
      <c r="S2348" t="s">
        <v>72</v>
      </c>
      <c r="T2348" t="s">
        <v>6406</v>
      </c>
    </row>
    <row r="2349" spans="1:20" x14ac:dyDescent="0.25">
      <c r="A2349" t="s">
        <v>6407</v>
      </c>
      <c r="B2349" s="1">
        <v>44844</v>
      </c>
      <c r="C2349" t="s">
        <v>6408</v>
      </c>
      <c r="D2349" t="s">
        <v>694</v>
      </c>
      <c r="E2349" t="s">
        <v>114</v>
      </c>
      <c r="F2349" t="s">
        <v>115</v>
      </c>
      <c r="G2349" t="s">
        <v>98</v>
      </c>
      <c r="H2349" t="s">
        <v>256</v>
      </c>
      <c r="I2349">
        <v>1</v>
      </c>
      <c r="J2349">
        <v>14.88</v>
      </c>
      <c r="K2349">
        <v>0</v>
      </c>
      <c r="L2349">
        <v>0.74</v>
      </c>
      <c r="M2349">
        <v>6.52</v>
      </c>
      <c r="N2349">
        <v>22.14</v>
      </c>
      <c r="O2349" t="s">
        <v>153</v>
      </c>
      <c r="P2349" t="s">
        <v>132</v>
      </c>
      <c r="Q2349" t="s">
        <v>51</v>
      </c>
      <c r="R2349" t="s">
        <v>42</v>
      </c>
      <c r="S2349" t="s">
        <v>43</v>
      </c>
      <c r="T2349" t="s">
        <v>5648</v>
      </c>
    </row>
    <row r="2350" spans="1:20" x14ac:dyDescent="0.25">
      <c r="A2350" t="s">
        <v>6409</v>
      </c>
      <c r="B2350" s="1">
        <v>44866</v>
      </c>
      <c r="C2350" t="s">
        <v>6410</v>
      </c>
      <c r="D2350" t="s">
        <v>573</v>
      </c>
      <c r="E2350" t="s">
        <v>178</v>
      </c>
      <c r="F2350" t="s">
        <v>179</v>
      </c>
      <c r="G2350" t="s">
        <v>180</v>
      </c>
      <c r="H2350" t="s">
        <v>109</v>
      </c>
      <c r="I2350">
        <v>4</v>
      </c>
      <c r="J2350">
        <v>556.05999999999995</v>
      </c>
      <c r="K2350">
        <v>0</v>
      </c>
      <c r="L2350">
        <v>177.94</v>
      </c>
      <c r="M2350">
        <v>14.54</v>
      </c>
      <c r="N2350">
        <v>2416.7199999999998</v>
      </c>
      <c r="O2350" t="s">
        <v>27</v>
      </c>
      <c r="P2350" t="s">
        <v>28</v>
      </c>
      <c r="Q2350" t="s">
        <v>51</v>
      </c>
      <c r="R2350" t="s">
        <v>42</v>
      </c>
      <c r="S2350" t="s">
        <v>43</v>
      </c>
      <c r="T2350" t="s">
        <v>458</v>
      </c>
    </row>
    <row r="2351" spans="1:20" x14ac:dyDescent="0.25">
      <c r="A2351" t="s">
        <v>6411</v>
      </c>
      <c r="B2351" s="1">
        <v>43917</v>
      </c>
      <c r="C2351" t="s">
        <v>6412</v>
      </c>
      <c r="D2351" t="s">
        <v>953</v>
      </c>
      <c r="E2351" t="s">
        <v>434</v>
      </c>
      <c r="F2351" t="s">
        <v>435</v>
      </c>
      <c r="G2351" t="s">
        <v>38</v>
      </c>
      <c r="H2351" t="s">
        <v>79</v>
      </c>
      <c r="I2351">
        <v>1</v>
      </c>
      <c r="J2351">
        <v>75.7</v>
      </c>
      <c r="K2351">
        <v>0.3</v>
      </c>
      <c r="L2351">
        <v>2.65</v>
      </c>
      <c r="M2351">
        <v>1.31</v>
      </c>
      <c r="N2351">
        <v>56.95</v>
      </c>
      <c r="O2351" t="s">
        <v>69</v>
      </c>
      <c r="P2351" t="s">
        <v>28</v>
      </c>
      <c r="Q2351" t="s">
        <v>145</v>
      </c>
      <c r="R2351" t="s">
        <v>146</v>
      </c>
      <c r="S2351" t="s">
        <v>43</v>
      </c>
      <c r="T2351" t="s">
        <v>3029</v>
      </c>
    </row>
    <row r="2352" spans="1:20" x14ac:dyDescent="0.25">
      <c r="A2352" t="s">
        <v>6413</v>
      </c>
      <c r="B2352" s="1">
        <v>45378</v>
      </c>
      <c r="C2352" t="s">
        <v>6414</v>
      </c>
      <c r="D2352" t="s">
        <v>1174</v>
      </c>
      <c r="E2352" t="s">
        <v>592</v>
      </c>
      <c r="F2352" t="s">
        <v>593</v>
      </c>
      <c r="G2352" t="s">
        <v>25</v>
      </c>
      <c r="H2352" t="s">
        <v>26</v>
      </c>
      <c r="I2352">
        <v>4</v>
      </c>
      <c r="J2352">
        <v>273.38</v>
      </c>
      <c r="K2352">
        <v>0</v>
      </c>
      <c r="L2352">
        <v>196.83</v>
      </c>
      <c r="M2352">
        <v>4.75</v>
      </c>
      <c r="N2352">
        <v>1295.0999999999999</v>
      </c>
      <c r="O2352" t="s">
        <v>27</v>
      </c>
      <c r="P2352" t="s">
        <v>28</v>
      </c>
      <c r="Q2352" t="s">
        <v>81</v>
      </c>
      <c r="R2352" t="s">
        <v>82</v>
      </c>
      <c r="S2352" t="s">
        <v>235</v>
      </c>
      <c r="T2352" t="s">
        <v>6415</v>
      </c>
    </row>
    <row r="2353" spans="1:20" x14ac:dyDescent="0.25">
      <c r="A2353" t="s">
        <v>6416</v>
      </c>
      <c r="B2353" s="1">
        <v>44739</v>
      </c>
      <c r="C2353" t="s">
        <v>5002</v>
      </c>
      <c r="D2353" t="s">
        <v>474</v>
      </c>
      <c r="E2353" t="s">
        <v>164</v>
      </c>
      <c r="F2353" t="s">
        <v>165</v>
      </c>
      <c r="G2353" t="s">
        <v>98</v>
      </c>
      <c r="H2353" t="s">
        <v>68</v>
      </c>
      <c r="I2353">
        <v>1</v>
      </c>
      <c r="J2353">
        <v>400.75</v>
      </c>
      <c r="K2353">
        <v>0</v>
      </c>
      <c r="L2353">
        <v>32.06</v>
      </c>
      <c r="M2353">
        <v>12.19</v>
      </c>
      <c r="N2353">
        <v>445</v>
      </c>
      <c r="O2353" t="s">
        <v>69</v>
      </c>
      <c r="P2353" t="s">
        <v>28</v>
      </c>
      <c r="Q2353" t="s">
        <v>81</v>
      </c>
      <c r="R2353" t="s">
        <v>82</v>
      </c>
      <c r="S2353" t="s">
        <v>43</v>
      </c>
      <c r="T2353" t="s">
        <v>2999</v>
      </c>
    </row>
    <row r="2354" spans="1:20" x14ac:dyDescent="0.25">
      <c r="A2354" t="s">
        <v>6417</v>
      </c>
      <c r="B2354" s="1">
        <v>45391</v>
      </c>
      <c r="C2354" t="s">
        <v>4909</v>
      </c>
      <c r="D2354" t="s">
        <v>271</v>
      </c>
      <c r="E2354" t="s">
        <v>812</v>
      </c>
      <c r="F2354" t="s">
        <v>813</v>
      </c>
      <c r="G2354" t="s">
        <v>38</v>
      </c>
      <c r="H2354" t="s">
        <v>354</v>
      </c>
      <c r="I2354">
        <v>5</v>
      </c>
      <c r="J2354">
        <v>216.96</v>
      </c>
      <c r="K2354">
        <v>0.25</v>
      </c>
      <c r="L2354">
        <v>0</v>
      </c>
      <c r="M2354">
        <v>0.28000000000000003</v>
      </c>
      <c r="N2354">
        <v>813.88</v>
      </c>
      <c r="O2354" t="s">
        <v>80</v>
      </c>
      <c r="P2354" t="s">
        <v>28</v>
      </c>
      <c r="Q2354" t="s">
        <v>145</v>
      </c>
      <c r="R2354" t="s">
        <v>146</v>
      </c>
      <c r="S2354" t="s">
        <v>31</v>
      </c>
      <c r="T2354" t="s">
        <v>820</v>
      </c>
    </row>
    <row r="2355" spans="1:20" x14ac:dyDescent="0.25">
      <c r="A2355" t="s">
        <v>6418</v>
      </c>
      <c r="B2355" s="1">
        <v>45155</v>
      </c>
      <c r="C2355" t="s">
        <v>6419</v>
      </c>
      <c r="D2355" t="s">
        <v>670</v>
      </c>
      <c r="E2355" t="s">
        <v>261</v>
      </c>
      <c r="F2355" t="s">
        <v>262</v>
      </c>
      <c r="G2355" t="s">
        <v>25</v>
      </c>
      <c r="H2355" t="s">
        <v>68</v>
      </c>
      <c r="I2355">
        <v>5</v>
      </c>
      <c r="J2355">
        <v>245.57</v>
      </c>
      <c r="K2355">
        <v>0</v>
      </c>
      <c r="L2355">
        <v>61.39</v>
      </c>
      <c r="M2355">
        <v>7.26</v>
      </c>
      <c r="N2355">
        <v>1296.5</v>
      </c>
      <c r="O2355" t="s">
        <v>80</v>
      </c>
      <c r="P2355" t="s">
        <v>28</v>
      </c>
      <c r="Q2355" t="s">
        <v>81</v>
      </c>
      <c r="R2355" t="s">
        <v>82</v>
      </c>
      <c r="S2355" t="s">
        <v>31</v>
      </c>
      <c r="T2355" t="s">
        <v>2422</v>
      </c>
    </row>
    <row r="2356" spans="1:20" x14ac:dyDescent="0.25">
      <c r="A2356" t="s">
        <v>6420</v>
      </c>
      <c r="B2356" s="1">
        <v>45097</v>
      </c>
      <c r="C2356" t="s">
        <v>6421</v>
      </c>
      <c r="D2356" t="s">
        <v>379</v>
      </c>
      <c r="E2356" t="s">
        <v>530</v>
      </c>
      <c r="F2356" t="s">
        <v>531</v>
      </c>
      <c r="G2356" t="s">
        <v>25</v>
      </c>
      <c r="H2356" t="s">
        <v>79</v>
      </c>
      <c r="I2356">
        <v>3</v>
      </c>
      <c r="J2356">
        <v>183.54</v>
      </c>
      <c r="K2356">
        <v>0</v>
      </c>
      <c r="L2356">
        <v>99.11</v>
      </c>
      <c r="M2356">
        <v>2.11</v>
      </c>
      <c r="N2356">
        <v>651.84</v>
      </c>
      <c r="O2356" t="s">
        <v>153</v>
      </c>
      <c r="P2356" t="s">
        <v>28</v>
      </c>
      <c r="Q2356" t="s">
        <v>139</v>
      </c>
      <c r="R2356" t="s">
        <v>140</v>
      </c>
      <c r="S2356" t="s">
        <v>43</v>
      </c>
      <c r="T2356" t="s">
        <v>3796</v>
      </c>
    </row>
    <row r="2357" spans="1:20" x14ac:dyDescent="0.25">
      <c r="A2357" t="s">
        <v>6422</v>
      </c>
      <c r="B2357" s="1">
        <v>43952</v>
      </c>
      <c r="C2357" t="s">
        <v>6423</v>
      </c>
      <c r="D2357" t="s">
        <v>1593</v>
      </c>
      <c r="E2357" t="s">
        <v>592</v>
      </c>
      <c r="F2357" t="s">
        <v>593</v>
      </c>
      <c r="G2357" t="s">
        <v>98</v>
      </c>
      <c r="H2357" t="s">
        <v>68</v>
      </c>
      <c r="I2357">
        <v>3</v>
      </c>
      <c r="J2357">
        <v>263.39</v>
      </c>
      <c r="K2357">
        <v>0.15</v>
      </c>
      <c r="L2357">
        <v>120.9</v>
      </c>
      <c r="M2357">
        <v>0.11</v>
      </c>
      <c r="N2357">
        <v>792.65</v>
      </c>
      <c r="O2357" t="s">
        <v>27</v>
      </c>
      <c r="P2357" t="s">
        <v>28</v>
      </c>
      <c r="Q2357" t="s">
        <v>145</v>
      </c>
      <c r="R2357" t="s">
        <v>146</v>
      </c>
      <c r="S2357" t="s">
        <v>43</v>
      </c>
      <c r="T2357" t="s">
        <v>780</v>
      </c>
    </row>
    <row r="2358" spans="1:20" x14ac:dyDescent="0.25">
      <c r="A2358" t="s">
        <v>6424</v>
      </c>
      <c r="B2358" s="1">
        <v>45001</v>
      </c>
      <c r="C2358" t="s">
        <v>6425</v>
      </c>
      <c r="D2358" t="s">
        <v>1496</v>
      </c>
      <c r="E2358" t="s">
        <v>675</v>
      </c>
      <c r="F2358" t="s">
        <v>676</v>
      </c>
      <c r="G2358" t="s">
        <v>50</v>
      </c>
      <c r="H2358" t="s">
        <v>68</v>
      </c>
      <c r="I2358">
        <v>2</v>
      </c>
      <c r="J2358">
        <v>175.18</v>
      </c>
      <c r="K2358">
        <v>0</v>
      </c>
      <c r="L2358">
        <v>17.52</v>
      </c>
      <c r="M2358">
        <v>5.0999999999999996</v>
      </c>
      <c r="N2358">
        <v>372.98</v>
      </c>
      <c r="O2358" t="s">
        <v>153</v>
      </c>
      <c r="P2358" t="s">
        <v>28</v>
      </c>
      <c r="Q2358" t="s">
        <v>228</v>
      </c>
      <c r="R2358" t="s">
        <v>82</v>
      </c>
      <c r="S2358" t="s">
        <v>43</v>
      </c>
      <c r="T2358" t="s">
        <v>1409</v>
      </c>
    </row>
    <row r="2359" spans="1:20" x14ac:dyDescent="0.25">
      <c r="A2359" t="s">
        <v>6426</v>
      </c>
      <c r="B2359" s="1">
        <v>45421</v>
      </c>
      <c r="C2359" t="s">
        <v>6427</v>
      </c>
      <c r="D2359" t="s">
        <v>232</v>
      </c>
      <c r="E2359" t="s">
        <v>233</v>
      </c>
      <c r="F2359" t="s">
        <v>234</v>
      </c>
      <c r="G2359" t="s">
        <v>50</v>
      </c>
      <c r="H2359" t="s">
        <v>354</v>
      </c>
      <c r="I2359">
        <v>4</v>
      </c>
      <c r="J2359">
        <v>248.27</v>
      </c>
      <c r="K2359">
        <v>0.05</v>
      </c>
      <c r="L2359">
        <v>113.21</v>
      </c>
      <c r="M2359">
        <v>11.77</v>
      </c>
      <c r="N2359">
        <v>1068.4100000000001</v>
      </c>
      <c r="O2359" t="s">
        <v>69</v>
      </c>
      <c r="P2359" t="s">
        <v>99</v>
      </c>
      <c r="Q2359" t="s">
        <v>228</v>
      </c>
      <c r="R2359" t="s">
        <v>82</v>
      </c>
      <c r="S2359" t="s">
        <v>31</v>
      </c>
      <c r="T2359" t="s">
        <v>6428</v>
      </c>
    </row>
    <row r="2360" spans="1:20" x14ac:dyDescent="0.25">
      <c r="A2360" t="s">
        <v>6429</v>
      </c>
      <c r="B2360" s="1">
        <v>44580</v>
      </c>
      <c r="C2360" t="s">
        <v>6430</v>
      </c>
      <c r="D2360" t="s">
        <v>964</v>
      </c>
      <c r="E2360" t="s">
        <v>36</v>
      </c>
      <c r="F2360" t="s">
        <v>37</v>
      </c>
      <c r="G2360" t="s">
        <v>98</v>
      </c>
      <c r="H2360" t="s">
        <v>68</v>
      </c>
      <c r="I2360">
        <v>4</v>
      </c>
      <c r="J2360">
        <v>345.86</v>
      </c>
      <c r="K2360">
        <v>0.1</v>
      </c>
      <c r="L2360">
        <v>224.12</v>
      </c>
      <c r="M2360">
        <v>14.14</v>
      </c>
      <c r="N2360">
        <v>1483.36</v>
      </c>
      <c r="O2360" t="s">
        <v>69</v>
      </c>
      <c r="P2360" t="s">
        <v>28</v>
      </c>
      <c r="Q2360" t="s">
        <v>71</v>
      </c>
      <c r="R2360" t="s">
        <v>42</v>
      </c>
      <c r="S2360" t="s">
        <v>235</v>
      </c>
      <c r="T2360" t="s">
        <v>6431</v>
      </c>
    </row>
    <row r="2361" spans="1:20" x14ac:dyDescent="0.25">
      <c r="A2361" t="s">
        <v>6432</v>
      </c>
      <c r="B2361" s="1">
        <v>45210</v>
      </c>
      <c r="C2361" t="s">
        <v>6433</v>
      </c>
      <c r="D2361" t="s">
        <v>1120</v>
      </c>
      <c r="E2361" t="s">
        <v>592</v>
      </c>
      <c r="F2361" t="s">
        <v>593</v>
      </c>
      <c r="G2361" t="s">
        <v>38</v>
      </c>
      <c r="H2361" t="s">
        <v>39</v>
      </c>
      <c r="I2361">
        <v>2</v>
      </c>
      <c r="J2361">
        <v>159.53</v>
      </c>
      <c r="K2361">
        <v>0</v>
      </c>
      <c r="L2361">
        <v>25.52</v>
      </c>
      <c r="M2361">
        <v>7.6</v>
      </c>
      <c r="N2361">
        <v>352.18</v>
      </c>
      <c r="O2361" t="s">
        <v>40</v>
      </c>
      <c r="P2361" t="s">
        <v>132</v>
      </c>
      <c r="Q2361" t="s">
        <v>81</v>
      </c>
      <c r="R2361" t="s">
        <v>82</v>
      </c>
      <c r="S2361" t="s">
        <v>43</v>
      </c>
      <c r="T2361" t="s">
        <v>6434</v>
      </c>
    </row>
    <row r="2362" spans="1:20" x14ac:dyDescent="0.25">
      <c r="A2362" t="s">
        <v>6435</v>
      </c>
      <c r="B2362" s="1">
        <v>44515</v>
      </c>
      <c r="C2362" t="s">
        <v>6436</v>
      </c>
      <c r="D2362" t="s">
        <v>201</v>
      </c>
      <c r="E2362" t="s">
        <v>137</v>
      </c>
      <c r="F2362" t="s">
        <v>138</v>
      </c>
      <c r="G2362" t="s">
        <v>180</v>
      </c>
      <c r="H2362" t="s">
        <v>79</v>
      </c>
      <c r="I2362">
        <v>5</v>
      </c>
      <c r="J2362">
        <v>23.44</v>
      </c>
      <c r="K2362">
        <v>0</v>
      </c>
      <c r="L2362">
        <v>5.86</v>
      </c>
      <c r="M2362">
        <v>0.82</v>
      </c>
      <c r="N2362">
        <v>123.88</v>
      </c>
      <c r="O2362" t="s">
        <v>80</v>
      </c>
      <c r="P2362" t="s">
        <v>28</v>
      </c>
      <c r="Q2362" t="s">
        <v>100</v>
      </c>
      <c r="R2362" t="s">
        <v>101</v>
      </c>
      <c r="S2362" t="s">
        <v>43</v>
      </c>
      <c r="T2362" t="s">
        <v>5203</v>
      </c>
    </row>
    <row r="2363" spans="1:20" x14ac:dyDescent="0.25">
      <c r="A2363" t="s">
        <v>6437</v>
      </c>
      <c r="B2363" s="1">
        <v>45587</v>
      </c>
      <c r="C2363" t="s">
        <v>6438</v>
      </c>
      <c r="D2363" t="s">
        <v>944</v>
      </c>
      <c r="E2363" t="s">
        <v>302</v>
      </c>
      <c r="F2363" t="s">
        <v>303</v>
      </c>
      <c r="G2363" t="s">
        <v>50</v>
      </c>
      <c r="H2363" t="s">
        <v>263</v>
      </c>
      <c r="I2363">
        <v>3</v>
      </c>
      <c r="J2363">
        <v>345.32</v>
      </c>
      <c r="K2363">
        <v>0.15</v>
      </c>
      <c r="L2363">
        <v>44.03</v>
      </c>
      <c r="M2363">
        <v>11.55</v>
      </c>
      <c r="N2363">
        <v>936.15</v>
      </c>
      <c r="O2363" t="s">
        <v>40</v>
      </c>
      <c r="P2363" t="s">
        <v>28</v>
      </c>
      <c r="Q2363" t="s">
        <v>81</v>
      </c>
      <c r="R2363" t="s">
        <v>82</v>
      </c>
      <c r="S2363" t="s">
        <v>43</v>
      </c>
      <c r="T2363" t="s">
        <v>1281</v>
      </c>
    </row>
    <row r="2364" spans="1:20" x14ac:dyDescent="0.25">
      <c r="A2364" t="s">
        <v>6439</v>
      </c>
      <c r="B2364" s="1">
        <v>45485</v>
      </c>
      <c r="C2364" t="s">
        <v>2556</v>
      </c>
      <c r="D2364" t="s">
        <v>944</v>
      </c>
      <c r="E2364" t="s">
        <v>233</v>
      </c>
      <c r="F2364" t="s">
        <v>234</v>
      </c>
      <c r="G2364" t="s">
        <v>108</v>
      </c>
      <c r="H2364" t="s">
        <v>123</v>
      </c>
      <c r="I2364">
        <v>2</v>
      </c>
      <c r="J2364">
        <v>34.380000000000003</v>
      </c>
      <c r="K2364">
        <v>0</v>
      </c>
      <c r="L2364">
        <v>12.38</v>
      </c>
      <c r="M2364">
        <v>4.5199999999999996</v>
      </c>
      <c r="N2364">
        <v>85.66</v>
      </c>
      <c r="O2364" t="s">
        <v>80</v>
      </c>
      <c r="P2364" t="s">
        <v>28</v>
      </c>
      <c r="Q2364" t="s">
        <v>145</v>
      </c>
      <c r="R2364" t="s">
        <v>146</v>
      </c>
      <c r="S2364" t="s">
        <v>43</v>
      </c>
      <c r="T2364" t="s">
        <v>1019</v>
      </c>
    </row>
    <row r="2365" spans="1:20" x14ac:dyDescent="0.25">
      <c r="A2365" t="s">
        <v>6440</v>
      </c>
      <c r="B2365" s="1">
        <v>44139</v>
      </c>
      <c r="C2365" t="s">
        <v>6441</v>
      </c>
      <c r="D2365" t="s">
        <v>526</v>
      </c>
      <c r="E2365" t="s">
        <v>280</v>
      </c>
      <c r="F2365" t="s">
        <v>281</v>
      </c>
      <c r="G2365" t="s">
        <v>108</v>
      </c>
      <c r="H2365" t="s">
        <v>354</v>
      </c>
      <c r="I2365">
        <v>5</v>
      </c>
      <c r="J2365">
        <v>363.13</v>
      </c>
      <c r="K2365">
        <v>0.05</v>
      </c>
      <c r="L2365">
        <v>86.24</v>
      </c>
      <c r="M2365">
        <v>4.32</v>
      </c>
      <c r="N2365">
        <v>1815.43</v>
      </c>
      <c r="O2365" t="s">
        <v>27</v>
      </c>
      <c r="P2365" t="s">
        <v>28</v>
      </c>
      <c r="Q2365" t="s">
        <v>116</v>
      </c>
      <c r="R2365" t="s">
        <v>42</v>
      </c>
      <c r="S2365" t="s">
        <v>43</v>
      </c>
      <c r="T2365" t="s">
        <v>1202</v>
      </c>
    </row>
    <row r="2366" spans="1:20" x14ac:dyDescent="0.25">
      <c r="A2366" t="s">
        <v>6442</v>
      </c>
      <c r="B2366" s="1">
        <v>44525</v>
      </c>
      <c r="C2366" t="s">
        <v>6443</v>
      </c>
      <c r="D2366" t="s">
        <v>698</v>
      </c>
      <c r="E2366" t="s">
        <v>56</v>
      </c>
      <c r="F2366" t="s">
        <v>57</v>
      </c>
      <c r="G2366" t="s">
        <v>25</v>
      </c>
      <c r="H2366" t="s">
        <v>68</v>
      </c>
      <c r="I2366">
        <v>1</v>
      </c>
      <c r="J2366">
        <v>81.45</v>
      </c>
      <c r="K2366">
        <v>0</v>
      </c>
      <c r="L2366">
        <v>6.52</v>
      </c>
      <c r="M2366">
        <v>2.4</v>
      </c>
      <c r="N2366">
        <v>90.37</v>
      </c>
      <c r="O2366" t="s">
        <v>69</v>
      </c>
      <c r="P2366" t="s">
        <v>28</v>
      </c>
      <c r="Q2366" t="s">
        <v>339</v>
      </c>
      <c r="R2366" t="s">
        <v>82</v>
      </c>
      <c r="S2366" t="s">
        <v>91</v>
      </c>
      <c r="T2366" t="s">
        <v>3454</v>
      </c>
    </row>
    <row r="2367" spans="1:20" x14ac:dyDescent="0.25">
      <c r="A2367" t="s">
        <v>6444</v>
      </c>
      <c r="B2367" s="1">
        <v>44118</v>
      </c>
      <c r="C2367" t="s">
        <v>6445</v>
      </c>
      <c r="D2367" t="s">
        <v>1170</v>
      </c>
      <c r="E2367" t="s">
        <v>48</v>
      </c>
      <c r="F2367" t="s">
        <v>49</v>
      </c>
      <c r="G2367" t="s">
        <v>180</v>
      </c>
      <c r="H2367" t="s">
        <v>263</v>
      </c>
      <c r="I2367">
        <v>2</v>
      </c>
      <c r="J2367">
        <v>428.05</v>
      </c>
      <c r="K2367">
        <v>0</v>
      </c>
      <c r="L2367">
        <v>68.489999999999995</v>
      </c>
      <c r="M2367">
        <v>6.43</v>
      </c>
      <c r="N2367">
        <v>931.02</v>
      </c>
      <c r="O2367" t="s">
        <v>153</v>
      </c>
      <c r="P2367" t="s">
        <v>181</v>
      </c>
      <c r="Q2367" t="s">
        <v>116</v>
      </c>
      <c r="R2367" t="s">
        <v>42</v>
      </c>
      <c r="S2367" t="s">
        <v>31</v>
      </c>
      <c r="T2367" t="s">
        <v>850</v>
      </c>
    </row>
    <row r="2368" spans="1:20" x14ac:dyDescent="0.25">
      <c r="A2368" t="s">
        <v>6446</v>
      </c>
      <c r="B2368" s="1">
        <v>44137</v>
      </c>
      <c r="C2368" t="s">
        <v>6447</v>
      </c>
      <c r="D2368" t="s">
        <v>163</v>
      </c>
      <c r="E2368" t="s">
        <v>202</v>
      </c>
      <c r="F2368" t="s">
        <v>203</v>
      </c>
      <c r="G2368" t="s">
        <v>25</v>
      </c>
      <c r="H2368" t="s">
        <v>58</v>
      </c>
      <c r="I2368">
        <v>2</v>
      </c>
      <c r="J2368">
        <v>302.45</v>
      </c>
      <c r="K2368">
        <v>0.05</v>
      </c>
      <c r="L2368">
        <v>0</v>
      </c>
      <c r="M2368">
        <v>2.94</v>
      </c>
      <c r="N2368">
        <v>577.6</v>
      </c>
      <c r="O2368" t="s">
        <v>80</v>
      </c>
      <c r="P2368" t="s">
        <v>28</v>
      </c>
      <c r="Q2368" t="s">
        <v>41</v>
      </c>
      <c r="R2368" t="s">
        <v>42</v>
      </c>
      <c r="S2368" t="s">
        <v>43</v>
      </c>
      <c r="T2368" t="s">
        <v>1978</v>
      </c>
    </row>
    <row r="2369" spans="1:20" x14ac:dyDescent="0.25">
      <c r="A2369" t="s">
        <v>6448</v>
      </c>
      <c r="B2369" s="1">
        <v>45448</v>
      </c>
      <c r="C2369" t="s">
        <v>6449</v>
      </c>
      <c r="D2369" t="s">
        <v>960</v>
      </c>
      <c r="E2369" t="s">
        <v>196</v>
      </c>
      <c r="F2369" t="s">
        <v>197</v>
      </c>
      <c r="G2369" t="s">
        <v>98</v>
      </c>
      <c r="H2369" t="s">
        <v>354</v>
      </c>
      <c r="I2369">
        <v>5</v>
      </c>
      <c r="J2369">
        <v>557.47</v>
      </c>
      <c r="K2369">
        <v>0</v>
      </c>
      <c r="L2369">
        <v>0</v>
      </c>
      <c r="M2369">
        <v>4.42</v>
      </c>
      <c r="N2369">
        <v>2791.77</v>
      </c>
      <c r="O2369" t="s">
        <v>69</v>
      </c>
      <c r="P2369" t="s">
        <v>181</v>
      </c>
      <c r="Q2369" t="s">
        <v>188</v>
      </c>
      <c r="R2369" t="s">
        <v>82</v>
      </c>
      <c r="S2369" t="s">
        <v>43</v>
      </c>
      <c r="T2369" t="s">
        <v>110</v>
      </c>
    </row>
    <row r="2370" spans="1:20" x14ac:dyDescent="0.25">
      <c r="A2370" t="s">
        <v>6450</v>
      </c>
      <c r="B2370" s="1">
        <v>44744</v>
      </c>
      <c r="C2370" t="s">
        <v>6451</v>
      </c>
      <c r="D2370" t="s">
        <v>716</v>
      </c>
      <c r="E2370" t="s">
        <v>56</v>
      </c>
      <c r="F2370" t="s">
        <v>57</v>
      </c>
      <c r="G2370" t="s">
        <v>108</v>
      </c>
      <c r="H2370" t="s">
        <v>39</v>
      </c>
      <c r="I2370">
        <v>1</v>
      </c>
      <c r="J2370">
        <v>151.28</v>
      </c>
      <c r="K2370">
        <v>0</v>
      </c>
      <c r="L2370">
        <v>7.56</v>
      </c>
      <c r="M2370">
        <v>1.93</v>
      </c>
      <c r="N2370">
        <v>160.77000000000001</v>
      </c>
      <c r="O2370" t="s">
        <v>69</v>
      </c>
      <c r="P2370" t="s">
        <v>28</v>
      </c>
      <c r="Q2370" t="s">
        <v>339</v>
      </c>
      <c r="R2370" t="s">
        <v>82</v>
      </c>
      <c r="S2370" t="s">
        <v>43</v>
      </c>
      <c r="T2370" t="s">
        <v>4800</v>
      </c>
    </row>
    <row r="2371" spans="1:20" x14ac:dyDescent="0.25">
      <c r="A2371" t="s">
        <v>6452</v>
      </c>
      <c r="B2371" s="1">
        <v>45577</v>
      </c>
      <c r="C2371" t="s">
        <v>6453</v>
      </c>
      <c r="D2371" t="s">
        <v>746</v>
      </c>
      <c r="E2371" t="s">
        <v>48</v>
      </c>
      <c r="F2371" t="s">
        <v>49</v>
      </c>
      <c r="G2371" t="s">
        <v>98</v>
      </c>
      <c r="H2371" t="s">
        <v>263</v>
      </c>
      <c r="I2371">
        <v>3</v>
      </c>
      <c r="J2371">
        <v>440.47</v>
      </c>
      <c r="K2371">
        <v>0.05</v>
      </c>
      <c r="L2371">
        <v>150.63999999999999</v>
      </c>
      <c r="M2371">
        <v>2.87</v>
      </c>
      <c r="N2371">
        <v>1408.85</v>
      </c>
      <c r="O2371" t="s">
        <v>69</v>
      </c>
      <c r="P2371" t="s">
        <v>28</v>
      </c>
      <c r="Q2371" t="s">
        <v>188</v>
      </c>
      <c r="R2371" t="s">
        <v>82</v>
      </c>
      <c r="S2371" t="s">
        <v>43</v>
      </c>
      <c r="T2371" t="s">
        <v>4335</v>
      </c>
    </row>
    <row r="2372" spans="1:20" x14ac:dyDescent="0.25">
      <c r="A2372" t="s">
        <v>6454</v>
      </c>
      <c r="B2372" s="1">
        <v>44492</v>
      </c>
      <c r="C2372" t="s">
        <v>6455</v>
      </c>
      <c r="D2372" t="s">
        <v>648</v>
      </c>
      <c r="E2372" t="s">
        <v>434</v>
      </c>
      <c r="F2372" t="s">
        <v>435</v>
      </c>
      <c r="G2372" t="s">
        <v>50</v>
      </c>
      <c r="H2372" t="s">
        <v>354</v>
      </c>
      <c r="I2372">
        <v>2</v>
      </c>
      <c r="J2372">
        <v>538.80999999999995</v>
      </c>
      <c r="K2372">
        <v>0</v>
      </c>
      <c r="L2372">
        <v>86.21</v>
      </c>
      <c r="M2372">
        <v>5.57</v>
      </c>
      <c r="N2372">
        <v>1169.4000000000001</v>
      </c>
      <c r="O2372" t="s">
        <v>69</v>
      </c>
      <c r="P2372" t="s">
        <v>28</v>
      </c>
      <c r="Q2372" t="s">
        <v>228</v>
      </c>
      <c r="R2372" t="s">
        <v>82</v>
      </c>
      <c r="S2372" t="s">
        <v>43</v>
      </c>
      <c r="T2372" t="s">
        <v>321</v>
      </c>
    </row>
    <row r="2373" spans="1:20" x14ac:dyDescent="0.25">
      <c r="A2373" t="s">
        <v>6456</v>
      </c>
      <c r="B2373" s="1">
        <v>44379</v>
      </c>
      <c r="C2373" t="s">
        <v>6457</v>
      </c>
      <c r="D2373" t="s">
        <v>1006</v>
      </c>
      <c r="E2373" t="s">
        <v>215</v>
      </c>
      <c r="F2373" t="s">
        <v>216</v>
      </c>
      <c r="G2373" t="s">
        <v>98</v>
      </c>
      <c r="H2373" t="s">
        <v>58</v>
      </c>
      <c r="I2373">
        <v>2</v>
      </c>
      <c r="J2373">
        <v>557.79999999999995</v>
      </c>
      <c r="K2373">
        <v>0</v>
      </c>
      <c r="L2373">
        <v>55.78</v>
      </c>
      <c r="M2373">
        <v>4.76</v>
      </c>
      <c r="N2373">
        <v>1176.1400000000001</v>
      </c>
      <c r="O2373" t="s">
        <v>40</v>
      </c>
      <c r="P2373" t="s">
        <v>28</v>
      </c>
      <c r="Q2373" t="s">
        <v>100</v>
      </c>
      <c r="R2373" t="s">
        <v>101</v>
      </c>
      <c r="S2373" t="s">
        <v>72</v>
      </c>
      <c r="T2373" t="s">
        <v>6367</v>
      </c>
    </row>
    <row r="2374" spans="1:20" x14ac:dyDescent="0.25">
      <c r="A2374" t="s">
        <v>6458</v>
      </c>
      <c r="B2374" s="1">
        <v>45206</v>
      </c>
      <c r="C2374" t="s">
        <v>6459</v>
      </c>
      <c r="D2374" t="s">
        <v>220</v>
      </c>
      <c r="E2374" t="s">
        <v>48</v>
      </c>
      <c r="F2374" t="s">
        <v>49</v>
      </c>
      <c r="G2374" t="s">
        <v>50</v>
      </c>
      <c r="H2374" t="s">
        <v>39</v>
      </c>
      <c r="I2374">
        <v>2</v>
      </c>
      <c r="J2374">
        <v>201.88</v>
      </c>
      <c r="K2374">
        <v>0.1</v>
      </c>
      <c r="L2374">
        <v>43.61</v>
      </c>
      <c r="M2374">
        <v>14.5</v>
      </c>
      <c r="N2374">
        <v>421.49</v>
      </c>
      <c r="O2374" t="s">
        <v>80</v>
      </c>
      <c r="P2374" t="s">
        <v>28</v>
      </c>
      <c r="Q2374" t="s">
        <v>228</v>
      </c>
      <c r="R2374" t="s">
        <v>82</v>
      </c>
      <c r="S2374" t="s">
        <v>72</v>
      </c>
      <c r="T2374" t="s">
        <v>2449</v>
      </c>
    </row>
    <row r="2375" spans="1:20" x14ac:dyDescent="0.25">
      <c r="A2375" t="s">
        <v>6460</v>
      </c>
      <c r="B2375" s="1">
        <v>44142</v>
      </c>
      <c r="C2375" t="s">
        <v>6461</v>
      </c>
      <c r="D2375" t="s">
        <v>1241</v>
      </c>
      <c r="E2375" t="s">
        <v>151</v>
      </c>
      <c r="F2375" t="s">
        <v>152</v>
      </c>
      <c r="G2375" t="s">
        <v>98</v>
      </c>
      <c r="H2375" t="s">
        <v>68</v>
      </c>
      <c r="I2375">
        <v>3</v>
      </c>
      <c r="J2375">
        <v>194.53</v>
      </c>
      <c r="K2375">
        <v>0</v>
      </c>
      <c r="L2375">
        <v>0</v>
      </c>
      <c r="M2375">
        <v>3.11</v>
      </c>
      <c r="N2375">
        <v>586.70000000000005</v>
      </c>
      <c r="O2375" t="s">
        <v>27</v>
      </c>
      <c r="P2375" t="s">
        <v>28</v>
      </c>
      <c r="Q2375" t="s">
        <v>100</v>
      </c>
      <c r="R2375" t="s">
        <v>101</v>
      </c>
      <c r="S2375" t="s">
        <v>43</v>
      </c>
      <c r="T2375" t="s">
        <v>2703</v>
      </c>
    </row>
    <row r="2376" spans="1:20" x14ac:dyDescent="0.25">
      <c r="A2376" t="s">
        <v>6462</v>
      </c>
      <c r="B2376" s="1">
        <v>44703</v>
      </c>
      <c r="C2376" t="s">
        <v>6463</v>
      </c>
      <c r="D2376" t="s">
        <v>1854</v>
      </c>
      <c r="E2376" t="s">
        <v>302</v>
      </c>
      <c r="F2376" t="s">
        <v>303</v>
      </c>
      <c r="G2376" t="s">
        <v>98</v>
      </c>
      <c r="H2376" t="s">
        <v>109</v>
      </c>
      <c r="I2376">
        <v>3</v>
      </c>
      <c r="J2376">
        <v>78.010000000000005</v>
      </c>
      <c r="K2376">
        <v>0.05</v>
      </c>
      <c r="L2376">
        <v>0</v>
      </c>
      <c r="M2376">
        <v>14.75</v>
      </c>
      <c r="N2376">
        <v>237.08</v>
      </c>
      <c r="O2376" t="s">
        <v>69</v>
      </c>
      <c r="P2376" t="s">
        <v>28</v>
      </c>
      <c r="Q2376" t="s">
        <v>29</v>
      </c>
      <c r="R2376" t="s">
        <v>30</v>
      </c>
      <c r="S2376" t="s">
        <v>43</v>
      </c>
      <c r="T2376" t="s">
        <v>1466</v>
      </c>
    </row>
    <row r="2377" spans="1:20" x14ac:dyDescent="0.25">
      <c r="A2377" t="s">
        <v>6464</v>
      </c>
      <c r="B2377" s="1">
        <v>44913</v>
      </c>
      <c r="C2377" t="s">
        <v>6465</v>
      </c>
      <c r="D2377" t="s">
        <v>311</v>
      </c>
      <c r="E2377" t="s">
        <v>492</v>
      </c>
      <c r="F2377" t="s">
        <v>493</v>
      </c>
      <c r="G2377" t="s">
        <v>180</v>
      </c>
      <c r="H2377" t="s">
        <v>123</v>
      </c>
      <c r="I2377">
        <v>1</v>
      </c>
      <c r="J2377">
        <v>476.92</v>
      </c>
      <c r="K2377">
        <v>0.15</v>
      </c>
      <c r="L2377">
        <v>0</v>
      </c>
      <c r="M2377">
        <v>10.73</v>
      </c>
      <c r="N2377">
        <v>416.11</v>
      </c>
      <c r="O2377" t="s">
        <v>27</v>
      </c>
      <c r="P2377" t="s">
        <v>28</v>
      </c>
      <c r="Q2377" t="s">
        <v>124</v>
      </c>
      <c r="R2377" t="s">
        <v>125</v>
      </c>
      <c r="S2377" t="s">
        <v>43</v>
      </c>
      <c r="T2377" t="s">
        <v>6466</v>
      </c>
    </row>
    <row r="2378" spans="1:20" x14ac:dyDescent="0.25">
      <c r="A2378" t="s">
        <v>6467</v>
      </c>
      <c r="B2378" s="1">
        <v>45497</v>
      </c>
      <c r="C2378" t="s">
        <v>6468</v>
      </c>
      <c r="D2378" t="s">
        <v>706</v>
      </c>
      <c r="E2378" t="s">
        <v>374</v>
      </c>
      <c r="F2378" t="s">
        <v>375</v>
      </c>
      <c r="G2378" t="s">
        <v>38</v>
      </c>
      <c r="H2378" t="s">
        <v>354</v>
      </c>
      <c r="I2378">
        <v>1</v>
      </c>
      <c r="J2378">
        <v>457.87</v>
      </c>
      <c r="K2378">
        <v>0</v>
      </c>
      <c r="L2378">
        <v>54.94</v>
      </c>
      <c r="M2378">
        <v>13.5</v>
      </c>
      <c r="N2378">
        <v>526.30999999999995</v>
      </c>
      <c r="O2378" t="s">
        <v>40</v>
      </c>
      <c r="P2378" t="s">
        <v>28</v>
      </c>
      <c r="Q2378" t="s">
        <v>339</v>
      </c>
      <c r="R2378" t="s">
        <v>82</v>
      </c>
      <c r="S2378" t="s">
        <v>31</v>
      </c>
      <c r="T2378" t="s">
        <v>3915</v>
      </c>
    </row>
    <row r="2379" spans="1:20" x14ac:dyDescent="0.25">
      <c r="A2379" t="s">
        <v>6469</v>
      </c>
      <c r="B2379" s="1">
        <v>44754</v>
      </c>
      <c r="C2379" t="s">
        <v>6470</v>
      </c>
      <c r="D2379" t="s">
        <v>324</v>
      </c>
      <c r="E2379" t="s">
        <v>574</v>
      </c>
      <c r="F2379" t="s">
        <v>575</v>
      </c>
      <c r="G2379" t="s">
        <v>38</v>
      </c>
      <c r="H2379" t="s">
        <v>354</v>
      </c>
      <c r="I2379">
        <v>4</v>
      </c>
      <c r="J2379">
        <v>301.85000000000002</v>
      </c>
      <c r="K2379">
        <v>0</v>
      </c>
      <c r="L2379">
        <v>60.37</v>
      </c>
      <c r="M2379">
        <v>5.84</v>
      </c>
      <c r="N2379">
        <v>1273.6099999999999</v>
      </c>
      <c r="O2379" t="s">
        <v>59</v>
      </c>
      <c r="P2379" t="s">
        <v>28</v>
      </c>
      <c r="Q2379" t="s">
        <v>221</v>
      </c>
      <c r="R2379" t="s">
        <v>222</v>
      </c>
      <c r="S2379" t="s">
        <v>43</v>
      </c>
      <c r="T2379" t="s">
        <v>6471</v>
      </c>
    </row>
    <row r="2380" spans="1:20" x14ac:dyDescent="0.25">
      <c r="A2380" t="s">
        <v>6472</v>
      </c>
      <c r="B2380" s="1">
        <v>45568</v>
      </c>
      <c r="C2380" t="s">
        <v>6473</v>
      </c>
      <c r="D2380" t="s">
        <v>720</v>
      </c>
      <c r="E2380" t="s">
        <v>337</v>
      </c>
      <c r="F2380" t="s">
        <v>338</v>
      </c>
      <c r="G2380" t="s">
        <v>180</v>
      </c>
      <c r="H2380" t="s">
        <v>109</v>
      </c>
      <c r="I2380">
        <v>4</v>
      </c>
      <c r="J2380">
        <v>324.45</v>
      </c>
      <c r="K2380">
        <v>0.05</v>
      </c>
      <c r="L2380">
        <v>0</v>
      </c>
      <c r="M2380">
        <v>13.17</v>
      </c>
      <c r="N2380">
        <v>1246.08</v>
      </c>
      <c r="O2380" t="s">
        <v>69</v>
      </c>
      <c r="P2380" t="s">
        <v>28</v>
      </c>
      <c r="Q2380" t="s">
        <v>145</v>
      </c>
      <c r="R2380" t="s">
        <v>146</v>
      </c>
      <c r="S2380" t="s">
        <v>43</v>
      </c>
      <c r="T2380" t="s">
        <v>2714</v>
      </c>
    </row>
    <row r="2381" spans="1:20" x14ac:dyDescent="0.25">
      <c r="A2381" t="s">
        <v>6474</v>
      </c>
      <c r="B2381" s="1">
        <v>44585</v>
      </c>
      <c r="C2381" t="s">
        <v>4767</v>
      </c>
      <c r="D2381" t="s">
        <v>1418</v>
      </c>
      <c r="E2381" t="s">
        <v>114</v>
      </c>
      <c r="F2381" t="s">
        <v>115</v>
      </c>
      <c r="G2381" t="s">
        <v>50</v>
      </c>
      <c r="H2381" t="s">
        <v>263</v>
      </c>
      <c r="I2381">
        <v>3</v>
      </c>
      <c r="J2381">
        <v>250.25</v>
      </c>
      <c r="K2381">
        <v>0.15</v>
      </c>
      <c r="L2381">
        <v>31.91</v>
      </c>
      <c r="M2381">
        <v>13.12</v>
      </c>
      <c r="N2381">
        <v>683.17</v>
      </c>
      <c r="O2381" t="s">
        <v>153</v>
      </c>
      <c r="P2381" t="s">
        <v>181</v>
      </c>
      <c r="Q2381" t="s">
        <v>182</v>
      </c>
      <c r="R2381" t="s">
        <v>183</v>
      </c>
      <c r="S2381" t="s">
        <v>43</v>
      </c>
      <c r="T2381" t="s">
        <v>649</v>
      </c>
    </row>
    <row r="2382" spans="1:20" x14ac:dyDescent="0.25">
      <c r="A2382" t="s">
        <v>6475</v>
      </c>
      <c r="B2382" s="1">
        <v>43865</v>
      </c>
      <c r="C2382" t="s">
        <v>6476</v>
      </c>
      <c r="D2382" t="s">
        <v>447</v>
      </c>
      <c r="E2382" t="s">
        <v>286</v>
      </c>
      <c r="F2382" t="s">
        <v>287</v>
      </c>
      <c r="G2382" t="s">
        <v>98</v>
      </c>
      <c r="H2382" t="s">
        <v>354</v>
      </c>
      <c r="I2382">
        <v>2</v>
      </c>
      <c r="J2382">
        <v>537.70000000000005</v>
      </c>
      <c r="K2382">
        <v>0.1</v>
      </c>
      <c r="L2382">
        <v>48.39</v>
      </c>
      <c r="M2382">
        <v>4.9000000000000004</v>
      </c>
      <c r="N2382">
        <v>1021.15</v>
      </c>
      <c r="O2382" t="s">
        <v>69</v>
      </c>
      <c r="P2382" t="s">
        <v>28</v>
      </c>
      <c r="Q2382" t="s">
        <v>89</v>
      </c>
      <c r="R2382" t="s">
        <v>90</v>
      </c>
      <c r="S2382" t="s">
        <v>31</v>
      </c>
      <c r="T2382" t="s">
        <v>388</v>
      </c>
    </row>
    <row r="2383" spans="1:20" x14ac:dyDescent="0.25">
      <c r="A2383" t="s">
        <v>6477</v>
      </c>
      <c r="B2383" s="1">
        <v>44275</v>
      </c>
      <c r="C2383" t="s">
        <v>6478</v>
      </c>
      <c r="D2383" t="s">
        <v>648</v>
      </c>
      <c r="E2383" t="s">
        <v>261</v>
      </c>
      <c r="F2383" t="s">
        <v>262</v>
      </c>
      <c r="G2383" t="s">
        <v>108</v>
      </c>
      <c r="H2383" t="s">
        <v>256</v>
      </c>
      <c r="I2383">
        <v>3</v>
      </c>
      <c r="J2383">
        <v>288.85000000000002</v>
      </c>
      <c r="K2383">
        <v>0</v>
      </c>
      <c r="L2383">
        <v>43.33</v>
      </c>
      <c r="M2383">
        <v>4.5</v>
      </c>
      <c r="N2383">
        <v>914.38</v>
      </c>
      <c r="O2383" t="s">
        <v>153</v>
      </c>
      <c r="P2383" t="s">
        <v>28</v>
      </c>
      <c r="Q2383" t="s">
        <v>182</v>
      </c>
      <c r="R2383" t="s">
        <v>183</v>
      </c>
      <c r="S2383" t="s">
        <v>43</v>
      </c>
      <c r="T2383" t="s">
        <v>298</v>
      </c>
    </row>
    <row r="2384" spans="1:20" x14ac:dyDescent="0.25">
      <c r="A2384" t="s">
        <v>6479</v>
      </c>
      <c r="B2384" s="1">
        <v>43923</v>
      </c>
      <c r="C2384" t="s">
        <v>6480</v>
      </c>
      <c r="D2384" t="s">
        <v>260</v>
      </c>
      <c r="E2384" t="s">
        <v>492</v>
      </c>
      <c r="F2384" t="s">
        <v>493</v>
      </c>
      <c r="G2384" t="s">
        <v>25</v>
      </c>
      <c r="H2384" t="s">
        <v>68</v>
      </c>
      <c r="I2384">
        <v>4</v>
      </c>
      <c r="J2384">
        <v>262.10000000000002</v>
      </c>
      <c r="K2384">
        <v>0.05</v>
      </c>
      <c r="L2384">
        <v>49.8</v>
      </c>
      <c r="M2384">
        <v>1.98</v>
      </c>
      <c r="N2384">
        <v>1047.76</v>
      </c>
      <c r="O2384" t="s">
        <v>80</v>
      </c>
      <c r="P2384" t="s">
        <v>181</v>
      </c>
      <c r="Q2384" t="s">
        <v>188</v>
      </c>
      <c r="R2384" t="s">
        <v>82</v>
      </c>
      <c r="S2384" t="s">
        <v>43</v>
      </c>
      <c r="T2384" t="s">
        <v>6481</v>
      </c>
    </row>
    <row r="2385" spans="1:20" x14ac:dyDescent="0.25">
      <c r="A2385" t="s">
        <v>6482</v>
      </c>
      <c r="B2385" s="1">
        <v>45061</v>
      </c>
      <c r="C2385" t="s">
        <v>6483</v>
      </c>
      <c r="D2385" t="s">
        <v>757</v>
      </c>
      <c r="E2385" t="s">
        <v>96</v>
      </c>
      <c r="F2385" t="s">
        <v>97</v>
      </c>
      <c r="G2385" t="s">
        <v>108</v>
      </c>
      <c r="H2385" t="s">
        <v>79</v>
      </c>
      <c r="I2385">
        <v>4</v>
      </c>
      <c r="J2385">
        <v>185.98</v>
      </c>
      <c r="K2385">
        <v>0.25</v>
      </c>
      <c r="L2385">
        <v>27.9</v>
      </c>
      <c r="M2385">
        <v>5.33</v>
      </c>
      <c r="N2385">
        <v>591.16999999999996</v>
      </c>
      <c r="O2385" t="s">
        <v>69</v>
      </c>
      <c r="P2385" t="s">
        <v>28</v>
      </c>
      <c r="Q2385" t="s">
        <v>139</v>
      </c>
      <c r="R2385" t="s">
        <v>140</v>
      </c>
      <c r="S2385" t="s">
        <v>43</v>
      </c>
      <c r="T2385" t="s">
        <v>5387</v>
      </c>
    </row>
    <row r="2386" spans="1:20" x14ac:dyDescent="0.25">
      <c r="A2386" t="s">
        <v>6484</v>
      </c>
      <c r="B2386" s="1">
        <v>44183</v>
      </c>
      <c r="C2386" t="s">
        <v>6485</v>
      </c>
      <c r="D2386" t="s">
        <v>1174</v>
      </c>
      <c r="E2386" t="s">
        <v>812</v>
      </c>
      <c r="F2386" t="s">
        <v>813</v>
      </c>
      <c r="G2386" t="s">
        <v>108</v>
      </c>
      <c r="H2386" t="s">
        <v>68</v>
      </c>
      <c r="I2386">
        <v>5</v>
      </c>
      <c r="J2386">
        <v>594.63</v>
      </c>
      <c r="K2386">
        <v>0.05</v>
      </c>
      <c r="L2386">
        <v>508.41</v>
      </c>
      <c r="M2386">
        <v>6.94</v>
      </c>
      <c r="N2386">
        <v>3339.84</v>
      </c>
      <c r="O2386" t="s">
        <v>40</v>
      </c>
      <c r="P2386" t="s">
        <v>28</v>
      </c>
      <c r="Q2386" t="s">
        <v>339</v>
      </c>
      <c r="R2386" t="s">
        <v>82</v>
      </c>
      <c r="S2386" t="s">
        <v>43</v>
      </c>
      <c r="T2386" t="s">
        <v>1773</v>
      </c>
    </row>
    <row r="2387" spans="1:20" x14ac:dyDescent="0.25">
      <c r="A2387" t="s">
        <v>6486</v>
      </c>
      <c r="B2387" s="1">
        <v>44733</v>
      </c>
      <c r="C2387" t="s">
        <v>6487</v>
      </c>
      <c r="D2387" t="s">
        <v>964</v>
      </c>
      <c r="E2387" t="s">
        <v>456</v>
      </c>
      <c r="F2387" t="s">
        <v>457</v>
      </c>
      <c r="G2387" t="s">
        <v>50</v>
      </c>
      <c r="H2387" t="s">
        <v>26</v>
      </c>
      <c r="I2387">
        <v>4</v>
      </c>
      <c r="J2387">
        <v>368.46</v>
      </c>
      <c r="K2387">
        <v>0.05</v>
      </c>
      <c r="L2387">
        <v>168.02</v>
      </c>
      <c r="M2387">
        <v>13.08</v>
      </c>
      <c r="N2387">
        <v>1581.25</v>
      </c>
      <c r="O2387" t="s">
        <v>40</v>
      </c>
      <c r="P2387" t="s">
        <v>28</v>
      </c>
      <c r="Q2387" t="s">
        <v>41</v>
      </c>
      <c r="R2387" t="s">
        <v>42</v>
      </c>
      <c r="S2387" t="s">
        <v>43</v>
      </c>
      <c r="T2387" t="s">
        <v>174</v>
      </c>
    </row>
    <row r="2388" spans="1:20" x14ac:dyDescent="0.25">
      <c r="A2388" t="s">
        <v>6488</v>
      </c>
      <c r="B2388" s="1">
        <v>45186</v>
      </c>
      <c r="C2388" t="s">
        <v>6489</v>
      </c>
      <c r="D2388" t="s">
        <v>944</v>
      </c>
      <c r="E2388" t="s">
        <v>783</v>
      </c>
      <c r="F2388" t="s">
        <v>784</v>
      </c>
      <c r="G2388" t="s">
        <v>25</v>
      </c>
      <c r="H2388" t="s">
        <v>39</v>
      </c>
      <c r="I2388">
        <v>1</v>
      </c>
      <c r="J2388">
        <v>94.6</v>
      </c>
      <c r="K2388">
        <v>0</v>
      </c>
      <c r="L2388">
        <v>17.03</v>
      </c>
      <c r="M2388">
        <v>6.67</v>
      </c>
      <c r="N2388">
        <v>118.3</v>
      </c>
      <c r="O2388" t="s">
        <v>27</v>
      </c>
      <c r="P2388" t="s">
        <v>132</v>
      </c>
      <c r="Q2388" t="s">
        <v>29</v>
      </c>
      <c r="R2388" t="s">
        <v>30</v>
      </c>
      <c r="S2388" t="s">
        <v>43</v>
      </c>
      <c r="T2388" t="s">
        <v>6490</v>
      </c>
    </row>
    <row r="2389" spans="1:20" x14ac:dyDescent="0.25">
      <c r="A2389" t="s">
        <v>6491</v>
      </c>
      <c r="B2389" s="1">
        <v>44692</v>
      </c>
      <c r="C2389" t="s">
        <v>6492</v>
      </c>
      <c r="D2389" t="s">
        <v>365</v>
      </c>
      <c r="E2389" t="s">
        <v>48</v>
      </c>
      <c r="F2389" t="s">
        <v>49</v>
      </c>
      <c r="G2389" t="s">
        <v>180</v>
      </c>
      <c r="H2389" t="s">
        <v>58</v>
      </c>
      <c r="I2389">
        <v>5</v>
      </c>
      <c r="J2389">
        <v>453.36</v>
      </c>
      <c r="K2389">
        <v>0.05</v>
      </c>
      <c r="L2389">
        <v>107.67</v>
      </c>
      <c r="M2389">
        <v>7.14</v>
      </c>
      <c r="N2389">
        <v>2268.27</v>
      </c>
      <c r="O2389" t="s">
        <v>69</v>
      </c>
      <c r="P2389" t="s">
        <v>28</v>
      </c>
      <c r="Q2389" t="s">
        <v>51</v>
      </c>
      <c r="R2389" t="s">
        <v>42</v>
      </c>
      <c r="S2389" t="s">
        <v>43</v>
      </c>
      <c r="T2389" t="s">
        <v>6493</v>
      </c>
    </row>
    <row r="2390" spans="1:20" x14ac:dyDescent="0.25">
      <c r="A2390" t="s">
        <v>6494</v>
      </c>
      <c r="B2390" s="1">
        <v>45579</v>
      </c>
      <c r="C2390" t="s">
        <v>6495</v>
      </c>
      <c r="D2390" t="s">
        <v>680</v>
      </c>
      <c r="E2390" t="s">
        <v>521</v>
      </c>
      <c r="F2390" t="s">
        <v>522</v>
      </c>
      <c r="G2390" t="s">
        <v>108</v>
      </c>
      <c r="H2390" t="s">
        <v>109</v>
      </c>
      <c r="I2390">
        <v>5</v>
      </c>
      <c r="J2390">
        <v>586.11</v>
      </c>
      <c r="K2390">
        <v>0.15</v>
      </c>
      <c r="L2390">
        <v>199.28</v>
      </c>
      <c r="M2390">
        <v>14.37</v>
      </c>
      <c r="N2390">
        <v>2704.62</v>
      </c>
      <c r="O2390" t="s">
        <v>69</v>
      </c>
      <c r="P2390" t="s">
        <v>28</v>
      </c>
      <c r="Q2390" t="s">
        <v>166</v>
      </c>
      <c r="R2390" t="s">
        <v>167</v>
      </c>
      <c r="S2390" t="s">
        <v>72</v>
      </c>
      <c r="T2390" t="s">
        <v>156</v>
      </c>
    </row>
    <row r="2391" spans="1:20" x14ac:dyDescent="0.25">
      <c r="A2391" t="s">
        <v>6496</v>
      </c>
      <c r="B2391" s="1">
        <v>43989</v>
      </c>
      <c r="C2391" t="s">
        <v>6497</v>
      </c>
      <c r="D2391" t="s">
        <v>2236</v>
      </c>
      <c r="E2391" t="s">
        <v>337</v>
      </c>
      <c r="F2391" t="s">
        <v>338</v>
      </c>
      <c r="G2391" t="s">
        <v>108</v>
      </c>
      <c r="H2391" t="s">
        <v>39</v>
      </c>
      <c r="I2391">
        <v>2</v>
      </c>
      <c r="J2391">
        <v>482.87</v>
      </c>
      <c r="K2391">
        <v>0.2</v>
      </c>
      <c r="L2391">
        <v>139.07</v>
      </c>
      <c r="M2391">
        <v>6.29</v>
      </c>
      <c r="N2391">
        <v>917.95</v>
      </c>
      <c r="O2391" t="s">
        <v>69</v>
      </c>
      <c r="P2391" t="s">
        <v>132</v>
      </c>
      <c r="Q2391" t="s">
        <v>41</v>
      </c>
      <c r="R2391" t="s">
        <v>42</v>
      </c>
      <c r="S2391" t="s">
        <v>43</v>
      </c>
      <c r="T2391" t="s">
        <v>2091</v>
      </c>
    </row>
    <row r="2392" spans="1:20" x14ac:dyDescent="0.25">
      <c r="A2392" t="s">
        <v>6498</v>
      </c>
      <c r="B2392" s="1">
        <v>44787</v>
      </c>
      <c r="C2392" t="s">
        <v>6499</v>
      </c>
      <c r="D2392" t="s">
        <v>113</v>
      </c>
      <c r="E2392" t="s">
        <v>469</v>
      </c>
      <c r="F2392" t="s">
        <v>470</v>
      </c>
      <c r="G2392" t="s">
        <v>50</v>
      </c>
      <c r="H2392" t="s">
        <v>123</v>
      </c>
      <c r="I2392">
        <v>4</v>
      </c>
      <c r="J2392">
        <v>501.98</v>
      </c>
      <c r="K2392">
        <v>0.25</v>
      </c>
      <c r="L2392">
        <v>120.48</v>
      </c>
      <c r="M2392">
        <v>5.96</v>
      </c>
      <c r="N2392">
        <v>1632.38</v>
      </c>
      <c r="O2392" t="s">
        <v>80</v>
      </c>
      <c r="P2392" t="s">
        <v>28</v>
      </c>
      <c r="Q2392" t="s">
        <v>210</v>
      </c>
      <c r="R2392" t="s">
        <v>42</v>
      </c>
      <c r="S2392" t="s">
        <v>43</v>
      </c>
      <c r="T2392" t="s">
        <v>737</v>
      </c>
    </row>
    <row r="2393" spans="1:20" x14ac:dyDescent="0.25">
      <c r="A2393" t="s">
        <v>6500</v>
      </c>
      <c r="B2393" s="1">
        <v>43854</v>
      </c>
      <c r="C2393" t="s">
        <v>6501</v>
      </c>
      <c r="D2393" t="s">
        <v>1205</v>
      </c>
      <c r="E2393" t="s">
        <v>77</v>
      </c>
      <c r="F2393" t="s">
        <v>78</v>
      </c>
      <c r="G2393" t="s">
        <v>50</v>
      </c>
      <c r="H2393" t="s">
        <v>26</v>
      </c>
      <c r="I2393">
        <v>4</v>
      </c>
      <c r="J2393">
        <v>374.82</v>
      </c>
      <c r="K2393">
        <v>0.1</v>
      </c>
      <c r="L2393">
        <v>107.95</v>
      </c>
      <c r="M2393">
        <v>0.34</v>
      </c>
      <c r="N2393">
        <v>1457.64</v>
      </c>
      <c r="O2393" t="s">
        <v>153</v>
      </c>
      <c r="P2393" t="s">
        <v>28</v>
      </c>
      <c r="Q2393" t="s">
        <v>166</v>
      </c>
      <c r="R2393" t="s">
        <v>167</v>
      </c>
      <c r="S2393" t="s">
        <v>43</v>
      </c>
      <c r="T2393" t="s">
        <v>5287</v>
      </c>
    </row>
    <row r="2394" spans="1:20" x14ac:dyDescent="0.25">
      <c r="A2394" t="s">
        <v>6502</v>
      </c>
      <c r="B2394" s="1">
        <v>44234</v>
      </c>
      <c r="C2394" t="s">
        <v>6503</v>
      </c>
      <c r="D2394" t="s">
        <v>351</v>
      </c>
      <c r="E2394" t="s">
        <v>66</v>
      </c>
      <c r="F2394" t="s">
        <v>67</v>
      </c>
      <c r="G2394" t="s">
        <v>38</v>
      </c>
      <c r="H2394" t="s">
        <v>263</v>
      </c>
      <c r="I2394">
        <v>5</v>
      </c>
      <c r="J2394">
        <v>217.63</v>
      </c>
      <c r="K2394">
        <v>0</v>
      </c>
      <c r="L2394">
        <v>130.58000000000001</v>
      </c>
      <c r="M2394">
        <v>14.31</v>
      </c>
      <c r="N2394">
        <v>1233.04</v>
      </c>
      <c r="O2394" t="s">
        <v>69</v>
      </c>
      <c r="P2394" t="s">
        <v>28</v>
      </c>
      <c r="Q2394" t="s">
        <v>29</v>
      </c>
      <c r="R2394" t="s">
        <v>30</v>
      </c>
      <c r="S2394" t="s">
        <v>43</v>
      </c>
      <c r="T2394" t="s">
        <v>2913</v>
      </c>
    </row>
    <row r="2395" spans="1:20" x14ac:dyDescent="0.25">
      <c r="A2395" t="s">
        <v>6504</v>
      </c>
      <c r="B2395" s="1">
        <v>44635</v>
      </c>
      <c r="C2395" t="s">
        <v>6505</v>
      </c>
      <c r="D2395" t="s">
        <v>986</v>
      </c>
      <c r="E2395" t="s">
        <v>286</v>
      </c>
      <c r="F2395" t="s">
        <v>287</v>
      </c>
      <c r="G2395" t="s">
        <v>25</v>
      </c>
      <c r="H2395" t="s">
        <v>256</v>
      </c>
      <c r="I2395">
        <v>3</v>
      </c>
      <c r="J2395">
        <v>350.48</v>
      </c>
      <c r="K2395">
        <v>0</v>
      </c>
      <c r="L2395">
        <v>84.12</v>
      </c>
      <c r="M2395">
        <v>7.14</v>
      </c>
      <c r="N2395">
        <v>1142.7</v>
      </c>
      <c r="O2395" t="s">
        <v>27</v>
      </c>
      <c r="P2395" t="s">
        <v>28</v>
      </c>
      <c r="Q2395" t="s">
        <v>221</v>
      </c>
      <c r="R2395" t="s">
        <v>222</v>
      </c>
      <c r="S2395" t="s">
        <v>43</v>
      </c>
      <c r="T2395" t="s">
        <v>6506</v>
      </c>
    </row>
    <row r="2396" spans="1:20" x14ac:dyDescent="0.25">
      <c r="A2396" t="s">
        <v>6507</v>
      </c>
      <c r="B2396" s="1">
        <v>44346</v>
      </c>
      <c r="C2396" t="s">
        <v>6508</v>
      </c>
      <c r="D2396" t="s">
        <v>1120</v>
      </c>
      <c r="E2396" t="s">
        <v>77</v>
      </c>
      <c r="F2396" t="s">
        <v>78</v>
      </c>
      <c r="G2396" t="s">
        <v>98</v>
      </c>
      <c r="H2396" t="s">
        <v>123</v>
      </c>
      <c r="I2396">
        <v>1</v>
      </c>
      <c r="J2396">
        <v>184.76</v>
      </c>
      <c r="K2396">
        <v>0</v>
      </c>
      <c r="L2396">
        <v>33.26</v>
      </c>
      <c r="M2396">
        <v>1.39</v>
      </c>
      <c r="N2396">
        <v>219.41</v>
      </c>
      <c r="O2396" t="s">
        <v>40</v>
      </c>
      <c r="P2396" t="s">
        <v>99</v>
      </c>
      <c r="Q2396" t="s">
        <v>145</v>
      </c>
      <c r="R2396" t="s">
        <v>146</v>
      </c>
      <c r="S2396" t="s">
        <v>72</v>
      </c>
      <c r="T2396" t="s">
        <v>1421</v>
      </c>
    </row>
    <row r="2397" spans="1:20" x14ac:dyDescent="0.25">
      <c r="A2397" t="s">
        <v>6509</v>
      </c>
      <c r="B2397" s="1">
        <v>44562</v>
      </c>
      <c r="C2397" t="s">
        <v>6510</v>
      </c>
      <c r="D2397" t="s">
        <v>405</v>
      </c>
      <c r="E2397" t="s">
        <v>456</v>
      </c>
      <c r="F2397" t="s">
        <v>457</v>
      </c>
      <c r="G2397" t="s">
        <v>180</v>
      </c>
      <c r="H2397" t="s">
        <v>26</v>
      </c>
      <c r="I2397">
        <v>4</v>
      </c>
      <c r="J2397">
        <v>187.79</v>
      </c>
      <c r="K2397">
        <v>0</v>
      </c>
      <c r="L2397">
        <v>60.09</v>
      </c>
      <c r="M2397">
        <v>14.83</v>
      </c>
      <c r="N2397">
        <v>826.08</v>
      </c>
      <c r="O2397" t="s">
        <v>69</v>
      </c>
      <c r="P2397" t="s">
        <v>132</v>
      </c>
      <c r="Q2397" t="s">
        <v>100</v>
      </c>
      <c r="R2397" t="s">
        <v>101</v>
      </c>
      <c r="S2397" t="s">
        <v>43</v>
      </c>
      <c r="T2397" t="s">
        <v>6511</v>
      </c>
    </row>
    <row r="2398" spans="1:20" x14ac:dyDescent="0.25">
      <c r="A2398" t="s">
        <v>6512</v>
      </c>
      <c r="B2398" s="1">
        <v>45218</v>
      </c>
      <c r="C2398" t="s">
        <v>6513</v>
      </c>
      <c r="D2398" t="s">
        <v>1192</v>
      </c>
      <c r="E2398" t="s">
        <v>77</v>
      </c>
      <c r="F2398" t="s">
        <v>78</v>
      </c>
      <c r="G2398" t="s">
        <v>180</v>
      </c>
      <c r="H2398" t="s">
        <v>256</v>
      </c>
      <c r="I2398">
        <v>3</v>
      </c>
      <c r="J2398">
        <v>121</v>
      </c>
      <c r="K2398">
        <v>0.2</v>
      </c>
      <c r="L2398">
        <v>14.52</v>
      </c>
      <c r="M2398">
        <v>13.29</v>
      </c>
      <c r="N2398">
        <v>318.20999999999998</v>
      </c>
      <c r="O2398" t="s">
        <v>27</v>
      </c>
      <c r="P2398" t="s">
        <v>28</v>
      </c>
      <c r="Q2398" t="s">
        <v>221</v>
      </c>
      <c r="R2398" t="s">
        <v>222</v>
      </c>
      <c r="S2398" t="s">
        <v>43</v>
      </c>
      <c r="T2398" t="s">
        <v>4012</v>
      </c>
    </row>
    <row r="2399" spans="1:20" x14ac:dyDescent="0.25">
      <c r="A2399" t="s">
        <v>6514</v>
      </c>
      <c r="B2399" s="1">
        <v>45236</v>
      </c>
      <c r="C2399" t="s">
        <v>6515</v>
      </c>
      <c r="D2399" t="s">
        <v>447</v>
      </c>
      <c r="E2399" t="s">
        <v>130</v>
      </c>
      <c r="F2399" t="s">
        <v>131</v>
      </c>
      <c r="G2399" t="s">
        <v>50</v>
      </c>
      <c r="H2399" t="s">
        <v>68</v>
      </c>
      <c r="I2399">
        <v>4</v>
      </c>
      <c r="J2399">
        <v>570</v>
      </c>
      <c r="K2399">
        <v>0</v>
      </c>
      <c r="L2399">
        <v>114</v>
      </c>
      <c r="M2399">
        <v>3.56</v>
      </c>
      <c r="N2399">
        <v>2397.56</v>
      </c>
      <c r="O2399" t="s">
        <v>69</v>
      </c>
      <c r="P2399" t="s">
        <v>99</v>
      </c>
      <c r="Q2399" t="s">
        <v>41</v>
      </c>
      <c r="R2399" t="s">
        <v>42</v>
      </c>
      <c r="S2399" t="s">
        <v>43</v>
      </c>
      <c r="T2399" t="s">
        <v>6516</v>
      </c>
    </row>
    <row r="2400" spans="1:20" x14ac:dyDescent="0.25">
      <c r="A2400" t="s">
        <v>6517</v>
      </c>
      <c r="B2400" s="1">
        <v>44362</v>
      </c>
      <c r="C2400" t="s">
        <v>6518</v>
      </c>
      <c r="D2400" t="s">
        <v>1103</v>
      </c>
      <c r="E2400" t="s">
        <v>202</v>
      </c>
      <c r="F2400" t="s">
        <v>203</v>
      </c>
      <c r="G2400" t="s">
        <v>180</v>
      </c>
      <c r="H2400" t="s">
        <v>123</v>
      </c>
      <c r="I2400">
        <v>3</v>
      </c>
      <c r="J2400">
        <v>116.19</v>
      </c>
      <c r="K2400">
        <v>0.15</v>
      </c>
      <c r="L2400">
        <v>53.33</v>
      </c>
      <c r="M2400">
        <v>5.3</v>
      </c>
      <c r="N2400">
        <v>354.91</v>
      </c>
      <c r="O2400" t="s">
        <v>80</v>
      </c>
      <c r="P2400" t="s">
        <v>28</v>
      </c>
      <c r="Q2400" t="s">
        <v>116</v>
      </c>
      <c r="R2400" t="s">
        <v>42</v>
      </c>
      <c r="S2400" t="s">
        <v>31</v>
      </c>
      <c r="T2400" t="s">
        <v>1630</v>
      </c>
    </row>
    <row r="2401" spans="1:20" x14ac:dyDescent="0.25">
      <c r="A2401" t="s">
        <v>6519</v>
      </c>
      <c r="B2401" s="1">
        <v>44786</v>
      </c>
      <c r="C2401" t="s">
        <v>6520</v>
      </c>
      <c r="D2401" t="s">
        <v>1034</v>
      </c>
      <c r="E2401" t="s">
        <v>23</v>
      </c>
      <c r="F2401" t="s">
        <v>24</v>
      </c>
      <c r="G2401" t="s">
        <v>25</v>
      </c>
      <c r="H2401" t="s">
        <v>79</v>
      </c>
      <c r="I2401">
        <v>1</v>
      </c>
      <c r="J2401">
        <v>31.89</v>
      </c>
      <c r="K2401">
        <v>0.1</v>
      </c>
      <c r="L2401">
        <v>2.2999999999999998</v>
      </c>
      <c r="M2401">
        <v>6.01</v>
      </c>
      <c r="N2401">
        <v>37.01</v>
      </c>
      <c r="O2401" t="s">
        <v>27</v>
      </c>
      <c r="P2401" t="s">
        <v>28</v>
      </c>
      <c r="Q2401" t="s">
        <v>210</v>
      </c>
      <c r="R2401" t="s">
        <v>42</v>
      </c>
      <c r="S2401" t="s">
        <v>43</v>
      </c>
      <c r="T2401" t="s">
        <v>6521</v>
      </c>
    </row>
    <row r="2402" spans="1:20" x14ac:dyDescent="0.25">
      <c r="A2402" t="s">
        <v>6522</v>
      </c>
      <c r="B2402" s="1">
        <v>43982</v>
      </c>
      <c r="C2402" t="s">
        <v>6523</v>
      </c>
      <c r="D2402" t="s">
        <v>1257</v>
      </c>
      <c r="E2402" t="s">
        <v>945</v>
      </c>
      <c r="F2402" t="s">
        <v>946</v>
      </c>
      <c r="G2402" t="s">
        <v>38</v>
      </c>
      <c r="H2402" t="s">
        <v>123</v>
      </c>
      <c r="I2402">
        <v>1</v>
      </c>
      <c r="J2402">
        <v>482.47</v>
      </c>
      <c r="K2402">
        <v>0.25</v>
      </c>
      <c r="L2402">
        <v>43.42</v>
      </c>
      <c r="M2402">
        <v>2.91</v>
      </c>
      <c r="N2402">
        <v>408.18</v>
      </c>
      <c r="O2402" t="s">
        <v>69</v>
      </c>
      <c r="P2402" t="s">
        <v>132</v>
      </c>
      <c r="Q2402" t="s">
        <v>29</v>
      </c>
      <c r="R2402" t="s">
        <v>30</v>
      </c>
      <c r="S2402" t="s">
        <v>31</v>
      </c>
      <c r="T2402" t="s">
        <v>466</v>
      </c>
    </row>
    <row r="2403" spans="1:20" x14ac:dyDescent="0.25">
      <c r="A2403" t="s">
        <v>6524</v>
      </c>
      <c r="B2403" s="1">
        <v>45416</v>
      </c>
      <c r="C2403" t="s">
        <v>6525</v>
      </c>
      <c r="D2403" t="s">
        <v>702</v>
      </c>
      <c r="E2403" t="s">
        <v>226</v>
      </c>
      <c r="F2403" t="s">
        <v>227</v>
      </c>
      <c r="G2403" t="s">
        <v>25</v>
      </c>
      <c r="H2403" t="s">
        <v>123</v>
      </c>
      <c r="I2403">
        <v>1</v>
      </c>
      <c r="J2403">
        <v>377.2</v>
      </c>
      <c r="K2403">
        <v>0</v>
      </c>
      <c r="L2403">
        <v>67.900000000000006</v>
      </c>
      <c r="M2403">
        <v>12.63</v>
      </c>
      <c r="N2403">
        <v>457.73</v>
      </c>
      <c r="O2403" t="s">
        <v>69</v>
      </c>
      <c r="P2403" t="s">
        <v>181</v>
      </c>
      <c r="Q2403" t="s">
        <v>100</v>
      </c>
      <c r="R2403" t="s">
        <v>101</v>
      </c>
      <c r="S2403" t="s">
        <v>43</v>
      </c>
      <c r="T2403" t="s">
        <v>830</v>
      </c>
    </row>
    <row r="2404" spans="1:20" x14ac:dyDescent="0.25">
      <c r="A2404" t="s">
        <v>6526</v>
      </c>
      <c r="B2404" s="1">
        <v>45543</v>
      </c>
      <c r="C2404" t="s">
        <v>6527</v>
      </c>
      <c r="D2404" t="s">
        <v>177</v>
      </c>
      <c r="E2404" t="s">
        <v>492</v>
      </c>
      <c r="F2404" t="s">
        <v>493</v>
      </c>
      <c r="G2404" t="s">
        <v>25</v>
      </c>
      <c r="H2404" t="s">
        <v>109</v>
      </c>
      <c r="I2404">
        <v>1</v>
      </c>
      <c r="J2404">
        <v>191.19</v>
      </c>
      <c r="K2404">
        <v>0.2</v>
      </c>
      <c r="L2404">
        <v>18.350000000000001</v>
      </c>
      <c r="M2404">
        <v>13.62</v>
      </c>
      <c r="N2404">
        <v>184.92</v>
      </c>
      <c r="O2404" t="s">
        <v>27</v>
      </c>
      <c r="P2404" t="s">
        <v>28</v>
      </c>
      <c r="Q2404" t="s">
        <v>145</v>
      </c>
      <c r="R2404" t="s">
        <v>146</v>
      </c>
      <c r="S2404" t="s">
        <v>43</v>
      </c>
      <c r="T2404" t="s">
        <v>2041</v>
      </c>
    </row>
    <row r="2405" spans="1:20" x14ac:dyDescent="0.25">
      <c r="A2405" t="s">
        <v>6528</v>
      </c>
      <c r="B2405" s="1">
        <v>44777</v>
      </c>
      <c r="C2405" t="s">
        <v>6529</v>
      </c>
      <c r="D2405" t="s">
        <v>894</v>
      </c>
      <c r="E2405" t="s">
        <v>244</v>
      </c>
      <c r="F2405" t="s">
        <v>245</v>
      </c>
      <c r="G2405" t="s">
        <v>98</v>
      </c>
      <c r="H2405" t="s">
        <v>68</v>
      </c>
      <c r="I2405">
        <v>2</v>
      </c>
      <c r="J2405">
        <v>132.93</v>
      </c>
      <c r="K2405">
        <v>0</v>
      </c>
      <c r="L2405">
        <v>13.29</v>
      </c>
      <c r="M2405">
        <v>10.34</v>
      </c>
      <c r="N2405">
        <v>289.49</v>
      </c>
      <c r="O2405" t="s">
        <v>27</v>
      </c>
      <c r="P2405" t="s">
        <v>28</v>
      </c>
      <c r="Q2405" t="s">
        <v>339</v>
      </c>
      <c r="R2405" t="s">
        <v>82</v>
      </c>
      <c r="S2405" t="s">
        <v>43</v>
      </c>
      <c r="T2405" t="s">
        <v>32</v>
      </c>
    </row>
    <row r="2406" spans="1:20" x14ac:dyDescent="0.25">
      <c r="A2406" t="s">
        <v>6530</v>
      </c>
      <c r="B2406" s="1">
        <v>44438</v>
      </c>
      <c r="C2406" t="s">
        <v>6531</v>
      </c>
      <c r="D2406" t="s">
        <v>1292</v>
      </c>
      <c r="E2406" t="s">
        <v>77</v>
      </c>
      <c r="F2406" t="s">
        <v>78</v>
      </c>
      <c r="G2406" t="s">
        <v>108</v>
      </c>
      <c r="H2406" t="s">
        <v>79</v>
      </c>
      <c r="I2406">
        <v>5</v>
      </c>
      <c r="J2406">
        <v>397.95</v>
      </c>
      <c r="K2406">
        <v>0.1</v>
      </c>
      <c r="L2406">
        <v>143.26</v>
      </c>
      <c r="M2406">
        <v>3.44</v>
      </c>
      <c r="N2406">
        <v>1937.48</v>
      </c>
      <c r="O2406" t="s">
        <v>80</v>
      </c>
      <c r="P2406" t="s">
        <v>132</v>
      </c>
      <c r="Q2406" t="s">
        <v>124</v>
      </c>
      <c r="R2406" t="s">
        <v>125</v>
      </c>
      <c r="S2406" t="s">
        <v>72</v>
      </c>
      <c r="T2406" t="s">
        <v>875</v>
      </c>
    </row>
    <row r="2407" spans="1:20" x14ac:dyDescent="0.25">
      <c r="A2407" t="s">
        <v>6532</v>
      </c>
      <c r="B2407" s="1">
        <v>45471</v>
      </c>
      <c r="C2407" t="s">
        <v>6533</v>
      </c>
      <c r="D2407" t="s">
        <v>279</v>
      </c>
      <c r="E2407" t="s">
        <v>261</v>
      </c>
      <c r="F2407" t="s">
        <v>262</v>
      </c>
      <c r="G2407" t="s">
        <v>108</v>
      </c>
      <c r="H2407" t="s">
        <v>256</v>
      </c>
      <c r="I2407">
        <v>4</v>
      </c>
      <c r="J2407">
        <v>446.31</v>
      </c>
      <c r="K2407">
        <v>0.1</v>
      </c>
      <c r="L2407">
        <v>128.54</v>
      </c>
      <c r="M2407">
        <v>9.48</v>
      </c>
      <c r="N2407">
        <v>1744.74</v>
      </c>
      <c r="O2407" t="s">
        <v>69</v>
      </c>
      <c r="P2407" t="s">
        <v>28</v>
      </c>
      <c r="Q2407" t="s">
        <v>116</v>
      </c>
      <c r="R2407" t="s">
        <v>42</v>
      </c>
      <c r="S2407" t="s">
        <v>43</v>
      </c>
      <c r="T2407" t="s">
        <v>2291</v>
      </c>
    </row>
    <row r="2408" spans="1:20" x14ac:dyDescent="0.25">
      <c r="A2408" t="s">
        <v>6534</v>
      </c>
      <c r="B2408" s="1">
        <v>44250</v>
      </c>
      <c r="C2408" t="s">
        <v>6535</v>
      </c>
      <c r="D2408" t="s">
        <v>429</v>
      </c>
      <c r="E2408" t="s">
        <v>783</v>
      </c>
      <c r="F2408" t="s">
        <v>784</v>
      </c>
      <c r="G2408" t="s">
        <v>25</v>
      </c>
      <c r="H2408" t="s">
        <v>256</v>
      </c>
      <c r="I2408">
        <v>4</v>
      </c>
      <c r="J2408">
        <v>383.77</v>
      </c>
      <c r="K2408">
        <v>0</v>
      </c>
      <c r="L2408">
        <v>76.75</v>
      </c>
      <c r="M2408">
        <v>4.7</v>
      </c>
      <c r="N2408">
        <v>1616.53</v>
      </c>
      <c r="O2408" t="s">
        <v>27</v>
      </c>
      <c r="P2408" t="s">
        <v>28</v>
      </c>
      <c r="Q2408" t="s">
        <v>339</v>
      </c>
      <c r="R2408" t="s">
        <v>82</v>
      </c>
      <c r="S2408" t="s">
        <v>31</v>
      </c>
      <c r="T2408" t="s">
        <v>2174</v>
      </c>
    </row>
    <row r="2409" spans="1:20" x14ac:dyDescent="0.25">
      <c r="A2409" t="s">
        <v>6536</v>
      </c>
      <c r="B2409" s="1">
        <v>45104</v>
      </c>
      <c r="C2409" t="s">
        <v>6537</v>
      </c>
      <c r="D2409" t="s">
        <v>332</v>
      </c>
      <c r="E2409" t="s">
        <v>172</v>
      </c>
      <c r="F2409" t="s">
        <v>173</v>
      </c>
      <c r="G2409" t="s">
        <v>180</v>
      </c>
      <c r="H2409" t="s">
        <v>263</v>
      </c>
      <c r="I2409">
        <v>3</v>
      </c>
      <c r="J2409">
        <v>306</v>
      </c>
      <c r="K2409">
        <v>0.1</v>
      </c>
      <c r="L2409">
        <v>66.099999999999994</v>
      </c>
      <c r="M2409">
        <v>0.03</v>
      </c>
      <c r="N2409">
        <v>892.33</v>
      </c>
      <c r="O2409" t="s">
        <v>153</v>
      </c>
      <c r="P2409" t="s">
        <v>28</v>
      </c>
      <c r="Q2409" t="s">
        <v>60</v>
      </c>
      <c r="R2409" t="s">
        <v>61</v>
      </c>
      <c r="S2409" t="s">
        <v>43</v>
      </c>
      <c r="T2409" t="s">
        <v>5065</v>
      </c>
    </row>
    <row r="2410" spans="1:20" x14ac:dyDescent="0.25">
      <c r="A2410" t="s">
        <v>6538</v>
      </c>
      <c r="B2410" s="1">
        <v>44971</v>
      </c>
      <c r="C2410" t="s">
        <v>6539</v>
      </c>
      <c r="D2410" t="s">
        <v>964</v>
      </c>
      <c r="E2410" t="s">
        <v>530</v>
      </c>
      <c r="F2410" t="s">
        <v>531</v>
      </c>
      <c r="G2410" t="s">
        <v>180</v>
      </c>
      <c r="H2410" t="s">
        <v>256</v>
      </c>
      <c r="I2410">
        <v>2</v>
      </c>
      <c r="J2410">
        <v>36.69</v>
      </c>
      <c r="K2410">
        <v>0.1</v>
      </c>
      <c r="L2410">
        <v>7.93</v>
      </c>
      <c r="M2410">
        <v>3.83</v>
      </c>
      <c r="N2410">
        <v>77.8</v>
      </c>
      <c r="O2410" t="s">
        <v>69</v>
      </c>
      <c r="P2410" t="s">
        <v>28</v>
      </c>
      <c r="Q2410" t="s">
        <v>139</v>
      </c>
      <c r="R2410" t="s">
        <v>140</v>
      </c>
      <c r="S2410" t="s">
        <v>91</v>
      </c>
      <c r="T2410" t="s">
        <v>2396</v>
      </c>
    </row>
    <row r="2411" spans="1:20" x14ac:dyDescent="0.25">
      <c r="A2411" t="s">
        <v>6540</v>
      </c>
      <c r="B2411" s="1">
        <v>44696</v>
      </c>
      <c r="C2411" t="s">
        <v>6541</v>
      </c>
      <c r="D2411" t="s">
        <v>2111</v>
      </c>
      <c r="E2411" t="s">
        <v>812</v>
      </c>
      <c r="F2411" t="s">
        <v>813</v>
      </c>
      <c r="G2411" t="s">
        <v>38</v>
      </c>
      <c r="H2411" t="s">
        <v>58</v>
      </c>
      <c r="I2411">
        <v>4</v>
      </c>
      <c r="J2411">
        <v>404.09</v>
      </c>
      <c r="K2411">
        <v>0</v>
      </c>
      <c r="L2411">
        <v>129.31</v>
      </c>
      <c r="M2411">
        <v>12.4</v>
      </c>
      <c r="N2411">
        <v>1758.07</v>
      </c>
      <c r="O2411" t="s">
        <v>80</v>
      </c>
      <c r="P2411" t="s">
        <v>28</v>
      </c>
      <c r="Q2411" t="s">
        <v>89</v>
      </c>
      <c r="R2411" t="s">
        <v>90</v>
      </c>
      <c r="S2411" t="s">
        <v>43</v>
      </c>
      <c r="T2411" t="s">
        <v>1111</v>
      </c>
    </row>
    <row r="2412" spans="1:20" x14ac:dyDescent="0.25">
      <c r="A2412" t="s">
        <v>6542</v>
      </c>
      <c r="B2412" s="1">
        <v>45366</v>
      </c>
      <c r="C2412" t="s">
        <v>6543</v>
      </c>
      <c r="D2412" t="s">
        <v>1408</v>
      </c>
      <c r="E2412" t="s">
        <v>137</v>
      </c>
      <c r="F2412" t="s">
        <v>138</v>
      </c>
      <c r="G2412" t="s">
        <v>25</v>
      </c>
      <c r="H2412" t="s">
        <v>79</v>
      </c>
      <c r="I2412">
        <v>1</v>
      </c>
      <c r="J2412">
        <v>293.37</v>
      </c>
      <c r="K2412">
        <v>0</v>
      </c>
      <c r="L2412">
        <v>35.200000000000003</v>
      </c>
      <c r="M2412">
        <v>3.39</v>
      </c>
      <c r="N2412">
        <v>331.96</v>
      </c>
      <c r="O2412" t="s">
        <v>69</v>
      </c>
      <c r="P2412" t="s">
        <v>70</v>
      </c>
      <c r="Q2412" t="s">
        <v>166</v>
      </c>
      <c r="R2412" t="s">
        <v>167</v>
      </c>
      <c r="S2412" t="s">
        <v>43</v>
      </c>
      <c r="T2412" t="s">
        <v>6544</v>
      </c>
    </row>
    <row r="2413" spans="1:20" x14ac:dyDescent="0.25">
      <c r="A2413" t="s">
        <v>6545</v>
      </c>
      <c r="B2413" s="1">
        <v>45594</v>
      </c>
      <c r="C2413" t="s">
        <v>6546</v>
      </c>
      <c r="D2413" t="s">
        <v>239</v>
      </c>
      <c r="E2413" t="s">
        <v>469</v>
      </c>
      <c r="F2413" t="s">
        <v>470</v>
      </c>
      <c r="G2413" t="s">
        <v>38</v>
      </c>
      <c r="H2413" t="s">
        <v>26</v>
      </c>
      <c r="I2413">
        <v>4</v>
      </c>
      <c r="J2413">
        <v>297.10000000000002</v>
      </c>
      <c r="K2413">
        <v>0.2</v>
      </c>
      <c r="L2413">
        <v>47.54</v>
      </c>
      <c r="M2413">
        <v>1.33</v>
      </c>
      <c r="N2413">
        <v>999.59</v>
      </c>
      <c r="O2413" t="s">
        <v>27</v>
      </c>
      <c r="P2413" t="s">
        <v>28</v>
      </c>
      <c r="Q2413" t="s">
        <v>154</v>
      </c>
      <c r="R2413" t="s">
        <v>155</v>
      </c>
      <c r="S2413" t="s">
        <v>43</v>
      </c>
      <c r="T2413" t="s">
        <v>2773</v>
      </c>
    </row>
    <row r="2414" spans="1:20" x14ac:dyDescent="0.25">
      <c r="A2414" t="s">
        <v>6547</v>
      </c>
      <c r="B2414" s="1">
        <v>44408</v>
      </c>
      <c r="C2414" t="s">
        <v>6548</v>
      </c>
      <c r="D2414" t="s">
        <v>566</v>
      </c>
      <c r="E2414" t="s">
        <v>96</v>
      </c>
      <c r="F2414" t="s">
        <v>97</v>
      </c>
      <c r="G2414" t="s">
        <v>50</v>
      </c>
      <c r="H2414" t="s">
        <v>263</v>
      </c>
      <c r="I2414">
        <v>3</v>
      </c>
      <c r="J2414">
        <v>246.75</v>
      </c>
      <c r="K2414">
        <v>0.05</v>
      </c>
      <c r="L2414">
        <v>35.159999999999997</v>
      </c>
      <c r="M2414">
        <v>9.11</v>
      </c>
      <c r="N2414">
        <v>747.51</v>
      </c>
      <c r="O2414" t="s">
        <v>27</v>
      </c>
      <c r="P2414" t="s">
        <v>28</v>
      </c>
      <c r="Q2414" t="s">
        <v>166</v>
      </c>
      <c r="R2414" t="s">
        <v>167</v>
      </c>
      <c r="S2414" t="s">
        <v>72</v>
      </c>
      <c r="T2414" t="s">
        <v>2960</v>
      </c>
    </row>
    <row r="2415" spans="1:20" x14ac:dyDescent="0.25">
      <c r="A2415" t="s">
        <v>6549</v>
      </c>
      <c r="B2415" s="1">
        <v>44165</v>
      </c>
      <c r="C2415" t="s">
        <v>6550</v>
      </c>
      <c r="D2415" t="s">
        <v>944</v>
      </c>
      <c r="E2415" t="s">
        <v>48</v>
      </c>
      <c r="F2415" t="s">
        <v>49</v>
      </c>
      <c r="G2415" t="s">
        <v>25</v>
      </c>
      <c r="H2415" t="s">
        <v>58</v>
      </c>
      <c r="I2415">
        <v>4</v>
      </c>
      <c r="J2415">
        <v>352.86</v>
      </c>
      <c r="K2415">
        <v>0</v>
      </c>
      <c r="L2415">
        <v>169.37</v>
      </c>
      <c r="M2415">
        <v>10.68</v>
      </c>
      <c r="N2415">
        <v>1591.49</v>
      </c>
      <c r="O2415" t="s">
        <v>59</v>
      </c>
      <c r="P2415" t="s">
        <v>70</v>
      </c>
      <c r="Q2415" t="s">
        <v>100</v>
      </c>
      <c r="R2415" t="s">
        <v>101</v>
      </c>
      <c r="S2415" t="s">
        <v>43</v>
      </c>
      <c r="T2415" t="s">
        <v>6551</v>
      </c>
    </row>
    <row r="2416" spans="1:20" x14ac:dyDescent="0.25">
      <c r="A2416" t="s">
        <v>6552</v>
      </c>
      <c r="B2416" s="1">
        <v>45272</v>
      </c>
      <c r="C2416" t="s">
        <v>6553</v>
      </c>
      <c r="D2416" t="s">
        <v>271</v>
      </c>
      <c r="E2416" t="s">
        <v>380</v>
      </c>
      <c r="F2416" t="s">
        <v>381</v>
      </c>
      <c r="G2416" t="s">
        <v>25</v>
      </c>
      <c r="H2416" t="s">
        <v>256</v>
      </c>
      <c r="I2416">
        <v>3</v>
      </c>
      <c r="J2416">
        <v>93.74</v>
      </c>
      <c r="K2416">
        <v>0.05</v>
      </c>
      <c r="L2416">
        <v>48.09</v>
      </c>
      <c r="M2416">
        <v>7.24</v>
      </c>
      <c r="N2416">
        <v>322.49</v>
      </c>
      <c r="O2416" t="s">
        <v>27</v>
      </c>
      <c r="P2416" t="s">
        <v>28</v>
      </c>
      <c r="Q2416" t="s">
        <v>210</v>
      </c>
      <c r="R2416" t="s">
        <v>42</v>
      </c>
      <c r="S2416" t="s">
        <v>43</v>
      </c>
      <c r="T2416" t="s">
        <v>667</v>
      </c>
    </row>
    <row r="2417" spans="1:20" x14ac:dyDescent="0.25">
      <c r="A2417" t="s">
        <v>6554</v>
      </c>
      <c r="B2417" s="1">
        <v>44762</v>
      </c>
      <c r="C2417" t="s">
        <v>6555</v>
      </c>
      <c r="D2417" t="s">
        <v>239</v>
      </c>
      <c r="E2417" t="s">
        <v>456</v>
      </c>
      <c r="F2417" t="s">
        <v>457</v>
      </c>
      <c r="G2417" t="s">
        <v>50</v>
      </c>
      <c r="H2417" t="s">
        <v>26</v>
      </c>
      <c r="I2417">
        <v>1</v>
      </c>
      <c r="J2417">
        <v>223.79</v>
      </c>
      <c r="K2417">
        <v>0</v>
      </c>
      <c r="L2417">
        <v>26.85</v>
      </c>
      <c r="M2417">
        <v>1.03</v>
      </c>
      <c r="N2417">
        <v>251.67</v>
      </c>
      <c r="O2417" t="s">
        <v>69</v>
      </c>
      <c r="P2417" t="s">
        <v>28</v>
      </c>
      <c r="Q2417" t="s">
        <v>124</v>
      </c>
      <c r="R2417" t="s">
        <v>125</v>
      </c>
      <c r="S2417" t="s">
        <v>43</v>
      </c>
      <c r="T2417" t="s">
        <v>6556</v>
      </c>
    </row>
    <row r="2418" spans="1:20" x14ac:dyDescent="0.25">
      <c r="A2418" t="s">
        <v>6557</v>
      </c>
      <c r="B2418" s="1">
        <v>45628</v>
      </c>
      <c r="C2418" t="s">
        <v>6558</v>
      </c>
      <c r="D2418" t="s">
        <v>1732</v>
      </c>
      <c r="E2418" t="s">
        <v>96</v>
      </c>
      <c r="F2418" t="s">
        <v>97</v>
      </c>
      <c r="G2418" t="s">
        <v>38</v>
      </c>
      <c r="H2418" t="s">
        <v>26</v>
      </c>
      <c r="I2418">
        <v>3</v>
      </c>
      <c r="J2418">
        <v>325.04000000000002</v>
      </c>
      <c r="K2418">
        <v>0.1</v>
      </c>
      <c r="L2418">
        <v>70.209999999999994</v>
      </c>
      <c r="M2418">
        <v>11.97</v>
      </c>
      <c r="N2418">
        <v>959.79</v>
      </c>
      <c r="O2418" t="s">
        <v>40</v>
      </c>
      <c r="P2418" t="s">
        <v>132</v>
      </c>
      <c r="Q2418" t="s">
        <v>100</v>
      </c>
      <c r="R2418" t="s">
        <v>101</v>
      </c>
      <c r="S2418" t="s">
        <v>31</v>
      </c>
      <c r="T2418" t="s">
        <v>6159</v>
      </c>
    </row>
    <row r="2419" spans="1:20" x14ac:dyDescent="0.25">
      <c r="A2419" t="s">
        <v>6559</v>
      </c>
      <c r="B2419" s="1">
        <v>44125</v>
      </c>
      <c r="C2419" t="s">
        <v>5117</v>
      </c>
      <c r="D2419" t="s">
        <v>1099</v>
      </c>
      <c r="E2419" t="s">
        <v>215</v>
      </c>
      <c r="F2419" t="s">
        <v>216</v>
      </c>
      <c r="G2419" t="s">
        <v>180</v>
      </c>
      <c r="H2419" t="s">
        <v>256</v>
      </c>
      <c r="I2419">
        <v>4</v>
      </c>
      <c r="J2419">
        <v>252.21</v>
      </c>
      <c r="K2419">
        <v>0</v>
      </c>
      <c r="L2419">
        <v>50.44</v>
      </c>
      <c r="M2419">
        <v>5.14</v>
      </c>
      <c r="N2419">
        <v>1064.42</v>
      </c>
      <c r="O2419" t="s">
        <v>27</v>
      </c>
      <c r="P2419" t="s">
        <v>28</v>
      </c>
      <c r="Q2419" t="s">
        <v>228</v>
      </c>
      <c r="R2419" t="s">
        <v>82</v>
      </c>
      <c r="S2419" t="s">
        <v>31</v>
      </c>
      <c r="T2419" t="s">
        <v>2463</v>
      </c>
    </row>
    <row r="2420" spans="1:20" x14ac:dyDescent="0.25">
      <c r="A2420" t="s">
        <v>6560</v>
      </c>
      <c r="B2420" s="1">
        <v>44585</v>
      </c>
      <c r="C2420" t="s">
        <v>6363</v>
      </c>
      <c r="D2420" t="s">
        <v>1739</v>
      </c>
      <c r="E2420" t="s">
        <v>215</v>
      </c>
      <c r="F2420" t="s">
        <v>216</v>
      </c>
      <c r="G2420" t="s">
        <v>50</v>
      </c>
      <c r="H2420" t="s">
        <v>58</v>
      </c>
      <c r="I2420">
        <v>4</v>
      </c>
      <c r="J2420">
        <v>88.95</v>
      </c>
      <c r="K2420">
        <v>0.2</v>
      </c>
      <c r="L2420">
        <v>14.23</v>
      </c>
      <c r="M2420">
        <v>3.34</v>
      </c>
      <c r="N2420">
        <v>302.20999999999998</v>
      </c>
      <c r="O2420" t="s">
        <v>27</v>
      </c>
      <c r="P2420" t="s">
        <v>28</v>
      </c>
      <c r="Q2420" t="s">
        <v>89</v>
      </c>
      <c r="R2420" t="s">
        <v>90</v>
      </c>
      <c r="S2420" t="s">
        <v>43</v>
      </c>
      <c r="T2420" t="s">
        <v>585</v>
      </c>
    </row>
    <row r="2421" spans="1:20" x14ac:dyDescent="0.25">
      <c r="A2421" t="s">
        <v>6561</v>
      </c>
      <c r="B2421" s="1">
        <v>45225</v>
      </c>
      <c r="C2421" t="s">
        <v>6562</v>
      </c>
      <c r="D2421" t="s">
        <v>555</v>
      </c>
      <c r="E2421" t="s">
        <v>319</v>
      </c>
      <c r="F2421" t="s">
        <v>320</v>
      </c>
      <c r="G2421" t="s">
        <v>180</v>
      </c>
      <c r="H2421" t="s">
        <v>58</v>
      </c>
      <c r="I2421">
        <v>3</v>
      </c>
      <c r="J2421">
        <v>325.60000000000002</v>
      </c>
      <c r="K2421">
        <v>0</v>
      </c>
      <c r="L2421">
        <v>78.14</v>
      </c>
      <c r="M2421">
        <v>14.48</v>
      </c>
      <c r="N2421">
        <v>1069.42</v>
      </c>
      <c r="O2421" t="s">
        <v>69</v>
      </c>
      <c r="P2421" t="s">
        <v>28</v>
      </c>
      <c r="Q2421" t="s">
        <v>116</v>
      </c>
      <c r="R2421" t="s">
        <v>42</v>
      </c>
      <c r="S2421" t="s">
        <v>43</v>
      </c>
      <c r="T2421" t="s">
        <v>6563</v>
      </c>
    </row>
    <row r="2422" spans="1:20" x14ac:dyDescent="0.25">
      <c r="A2422" t="s">
        <v>6564</v>
      </c>
      <c r="B2422" s="1">
        <v>44016</v>
      </c>
      <c r="C2422" t="s">
        <v>6565</v>
      </c>
      <c r="D2422" t="s">
        <v>55</v>
      </c>
      <c r="E2422" t="s">
        <v>233</v>
      </c>
      <c r="F2422" t="s">
        <v>234</v>
      </c>
      <c r="G2422" t="s">
        <v>180</v>
      </c>
      <c r="H2422" t="s">
        <v>58</v>
      </c>
      <c r="I2422">
        <v>2</v>
      </c>
      <c r="J2422">
        <v>102.51</v>
      </c>
      <c r="K2422">
        <v>0</v>
      </c>
      <c r="L2422">
        <v>16.399999999999999</v>
      </c>
      <c r="M2422">
        <v>10.49</v>
      </c>
      <c r="N2422">
        <v>231.91</v>
      </c>
      <c r="O2422" t="s">
        <v>69</v>
      </c>
      <c r="P2422" t="s">
        <v>28</v>
      </c>
      <c r="Q2422" t="s">
        <v>41</v>
      </c>
      <c r="R2422" t="s">
        <v>42</v>
      </c>
      <c r="S2422" t="s">
        <v>43</v>
      </c>
      <c r="T2422" t="s">
        <v>681</v>
      </c>
    </row>
    <row r="2423" spans="1:20" x14ac:dyDescent="0.25">
      <c r="A2423" t="s">
        <v>6566</v>
      </c>
      <c r="B2423" s="1">
        <v>45100</v>
      </c>
      <c r="C2423" t="s">
        <v>6567</v>
      </c>
      <c r="D2423" t="s">
        <v>823</v>
      </c>
      <c r="E2423" t="s">
        <v>164</v>
      </c>
      <c r="F2423" t="s">
        <v>165</v>
      </c>
      <c r="G2423" t="s">
        <v>25</v>
      </c>
      <c r="H2423" t="s">
        <v>123</v>
      </c>
      <c r="I2423">
        <v>3</v>
      </c>
      <c r="J2423">
        <v>166.86</v>
      </c>
      <c r="K2423">
        <v>0.05</v>
      </c>
      <c r="L2423">
        <v>85.6</v>
      </c>
      <c r="M2423">
        <v>10.82</v>
      </c>
      <c r="N2423">
        <v>571.97</v>
      </c>
      <c r="O2423" t="s">
        <v>27</v>
      </c>
      <c r="P2423" t="s">
        <v>28</v>
      </c>
      <c r="Q2423" t="s">
        <v>89</v>
      </c>
      <c r="R2423" t="s">
        <v>90</v>
      </c>
      <c r="S2423" t="s">
        <v>43</v>
      </c>
      <c r="T2423" t="s">
        <v>2077</v>
      </c>
    </row>
    <row r="2424" spans="1:20" x14ac:dyDescent="0.25">
      <c r="A2424" t="s">
        <v>6568</v>
      </c>
      <c r="B2424" s="1">
        <v>44467</v>
      </c>
      <c r="C2424" t="s">
        <v>6569</v>
      </c>
      <c r="D2424" t="s">
        <v>538</v>
      </c>
      <c r="E2424" t="s">
        <v>386</v>
      </c>
      <c r="F2424" t="s">
        <v>387</v>
      </c>
      <c r="G2424" t="s">
        <v>108</v>
      </c>
      <c r="H2424" t="s">
        <v>123</v>
      </c>
      <c r="I2424">
        <v>4</v>
      </c>
      <c r="J2424">
        <v>424.74</v>
      </c>
      <c r="K2424">
        <v>0</v>
      </c>
      <c r="L2424">
        <v>135.91999999999999</v>
      </c>
      <c r="M2424">
        <v>2.57</v>
      </c>
      <c r="N2424">
        <v>1837.45</v>
      </c>
      <c r="O2424" t="s">
        <v>40</v>
      </c>
      <c r="P2424" t="s">
        <v>28</v>
      </c>
      <c r="Q2424" t="s">
        <v>228</v>
      </c>
      <c r="R2424" t="s">
        <v>82</v>
      </c>
      <c r="S2424" t="s">
        <v>43</v>
      </c>
      <c r="T2424" t="s">
        <v>585</v>
      </c>
    </row>
    <row r="2425" spans="1:20" x14ac:dyDescent="0.25">
      <c r="A2425" t="s">
        <v>6570</v>
      </c>
      <c r="B2425" s="1">
        <v>45122</v>
      </c>
      <c r="C2425" t="s">
        <v>6571</v>
      </c>
      <c r="D2425" t="s">
        <v>2111</v>
      </c>
      <c r="E2425" t="s">
        <v>945</v>
      </c>
      <c r="F2425" t="s">
        <v>946</v>
      </c>
      <c r="G2425" t="s">
        <v>98</v>
      </c>
      <c r="H2425" t="s">
        <v>354</v>
      </c>
      <c r="I2425">
        <v>1</v>
      </c>
      <c r="J2425">
        <v>210.08</v>
      </c>
      <c r="K2425">
        <v>0.1</v>
      </c>
      <c r="L2425">
        <v>15.13</v>
      </c>
      <c r="M2425">
        <v>12.44</v>
      </c>
      <c r="N2425">
        <v>216.64</v>
      </c>
      <c r="O2425" t="s">
        <v>27</v>
      </c>
      <c r="P2425" t="s">
        <v>28</v>
      </c>
      <c r="Q2425" t="s">
        <v>166</v>
      </c>
      <c r="R2425" t="s">
        <v>167</v>
      </c>
      <c r="S2425" t="s">
        <v>31</v>
      </c>
      <c r="T2425" t="s">
        <v>5381</v>
      </c>
    </row>
    <row r="2426" spans="1:20" x14ac:dyDescent="0.25">
      <c r="A2426" t="s">
        <v>6572</v>
      </c>
      <c r="B2426" s="1">
        <v>45497</v>
      </c>
      <c r="C2426" t="s">
        <v>6573</v>
      </c>
      <c r="D2426" t="s">
        <v>1333</v>
      </c>
      <c r="E2426" t="s">
        <v>391</v>
      </c>
      <c r="F2426" t="s">
        <v>392</v>
      </c>
      <c r="G2426" t="s">
        <v>108</v>
      </c>
      <c r="H2426" t="s">
        <v>256</v>
      </c>
      <c r="I2426">
        <v>3</v>
      </c>
      <c r="J2426">
        <v>155.87</v>
      </c>
      <c r="K2426">
        <v>0.05</v>
      </c>
      <c r="L2426">
        <v>0</v>
      </c>
      <c r="M2426">
        <v>0.55000000000000004</v>
      </c>
      <c r="N2426">
        <v>444.78</v>
      </c>
      <c r="O2426" t="s">
        <v>69</v>
      </c>
      <c r="P2426" t="s">
        <v>28</v>
      </c>
      <c r="Q2426" t="s">
        <v>29</v>
      </c>
      <c r="R2426" t="s">
        <v>30</v>
      </c>
      <c r="S2426" t="s">
        <v>43</v>
      </c>
      <c r="T2426" t="s">
        <v>1206</v>
      </c>
    </row>
    <row r="2427" spans="1:20" x14ac:dyDescent="0.25">
      <c r="A2427" t="s">
        <v>6574</v>
      </c>
      <c r="B2427" s="1">
        <v>45091</v>
      </c>
      <c r="C2427" t="s">
        <v>6575</v>
      </c>
      <c r="D2427" t="s">
        <v>192</v>
      </c>
      <c r="E2427" t="s">
        <v>36</v>
      </c>
      <c r="F2427" t="s">
        <v>37</v>
      </c>
      <c r="G2427" t="s">
        <v>38</v>
      </c>
      <c r="H2427" t="s">
        <v>256</v>
      </c>
      <c r="I2427">
        <v>1</v>
      </c>
      <c r="J2427">
        <v>268.14</v>
      </c>
      <c r="K2427">
        <v>0</v>
      </c>
      <c r="L2427">
        <v>21.45</v>
      </c>
      <c r="M2427">
        <v>2.27</v>
      </c>
      <c r="N2427">
        <v>291.86</v>
      </c>
      <c r="O2427" t="s">
        <v>27</v>
      </c>
      <c r="P2427" t="s">
        <v>28</v>
      </c>
      <c r="Q2427" t="s">
        <v>116</v>
      </c>
      <c r="R2427" t="s">
        <v>42</v>
      </c>
      <c r="S2427" t="s">
        <v>72</v>
      </c>
      <c r="T2427" t="s">
        <v>6576</v>
      </c>
    </row>
    <row r="2428" spans="1:20" x14ac:dyDescent="0.25">
      <c r="A2428" t="s">
        <v>6577</v>
      </c>
      <c r="B2428" s="1">
        <v>44360</v>
      </c>
      <c r="C2428" t="s">
        <v>6578</v>
      </c>
      <c r="D2428" t="s">
        <v>214</v>
      </c>
      <c r="E2428" t="s">
        <v>114</v>
      </c>
      <c r="F2428" t="s">
        <v>115</v>
      </c>
      <c r="G2428" t="s">
        <v>108</v>
      </c>
      <c r="H2428" t="s">
        <v>58</v>
      </c>
      <c r="I2428">
        <v>4</v>
      </c>
      <c r="J2428">
        <v>575.88</v>
      </c>
      <c r="K2428">
        <v>0</v>
      </c>
      <c r="L2428">
        <v>115.18</v>
      </c>
      <c r="M2428">
        <v>13.78</v>
      </c>
      <c r="N2428">
        <v>2432.48</v>
      </c>
      <c r="O2428" t="s">
        <v>40</v>
      </c>
      <c r="P2428" t="s">
        <v>132</v>
      </c>
      <c r="Q2428" t="s">
        <v>166</v>
      </c>
      <c r="R2428" t="s">
        <v>167</v>
      </c>
      <c r="S2428" t="s">
        <v>43</v>
      </c>
      <c r="T2428" t="s">
        <v>3201</v>
      </c>
    </row>
    <row r="2429" spans="1:20" x14ac:dyDescent="0.25">
      <c r="A2429" t="s">
        <v>6579</v>
      </c>
      <c r="B2429" s="1">
        <v>45406</v>
      </c>
      <c r="C2429" t="s">
        <v>6580</v>
      </c>
      <c r="D2429" t="s">
        <v>1264</v>
      </c>
      <c r="E2429" t="s">
        <v>675</v>
      </c>
      <c r="F2429" t="s">
        <v>676</v>
      </c>
      <c r="G2429" t="s">
        <v>98</v>
      </c>
      <c r="H2429" t="s">
        <v>26</v>
      </c>
      <c r="I2429">
        <v>4</v>
      </c>
      <c r="J2429">
        <v>283.29000000000002</v>
      </c>
      <c r="K2429">
        <v>0</v>
      </c>
      <c r="L2429">
        <v>135.97999999999999</v>
      </c>
      <c r="M2429">
        <v>1.92</v>
      </c>
      <c r="N2429">
        <v>1271.06</v>
      </c>
      <c r="O2429" t="s">
        <v>59</v>
      </c>
      <c r="P2429" t="s">
        <v>28</v>
      </c>
      <c r="Q2429" t="s">
        <v>166</v>
      </c>
      <c r="R2429" t="s">
        <v>167</v>
      </c>
      <c r="S2429" t="s">
        <v>43</v>
      </c>
      <c r="T2429" t="s">
        <v>6581</v>
      </c>
    </row>
    <row r="2430" spans="1:20" x14ac:dyDescent="0.25">
      <c r="A2430" t="s">
        <v>6582</v>
      </c>
      <c r="B2430" s="1">
        <v>43851</v>
      </c>
      <c r="C2430" t="s">
        <v>6583</v>
      </c>
      <c r="D2430" t="s">
        <v>343</v>
      </c>
      <c r="E2430" t="s">
        <v>434</v>
      </c>
      <c r="F2430" t="s">
        <v>435</v>
      </c>
      <c r="G2430" t="s">
        <v>108</v>
      </c>
      <c r="H2430" t="s">
        <v>26</v>
      </c>
      <c r="I2430">
        <v>5</v>
      </c>
      <c r="J2430">
        <v>424.1</v>
      </c>
      <c r="K2430">
        <v>0</v>
      </c>
      <c r="L2430">
        <v>106.02</v>
      </c>
      <c r="M2430">
        <v>0.59</v>
      </c>
      <c r="N2430">
        <v>2227.11</v>
      </c>
      <c r="O2430" t="s">
        <v>80</v>
      </c>
      <c r="P2430" t="s">
        <v>28</v>
      </c>
      <c r="Q2430" t="s">
        <v>145</v>
      </c>
      <c r="R2430" t="s">
        <v>146</v>
      </c>
      <c r="S2430" t="s">
        <v>43</v>
      </c>
      <c r="T2430" t="s">
        <v>6584</v>
      </c>
    </row>
    <row r="2431" spans="1:20" x14ac:dyDescent="0.25">
      <c r="A2431" t="s">
        <v>6585</v>
      </c>
      <c r="B2431" s="1">
        <v>44741</v>
      </c>
      <c r="C2431" t="s">
        <v>6586</v>
      </c>
      <c r="D2431" t="s">
        <v>1885</v>
      </c>
      <c r="E2431" t="s">
        <v>783</v>
      </c>
      <c r="F2431" t="s">
        <v>784</v>
      </c>
      <c r="G2431" t="s">
        <v>38</v>
      </c>
      <c r="H2431" t="s">
        <v>354</v>
      </c>
      <c r="I2431">
        <v>4</v>
      </c>
      <c r="J2431">
        <v>178.16</v>
      </c>
      <c r="K2431">
        <v>0</v>
      </c>
      <c r="L2431">
        <v>35.630000000000003</v>
      </c>
      <c r="M2431">
        <v>3.44</v>
      </c>
      <c r="N2431">
        <v>751.71</v>
      </c>
      <c r="O2431" t="s">
        <v>59</v>
      </c>
      <c r="P2431" t="s">
        <v>28</v>
      </c>
      <c r="Q2431" t="s">
        <v>60</v>
      </c>
      <c r="R2431" t="s">
        <v>61</v>
      </c>
      <c r="S2431" t="s">
        <v>43</v>
      </c>
      <c r="T2431" t="s">
        <v>990</v>
      </c>
    </row>
    <row r="2432" spans="1:20" x14ac:dyDescent="0.25">
      <c r="A2432" t="s">
        <v>6587</v>
      </c>
      <c r="B2432" s="1">
        <v>45591</v>
      </c>
      <c r="C2432" t="s">
        <v>6588</v>
      </c>
      <c r="D2432" t="s">
        <v>516</v>
      </c>
      <c r="E2432" t="s">
        <v>391</v>
      </c>
      <c r="F2432" t="s">
        <v>392</v>
      </c>
      <c r="G2432" t="s">
        <v>98</v>
      </c>
      <c r="H2432" t="s">
        <v>256</v>
      </c>
      <c r="I2432">
        <v>3</v>
      </c>
      <c r="J2432">
        <v>157.9</v>
      </c>
      <c r="K2432">
        <v>0.1</v>
      </c>
      <c r="L2432">
        <v>0</v>
      </c>
      <c r="M2432">
        <v>6.29</v>
      </c>
      <c r="N2432">
        <v>432.62</v>
      </c>
      <c r="O2432" t="s">
        <v>69</v>
      </c>
      <c r="P2432" t="s">
        <v>99</v>
      </c>
      <c r="Q2432" t="s">
        <v>29</v>
      </c>
      <c r="R2432" t="s">
        <v>30</v>
      </c>
      <c r="S2432" t="s">
        <v>235</v>
      </c>
      <c r="T2432" t="s">
        <v>6589</v>
      </c>
    </row>
    <row r="2433" spans="1:20" x14ac:dyDescent="0.25">
      <c r="A2433" t="s">
        <v>6590</v>
      </c>
      <c r="B2433" s="1">
        <v>44697</v>
      </c>
      <c r="C2433" t="s">
        <v>6591</v>
      </c>
      <c r="D2433" t="s">
        <v>1943</v>
      </c>
      <c r="E2433" t="s">
        <v>286</v>
      </c>
      <c r="F2433" t="s">
        <v>287</v>
      </c>
      <c r="G2433" t="s">
        <v>108</v>
      </c>
      <c r="H2433" t="s">
        <v>123</v>
      </c>
      <c r="I2433">
        <v>3</v>
      </c>
      <c r="J2433">
        <v>478.89</v>
      </c>
      <c r="K2433">
        <v>0</v>
      </c>
      <c r="L2433">
        <v>0</v>
      </c>
      <c r="M2433">
        <v>3.73</v>
      </c>
      <c r="N2433">
        <v>1440.4</v>
      </c>
      <c r="O2433" t="s">
        <v>69</v>
      </c>
      <c r="P2433" t="s">
        <v>28</v>
      </c>
      <c r="Q2433" t="s">
        <v>145</v>
      </c>
      <c r="R2433" t="s">
        <v>146</v>
      </c>
      <c r="S2433" t="s">
        <v>43</v>
      </c>
      <c r="T2433" t="s">
        <v>3804</v>
      </c>
    </row>
    <row r="2434" spans="1:20" x14ac:dyDescent="0.25">
      <c r="A2434" t="s">
        <v>6592</v>
      </c>
      <c r="B2434" s="1">
        <v>44624</v>
      </c>
      <c r="C2434" t="s">
        <v>6593</v>
      </c>
      <c r="D2434" t="s">
        <v>113</v>
      </c>
      <c r="E2434" t="s">
        <v>178</v>
      </c>
      <c r="F2434" t="s">
        <v>179</v>
      </c>
      <c r="G2434" t="s">
        <v>98</v>
      </c>
      <c r="H2434" t="s">
        <v>354</v>
      </c>
      <c r="I2434">
        <v>5</v>
      </c>
      <c r="J2434">
        <v>358.76</v>
      </c>
      <c r="K2434">
        <v>0.1</v>
      </c>
      <c r="L2434">
        <v>129.15</v>
      </c>
      <c r="M2434">
        <v>13.02</v>
      </c>
      <c r="N2434">
        <v>1756.59</v>
      </c>
      <c r="O2434" t="s">
        <v>27</v>
      </c>
      <c r="P2434" t="s">
        <v>28</v>
      </c>
      <c r="Q2434" t="s">
        <v>166</v>
      </c>
      <c r="R2434" t="s">
        <v>167</v>
      </c>
      <c r="S2434" t="s">
        <v>72</v>
      </c>
      <c r="T2434" t="s">
        <v>2057</v>
      </c>
    </row>
    <row r="2435" spans="1:20" x14ac:dyDescent="0.25">
      <c r="A2435" t="s">
        <v>6594</v>
      </c>
      <c r="B2435" s="1">
        <v>45374</v>
      </c>
      <c r="C2435" t="s">
        <v>6595</v>
      </c>
      <c r="D2435" t="s">
        <v>1257</v>
      </c>
      <c r="E2435" t="s">
        <v>121</v>
      </c>
      <c r="F2435" t="s">
        <v>122</v>
      </c>
      <c r="G2435" t="s">
        <v>25</v>
      </c>
      <c r="H2435" t="s">
        <v>26</v>
      </c>
      <c r="I2435">
        <v>3</v>
      </c>
      <c r="J2435">
        <v>183.61</v>
      </c>
      <c r="K2435">
        <v>0</v>
      </c>
      <c r="L2435">
        <v>27.54</v>
      </c>
      <c r="M2435">
        <v>2.4500000000000002</v>
      </c>
      <c r="N2435">
        <v>580.82000000000005</v>
      </c>
      <c r="O2435" t="s">
        <v>59</v>
      </c>
      <c r="P2435" t="s">
        <v>28</v>
      </c>
      <c r="Q2435" t="s">
        <v>116</v>
      </c>
      <c r="R2435" t="s">
        <v>42</v>
      </c>
      <c r="S2435" t="s">
        <v>43</v>
      </c>
      <c r="T2435" t="s">
        <v>4431</v>
      </c>
    </row>
    <row r="2436" spans="1:20" x14ac:dyDescent="0.25">
      <c r="A2436" t="s">
        <v>6596</v>
      </c>
      <c r="B2436" s="1">
        <v>43930</v>
      </c>
      <c r="C2436" t="s">
        <v>6597</v>
      </c>
      <c r="D2436" t="s">
        <v>1593</v>
      </c>
      <c r="E2436" t="s">
        <v>492</v>
      </c>
      <c r="F2436" t="s">
        <v>493</v>
      </c>
      <c r="G2436" t="s">
        <v>25</v>
      </c>
      <c r="H2436" t="s">
        <v>263</v>
      </c>
      <c r="I2436">
        <v>2</v>
      </c>
      <c r="J2436">
        <v>193.66</v>
      </c>
      <c r="K2436">
        <v>0.1</v>
      </c>
      <c r="L2436">
        <v>0</v>
      </c>
      <c r="M2436">
        <v>8.23</v>
      </c>
      <c r="N2436">
        <v>356.82</v>
      </c>
      <c r="O2436" t="s">
        <v>69</v>
      </c>
      <c r="P2436" t="s">
        <v>28</v>
      </c>
      <c r="Q2436" t="s">
        <v>182</v>
      </c>
      <c r="R2436" t="s">
        <v>183</v>
      </c>
      <c r="S2436" t="s">
        <v>43</v>
      </c>
      <c r="T2436" t="s">
        <v>2149</v>
      </c>
    </row>
    <row r="2437" spans="1:20" x14ac:dyDescent="0.25">
      <c r="A2437" t="s">
        <v>6598</v>
      </c>
      <c r="B2437" s="1">
        <v>44582</v>
      </c>
      <c r="C2437" t="s">
        <v>6599</v>
      </c>
      <c r="D2437" t="s">
        <v>214</v>
      </c>
      <c r="E2437" t="s">
        <v>23</v>
      </c>
      <c r="F2437" t="s">
        <v>24</v>
      </c>
      <c r="G2437" t="s">
        <v>180</v>
      </c>
      <c r="H2437" t="s">
        <v>109</v>
      </c>
      <c r="I2437">
        <v>4</v>
      </c>
      <c r="J2437">
        <v>432.61</v>
      </c>
      <c r="K2437">
        <v>0.15</v>
      </c>
      <c r="L2437">
        <v>264.76</v>
      </c>
      <c r="M2437">
        <v>4.7</v>
      </c>
      <c r="N2437">
        <v>1740.33</v>
      </c>
      <c r="O2437" t="s">
        <v>27</v>
      </c>
      <c r="P2437" t="s">
        <v>28</v>
      </c>
      <c r="Q2437" t="s">
        <v>166</v>
      </c>
      <c r="R2437" t="s">
        <v>167</v>
      </c>
      <c r="S2437" t="s">
        <v>43</v>
      </c>
      <c r="T2437" t="s">
        <v>6600</v>
      </c>
    </row>
    <row r="2438" spans="1:20" x14ac:dyDescent="0.25">
      <c r="A2438" t="s">
        <v>6601</v>
      </c>
      <c r="B2438" s="1">
        <v>44308</v>
      </c>
      <c r="C2438" t="s">
        <v>6602</v>
      </c>
      <c r="D2438" t="s">
        <v>35</v>
      </c>
      <c r="E2438" t="s">
        <v>358</v>
      </c>
      <c r="F2438" t="s">
        <v>359</v>
      </c>
      <c r="G2438" t="s">
        <v>180</v>
      </c>
      <c r="H2438" t="s">
        <v>123</v>
      </c>
      <c r="I2438">
        <v>4</v>
      </c>
      <c r="J2438">
        <v>471.68</v>
      </c>
      <c r="K2438">
        <v>0</v>
      </c>
      <c r="L2438">
        <v>94.34</v>
      </c>
      <c r="M2438">
        <v>5.87</v>
      </c>
      <c r="N2438">
        <v>1986.93</v>
      </c>
      <c r="O2438" t="s">
        <v>27</v>
      </c>
      <c r="P2438" t="s">
        <v>28</v>
      </c>
      <c r="Q2438" t="s">
        <v>41</v>
      </c>
      <c r="R2438" t="s">
        <v>42</v>
      </c>
      <c r="S2438" t="s">
        <v>43</v>
      </c>
      <c r="T2438" t="s">
        <v>6603</v>
      </c>
    </row>
    <row r="2439" spans="1:20" x14ac:dyDescent="0.25">
      <c r="A2439" t="s">
        <v>6604</v>
      </c>
      <c r="B2439" s="1">
        <v>45453</v>
      </c>
      <c r="C2439" t="s">
        <v>6605</v>
      </c>
      <c r="D2439" t="s">
        <v>379</v>
      </c>
      <c r="E2439" t="s">
        <v>202</v>
      </c>
      <c r="F2439" t="s">
        <v>203</v>
      </c>
      <c r="G2439" t="s">
        <v>108</v>
      </c>
      <c r="H2439" t="s">
        <v>39</v>
      </c>
      <c r="I2439">
        <v>5</v>
      </c>
      <c r="J2439">
        <v>101.74</v>
      </c>
      <c r="K2439">
        <v>0</v>
      </c>
      <c r="L2439">
        <v>40.700000000000003</v>
      </c>
      <c r="M2439">
        <v>6.63</v>
      </c>
      <c r="N2439">
        <v>556.03</v>
      </c>
      <c r="O2439" t="s">
        <v>153</v>
      </c>
      <c r="P2439" t="s">
        <v>28</v>
      </c>
      <c r="Q2439" t="s">
        <v>210</v>
      </c>
      <c r="R2439" t="s">
        <v>42</v>
      </c>
      <c r="S2439" t="s">
        <v>31</v>
      </c>
      <c r="T2439" t="s">
        <v>6606</v>
      </c>
    </row>
    <row r="2440" spans="1:20" x14ac:dyDescent="0.25">
      <c r="A2440" t="s">
        <v>6607</v>
      </c>
      <c r="B2440" s="1">
        <v>45152</v>
      </c>
      <c r="C2440" t="s">
        <v>6608</v>
      </c>
      <c r="D2440" t="s">
        <v>267</v>
      </c>
      <c r="E2440" t="s">
        <v>202</v>
      </c>
      <c r="F2440" t="s">
        <v>203</v>
      </c>
      <c r="G2440" t="s">
        <v>50</v>
      </c>
      <c r="H2440" t="s">
        <v>263</v>
      </c>
      <c r="I2440">
        <v>4</v>
      </c>
      <c r="J2440">
        <v>385.52</v>
      </c>
      <c r="K2440">
        <v>0</v>
      </c>
      <c r="L2440">
        <v>185.05</v>
      </c>
      <c r="M2440">
        <v>0.41</v>
      </c>
      <c r="N2440">
        <v>1727.54</v>
      </c>
      <c r="O2440" t="s">
        <v>27</v>
      </c>
      <c r="P2440" t="s">
        <v>28</v>
      </c>
      <c r="Q2440" t="s">
        <v>71</v>
      </c>
      <c r="R2440" t="s">
        <v>42</v>
      </c>
      <c r="S2440" t="s">
        <v>31</v>
      </c>
      <c r="T2440" t="s">
        <v>264</v>
      </c>
    </row>
    <row r="2441" spans="1:20" x14ac:dyDescent="0.25">
      <c r="A2441" t="s">
        <v>6609</v>
      </c>
      <c r="B2441" s="1">
        <v>44770</v>
      </c>
      <c r="C2441" t="s">
        <v>6610</v>
      </c>
      <c r="D2441" t="s">
        <v>716</v>
      </c>
      <c r="E2441" t="s">
        <v>87</v>
      </c>
      <c r="F2441" t="s">
        <v>88</v>
      </c>
      <c r="G2441" t="s">
        <v>108</v>
      </c>
      <c r="H2441" t="s">
        <v>68</v>
      </c>
      <c r="I2441">
        <v>2</v>
      </c>
      <c r="J2441">
        <v>360.38</v>
      </c>
      <c r="K2441">
        <v>0</v>
      </c>
      <c r="L2441">
        <v>86.49</v>
      </c>
      <c r="M2441">
        <v>5.39</v>
      </c>
      <c r="N2441">
        <v>812.64</v>
      </c>
      <c r="O2441" t="s">
        <v>69</v>
      </c>
      <c r="P2441" t="s">
        <v>132</v>
      </c>
      <c r="Q2441" t="s">
        <v>145</v>
      </c>
      <c r="R2441" t="s">
        <v>146</v>
      </c>
      <c r="S2441" t="s">
        <v>43</v>
      </c>
      <c r="T2441" t="s">
        <v>1567</v>
      </c>
    </row>
    <row r="2442" spans="1:20" x14ac:dyDescent="0.25">
      <c r="A2442" t="s">
        <v>6611</v>
      </c>
      <c r="B2442" s="1">
        <v>44356</v>
      </c>
      <c r="C2442" t="s">
        <v>6612</v>
      </c>
      <c r="D2442" t="s">
        <v>720</v>
      </c>
      <c r="E2442" t="s">
        <v>77</v>
      </c>
      <c r="F2442" t="s">
        <v>78</v>
      </c>
      <c r="G2442" t="s">
        <v>50</v>
      </c>
      <c r="H2442" t="s">
        <v>68</v>
      </c>
      <c r="I2442">
        <v>4</v>
      </c>
      <c r="J2442">
        <v>432.74</v>
      </c>
      <c r="K2442">
        <v>0</v>
      </c>
      <c r="L2442">
        <v>0</v>
      </c>
      <c r="M2442">
        <v>10.99</v>
      </c>
      <c r="N2442">
        <v>1741.95</v>
      </c>
      <c r="O2442" t="s">
        <v>27</v>
      </c>
      <c r="P2442" t="s">
        <v>181</v>
      </c>
      <c r="Q2442" t="s">
        <v>210</v>
      </c>
      <c r="R2442" t="s">
        <v>42</v>
      </c>
      <c r="S2442" t="s">
        <v>43</v>
      </c>
      <c r="T2442" t="s">
        <v>4133</v>
      </c>
    </row>
    <row r="2443" spans="1:20" x14ac:dyDescent="0.25">
      <c r="A2443" t="s">
        <v>6613</v>
      </c>
      <c r="B2443" s="1">
        <v>44164</v>
      </c>
      <c r="C2443" t="s">
        <v>6614</v>
      </c>
      <c r="D2443" t="s">
        <v>171</v>
      </c>
      <c r="E2443" t="s">
        <v>812</v>
      </c>
      <c r="F2443" t="s">
        <v>813</v>
      </c>
      <c r="G2443" t="s">
        <v>98</v>
      </c>
      <c r="H2443" t="s">
        <v>79</v>
      </c>
      <c r="I2443">
        <v>3</v>
      </c>
      <c r="J2443">
        <v>126.84</v>
      </c>
      <c r="K2443">
        <v>0.1</v>
      </c>
      <c r="L2443">
        <v>41.1</v>
      </c>
      <c r="M2443">
        <v>8.69</v>
      </c>
      <c r="N2443">
        <v>392.26</v>
      </c>
      <c r="O2443" t="s">
        <v>69</v>
      </c>
      <c r="P2443" t="s">
        <v>28</v>
      </c>
      <c r="Q2443" t="s">
        <v>210</v>
      </c>
      <c r="R2443" t="s">
        <v>42</v>
      </c>
      <c r="S2443" t="s">
        <v>43</v>
      </c>
      <c r="T2443" t="s">
        <v>5566</v>
      </c>
    </row>
    <row r="2444" spans="1:20" x14ac:dyDescent="0.25">
      <c r="A2444" t="s">
        <v>6615</v>
      </c>
      <c r="B2444" s="1">
        <v>43832</v>
      </c>
      <c r="C2444" t="s">
        <v>6616</v>
      </c>
      <c r="D2444" t="s">
        <v>648</v>
      </c>
      <c r="E2444" t="s">
        <v>164</v>
      </c>
      <c r="F2444" t="s">
        <v>165</v>
      </c>
      <c r="G2444" t="s">
        <v>98</v>
      </c>
      <c r="H2444" t="s">
        <v>109</v>
      </c>
      <c r="I2444">
        <v>4</v>
      </c>
      <c r="J2444">
        <v>595.9</v>
      </c>
      <c r="K2444">
        <v>0</v>
      </c>
      <c r="L2444">
        <v>119.18</v>
      </c>
      <c r="M2444">
        <v>1.35</v>
      </c>
      <c r="N2444">
        <v>2504.13</v>
      </c>
      <c r="O2444" t="s">
        <v>27</v>
      </c>
      <c r="P2444" t="s">
        <v>70</v>
      </c>
      <c r="Q2444" t="s">
        <v>228</v>
      </c>
      <c r="R2444" t="s">
        <v>82</v>
      </c>
      <c r="S2444" t="s">
        <v>43</v>
      </c>
      <c r="T2444" t="s">
        <v>6617</v>
      </c>
    </row>
    <row r="2445" spans="1:20" x14ac:dyDescent="0.25">
      <c r="A2445" t="s">
        <v>6618</v>
      </c>
      <c r="B2445" s="1">
        <v>44205</v>
      </c>
      <c r="C2445" t="s">
        <v>6619</v>
      </c>
      <c r="D2445" t="s">
        <v>566</v>
      </c>
      <c r="E2445" t="s">
        <v>337</v>
      </c>
      <c r="F2445" t="s">
        <v>338</v>
      </c>
      <c r="G2445" t="s">
        <v>98</v>
      </c>
      <c r="H2445" t="s">
        <v>26</v>
      </c>
      <c r="I2445">
        <v>2</v>
      </c>
      <c r="J2445">
        <v>122.8</v>
      </c>
      <c r="K2445">
        <v>0.05</v>
      </c>
      <c r="L2445">
        <v>28</v>
      </c>
      <c r="M2445">
        <v>2.7</v>
      </c>
      <c r="N2445">
        <v>264.02</v>
      </c>
      <c r="O2445" t="s">
        <v>27</v>
      </c>
      <c r="P2445" t="s">
        <v>28</v>
      </c>
      <c r="Q2445" t="s">
        <v>166</v>
      </c>
      <c r="R2445" t="s">
        <v>167</v>
      </c>
      <c r="S2445" t="s">
        <v>43</v>
      </c>
      <c r="T2445" t="s">
        <v>1817</v>
      </c>
    </row>
    <row r="2446" spans="1:20" x14ac:dyDescent="0.25">
      <c r="A2446" t="s">
        <v>6620</v>
      </c>
      <c r="B2446" s="1">
        <v>44123</v>
      </c>
      <c r="C2446" t="s">
        <v>6621</v>
      </c>
      <c r="D2446" t="s">
        <v>2111</v>
      </c>
      <c r="E2446" t="s">
        <v>164</v>
      </c>
      <c r="F2446" t="s">
        <v>165</v>
      </c>
      <c r="G2446" t="s">
        <v>38</v>
      </c>
      <c r="H2446" t="s">
        <v>123</v>
      </c>
      <c r="I2446">
        <v>3</v>
      </c>
      <c r="J2446">
        <v>523.13</v>
      </c>
      <c r="K2446">
        <v>0</v>
      </c>
      <c r="L2446">
        <v>78.47</v>
      </c>
      <c r="M2446">
        <v>12.87</v>
      </c>
      <c r="N2446">
        <v>1660.73</v>
      </c>
      <c r="O2446" t="s">
        <v>40</v>
      </c>
      <c r="P2446" t="s">
        <v>28</v>
      </c>
      <c r="Q2446" t="s">
        <v>71</v>
      </c>
      <c r="R2446" t="s">
        <v>42</v>
      </c>
      <c r="S2446" t="s">
        <v>43</v>
      </c>
      <c r="T2446" t="s">
        <v>2354</v>
      </c>
    </row>
    <row r="2447" spans="1:20" x14ac:dyDescent="0.25">
      <c r="A2447" t="s">
        <v>6622</v>
      </c>
      <c r="B2447" s="1">
        <v>44667</v>
      </c>
      <c r="C2447" t="s">
        <v>6623</v>
      </c>
      <c r="D2447" t="s">
        <v>76</v>
      </c>
      <c r="E2447" t="s">
        <v>151</v>
      </c>
      <c r="F2447" t="s">
        <v>152</v>
      </c>
      <c r="G2447" t="s">
        <v>98</v>
      </c>
      <c r="H2447" t="s">
        <v>26</v>
      </c>
      <c r="I2447">
        <v>3</v>
      </c>
      <c r="J2447">
        <v>418.36</v>
      </c>
      <c r="K2447">
        <v>0.25</v>
      </c>
      <c r="L2447">
        <v>169.44</v>
      </c>
      <c r="M2447">
        <v>7.71</v>
      </c>
      <c r="N2447">
        <v>1118.46</v>
      </c>
      <c r="O2447" t="s">
        <v>27</v>
      </c>
      <c r="P2447" t="s">
        <v>70</v>
      </c>
      <c r="Q2447" t="s">
        <v>188</v>
      </c>
      <c r="R2447" t="s">
        <v>82</v>
      </c>
      <c r="S2447" t="s">
        <v>31</v>
      </c>
      <c r="T2447" t="s">
        <v>2766</v>
      </c>
    </row>
    <row r="2448" spans="1:20" x14ac:dyDescent="0.25">
      <c r="A2448" t="s">
        <v>6624</v>
      </c>
      <c r="B2448" s="1">
        <v>44835</v>
      </c>
      <c r="C2448" t="s">
        <v>6625</v>
      </c>
      <c r="D2448" t="s">
        <v>307</v>
      </c>
      <c r="E2448" t="s">
        <v>400</v>
      </c>
      <c r="F2448" t="s">
        <v>401</v>
      </c>
      <c r="G2448" t="s">
        <v>108</v>
      </c>
      <c r="H2448" t="s">
        <v>354</v>
      </c>
      <c r="I2448">
        <v>2</v>
      </c>
      <c r="J2448">
        <v>331.46</v>
      </c>
      <c r="K2448">
        <v>0.15</v>
      </c>
      <c r="L2448">
        <v>28.17</v>
      </c>
      <c r="M2448">
        <v>6.47</v>
      </c>
      <c r="N2448">
        <v>598.12</v>
      </c>
      <c r="O2448" t="s">
        <v>69</v>
      </c>
      <c r="P2448" t="s">
        <v>28</v>
      </c>
      <c r="Q2448" t="s">
        <v>166</v>
      </c>
      <c r="R2448" t="s">
        <v>167</v>
      </c>
      <c r="S2448" t="s">
        <v>43</v>
      </c>
      <c r="T2448" t="s">
        <v>1493</v>
      </c>
    </row>
    <row r="2449" spans="1:20" x14ac:dyDescent="0.25">
      <c r="A2449" t="s">
        <v>6626</v>
      </c>
      <c r="B2449" s="1">
        <v>44383</v>
      </c>
      <c r="C2449" t="s">
        <v>6627</v>
      </c>
      <c r="D2449" t="s">
        <v>1241</v>
      </c>
      <c r="E2449" t="s">
        <v>215</v>
      </c>
      <c r="F2449" t="s">
        <v>216</v>
      </c>
      <c r="G2449" t="s">
        <v>50</v>
      </c>
      <c r="H2449" t="s">
        <v>39</v>
      </c>
      <c r="I2449">
        <v>5</v>
      </c>
      <c r="J2449">
        <v>145.32</v>
      </c>
      <c r="K2449">
        <v>0</v>
      </c>
      <c r="L2449">
        <v>58.13</v>
      </c>
      <c r="M2449">
        <v>14.87</v>
      </c>
      <c r="N2449">
        <v>799.6</v>
      </c>
      <c r="O2449" t="s">
        <v>40</v>
      </c>
      <c r="P2449" t="s">
        <v>28</v>
      </c>
      <c r="Q2449" t="s">
        <v>154</v>
      </c>
      <c r="R2449" t="s">
        <v>155</v>
      </c>
      <c r="S2449" t="s">
        <v>43</v>
      </c>
      <c r="T2449" t="s">
        <v>6628</v>
      </c>
    </row>
    <row r="2450" spans="1:20" x14ac:dyDescent="0.25">
      <c r="A2450" t="s">
        <v>6629</v>
      </c>
      <c r="B2450" s="1">
        <v>44148</v>
      </c>
      <c r="C2450" t="s">
        <v>6630</v>
      </c>
      <c r="D2450" t="s">
        <v>2111</v>
      </c>
      <c r="E2450" t="s">
        <v>36</v>
      </c>
      <c r="F2450" t="s">
        <v>37</v>
      </c>
      <c r="G2450" t="s">
        <v>25</v>
      </c>
      <c r="H2450" t="s">
        <v>354</v>
      </c>
      <c r="I2450">
        <v>5</v>
      </c>
      <c r="J2450">
        <v>345.96</v>
      </c>
      <c r="K2450">
        <v>0.3</v>
      </c>
      <c r="L2450">
        <v>96.87</v>
      </c>
      <c r="M2450">
        <v>14.12</v>
      </c>
      <c r="N2450">
        <v>1321.85</v>
      </c>
      <c r="O2450" t="s">
        <v>69</v>
      </c>
      <c r="P2450" t="s">
        <v>28</v>
      </c>
      <c r="Q2450" t="s">
        <v>81</v>
      </c>
      <c r="R2450" t="s">
        <v>82</v>
      </c>
      <c r="S2450" t="s">
        <v>43</v>
      </c>
      <c r="T2450" t="s">
        <v>4969</v>
      </c>
    </row>
    <row r="2451" spans="1:20" x14ac:dyDescent="0.25">
      <c r="A2451" t="s">
        <v>6631</v>
      </c>
      <c r="B2451" s="1">
        <v>45356</v>
      </c>
      <c r="C2451" t="s">
        <v>6632</v>
      </c>
      <c r="D2451" t="s">
        <v>365</v>
      </c>
      <c r="E2451" t="s">
        <v>56</v>
      </c>
      <c r="F2451" t="s">
        <v>57</v>
      </c>
      <c r="G2451" t="s">
        <v>50</v>
      </c>
      <c r="H2451" t="s">
        <v>39</v>
      </c>
      <c r="I2451">
        <v>4</v>
      </c>
      <c r="J2451">
        <v>234.84</v>
      </c>
      <c r="K2451">
        <v>0.15</v>
      </c>
      <c r="L2451">
        <v>95.81</v>
      </c>
      <c r="M2451">
        <v>2.86</v>
      </c>
      <c r="N2451">
        <v>897.13</v>
      </c>
      <c r="O2451" t="s">
        <v>40</v>
      </c>
      <c r="P2451" t="s">
        <v>28</v>
      </c>
      <c r="Q2451" t="s">
        <v>210</v>
      </c>
      <c r="R2451" t="s">
        <v>42</v>
      </c>
      <c r="S2451" t="s">
        <v>43</v>
      </c>
      <c r="T2451" t="s">
        <v>4779</v>
      </c>
    </row>
    <row r="2452" spans="1:20" x14ac:dyDescent="0.25">
      <c r="A2452" t="s">
        <v>6633</v>
      </c>
      <c r="B2452" s="1">
        <v>44211</v>
      </c>
      <c r="C2452" t="s">
        <v>6634</v>
      </c>
      <c r="D2452" t="s">
        <v>1892</v>
      </c>
      <c r="E2452" t="s">
        <v>121</v>
      </c>
      <c r="F2452" t="s">
        <v>122</v>
      </c>
      <c r="G2452" t="s">
        <v>180</v>
      </c>
      <c r="H2452" t="s">
        <v>354</v>
      </c>
      <c r="I2452">
        <v>1</v>
      </c>
      <c r="J2452">
        <v>485.24</v>
      </c>
      <c r="K2452">
        <v>0.05</v>
      </c>
      <c r="L2452">
        <v>23.05</v>
      </c>
      <c r="M2452">
        <v>0.69</v>
      </c>
      <c r="N2452">
        <v>484.72</v>
      </c>
      <c r="O2452" t="s">
        <v>69</v>
      </c>
      <c r="P2452" t="s">
        <v>28</v>
      </c>
      <c r="Q2452" t="s">
        <v>145</v>
      </c>
      <c r="R2452" t="s">
        <v>146</v>
      </c>
      <c r="S2452" t="s">
        <v>91</v>
      </c>
      <c r="T2452" t="s">
        <v>4319</v>
      </c>
    </row>
    <row r="2453" spans="1:20" x14ac:dyDescent="0.25">
      <c r="A2453" t="s">
        <v>6635</v>
      </c>
      <c r="B2453" s="1">
        <v>45477</v>
      </c>
      <c r="C2453" t="s">
        <v>6636</v>
      </c>
      <c r="D2453" t="s">
        <v>1107</v>
      </c>
      <c r="E2453" t="s">
        <v>226</v>
      </c>
      <c r="F2453" t="s">
        <v>227</v>
      </c>
      <c r="G2453" t="s">
        <v>180</v>
      </c>
      <c r="H2453" t="s">
        <v>354</v>
      </c>
      <c r="I2453">
        <v>3</v>
      </c>
      <c r="J2453">
        <v>33.5</v>
      </c>
      <c r="K2453">
        <v>0.1</v>
      </c>
      <c r="L2453">
        <v>7.24</v>
      </c>
      <c r="M2453">
        <v>3.48</v>
      </c>
      <c r="N2453">
        <v>101.17</v>
      </c>
      <c r="O2453" t="s">
        <v>69</v>
      </c>
      <c r="P2453" t="s">
        <v>28</v>
      </c>
      <c r="Q2453" t="s">
        <v>100</v>
      </c>
      <c r="R2453" t="s">
        <v>101</v>
      </c>
      <c r="S2453" t="s">
        <v>43</v>
      </c>
      <c r="T2453" t="s">
        <v>5874</v>
      </c>
    </row>
    <row r="2454" spans="1:20" x14ac:dyDescent="0.25">
      <c r="A2454" t="s">
        <v>6637</v>
      </c>
      <c r="B2454" s="1">
        <v>43844</v>
      </c>
      <c r="C2454" t="s">
        <v>6638</v>
      </c>
      <c r="D2454" t="s">
        <v>501</v>
      </c>
      <c r="E2454" t="s">
        <v>121</v>
      </c>
      <c r="F2454" t="s">
        <v>122</v>
      </c>
      <c r="G2454" t="s">
        <v>25</v>
      </c>
      <c r="H2454" t="s">
        <v>256</v>
      </c>
      <c r="I2454">
        <v>2</v>
      </c>
      <c r="J2454">
        <v>283.58999999999997</v>
      </c>
      <c r="K2454">
        <v>0</v>
      </c>
      <c r="L2454">
        <v>68.06</v>
      </c>
      <c r="M2454">
        <v>10.53</v>
      </c>
      <c r="N2454">
        <v>645.77</v>
      </c>
      <c r="O2454" t="s">
        <v>69</v>
      </c>
      <c r="P2454" t="s">
        <v>28</v>
      </c>
      <c r="Q2454" t="s">
        <v>210</v>
      </c>
      <c r="R2454" t="s">
        <v>42</v>
      </c>
      <c r="S2454" t="s">
        <v>43</v>
      </c>
      <c r="T2454" t="s">
        <v>6639</v>
      </c>
    </row>
    <row r="2455" spans="1:20" x14ac:dyDescent="0.25">
      <c r="A2455" t="s">
        <v>6640</v>
      </c>
      <c r="B2455" s="1">
        <v>44334</v>
      </c>
      <c r="C2455" t="s">
        <v>6641</v>
      </c>
      <c r="D2455" t="s">
        <v>451</v>
      </c>
      <c r="E2455" t="s">
        <v>374</v>
      </c>
      <c r="F2455" t="s">
        <v>375</v>
      </c>
      <c r="G2455" t="s">
        <v>108</v>
      </c>
      <c r="H2455" t="s">
        <v>68</v>
      </c>
      <c r="I2455">
        <v>2</v>
      </c>
      <c r="J2455">
        <v>595.62</v>
      </c>
      <c r="K2455">
        <v>0</v>
      </c>
      <c r="L2455">
        <v>142.94999999999999</v>
      </c>
      <c r="M2455">
        <v>2.44</v>
      </c>
      <c r="N2455">
        <v>1336.63</v>
      </c>
      <c r="O2455" t="s">
        <v>27</v>
      </c>
      <c r="P2455" t="s">
        <v>28</v>
      </c>
      <c r="Q2455" t="s">
        <v>154</v>
      </c>
      <c r="R2455" t="s">
        <v>155</v>
      </c>
      <c r="S2455" t="s">
        <v>43</v>
      </c>
      <c r="T2455" t="s">
        <v>6642</v>
      </c>
    </row>
    <row r="2456" spans="1:20" x14ac:dyDescent="0.25">
      <c r="A2456" t="s">
        <v>6643</v>
      </c>
      <c r="B2456" s="1">
        <v>44061</v>
      </c>
      <c r="C2456" t="s">
        <v>6644</v>
      </c>
      <c r="D2456" t="s">
        <v>396</v>
      </c>
      <c r="E2456" t="s">
        <v>391</v>
      </c>
      <c r="F2456" t="s">
        <v>392</v>
      </c>
      <c r="G2456" t="s">
        <v>25</v>
      </c>
      <c r="H2456" t="s">
        <v>109</v>
      </c>
      <c r="I2456">
        <v>3</v>
      </c>
      <c r="J2456">
        <v>471.23</v>
      </c>
      <c r="K2456">
        <v>0.1</v>
      </c>
      <c r="L2456">
        <v>63.62</v>
      </c>
      <c r="M2456">
        <v>9.7200000000000006</v>
      </c>
      <c r="N2456">
        <v>1345.66</v>
      </c>
      <c r="O2456" t="s">
        <v>153</v>
      </c>
      <c r="P2456" t="s">
        <v>28</v>
      </c>
      <c r="Q2456" t="s">
        <v>41</v>
      </c>
      <c r="R2456" t="s">
        <v>42</v>
      </c>
      <c r="S2456" t="s">
        <v>43</v>
      </c>
      <c r="T2456" t="s">
        <v>938</v>
      </c>
    </row>
    <row r="2457" spans="1:20" x14ac:dyDescent="0.25">
      <c r="A2457" t="s">
        <v>6645</v>
      </c>
      <c r="B2457" s="1">
        <v>44938</v>
      </c>
      <c r="C2457" t="s">
        <v>6646</v>
      </c>
      <c r="D2457" t="s">
        <v>1250</v>
      </c>
      <c r="E2457" t="s">
        <v>130</v>
      </c>
      <c r="F2457" t="s">
        <v>131</v>
      </c>
      <c r="G2457" t="s">
        <v>180</v>
      </c>
      <c r="H2457" t="s">
        <v>79</v>
      </c>
      <c r="I2457">
        <v>2</v>
      </c>
      <c r="J2457">
        <v>268.89</v>
      </c>
      <c r="K2457">
        <v>0</v>
      </c>
      <c r="L2457">
        <v>96.8</v>
      </c>
      <c r="M2457">
        <v>14.11</v>
      </c>
      <c r="N2457">
        <v>648.69000000000005</v>
      </c>
      <c r="O2457" t="s">
        <v>153</v>
      </c>
      <c r="P2457" t="s">
        <v>28</v>
      </c>
      <c r="Q2457" t="s">
        <v>29</v>
      </c>
      <c r="R2457" t="s">
        <v>30</v>
      </c>
      <c r="S2457" t="s">
        <v>43</v>
      </c>
      <c r="T2457" t="s">
        <v>6647</v>
      </c>
    </row>
    <row r="2458" spans="1:20" x14ac:dyDescent="0.25">
      <c r="A2458" t="s">
        <v>6648</v>
      </c>
      <c r="B2458" s="1">
        <v>43960</v>
      </c>
      <c r="C2458" t="s">
        <v>6649</v>
      </c>
      <c r="D2458" t="s">
        <v>243</v>
      </c>
      <c r="E2458" t="s">
        <v>469</v>
      </c>
      <c r="F2458" t="s">
        <v>470</v>
      </c>
      <c r="G2458" t="s">
        <v>180</v>
      </c>
      <c r="H2458" t="s">
        <v>26</v>
      </c>
      <c r="I2458">
        <v>5</v>
      </c>
      <c r="J2458">
        <v>304.14</v>
      </c>
      <c r="K2458">
        <v>0</v>
      </c>
      <c r="L2458">
        <v>121.66</v>
      </c>
      <c r="M2458">
        <v>0.09</v>
      </c>
      <c r="N2458">
        <v>1642.45</v>
      </c>
      <c r="O2458" t="s">
        <v>80</v>
      </c>
      <c r="P2458" t="s">
        <v>28</v>
      </c>
      <c r="Q2458" t="s">
        <v>89</v>
      </c>
      <c r="R2458" t="s">
        <v>90</v>
      </c>
      <c r="S2458" t="s">
        <v>31</v>
      </c>
      <c r="T2458" t="s">
        <v>1322</v>
      </c>
    </row>
    <row r="2459" spans="1:20" x14ac:dyDescent="0.25">
      <c r="A2459" t="s">
        <v>6650</v>
      </c>
      <c r="B2459" s="1">
        <v>45597</v>
      </c>
      <c r="C2459" t="s">
        <v>6651</v>
      </c>
      <c r="D2459" t="s">
        <v>2126</v>
      </c>
      <c r="E2459" t="s">
        <v>106</v>
      </c>
      <c r="F2459" t="s">
        <v>107</v>
      </c>
      <c r="G2459" t="s">
        <v>180</v>
      </c>
      <c r="H2459" t="s">
        <v>123</v>
      </c>
      <c r="I2459">
        <v>5</v>
      </c>
      <c r="J2459">
        <v>105.74</v>
      </c>
      <c r="K2459">
        <v>0</v>
      </c>
      <c r="L2459">
        <v>0</v>
      </c>
      <c r="M2459">
        <v>13.6</v>
      </c>
      <c r="N2459">
        <v>542.29999999999995</v>
      </c>
      <c r="O2459" t="s">
        <v>80</v>
      </c>
      <c r="P2459" t="s">
        <v>28</v>
      </c>
      <c r="Q2459" t="s">
        <v>221</v>
      </c>
      <c r="R2459" t="s">
        <v>222</v>
      </c>
      <c r="S2459" t="s">
        <v>31</v>
      </c>
      <c r="T2459" t="s">
        <v>6652</v>
      </c>
    </row>
    <row r="2460" spans="1:20" x14ac:dyDescent="0.25">
      <c r="A2460" t="s">
        <v>6653</v>
      </c>
      <c r="B2460" s="1">
        <v>44668</v>
      </c>
      <c r="C2460" t="s">
        <v>6654</v>
      </c>
      <c r="D2460" t="s">
        <v>1736</v>
      </c>
      <c r="E2460" t="s">
        <v>164</v>
      </c>
      <c r="F2460" t="s">
        <v>165</v>
      </c>
      <c r="G2460" t="s">
        <v>180</v>
      </c>
      <c r="H2460" t="s">
        <v>256</v>
      </c>
      <c r="I2460">
        <v>3</v>
      </c>
      <c r="J2460">
        <v>265.45999999999998</v>
      </c>
      <c r="K2460">
        <v>0.05</v>
      </c>
      <c r="L2460">
        <v>90.79</v>
      </c>
      <c r="M2460">
        <v>12.36</v>
      </c>
      <c r="N2460">
        <v>859.71</v>
      </c>
      <c r="O2460" t="s">
        <v>27</v>
      </c>
      <c r="P2460" t="s">
        <v>132</v>
      </c>
      <c r="Q2460" t="s">
        <v>166</v>
      </c>
      <c r="R2460" t="s">
        <v>167</v>
      </c>
      <c r="S2460" t="s">
        <v>43</v>
      </c>
      <c r="T2460" t="s">
        <v>3733</v>
      </c>
    </row>
    <row r="2461" spans="1:20" x14ac:dyDescent="0.25">
      <c r="A2461" t="s">
        <v>6655</v>
      </c>
      <c r="B2461" s="1">
        <v>44999</v>
      </c>
      <c r="C2461" t="s">
        <v>6656</v>
      </c>
      <c r="D2461" t="s">
        <v>674</v>
      </c>
      <c r="E2461" t="s">
        <v>337</v>
      </c>
      <c r="F2461" t="s">
        <v>338</v>
      </c>
      <c r="G2461" t="s">
        <v>180</v>
      </c>
      <c r="H2461" t="s">
        <v>26</v>
      </c>
      <c r="I2461">
        <v>5</v>
      </c>
      <c r="J2461">
        <v>473.21</v>
      </c>
      <c r="K2461">
        <v>0</v>
      </c>
      <c r="L2461">
        <v>118.3</v>
      </c>
      <c r="M2461">
        <v>2.4900000000000002</v>
      </c>
      <c r="N2461">
        <v>2486.84</v>
      </c>
      <c r="O2461" t="s">
        <v>80</v>
      </c>
      <c r="P2461" t="s">
        <v>28</v>
      </c>
      <c r="Q2461" t="s">
        <v>41</v>
      </c>
      <c r="R2461" t="s">
        <v>42</v>
      </c>
      <c r="S2461" t="s">
        <v>43</v>
      </c>
      <c r="T2461" t="s">
        <v>3932</v>
      </c>
    </row>
    <row r="2462" spans="1:20" x14ac:dyDescent="0.25">
      <c r="A2462" t="s">
        <v>6657</v>
      </c>
      <c r="B2462" s="1">
        <v>44721</v>
      </c>
      <c r="C2462" t="s">
        <v>6658</v>
      </c>
      <c r="D2462" t="s">
        <v>720</v>
      </c>
      <c r="E2462" t="s">
        <v>386</v>
      </c>
      <c r="F2462" t="s">
        <v>387</v>
      </c>
      <c r="G2462" t="s">
        <v>98</v>
      </c>
      <c r="H2462" t="s">
        <v>256</v>
      </c>
      <c r="I2462">
        <v>3</v>
      </c>
      <c r="J2462">
        <v>335.27</v>
      </c>
      <c r="K2462">
        <v>0.25</v>
      </c>
      <c r="L2462">
        <v>37.72</v>
      </c>
      <c r="M2462">
        <v>14.09</v>
      </c>
      <c r="N2462">
        <v>806.17</v>
      </c>
      <c r="O2462" t="s">
        <v>27</v>
      </c>
      <c r="P2462" t="s">
        <v>28</v>
      </c>
      <c r="Q2462" t="s">
        <v>145</v>
      </c>
      <c r="R2462" t="s">
        <v>146</v>
      </c>
      <c r="S2462" t="s">
        <v>31</v>
      </c>
      <c r="T2462" t="s">
        <v>6659</v>
      </c>
    </row>
    <row r="2463" spans="1:20" x14ac:dyDescent="0.25">
      <c r="A2463" t="s">
        <v>6660</v>
      </c>
      <c r="B2463" s="1">
        <v>43858</v>
      </c>
      <c r="C2463" t="s">
        <v>2076</v>
      </c>
      <c r="D2463" t="s">
        <v>279</v>
      </c>
      <c r="E2463" t="s">
        <v>233</v>
      </c>
      <c r="F2463" t="s">
        <v>234</v>
      </c>
      <c r="G2463" t="s">
        <v>180</v>
      </c>
      <c r="H2463" t="s">
        <v>26</v>
      </c>
      <c r="I2463">
        <v>4</v>
      </c>
      <c r="J2463">
        <v>346.08</v>
      </c>
      <c r="K2463">
        <v>0.15</v>
      </c>
      <c r="L2463">
        <v>58.83</v>
      </c>
      <c r="M2463">
        <v>9.7799999999999994</v>
      </c>
      <c r="N2463">
        <v>1245.28</v>
      </c>
      <c r="O2463" t="s">
        <v>59</v>
      </c>
      <c r="P2463" t="s">
        <v>28</v>
      </c>
      <c r="Q2463" t="s">
        <v>51</v>
      </c>
      <c r="R2463" t="s">
        <v>42</v>
      </c>
      <c r="S2463" t="s">
        <v>43</v>
      </c>
      <c r="T2463" t="s">
        <v>6661</v>
      </c>
    </row>
    <row r="2464" spans="1:20" x14ac:dyDescent="0.25">
      <c r="A2464" t="s">
        <v>6662</v>
      </c>
      <c r="B2464" s="1">
        <v>43896</v>
      </c>
      <c r="C2464" t="s">
        <v>6663</v>
      </c>
      <c r="D2464" t="s">
        <v>2111</v>
      </c>
      <c r="E2464" t="s">
        <v>675</v>
      </c>
      <c r="F2464" t="s">
        <v>676</v>
      </c>
      <c r="G2464" t="s">
        <v>98</v>
      </c>
      <c r="H2464" t="s">
        <v>68</v>
      </c>
      <c r="I2464">
        <v>1</v>
      </c>
      <c r="J2464">
        <v>313.76</v>
      </c>
      <c r="K2464">
        <v>0</v>
      </c>
      <c r="L2464">
        <v>15.69</v>
      </c>
      <c r="M2464">
        <v>12.85</v>
      </c>
      <c r="N2464">
        <v>342.3</v>
      </c>
      <c r="O2464" t="s">
        <v>69</v>
      </c>
      <c r="P2464" t="s">
        <v>181</v>
      </c>
      <c r="Q2464" t="s">
        <v>228</v>
      </c>
      <c r="R2464" t="s">
        <v>82</v>
      </c>
      <c r="S2464" t="s">
        <v>43</v>
      </c>
      <c r="T2464" t="s">
        <v>250</v>
      </c>
    </row>
    <row r="2465" spans="1:20" x14ac:dyDescent="0.25">
      <c r="A2465" t="s">
        <v>6664</v>
      </c>
      <c r="B2465" s="1">
        <v>45017</v>
      </c>
      <c r="C2465" t="s">
        <v>6665</v>
      </c>
      <c r="D2465" t="s">
        <v>801</v>
      </c>
      <c r="E2465" t="s">
        <v>106</v>
      </c>
      <c r="F2465" t="s">
        <v>107</v>
      </c>
      <c r="G2465" t="s">
        <v>98</v>
      </c>
      <c r="H2465" t="s">
        <v>39</v>
      </c>
      <c r="I2465">
        <v>2</v>
      </c>
      <c r="J2465">
        <v>516.69000000000005</v>
      </c>
      <c r="K2465">
        <v>0.1</v>
      </c>
      <c r="L2465">
        <v>46.5</v>
      </c>
      <c r="M2465">
        <v>8.1199999999999992</v>
      </c>
      <c r="N2465">
        <v>984.66</v>
      </c>
      <c r="O2465" t="s">
        <v>27</v>
      </c>
      <c r="P2465" t="s">
        <v>28</v>
      </c>
      <c r="Q2465" t="s">
        <v>81</v>
      </c>
      <c r="R2465" t="s">
        <v>82</v>
      </c>
      <c r="S2465" t="s">
        <v>72</v>
      </c>
      <c r="T2465" t="s">
        <v>2030</v>
      </c>
    </row>
    <row r="2466" spans="1:20" x14ac:dyDescent="0.25">
      <c r="A2466" t="s">
        <v>6666</v>
      </c>
      <c r="B2466" s="1">
        <v>45083</v>
      </c>
      <c r="C2466" t="s">
        <v>6667</v>
      </c>
      <c r="D2466" t="s">
        <v>336</v>
      </c>
      <c r="E2466" t="s">
        <v>233</v>
      </c>
      <c r="F2466" t="s">
        <v>234</v>
      </c>
      <c r="G2466" t="s">
        <v>98</v>
      </c>
      <c r="H2466" t="s">
        <v>39</v>
      </c>
      <c r="I2466">
        <v>2</v>
      </c>
      <c r="J2466">
        <v>458.32</v>
      </c>
      <c r="K2466">
        <v>0</v>
      </c>
      <c r="L2466">
        <v>45.83</v>
      </c>
      <c r="M2466">
        <v>11.32</v>
      </c>
      <c r="N2466">
        <v>973.79</v>
      </c>
      <c r="O2466" t="s">
        <v>27</v>
      </c>
      <c r="P2466" t="s">
        <v>132</v>
      </c>
      <c r="Q2466" t="s">
        <v>339</v>
      </c>
      <c r="R2466" t="s">
        <v>82</v>
      </c>
      <c r="S2466" t="s">
        <v>31</v>
      </c>
      <c r="T2466" t="s">
        <v>6668</v>
      </c>
    </row>
    <row r="2467" spans="1:20" x14ac:dyDescent="0.25">
      <c r="A2467" t="s">
        <v>6669</v>
      </c>
      <c r="B2467" s="1">
        <v>44091</v>
      </c>
      <c r="C2467" t="s">
        <v>6670</v>
      </c>
      <c r="D2467" t="s">
        <v>1137</v>
      </c>
      <c r="E2467" t="s">
        <v>244</v>
      </c>
      <c r="F2467" t="s">
        <v>245</v>
      </c>
      <c r="G2467" t="s">
        <v>38</v>
      </c>
      <c r="H2467" t="s">
        <v>26</v>
      </c>
      <c r="I2467">
        <v>2</v>
      </c>
      <c r="J2467">
        <v>10.17</v>
      </c>
      <c r="K2467">
        <v>0.1</v>
      </c>
      <c r="L2467">
        <v>0.92</v>
      </c>
      <c r="M2467">
        <v>4.4000000000000004</v>
      </c>
      <c r="N2467">
        <v>23.63</v>
      </c>
      <c r="O2467" t="s">
        <v>80</v>
      </c>
      <c r="P2467" t="s">
        <v>28</v>
      </c>
      <c r="Q2467" t="s">
        <v>100</v>
      </c>
      <c r="R2467" t="s">
        <v>101</v>
      </c>
      <c r="S2467" t="s">
        <v>72</v>
      </c>
      <c r="T2467" t="s">
        <v>6671</v>
      </c>
    </row>
    <row r="2468" spans="1:20" x14ac:dyDescent="0.25">
      <c r="A2468" t="s">
        <v>6672</v>
      </c>
      <c r="B2468" s="1">
        <v>45303</v>
      </c>
      <c r="C2468" t="s">
        <v>6673</v>
      </c>
      <c r="D2468" t="s">
        <v>768</v>
      </c>
      <c r="E2468" t="s">
        <v>208</v>
      </c>
      <c r="F2468" t="s">
        <v>209</v>
      </c>
      <c r="G2468" t="s">
        <v>98</v>
      </c>
      <c r="H2468" t="s">
        <v>263</v>
      </c>
      <c r="I2468">
        <v>2</v>
      </c>
      <c r="J2468">
        <v>343.53</v>
      </c>
      <c r="K2468">
        <v>0</v>
      </c>
      <c r="L2468">
        <v>82.45</v>
      </c>
      <c r="M2468">
        <v>3.72</v>
      </c>
      <c r="N2468">
        <v>773.23</v>
      </c>
      <c r="O2468" t="s">
        <v>153</v>
      </c>
      <c r="P2468" t="s">
        <v>132</v>
      </c>
      <c r="Q2468" t="s">
        <v>71</v>
      </c>
      <c r="R2468" t="s">
        <v>42</v>
      </c>
      <c r="S2468" t="s">
        <v>43</v>
      </c>
      <c r="T2468" t="s">
        <v>3751</v>
      </c>
    </row>
    <row r="2469" spans="1:20" x14ac:dyDescent="0.25">
      <c r="A2469" t="s">
        <v>6674</v>
      </c>
      <c r="B2469" s="1">
        <v>45278</v>
      </c>
      <c r="C2469" t="s">
        <v>6675</v>
      </c>
      <c r="D2469" t="s">
        <v>641</v>
      </c>
      <c r="E2469" t="s">
        <v>434</v>
      </c>
      <c r="F2469" t="s">
        <v>435</v>
      </c>
      <c r="G2469" t="s">
        <v>98</v>
      </c>
      <c r="H2469" t="s">
        <v>109</v>
      </c>
      <c r="I2469">
        <v>1</v>
      </c>
      <c r="J2469">
        <v>343.97</v>
      </c>
      <c r="K2469">
        <v>0.25</v>
      </c>
      <c r="L2469">
        <v>12.9</v>
      </c>
      <c r="M2469">
        <v>4.9000000000000004</v>
      </c>
      <c r="N2469">
        <v>275.77999999999997</v>
      </c>
      <c r="O2469" t="s">
        <v>69</v>
      </c>
      <c r="P2469" t="s">
        <v>28</v>
      </c>
      <c r="Q2469" t="s">
        <v>81</v>
      </c>
      <c r="R2469" t="s">
        <v>82</v>
      </c>
      <c r="S2469" t="s">
        <v>31</v>
      </c>
      <c r="T2469" t="s">
        <v>3170</v>
      </c>
    </row>
    <row r="2470" spans="1:20" x14ac:dyDescent="0.25">
      <c r="A2470" t="s">
        <v>6676</v>
      </c>
      <c r="B2470" s="1">
        <v>44290</v>
      </c>
      <c r="C2470" t="s">
        <v>6677</v>
      </c>
      <c r="D2470" t="s">
        <v>1333</v>
      </c>
      <c r="E2470" t="s">
        <v>36</v>
      </c>
      <c r="F2470" t="s">
        <v>37</v>
      </c>
      <c r="G2470" t="s">
        <v>50</v>
      </c>
      <c r="H2470" t="s">
        <v>68</v>
      </c>
      <c r="I2470">
        <v>2</v>
      </c>
      <c r="J2470">
        <v>436.41</v>
      </c>
      <c r="K2470">
        <v>0.1</v>
      </c>
      <c r="L2470">
        <v>62.84</v>
      </c>
      <c r="M2470">
        <v>13.7</v>
      </c>
      <c r="N2470">
        <v>862.08</v>
      </c>
      <c r="O2470" t="s">
        <v>153</v>
      </c>
      <c r="P2470" t="s">
        <v>28</v>
      </c>
      <c r="Q2470" t="s">
        <v>29</v>
      </c>
      <c r="R2470" t="s">
        <v>30</v>
      </c>
      <c r="S2470" t="s">
        <v>43</v>
      </c>
      <c r="T2470" t="s">
        <v>1698</v>
      </c>
    </row>
    <row r="2471" spans="1:20" x14ac:dyDescent="0.25">
      <c r="A2471" t="s">
        <v>6678</v>
      </c>
      <c r="B2471" s="1">
        <v>45530</v>
      </c>
      <c r="C2471" t="s">
        <v>6679</v>
      </c>
      <c r="D2471" t="s">
        <v>1636</v>
      </c>
      <c r="E2471" t="s">
        <v>280</v>
      </c>
      <c r="F2471" t="s">
        <v>281</v>
      </c>
      <c r="G2471" t="s">
        <v>50</v>
      </c>
      <c r="H2471" t="s">
        <v>263</v>
      </c>
      <c r="I2471">
        <v>3</v>
      </c>
      <c r="J2471">
        <v>161.27000000000001</v>
      </c>
      <c r="K2471">
        <v>0.1</v>
      </c>
      <c r="L2471">
        <v>78.38</v>
      </c>
      <c r="M2471">
        <v>4.13</v>
      </c>
      <c r="N2471">
        <v>517.94000000000005</v>
      </c>
      <c r="O2471" t="s">
        <v>69</v>
      </c>
      <c r="P2471" t="s">
        <v>28</v>
      </c>
      <c r="Q2471" t="s">
        <v>60</v>
      </c>
      <c r="R2471" t="s">
        <v>61</v>
      </c>
      <c r="S2471" t="s">
        <v>43</v>
      </c>
      <c r="T2471" t="s">
        <v>1544</v>
      </c>
    </row>
    <row r="2472" spans="1:20" x14ac:dyDescent="0.25">
      <c r="A2472" t="s">
        <v>6680</v>
      </c>
      <c r="B2472" s="1">
        <v>44131</v>
      </c>
      <c r="C2472" t="s">
        <v>6681</v>
      </c>
      <c r="D2472" t="s">
        <v>1292</v>
      </c>
      <c r="E2472" t="s">
        <v>87</v>
      </c>
      <c r="F2472" t="s">
        <v>88</v>
      </c>
      <c r="G2472" t="s">
        <v>38</v>
      </c>
      <c r="H2472" t="s">
        <v>263</v>
      </c>
      <c r="I2472">
        <v>2</v>
      </c>
      <c r="J2472">
        <v>593.9</v>
      </c>
      <c r="K2472">
        <v>0</v>
      </c>
      <c r="L2472">
        <v>95.02</v>
      </c>
      <c r="M2472">
        <v>9.84</v>
      </c>
      <c r="N2472">
        <v>1292.6600000000001</v>
      </c>
      <c r="O2472" t="s">
        <v>153</v>
      </c>
      <c r="P2472" t="s">
        <v>28</v>
      </c>
      <c r="Q2472" t="s">
        <v>182</v>
      </c>
      <c r="R2472" t="s">
        <v>183</v>
      </c>
      <c r="S2472" t="s">
        <v>43</v>
      </c>
      <c r="T2472" t="s">
        <v>1590</v>
      </c>
    </row>
    <row r="2473" spans="1:20" x14ac:dyDescent="0.25">
      <c r="A2473" t="s">
        <v>6682</v>
      </c>
      <c r="B2473" s="1">
        <v>44749</v>
      </c>
      <c r="C2473" t="s">
        <v>1148</v>
      </c>
      <c r="D2473" t="s">
        <v>702</v>
      </c>
      <c r="E2473" t="s">
        <v>261</v>
      </c>
      <c r="F2473" t="s">
        <v>262</v>
      </c>
      <c r="G2473" t="s">
        <v>50</v>
      </c>
      <c r="H2473" t="s">
        <v>39</v>
      </c>
      <c r="I2473">
        <v>1</v>
      </c>
      <c r="J2473">
        <v>315.17</v>
      </c>
      <c r="K2473">
        <v>0</v>
      </c>
      <c r="L2473">
        <v>25.21</v>
      </c>
      <c r="M2473">
        <v>2.71</v>
      </c>
      <c r="N2473">
        <v>343.09</v>
      </c>
      <c r="O2473" t="s">
        <v>80</v>
      </c>
      <c r="P2473" t="s">
        <v>28</v>
      </c>
      <c r="Q2473" t="s">
        <v>29</v>
      </c>
      <c r="R2473" t="s">
        <v>30</v>
      </c>
      <c r="S2473" t="s">
        <v>72</v>
      </c>
      <c r="T2473" t="s">
        <v>6105</v>
      </c>
    </row>
    <row r="2474" spans="1:20" x14ac:dyDescent="0.25">
      <c r="A2474" t="s">
        <v>6683</v>
      </c>
      <c r="B2474" s="1">
        <v>45157</v>
      </c>
      <c r="C2474" t="s">
        <v>6684</v>
      </c>
      <c r="D2474" t="s">
        <v>620</v>
      </c>
      <c r="E2474" t="s">
        <v>521</v>
      </c>
      <c r="F2474" t="s">
        <v>522</v>
      </c>
      <c r="G2474" t="s">
        <v>50</v>
      </c>
      <c r="H2474" t="s">
        <v>58</v>
      </c>
      <c r="I2474">
        <v>1</v>
      </c>
      <c r="J2474">
        <v>477.59</v>
      </c>
      <c r="K2474">
        <v>0.2</v>
      </c>
      <c r="L2474">
        <v>30.57</v>
      </c>
      <c r="M2474">
        <v>12.24</v>
      </c>
      <c r="N2474">
        <v>424.88</v>
      </c>
      <c r="O2474" t="s">
        <v>27</v>
      </c>
      <c r="P2474" t="s">
        <v>28</v>
      </c>
      <c r="Q2474" t="s">
        <v>124</v>
      </c>
      <c r="R2474" t="s">
        <v>125</v>
      </c>
      <c r="S2474" t="s">
        <v>43</v>
      </c>
      <c r="T2474" t="s">
        <v>3722</v>
      </c>
    </row>
    <row r="2475" spans="1:20" x14ac:dyDescent="0.25">
      <c r="A2475" t="s">
        <v>6685</v>
      </c>
      <c r="B2475" s="1">
        <v>44117</v>
      </c>
      <c r="C2475" t="s">
        <v>6686</v>
      </c>
      <c r="D2475" t="s">
        <v>716</v>
      </c>
      <c r="E2475" t="s">
        <v>121</v>
      </c>
      <c r="F2475" t="s">
        <v>122</v>
      </c>
      <c r="G2475" t="s">
        <v>108</v>
      </c>
      <c r="H2475" t="s">
        <v>26</v>
      </c>
      <c r="I2475">
        <v>5</v>
      </c>
      <c r="J2475">
        <v>221.83</v>
      </c>
      <c r="K2475">
        <v>0</v>
      </c>
      <c r="L2475">
        <v>88.73</v>
      </c>
      <c r="M2475">
        <v>9.73</v>
      </c>
      <c r="N2475">
        <v>1207.6099999999999</v>
      </c>
      <c r="O2475" t="s">
        <v>69</v>
      </c>
      <c r="P2475" t="s">
        <v>28</v>
      </c>
      <c r="Q2475" t="s">
        <v>116</v>
      </c>
      <c r="R2475" t="s">
        <v>42</v>
      </c>
      <c r="S2475" t="s">
        <v>43</v>
      </c>
      <c r="T2475" t="s">
        <v>556</v>
      </c>
    </row>
    <row r="2476" spans="1:20" x14ac:dyDescent="0.25">
      <c r="A2476" t="s">
        <v>6687</v>
      </c>
      <c r="B2476" s="1">
        <v>45249</v>
      </c>
      <c r="C2476" t="s">
        <v>6688</v>
      </c>
      <c r="D2476" t="s">
        <v>291</v>
      </c>
      <c r="E2476" t="s">
        <v>48</v>
      </c>
      <c r="F2476" t="s">
        <v>49</v>
      </c>
      <c r="G2476" t="s">
        <v>38</v>
      </c>
      <c r="H2476" t="s">
        <v>58</v>
      </c>
      <c r="I2476">
        <v>2</v>
      </c>
      <c r="J2476">
        <v>275.07</v>
      </c>
      <c r="K2476">
        <v>0.05</v>
      </c>
      <c r="L2476">
        <v>62.72</v>
      </c>
      <c r="M2476">
        <v>9.8000000000000007</v>
      </c>
      <c r="N2476">
        <v>595.15</v>
      </c>
      <c r="O2476" t="s">
        <v>69</v>
      </c>
      <c r="P2476" t="s">
        <v>28</v>
      </c>
      <c r="Q2476" t="s">
        <v>228</v>
      </c>
      <c r="R2476" t="s">
        <v>82</v>
      </c>
      <c r="S2476" t="s">
        <v>72</v>
      </c>
      <c r="T2476" t="s">
        <v>3268</v>
      </c>
    </row>
    <row r="2477" spans="1:20" x14ac:dyDescent="0.25">
      <c r="A2477" t="s">
        <v>6689</v>
      </c>
      <c r="B2477" s="1">
        <v>44864</v>
      </c>
      <c r="C2477" t="s">
        <v>6690</v>
      </c>
      <c r="D2477" t="s">
        <v>768</v>
      </c>
      <c r="E2477" t="s">
        <v>456</v>
      </c>
      <c r="F2477" t="s">
        <v>457</v>
      </c>
      <c r="G2477" t="s">
        <v>50</v>
      </c>
      <c r="H2477" t="s">
        <v>123</v>
      </c>
      <c r="I2477">
        <v>3</v>
      </c>
      <c r="J2477">
        <v>409.09</v>
      </c>
      <c r="K2477">
        <v>0</v>
      </c>
      <c r="L2477">
        <v>147.27000000000001</v>
      </c>
      <c r="M2477">
        <v>13.55</v>
      </c>
      <c r="N2477">
        <v>1388.09</v>
      </c>
      <c r="O2477" t="s">
        <v>40</v>
      </c>
      <c r="P2477" t="s">
        <v>28</v>
      </c>
      <c r="Q2477" t="s">
        <v>100</v>
      </c>
      <c r="R2477" t="s">
        <v>101</v>
      </c>
      <c r="S2477" t="s">
        <v>91</v>
      </c>
      <c r="T2477" t="s">
        <v>6169</v>
      </c>
    </row>
    <row r="2478" spans="1:20" x14ac:dyDescent="0.25">
      <c r="A2478" t="s">
        <v>6691</v>
      </c>
      <c r="B2478" s="1">
        <v>45561</v>
      </c>
      <c r="C2478" t="s">
        <v>6692</v>
      </c>
      <c r="D2478" t="s">
        <v>1120</v>
      </c>
      <c r="E2478" t="s">
        <v>130</v>
      </c>
      <c r="F2478" t="s">
        <v>131</v>
      </c>
      <c r="G2478" t="s">
        <v>38</v>
      </c>
      <c r="H2478" t="s">
        <v>109</v>
      </c>
      <c r="I2478">
        <v>5</v>
      </c>
      <c r="J2478">
        <v>435.86</v>
      </c>
      <c r="K2478">
        <v>0.1</v>
      </c>
      <c r="L2478">
        <v>235.36</v>
      </c>
      <c r="M2478">
        <v>14.31</v>
      </c>
      <c r="N2478">
        <v>2211.04</v>
      </c>
      <c r="O2478" t="s">
        <v>40</v>
      </c>
      <c r="P2478" t="s">
        <v>28</v>
      </c>
      <c r="Q2478" t="s">
        <v>339</v>
      </c>
      <c r="R2478" t="s">
        <v>82</v>
      </c>
      <c r="S2478" t="s">
        <v>43</v>
      </c>
      <c r="T2478" t="s">
        <v>3324</v>
      </c>
    </row>
    <row r="2479" spans="1:20" x14ac:dyDescent="0.25">
      <c r="A2479" t="s">
        <v>6693</v>
      </c>
      <c r="B2479" s="1">
        <v>44460</v>
      </c>
      <c r="C2479" t="s">
        <v>6694</v>
      </c>
      <c r="D2479" t="s">
        <v>433</v>
      </c>
      <c r="E2479" t="s">
        <v>151</v>
      </c>
      <c r="F2479" t="s">
        <v>152</v>
      </c>
      <c r="G2479" t="s">
        <v>50</v>
      </c>
      <c r="H2479" t="s">
        <v>58</v>
      </c>
      <c r="I2479">
        <v>1</v>
      </c>
      <c r="J2479">
        <v>84.84</v>
      </c>
      <c r="K2479">
        <v>0.25</v>
      </c>
      <c r="L2479">
        <v>3.18</v>
      </c>
      <c r="M2479">
        <v>6.95</v>
      </c>
      <c r="N2479">
        <v>73.760000000000005</v>
      </c>
      <c r="O2479" t="s">
        <v>153</v>
      </c>
      <c r="P2479" t="s">
        <v>70</v>
      </c>
      <c r="Q2479" t="s">
        <v>100</v>
      </c>
      <c r="R2479" t="s">
        <v>101</v>
      </c>
      <c r="S2479" t="s">
        <v>43</v>
      </c>
      <c r="T2479" t="s">
        <v>3149</v>
      </c>
    </row>
    <row r="2480" spans="1:20" x14ac:dyDescent="0.25">
      <c r="A2480" t="s">
        <v>6695</v>
      </c>
      <c r="B2480" s="1">
        <v>44100</v>
      </c>
      <c r="C2480" t="s">
        <v>6696</v>
      </c>
      <c r="D2480" t="s">
        <v>485</v>
      </c>
      <c r="E2480" t="s">
        <v>114</v>
      </c>
      <c r="F2480" t="s">
        <v>115</v>
      </c>
      <c r="G2480" t="s">
        <v>180</v>
      </c>
      <c r="H2480" t="s">
        <v>354</v>
      </c>
      <c r="I2480">
        <v>4</v>
      </c>
      <c r="J2480">
        <v>73.400000000000006</v>
      </c>
      <c r="K2480">
        <v>0.25</v>
      </c>
      <c r="L2480">
        <v>26.42</v>
      </c>
      <c r="M2480">
        <v>12.16</v>
      </c>
      <c r="N2480">
        <v>258.77999999999997</v>
      </c>
      <c r="O2480" t="s">
        <v>27</v>
      </c>
      <c r="P2480" t="s">
        <v>28</v>
      </c>
      <c r="Q2480" t="s">
        <v>29</v>
      </c>
      <c r="R2480" t="s">
        <v>30</v>
      </c>
      <c r="S2480" t="s">
        <v>43</v>
      </c>
      <c r="T2480" t="s">
        <v>4404</v>
      </c>
    </row>
    <row r="2481" spans="1:20" x14ac:dyDescent="0.25">
      <c r="A2481" t="s">
        <v>6697</v>
      </c>
      <c r="B2481" s="1">
        <v>44422</v>
      </c>
      <c r="C2481" t="s">
        <v>6698</v>
      </c>
      <c r="D2481" t="s">
        <v>1241</v>
      </c>
      <c r="E2481" t="s">
        <v>400</v>
      </c>
      <c r="F2481" t="s">
        <v>401</v>
      </c>
      <c r="G2481" t="s">
        <v>98</v>
      </c>
      <c r="H2481" t="s">
        <v>26</v>
      </c>
      <c r="I2481">
        <v>4</v>
      </c>
      <c r="J2481">
        <v>425.65</v>
      </c>
      <c r="K2481">
        <v>0.05</v>
      </c>
      <c r="L2481">
        <v>80.87</v>
      </c>
      <c r="M2481">
        <v>3.29</v>
      </c>
      <c r="N2481">
        <v>1701.63</v>
      </c>
      <c r="O2481" t="s">
        <v>27</v>
      </c>
      <c r="P2481" t="s">
        <v>99</v>
      </c>
      <c r="Q2481" t="s">
        <v>124</v>
      </c>
      <c r="R2481" t="s">
        <v>125</v>
      </c>
      <c r="S2481" t="s">
        <v>43</v>
      </c>
      <c r="T2481" t="s">
        <v>968</v>
      </c>
    </row>
    <row r="2482" spans="1:20" x14ac:dyDescent="0.25">
      <c r="A2482" t="s">
        <v>6699</v>
      </c>
      <c r="B2482" s="1">
        <v>45459</v>
      </c>
      <c r="C2482" t="s">
        <v>6700</v>
      </c>
      <c r="D2482" t="s">
        <v>637</v>
      </c>
      <c r="E2482" t="s">
        <v>521</v>
      </c>
      <c r="F2482" t="s">
        <v>522</v>
      </c>
      <c r="G2482" t="s">
        <v>25</v>
      </c>
      <c r="H2482" t="s">
        <v>109</v>
      </c>
      <c r="I2482">
        <v>1</v>
      </c>
      <c r="J2482">
        <v>10.86</v>
      </c>
      <c r="K2482">
        <v>0.05</v>
      </c>
      <c r="L2482">
        <v>0.83</v>
      </c>
      <c r="M2482">
        <v>6.55</v>
      </c>
      <c r="N2482">
        <v>17.7</v>
      </c>
      <c r="O2482" t="s">
        <v>27</v>
      </c>
      <c r="P2482" t="s">
        <v>28</v>
      </c>
      <c r="Q2482" t="s">
        <v>71</v>
      </c>
      <c r="R2482" t="s">
        <v>42</v>
      </c>
      <c r="S2482" t="s">
        <v>43</v>
      </c>
      <c r="T2482" t="s">
        <v>6701</v>
      </c>
    </row>
    <row r="2483" spans="1:20" x14ac:dyDescent="0.25">
      <c r="A2483" t="s">
        <v>6702</v>
      </c>
      <c r="B2483" s="1">
        <v>45632</v>
      </c>
      <c r="C2483" t="s">
        <v>6703</v>
      </c>
      <c r="D2483" t="s">
        <v>670</v>
      </c>
      <c r="E2483" t="s">
        <v>530</v>
      </c>
      <c r="F2483" t="s">
        <v>531</v>
      </c>
      <c r="G2483" t="s">
        <v>108</v>
      </c>
      <c r="H2483" t="s">
        <v>68</v>
      </c>
      <c r="I2483">
        <v>1</v>
      </c>
      <c r="J2483">
        <v>540.33000000000004</v>
      </c>
      <c r="K2483">
        <v>0.05</v>
      </c>
      <c r="L2483">
        <v>61.6</v>
      </c>
      <c r="M2483">
        <v>14.84</v>
      </c>
      <c r="N2483">
        <v>589.75</v>
      </c>
      <c r="O2483" t="s">
        <v>59</v>
      </c>
      <c r="P2483" t="s">
        <v>28</v>
      </c>
      <c r="Q2483" t="s">
        <v>29</v>
      </c>
      <c r="R2483" t="s">
        <v>30</v>
      </c>
      <c r="S2483" t="s">
        <v>43</v>
      </c>
      <c r="T2483" t="s">
        <v>2452</v>
      </c>
    </row>
    <row r="2484" spans="1:20" x14ac:dyDescent="0.25">
      <c r="A2484" t="s">
        <v>6704</v>
      </c>
      <c r="B2484" s="1">
        <v>44674</v>
      </c>
      <c r="C2484" t="s">
        <v>6705</v>
      </c>
      <c r="D2484" t="s">
        <v>974</v>
      </c>
      <c r="E2484" t="s">
        <v>530</v>
      </c>
      <c r="F2484" t="s">
        <v>531</v>
      </c>
      <c r="G2484" t="s">
        <v>50</v>
      </c>
      <c r="H2484" t="s">
        <v>68</v>
      </c>
      <c r="I2484">
        <v>2</v>
      </c>
      <c r="J2484">
        <v>438.66</v>
      </c>
      <c r="K2484">
        <v>0</v>
      </c>
      <c r="L2484">
        <v>43.87</v>
      </c>
      <c r="M2484">
        <v>14.02</v>
      </c>
      <c r="N2484">
        <v>935.21</v>
      </c>
      <c r="O2484" t="s">
        <v>69</v>
      </c>
      <c r="P2484" t="s">
        <v>28</v>
      </c>
      <c r="Q2484" t="s">
        <v>124</v>
      </c>
      <c r="R2484" t="s">
        <v>125</v>
      </c>
      <c r="S2484" t="s">
        <v>43</v>
      </c>
      <c r="T2484" t="s">
        <v>924</v>
      </c>
    </row>
    <row r="2485" spans="1:20" x14ac:dyDescent="0.25">
      <c r="A2485" t="s">
        <v>6706</v>
      </c>
      <c r="B2485" s="1">
        <v>44692</v>
      </c>
      <c r="C2485" t="s">
        <v>6707</v>
      </c>
      <c r="D2485" t="s">
        <v>1120</v>
      </c>
      <c r="E2485" t="s">
        <v>226</v>
      </c>
      <c r="F2485" t="s">
        <v>227</v>
      </c>
      <c r="G2485" t="s">
        <v>108</v>
      </c>
      <c r="H2485" t="s">
        <v>68</v>
      </c>
      <c r="I2485">
        <v>2</v>
      </c>
      <c r="J2485">
        <v>482.13</v>
      </c>
      <c r="K2485">
        <v>0</v>
      </c>
      <c r="L2485">
        <v>77.14</v>
      </c>
      <c r="M2485">
        <v>12.4</v>
      </c>
      <c r="N2485">
        <v>1053.8</v>
      </c>
      <c r="O2485" t="s">
        <v>69</v>
      </c>
      <c r="P2485" t="s">
        <v>132</v>
      </c>
      <c r="Q2485" t="s">
        <v>89</v>
      </c>
      <c r="R2485" t="s">
        <v>90</v>
      </c>
      <c r="S2485" t="s">
        <v>43</v>
      </c>
      <c r="T2485" t="s">
        <v>6606</v>
      </c>
    </row>
    <row r="2486" spans="1:20" x14ac:dyDescent="0.25">
      <c r="A2486" t="s">
        <v>6708</v>
      </c>
      <c r="B2486" s="1">
        <v>45215</v>
      </c>
      <c r="C2486" t="s">
        <v>6709</v>
      </c>
      <c r="D2486" t="s">
        <v>129</v>
      </c>
      <c r="E2486" t="s">
        <v>164</v>
      </c>
      <c r="F2486" t="s">
        <v>165</v>
      </c>
      <c r="G2486" t="s">
        <v>50</v>
      </c>
      <c r="H2486" t="s">
        <v>26</v>
      </c>
      <c r="I2486">
        <v>2</v>
      </c>
      <c r="J2486">
        <v>442.76</v>
      </c>
      <c r="K2486">
        <v>0.2</v>
      </c>
      <c r="L2486">
        <v>85.01</v>
      </c>
      <c r="M2486">
        <v>11.54</v>
      </c>
      <c r="N2486">
        <v>804.97</v>
      </c>
      <c r="O2486" t="s">
        <v>27</v>
      </c>
      <c r="P2486" t="s">
        <v>181</v>
      </c>
      <c r="Q2486" t="s">
        <v>221</v>
      </c>
      <c r="R2486" t="s">
        <v>222</v>
      </c>
      <c r="S2486" t="s">
        <v>31</v>
      </c>
      <c r="T2486" t="s">
        <v>5034</v>
      </c>
    </row>
    <row r="2487" spans="1:20" x14ac:dyDescent="0.25">
      <c r="A2487" t="s">
        <v>6710</v>
      </c>
      <c r="B2487" s="1">
        <v>45111</v>
      </c>
      <c r="C2487" t="s">
        <v>6711</v>
      </c>
      <c r="D2487" t="s">
        <v>328</v>
      </c>
      <c r="E2487" t="s">
        <v>130</v>
      </c>
      <c r="F2487" t="s">
        <v>131</v>
      </c>
      <c r="G2487" t="s">
        <v>38</v>
      </c>
      <c r="H2487" t="s">
        <v>79</v>
      </c>
      <c r="I2487">
        <v>1</v>
      </c>
      <c r="J2487">
        <v>358.51</v>
      </c>
      <c r="K2487">
        <v>0.2</v>
      </c>
      <c r="L2487">
        <v>34.42</v>
      </c>
      <c r="M2487">
        <v>0.19</v>
      </c>
      <c r="N2487">
        <v>321.42</v>
      </c>
      <c r="O2487" t="s">
        <v>27</v>
      </c>
      <c r="P2487" t="s">
        <v>28</v>
      </c>
      <c r="Q2487" t="s">
        <v>139</v>
      </c>
      <c r="R2487" t="s">
        <v>140</v>
      </c>
      <c r="S2487" t="s">
        <v>43</v>
      </c>
      <c r="T2487" t="s">
        <v>1146</v>
      </c>
    </row>
    <row r="2488" spans="1:20" x14ac:dyDescent="0.25">
      <c r="A2488" t="s">
        <v>6712</v>
      </c>
      <c r="B2488" s="1">
        <v>43963</v>
      </c>
      <c r="C2488" t="s">
        <v>6713</v>
      </c>
      <c r="D2488" t="s">
        <v>192</v>
      </c>
      <c r="E2488" t="s">
        <v>202</v>
      </c>
      <c r="F2488" t="s">
        <v>203</v>
      </c>
      <c r="G2488" t="s">
        <v>108</v>
      </c>
      <c r="H2488" t="s">
        <v>263</v>
      </c>
      <c r="I2488">
        <v>3</v>
      </c>
      <c r="J2488">
        <v>592.63</v>
      </c>
      <c r="K2488">
        <v>0</v>
      </c>
      <c r="L2488">
        <v>142.22999999999999</v>
      </c>
      <c r="M2488">
        <v>5.54</v>
      </c>
      <c r="N2488">
        <v>1925.66</v>
      </c>
      <c r="O2488" t="s">
        <v>69</v>
      </c>
      <c r="P2488" t="s">
        <v>28</v>
      </c>
      <c r="Q2488" t="s">
        <v>221</v>
      </c>
      <c r="R2488" t="s">
        <v>222</v>
      </c>
      <c r="S2488" t="s">
        <v>43</v>
      </c>
      <c r="T2488" t="s">
        <v>168</v>
      </c>
    </row>
    <row r="2489" spans="1:20" x14ac:dyDescent="0.25">
      <c r="A2489" t="s">
        <v>6714</v>
      </c>
      <c r="B2489" s="1">
        <v>45130</v>
      </c>
      <c r="C2489" t="s">
        <v>6715</v>
      </c>
      <c r="D2489" t="s">
        <v>481</v>
      </c>
      <c r="E2489" t="s">
        <v>66</v>
      </c>
      <c r="F2489" t="s">
        <v>67</v>
      </c>
      <c r="G2489" t="s">
        <v>108</v>
      </c>
      <c r="H2489" t="s">
        <v>26</v>
      </c>
      <c r="I2489">
        <v>1</v>
      </c>
      <c r="J2489">
        <v>18.420000000000002</v>
      </c>
      <c r="K2489">
        <v>0</v>
      </c>
      <c r="L2489">
        <v>0.92</v>
      </c>
      <c r="M2489">
        <v>7.88</v>
      </c>
      <c r="N2489">
        <v>27.22</v>
      </c>
      <c r="O2489" t="s">
        <v>153</v>
      </c>
      <c r="P2489" t="s">
        <v>28</v>
      </c>
      <c r="Q2489" t="s">
        <v>188</v>
      </c>
      <c r="R2489" t="s">
        <v>82</v>
      </c>
      <c r="S2489" t="s">
        <v>43</v>
      </c>
      <c r="T2489" t="s">
        <v>3112</v>
      </c>
    </row>
    <row r="2490" spans="1:20" x14ac:dyDescent="0.25">
      <c r="A2490" t="s">
        <v>6716</v>
      </c>
      <c r="B2490" s="1">
        <v>45630</v>
      </c>
      <c r="C2490" t="s">
        <v>6717</v>
      </c>
      <c r="D2490" t="s">
        <v>620</v>
      </c>
      <c r="E2490" t="s">
        <v>114</v>
      </c>
      <c r="F2490" t="s">
        <v>115</v>
      </c>
      <c r="G2490" t="s">
        <v>38</v>
      </c>
      <c r="H2490" t="s">
        <v>58</v>
      </c>
      <c r="I2490">
        <v>2</v>
      </c>
      <c r="J2490">
        <v>250.31</v>
      </c>
      <c r="K2490">
        <v>0.2</v>
      </c>
      <c r="L2490">
        <v>48.06</v>
      </c>
      <c r="M2490">
        <v>6.62</v>
      </c>
      <c r="N2490">
        <v>455.18</v>
      </c>
      <c r="O2490" t="s">
        <v>69</v>
      </c>
      <c r="P2490" t="s">
        <v>28</v>
      </c>
      <c r="Q2490" t="s">
        <v>29</v>
      </c>
      <c r="R2490" t="s">
        <v>30</v>
      </c>
      <c r="S2490" t="s">
        <v>43</v>
      </c>
      <c r="T2490" t="s">
        <v>6642</v>
      </c>
    </row>
    <row r="2491" spans="1:20" x14ac:dyDescent="0.25">
      <c r="A2491" t="s">
        <v>6718</v>
      </c>
      <c r="B2491" s="1">
        <v>45537</v>
      </c>
      <c r="C2491" t="s">
        <v>6719</v>
      </c>
      <c r="D2491" t="s">
        <v>624</v>
      </c>
      <c r="E2491" t="s">
        <v>675</v>
      </c>
      <c r="F2491" t="s">
        <v>676</v>
      </c>
      <c r="G2491" t="s">
        <v>38</v>
      </c>
      <c r="H2491" t="s">
        <v>109</v>
      </c>
      <c r="I2491">
        <v>1</v>
      </c>
      <c r="J2491">
        <v>567.02</v>
      </c>
      <c r="K2491">
        <v>0.1</v>
      </c>
      <c r="L2491">
        <v>40.83</v>
      </c>
      <c r="M2491">
        <v>7.56</v>
      </c>
      <c r="N2491">
        <v>558.71</v>
      </c>
      <c r="O2491" t="s">
        <v>69</v>
      </c>
      <c r="P2491" t="s">
        <v>28</v>
      </c>
      <c r="Q2491" t="s">
        <v>228</v>
      </c>
      <c r="R2491" t="s">
        <v>82</v>
      </c>
      <c r="S2491" t="s">
        <v>31</v>
      </c>
      <c r="T2491" t="s">
        <v>2763</v>
      </c>
    </row>
    <row r="2492" spans="1:20" x14ac:dyDescent="0.25">
      <c r="A2492" t="s">
        <v>6720</v>
      </c>
      <c r="B2492" s="1">
        <v>44802</v>
      </c>
      <c r="C2492" t="s">
        <v>6721</v>
      </c>
      <c r="D2492" t="s">
        <v>249</v>
      </c>
      <c r="E2492" t="s">
        <v>456</v>
      </c>
      <c r="F2492" t="s">
        <v>457</v>
      </c>
      <c r="G2492" t="s">
        <v>98</v>
      </c>
      <c r="H2492" t="s">
        <v>354</v>
      </c>
      <c r="I2492">
        <v>3</v>
      </c>
      <c r="J2492">
        <v>163.09</v>
      </c>
      <c r="K2492">
        <v>0.05</v>
      </c>
      <c r="L2492">
        <v>55.78</v>
      </c>
      <c r="M2492">
        <v>4.96</v>
      </c>
      <c r="N2492">
        <v>525.54999999999995</v>
      </c>
      <c r="O2492" t="s">
        <v>69</v>
      </c>
      <c r="P2492" t="s">
        <v>28</v>
      </c>
      <c r="Q2492" t="s">
        <v>89</v>
      </c>
      <c r="R2492" t="s">
        <v>90</v>
      </c>
      <c r="S2492" t="s">
        <v>43</v>
      </c>
      <c r="T2492" t="s">
        <v>4991</v>
      </c>
    </row>
    <row r="2493" spans="1:20" x14ac:dyDescent="0.25">
      <c r="A2493" t="s">
        <v>6722</v>
      </c>
      <c r="B2493" s="1">
        <v>44343</v>
      </c>
      <c r="C2493" t="s">
        <v>6723</v>
      </c>
      <c r="D2493" t="s">
        <v>220</v>
      </c>
      <c r="E2493" t="s">
        <v>374</v>
      </c>
      <c r="F2493" t="s">
        <v>375</v>
      </c>
      <c r="G2493" t="s">
        <v>25</v>
      </c>
      <c r="H2493" t="s">
        <v>39</v>
      </c>
      <c r="I2493">
        <v>1</v>
      </c>
      <c r="J2493">
        <v>295.77999999999997</v>
      </c>
      <c r="K2493">
        <v>0.1</v>
      </c>
      <c r="L2493">
        <v>21.3</v>
      </c>
      <c r="M2493">
        <v>2.25</v>
      </c>
      <c r="N2493">
        <v>289.75</v>
      </c>
      <c r="O2493" t="s">
        <v>80</v>
      </c>
      <c r="P2493" t="s">
        <v>28</v>
      </c>
      <c r="Q2493" t="s">
        <v>124</v>
      </c>
      <c r="R2493" t="s">
        <v>125</v>
      </c>
      <c r="S2493" t="s">
        <v>43</v>
      </c>
      <c r="T2493" t="s">
        <v>2747</v>
      </c>
    </row>
    <row r="2494" spans="1:20" x14ac:dyDescent="0.25">
      <c r="A2494" t="s">
        <v>6724</v>
      </c>
      <c r="B2494" s="1">
        <v>44143</v>
      </c>
      <c r="C2494" t="s">
        <v>6725</v>
      </c>
      <c r="D2494" t="s">
        <v>1825</v>
      </c>
      <c r="E2494" t="s">
        <v>23</v>
      </c>
      <c r="F2494" t="s">
        <v>24</v>
      </c>
      <c r="G2494" t="s">
        <v>38</v>
      </c>
      <c r="H2494" t="s">
        <v>263</v>
      </c>
      <c r="I2494">
        <v>2</v>
      </c>
      <c r="J2494">
        <v>446.65</v>
      </c>
      <c r="K2494">
        <v>0</v>
      </c>
      <c r="L2494">
        <v>44.66</v>
      </c>
      <c r="M2494">
        <v>8.31</v>
      </c>
      <c r="N2494">
        <v>946.27</v>
      </c>
      <c r="O2494" t="s">
        <v>80</v>
      </c>
      <c r="P2494" t="s">
        <v>28</v>
      </c>
      <c r="Q2494" t="s">
        <v>41</v>
      </c>
      <c r="R2494" t="s">
        <v>42</v>
      </c>
      <c r="S2494" t="s">
        <v>31</v>
      </c>
      <c r="T2494" t="s">
        <v>440</v>
      </c>
    </row>
    <row r="2495" spans="1:20" x14ac:dyDescent="0.25">
      <c r="A2495" t="s">
        <v>6726</v>
      </c>
      <c r="B2495" s="1">
        <v>44406</v>
      </c>
      <c r="C2495" t="s">
        <v>6727</v>
      </c>
      <c r="D2495" t="s">
        <v>35</v>
      </c>
      <c r="E2495" t="s">
        <v>469</v>
      </c>
      <c r="F2495" t="s">
        <v>470</v>
      </c>
      <c r="G2495" t="s">
        <v>108</v>
      </c>
      <c r="H2495" t="s">
        <v>109</v>
      </c>
      <c r="I2495">
        <v>1</v>
      </c>
      <c r="J2495">
        <v>215.67</v>
      </c>
      <c r="K2495">
        <v>0.1</v>
      </c>
      <c r="L2495">
        <v>9.7100000000000009</v>
      </c>
      <c r="M2495">
        <v>7.29</v>
      </c>
      <c r="N2495">
        <v>211.1</v>
      </c>
      <c r="O2495" t="s">
        <v>27</v>
      </c>
      <c r="P2495" t="s">
        <v>28</v>
      </c>
      <c r="Q2495" t="s">
        <v>41</v>
      </c>
      <c r="R2495" t="s">
        <v>42</v>
      </c>
      <c r="S2495" t="s">
        <v>43</v>
      </c>
      <c r="T2495" t="s">
        <v>6728</v>
      </c>
    </row>
    <row r="2496" spans="1:20" x14ac:dyDescent="0.25">
      <c r="A2496" t="s">
        <v>6729</v>
      </c>
      <c r="B2496" s="1">
        <v>44716</v>
      </c>
      <c r="C2496" t="s">
        <v>6730</v>
      </c>
      <c r="D2496" t="s">
        <v>1081</v>
      </c>
      <c r="E2496" t="s">
        <v>286</v>
      </c>
      <c r="F2496" t="s">
        <v>287</v>
      </c>
      <c r="G2496" t="s">
        <v>180</v>
      </c>
      <c r="H2496" t="s">
        <v>263</v>
      </c>
      <c r="I2496">
        <v>3</v>
      </c>
      <c r="J2496">
        <v>372.4</v>
      </c>
      <c r="K2496">
        <v>0</v>
      </c>
      <c r="L2496">
        <v>55.86</v>
      </c>
      <c r="M2496">
        <v>13.11</v>
      </c>
      <c r="N2496">
        <v>1186.17</v>
      </c>
      <c r="O2496" t="s">
        <v>69</v>
      </c>
      <c r="P2496" t="s">
        <v>28</v>
      </c>
      <c r="Q2496" t="s">
        <v>29</v>
      </c>
      <c r="R2496" t="s">
        <v>30</v>
      </c>
      <c r="S2496" t="s">
        <v>43</v>
      </c>
      <c r="T2496" t="s">
        <v>5414</v>
      </c>
    </row>
    <row r="2497" spans="1:20" x14ac:dyDescent="0.25">
      <c r="A2497" t="s">
        <v>6731</v>
      </c>
      <c r="B2497" s="1">
        <v>45138</v>
      </c>
      <c r="C2497" t="s">
        <v>6732</v>
      </c>
      <c r="D2497" t="s">
        <v>538</v>
      </c>
      <c r="E2497" t="s">
        <v>202</v>
      </c>
      <c r="F2497" t="s">
        <v>203</v>
      </c>
      <c r="G2497" t="s">
        <v>98</v>
      </c>
      <c r="H2497" t="s">
        <v>79</v>
      </c>
      <c r="I2497">
        <v>4</v>
      </c>
      <c r="J2497">
        <v>486.39</v>
      </c>
      <c r="K2497">
        <v>0</v>
      </c>
      <c r="L2497">
        <v>97.28</v>
      </c>
      <c r="M2497">
        <v>8.15</v>
      </c>
      <c r="N2497">
        <v>2050.9899999999998</v>
      </c>
      <c r="O2497" t="s">
        <v>40</v>
      </c>
      <c r="P2497" t="s">
        <v>28</v>
      </c>
      <c r="Q2497" t="s">
        <v>89</v>
      </c>
      <c r="R2497" t="s">
        <v>90</v>
      </c>
      <c r="S2497" t="s">
        <v>91</v>
      </c>
      <c r="T2497" t="s">
        <v>2363</v>
      </c>
    </row>
    <row r="2498" spans="1:20" x14ac:dyDescent="0.25">
      <c r="A2498" t="s">
        <v>6733</v>
      </c>
      <c r="B2498" s="1">
        <v>44975</v>
      </c>
      <c r="C2498" t="s">
        <v>6734</v>
      </c>
      <c r="D2498" t="s">
        <v>55</v>
      </c>
      <c r="E2498" t="s">
        <v>87</v>
      </c>
      <c r="F2498" t="s">
        <v>88</v>
      </c>
      <c r="G2498" t="s">
        <v>50</v>
      </c>
      <c r="H2498" t="s">
        <v>354</v>
      </c>
      <c r="I2498">
        <v>3</v>
      </c>
      <c r="J2498">
        <v>85.48</v>
      </c>
      <c r="K2498">
        <v>0.05</v>
      </c>
      <c r="L2498">
        <v>0</v>
      </c>
      <c r="M2498">
        <v>11.54</v>
      </c>
      <c r="N2498">
        <v>255.16</v>
      </c>
      <c r="O2498" t="s">
        <v>80</v>
      </c>
      <c r="P2498" t="s">
        <v>28</v>
      </c>
      <c r="Q2498" t="s">
        <v>339</v>
      </c>
      <c r="R2498" t="s">
        <v>82</v>
      </c>
      <c r="S2498" t="s">
        <v>43</v>
      </c>
      <c r="T2498" t="s">
        <v>4957</v>
      </c>
    </row>
    <row r="2499" spans="1:20" x14ac:dyDescent="0.25">
      <c r="A2499" t="s">
        <v>6735</v>
      </c>
      <c r="B2499" s="1">
        <v>44961</v>
      </c>
      <c r="C2499" t="s">
        <v>6736</v>
      </c>
      <c r="D2499" t="s">
        <v>1232</v>
      </c>
      <c r="E2499" t="s">
        <v>434</v>
      </c>
      <c r="F2499" t="s">
        <v>435</v>
      </c>
      <c r="G2499" t="s">
        <v>180</v>
      </c>
      <c r="H2499" t="s">
        <v>256</v>
      </c>
      <c r="I2499">
        <v>4</v>
      </c>
      <c r="J2499">
        <v>325.58</v>
      </c>
      <c r="K2499">
        <v>0</v>
      </c>
      <c r="L2499">
        <v>234.42</v>
      </c>
      <c r="M2499">
        <v>4.91</v>
      </c>
      <c r="N2499">
        <v>1541.65</v>
      </c>
      <c r="O2499" t="s">
        <v>69</v>
      </c>
      <c r="P2499" t="s">
        <v>132</v>
      </c>
      <c r="Q2499" t="s">
        <v>221</v>
      </c>
      <c r="R2499" t="s">
        <v>222</v>
      </c>
      <c r="S2499" t="s">
        <v>43</v>
      </c>
      <c r="T2499" t="s">
        <v>6737</v>
      </c>
    </row>
    <row r="2500" spans="1:20" x14ac:dyDescent="0.25">
      <c r="A2500" t="s">
        <v>6738</v>
      </c>
      <c r="B2500" s="1">
        <v>44517</v>
      </c>
      <c r="C2500" t="s">
        <v>6739</v>
      </c>
      <c r="D2500" t="s">
        <v>746</v>
      </c>
      <c r="E2500" t="s">
        <v>56</v>
      </c>
      <c r="F2500" t="s">
        <v>57</v>
      </c>
      <c r="G2500" t="s">
        <v>108</v>
      </c>
      <c r="H2500" t="s">
        <v>354</v>
      </c>
      <c r="I2500">
        <v>5</v>
      </c>
      <c r="J2500">
        <v>7.19</v>
      </c>
      <c r="K2500">
        <v>0.05</v>
      </c>
      <c r="L2500">
        <v>4.0999999999999996</v>
      </c>
      <c r="M2500">
        <v>1.64</v>
      </c>
      <c r="N2500">
        <v>39.89</v>
      </c>
      <c r="O2500" t="s">
        <v>27</v>
      </c>
      <c r="P2500" t="s">
        <v>28</v>
      </c>
      <c r="Q2500" t="s">
        <v>71</v>
      </c>
      <c r="R2500" t="s">
        <v>42</v>
      </c>
      <c r="S2500" t="s">
        <v>43</v>
      </c>
      <c r="T2500" t="s">
        <v>223</v>
      </c>
    </row>
    <row r="2501" spans="1:20" x14ac:dyDescent="0.25">
      <c r="A2501" t="s">
        <v>6740</v>
      </c>
      <c r="B2501" s="1">
        <v>45058</v>
      </c>
      <c r="C2501" t="s">
        <v>5540</v>
      </c>
      <c r="D2501" t="s">
        <v>974</v>
      </c>
      <c r="E2501" t="s">
        <v>208</v>
      </c>
      <c r="F2501" t="s">
        <v>209</v>
      </c>
      <c r="G2501" t="s">
        <v>180</v>
      </c>
      <c r="H2501" t="s">
        <v>26</v>
      </c>
      <c r="I2501">
        <v>3</v>
      </c>
      <c r="J2501">
        <v>83.48</v>
      </c>
      <c r="K2501">
        <v>0.25</v>
      </c>
      <c r="L2501">
        <v>9.39</v>
      </c>
      <c r="M2501">
        <v>13.83</v>
      </c>
      <c r="N2501">
        <v>211.05</v>
      </c>
      <c r="O2501" t="s">
        <v>69</v>
      </c>
      <c r="P2501" t="s">
        <v>70</v>
      </c>
      <c r="Q2501" t="s">
        <v>145</v>
      </c>
      <c r="R2501" t="s">
        <v>146</v>
      </c>
      <c r="S2501" t="s">
        <v>72</v>
      </c>
      <c r="T2501" t="s">
        <v>2554</v>
      </c>
    </row>
    <row r="2502" spans="1:20" x14ac:dyDescent="0.25">
      <c r="A2502" t="s">
        <v>6741</v>
      </c>
      <c r="B2502" s="1">
        <v>43995</v>
      </c>
      <c r="C2502" t="s">
        <v>6742</v>
      </c>
      <c r="D2502" t="s">
        <v>1321</v>
      </c>
      <c r="E2502" t="s">
        <v>945</v>
      </c>
      <c r="F2502" t="s">
        <v>946</v>
      </c>
      <c r="G2502" t="s">
        <v>38</v>
      </c>
      <c r="H2502" t="s">
        <v>256</v>
      </c>
      <c r="I2502">
        <v>3</v>
      </c>
      <c r="J2502">
        <v>576.54999999999995</v>
      </c>
      <c r="K2502">
        <v>0</v>
      </c>
      <c r="L2502">
        <v>86.48</v>
      </c>
      <c r="M2502">
        <v>5.4</v>
      </c>
      <c r="N2502">
        <v>1821.53</v>
      </c>
      <c r="O2502" t="s">
        <v>153</v>
      </c>
      <c r="P2502" t="s">
        <v>28</v>
      </c>
      <c r="Q2502" t="s">
        <v>228</v>
      </c>
      <c r="R2502" t="s">
        <v>82</v>
      </c>
      <c r="S2502" t="s">
        <v>43</v>
      </c>
      <c r="T2502" t="s">
        <v>4926</v>
      </c>
    </row>
    <row r="2503" spans="1:20" x14ac:dyDescent="0.25">
      <c r="A2503" t="s">
        <v>6743</v>
      </c>
      <c r="B2503" s="1">
        <v>44135</v>
      </c>
      <c r="C2503" t="s">
        <v>6744</v>
      </c>
      <c r="D2503" t="s">
        <v>385</v>
      </c>
      <c r="E2503" t="s">
        <v>337</v>
      </c>
      <c r="F2503" t="s">
        <v>338</v>
      </c>
      <c r="G2503" t="s">
        <v>38</v>
      </c>
      <c r="H2503" t="s">
        <v>109</v>
      </c>
      <c r="I2503">
        <v>1</v>
      </c>
      <c r="J2503">
        <v>23.46</v>
      </c>
      <c r="K2503">
        <v>0.3</v>
      </c>
      <c r="L2503">
        <v>0.82</v>
      </c>
      <c r="M2503">
        <v>4.84</v>
      </c>
      <c r="N2503">
        <v>22.08</v>
      </c>
      <c r="O2503" t="s">
        <v>80</v>
      </c>
      <c r="P2503" t="s">
        <v>28</v>
      </c>
      <c r="Q2503" t="s">
        <v>221</v>
      </c>
      <c r="R2503" t="s">
        <v>222</v>
      </c>
      <c r="S2503" t="s">
        <v>43</v>
      </c>
      <c r="T2503" t="s">
        <v>2478</v>
      </c>
    </row>
    <row r="2504" spans="1:20" x14ac:dyDescent="0.25">
      <c r="A2504" t="s">
        <v>6745</v>
      </c>
      <c r="B2504" s="1">
        <v>45351</v>
      </c>
      <c r="C2504" t="s">
        <v>6746</v>
      </c>
      <c r="D2504" t="s">
        <v>823</v>
      </c>
      <c r="E2504" t="s">
        <v>56</v>
      </c>
      <c r="F2504" t="s">
        <v>57</v>
      </c>
      <c r="G2504" t="s">
        <v>25</v>
      </c>
      <c r="H2504" t="s">
        <v>26</v>
      </c>
      <c r="I2504">
        <v>1</v>
      </c>
      <c r="J2504">
        <v>317.61</v>
      </c>
      <c r="K2504">
        <v>0.05</v>
      </c>
      <c r="L2504">
        <v>54.31</v>
      </c>
      <c r="M2504">
        <v>5.73</v>
      </c>
      <c r="N2504">
        <v>361.77</v>
      </c>
      <c r="O2504" t="s">
        <v>27</v>
      </c>
      <c r="P2504" t="s">
        <v>28</v>
      </c>
      <c r="Q2504" t="s">
        <v>221</v>
      </c>
      <c r="R2504" t="s">
        <v>222</v>
      </c>
      <c r="S2504" t="s">
        <v>43</v>
      </c>
      <c r="T2504" t="s">
        <v>6747</v>
      </c>
    </row>
    <row r="2505" spans="1:20" x14ac:dyDescent="0.25">
      <c r="A2505" t="s">
        <v>6748</v>
      </c>
      <c r="B2505" s="1">
        <v>45486</v>
      </c>
      <c r="C2505" t="s">
        <v>6749</v>
      </c>
      <c r="D2505" t="s">
        <v>1825</v>
      </c>
      <c r="E2505" t="s">
        <v>172</v>
      </c>
      <c r="F2505" t="s">
        <v>173</v>
      </c>
      <c r="G2505" t="s">
        <v>108</v>
      </c>
      <c r="H2505" t="s">
        <v>354</v>
      </c>
      <c r="I2505">
        <v>2</v>
      </c>
      <c r="J2505">
        <v>130.19999999999999</v>
      </c>
      <c r="K2505">
        <v>0.05</v>
      </c>
      <c r="L2505">
        <v>29.69</v>
      </c>
      <c r="M2505">
        <v>9.93</v>
      </c>
      <c r="N2505">
        <v>287</v>
      </c>
      <c r="O2505" t="s">
        <v>153</v>
      </c>
      <c r="P2505" t="s">
        <v>28</v>
      </c>
      <c r="Q2505" t="s">
        <v>221</v>
      </c>
      <c r="R2505" t="s">
        <v>222</v>
      </c>
      <c r="S2505" t="s">
        <v>31</v>
      </c>
      <c r="T2505" t="s">
        <v>981</v>
      </c>
    </row>
    <row r="2506" spans="1:20" x14ac:dyDescent="0.25">
      <c r="A2506" t="s">
        <v>6750</v>
      </c>
      <c r="B2506" s="1">
        <v>45410</v>
      </c>
      <c r="C2506" t="s">
        <v>6751</v>
      </c>
      <c r="D2506" t="s">
        <v>1854</v>
      </c>
      <c r="E2506" t="s">
        <v>492</v>
      </c>
      <c r="F2506" t="s">
        <v>493</v>
      </c>
      <c r="G2506" t="s">
        <v>108</v>
      </c>
      <c r="H2506" t="s">
        <v>26</v>
      </c>
      <c r="I2506">
        <v>1</v>
      </c>
      <c r="J2506">
        <v>94.6</v>
      </c>
      <c r="K2506">
        <v>0.2</v>
      </c>
      <c r="L2506">
        <v>6.05</v>
      </c>
      <c r="M2506">
        <v>3.88</v>
      </c>
      <c r="N2506">
        <v>85.61</v>
      </c>
      <c r="O2506" t="s">
        <v>80</v>
      </c>
      <c r="P2506" t="s">
        <v>99</v>
      </c>
      <c r="Q2506" t="s">
        <v>145</v>
      </c>
      <c r="R2506" t="s">
        <v>146</v>
      </c>
      <c r="S2506" t="s">
        <v>43</v>
      </c>
      <c r="T2506" t="s">
        <v>3912</v>
      </c>
    </row>
    <row r="2507" spans="1:20" x14ac:dyDescent="0.25">
      <c r="A2507" t="s">
        <v>6752</v>
      </c>
      <c r="B2507" s="1">
        <v>43986</v>
      </c>
      <c r="C2507" t="s">
        <v>6753</v>
      </c>
      <c r="D2507" t="s">
        <v>1496</v>
      </c>
      <c r="E2507" t="s">
        <v>302</v>
      </c>
      <c r="F2507" t="s">
        <v>303</v>
      </c>
      <c r="G2507" t="s">
        <v>98</v>
      </c>
      <c r="H2507" t="s">
        <v>109</v>
      </c>
      <c r="I2507">
        <v>3</v>
      </c>
      <c r="J2507">
        <v>379.39</v>
      </c>
      <c r="K2507">
        <v>0</v>
      </c>
      <c r="L2507">
        <v>56.91</v>
      </c>
      <c r="M2507">
        <v>10.44</v>
      </c>
      <c r="N2507">
        <v>1205.52</v>
      </c>
      <c r="O2507" t="s">
        <v>69</v>
      </c>
      <c r="P2507" t="s">
        <v>28</v>
      </c>
      <c r="Q2507" t="s">
        <v>51</v>
      </c>
      <c r="R2507" t="s">
        <v>42</v>
      </c>
      <c r="S2507" t="s">
        <v>31</v>
      </c>
      <c r="T2507" t="s">
        <v>6754</v>
      </c>
    </row>
    <row r="2508" spans="1:20" x14ac:dyDescent="0.25">
      <c r="A2508" t="s">
        <v>6755</v>
      </c>
      <c r="B2508" s="1">
        <v>45221</v>
      </c>
      <c r="C2508" t="s">
        <v>6756</v>
      </c>
      <c r="D2508" t="s">
        <v>1103</v>
      </c>
      <c r="E2508" t="s">
        <v>208</v>
      </c>
      <c r="F2508" t="s">
        <v>209</v>
      </c>
      <c r="G2508" t="s">
        <v>98</v>
      </c>
      <c r="H2508" t="s">
        <v>109</v>
      </c>
      <c r="I2508">
        <v>1</v>
      </c>
      <c r="J2508">
        <v>499.68</v>
      </c>
      <c r="K2508">
        <v>0</v>
      </c>
      <c r="L2508">
        <v>59.96</v>
      </c>
      <c r="M2508">
        <v>10.88</v>
      </c>
      <c r="N2508">
        <v>570.52</v>
      </c>
      <c r="O2508" t="s">
        <v>153</v>
      </c>
      <c r="P2508" t="s">
        <v>132</v>
      </c>
      <c r="Q2508" t="s">
        <v>60</v>
      </c>
      <c r="R2508" t="s">
        <v>61</v>
      </c>
      <c r="S2508" t="s">
        <v>43</v>
      </c>
      <c r="T2508" t="s">
        <v>272</v>
      </c>
    </row>
    <row r="2509" spans="1:20" x14ac:dyDescent="0.25">
      <c r="A2509" t="s">
        <v>6757</v>
      </c>
      <c r="B2509" s="1">
        <v>45573</v>
      </c>
      <c r="C2509" t="s">
        <v>6758</v>
      </c>
      <c r="D2509" t="s">
        <v>670</v>
      </c>
      <c r="E2509" t="s">
        <v>592</v>
      </c>
      <c r="F2509" t="s">
        <v>593</v>
      </c>
      <c r="G2509" t="s">
        <v>25</v>
      </c>
      <c r="H2509" t="s">
        <v>123</v>
      </c>
      <c r="I2509">
        <v>5</v>
      </c>
      <c r="J2509">
        <v>285.87</v>
      </c>
      <c r="K2509">
        <v>0.1</v>
      </c>
      <c r="L2509">
        <v>64.319999999999993</v>
      </c>
      <c r="M2509">
        <v>13.59</v>
      </c>
      <c r="N2509">
        <v>1364.32</v>
      </c>
      <c r="O2509" t="s">
        <v>27</v>
      </c>
      <c r="P2509" t="s">
        <v>28</v>
      </c>
      <c r="Q2509" t="s">
        <v>100</v>
      </c>
      <c r="R2509" t="s">
        <v>101</v>
      </c>
      <c r="S2509" t="s">
        <v>43</v>
      </c>
      <c r="T2509" t="s">
        <v>3231</v>
      </c>
    </row>
    <row r="2510" spans="1:20" x14ac:dyDescent="0.25">
      <c r="A2510" t="s">
        <v>6759</v>
      </c>
      <c r="B2510" s="1">
        <v>44450</v>
      </c>
      <c r="C2510" t="s">
        <v>6760</v>
      </c>
      <c r="D2510" t="s">
        <v>1192</v>
      </c>
      <c r="E2510" t="s">
        <v>137</v>
      </c>
      <c r="F2510" t="s">
        <v>138</v>
      </c>
      <c r="G2510" t="s">
        <v>98</v>
      </c>
      <c r="H2510" t="s">
        <v>58</v>
      </c>
      <c r="I2510">
        <v>1</v>
      </c>
      <c r="J2510">
        <v>16.190000000000001</v>
      </c>
      <c r="K2510">
        <v>0</v>
      </c>
      <c r="L2510">
        <v>0</v>
      </c>
      <c r="M2510">
        <v>7.09</v>
      </c>
      <c r="N2510">
        <v>23.28</v>
      </c>
      <c r="O2510" t="s">
        <v>40</v>
      </c>
      <c r="P2510" t="s">
        <v>28</v>
      </c>
      <c r="Q2510" t="s">
        <v>100</v>
      </c>
      <c r="R2510" t="s">
        <v>101</v>
      </c>
      <c r="S2510" t="s">
        <v>43</v>
      </c>
      <c r="T2510" t="s">
        <v>6761</v>
      </c>
    </row>
    <row r="2511" spans="1:20" x14ac:dyDescent="0.25">
      <c r="A2511" t="s">
        <v>6762</v>
      </c>
      <c r="B2511" s="1">
        <v>45105</v>
      </c>
      <c r="C2511" t="s">
        <v>6763</v>
      </c>
      <c r="D2511" t="s">
        <v>267</v>
      </c>
      <c r="E2511" t="s">
        <v>469</v>
      </c>
      <c r="F2511" t="s">
        <v>470</v>
      </c>
      <c r="G2511" t="s">
        <v>98</v>
      </c>
      <c r="H2511" t="s">
        <v>58</v>
      </c>
      <c r="I2511">
        <v>4</v>
      </c>
      <c r="J2511">
        <v>402.24</v>
      </c>
      <c r="K2511">
        <v>0.05</v>
      </c>
      <c r="L2511">
        <v>76.430000000000007</v>
      </c>
      <c r="M2511">
        <v>9.65</v>
      </c>
      <c r="N2511">
        <v>1614.59</v>
      </c>
      <c r="O2511" t="s">
        <v>153</v>
      </c>
      <c r="P2511" t="s">
        <v>132</v>
      </c>
      <c r="Q2511" t="s">
        <v>89</v>
      </c>
      <c r="R2511" t="s">
        <v>90</v>
      </c>
      <c r="S2511" t="s">
        <v>31</v>
      </c>
      <c r="T2511" t="s">
        <v>2047</v>
      </c>
    </row>
    <row r="2512" spans="1:20" x14ac:dyDescent="0.25">
      <c r="A2512" t="s">
        <v>6764</v>
      </c>
      <c r="B2512" s="1">
        <v>44787</v>
      </c>
      <c r="C2512" t="s">
        <v>6765</v>
      </c>
      <c r="D2512" t="s">
        <v>1458</v>
      </c>
      <c r="E2512" t="s">
        <v>456</v>
      </c>
      <c r="F2512" t="s">
        <v>457</v>
      </c>
      <c r="G2512" t="s">
        <v>180</v>
      </c>
      <c r="H2512" t="s">
        <v>354</v>
      </c>
      <c r="I2512">
        <v>1</v>
      </c>
      <c r="J2512">
        <v>372.17</v>
      </c>
      <c r="K2512">
        <v>0.1</v>
      </c>
      <c r="L2512">
        <v>26.8</v>
      </c>
      <c r="M2512">
        <v>3.67</v>
      </c>
      <c r="N2512">
        <v>365.42</v>
      </c>
      <c r="O2512" t="s">
        <v>40</v>
      </c>
      <c r="P2512" t="s">
        <v>28</v>
      </c>
      <c r="Q2512" t="s">
        <v>188</v>
      </c>
      <c r="R2512" t="s">
        <v>82</v>
      </c>
      <c r="S2512" t="s">
        <v>43</v>
      </c>
      <c r="T2512" t="s">
        <v>6766</v>
      </c>
    </row>
    <row r="2513" spans="1:20" x14ac:dyDescent="0.25">
      <c r="A2513" t="s">
        <v>6767</v>
      </c>
      <c r="B2513" s="1">
        <v>44164</v>
      </c>
      <c r="C2513" t="s">
        <v>6768</v>
      </c>
      <c r="D2513" t="s">
        <v>836</v>
      </c>
      <c r="E2513" t="s">
        <v>215</v>
      </c>
      <c r="F2513" t="s">
        <v>216</v>
      </c>
      <c r="G2513" t="s">
        <v>108</v>
      </c>
      <c r="H2513" t="s">
        <v>109</v>
      </c>
      <c r="I2513">
        <v>3</v>
      </c>
      <c r="J2513">
        <v>579.79999999999995</v>
      </c>
      <c r="K2513">
        <v>0.05</v>
      </c>
      <c r="L2513">
        <v>198.29</v>
      </c>
      <c r="M2513">
        <v>2.1</v>
      </c>
      <c r="N2513">
        <v>1852.82</v>
      </c>
      <c r="O2513" t="s">
        <v>40</v>
      </c>
      <c r="P2513" t="s">
        <v>28</v>
      </c>
      <c r="Q2513" t="s">
        <v>154</v>
      </c>
      <c r="R2513" t="s">
        <v>155</v>
      </c>
      <c r="S2513" t="s">
        <v>43</v>
      </c>
      <c r="T2513" t="s">
        <v>2665</v>
      </c>
    </row>
    <row r="2514" spans="1:20" x14ac:dyDescent="0.25">
      <c r="A2514" t="s">
        <v>6769</v>
      </c>
      <c r="B2514" s="1">
        <v>45496</v>
      </c>
      <c r="C2514" t="s">
        <v>6770</v>
      </c>
      <c r="D2514" t="s">
        <v>220</v>
      </c>
      <c r="E2514" t="s">
        <v>280</v>
      </c>
      <c r="F2514" t="s">
        <v>281</v>
      </c>
      <c r="G2514" t="s">
        <v>108</v>
      </c>
      <c r="H2514" t="s">
        <v>109</v>
      </c>
      <c r="I2514">
        <v>5</v>
      </c>
      <c r="J2514">
        <v>404.16</v>
      </c>
      <c r="K2514">
        <v>0.1</v>
      </c>
      <c r="L2514">
        <v>90.94</v>
      </c>
      <c r="M2514">
        <v>8.7799999999999994</v>
      </c>
      <c r="N2514">
        <v>1918.44</v>
      </c>
      <c r="O2514" t="s">
        <v>69</v>
      </c>
      <c r="P2514" t="s">
        <v>28</v>
      </c>
      <c r="Q2514" t="s">
        <v>166</v>
      </c>
      <c r="R2514" t="s">
        <v>167</v>
      </c>
      <c r="S2514" t="s">
        <v>72</v>
      </c>
      <c r="T2514" t="s">
        <v>6771</v>
      </c>
    </row>
    <row r="2515" spans="1:20" x14ac:dyDescent="0.25">
      <c r="A2515" t="s">
        <v>6772</v>
      </c>
      <c r="B2515" s="1">
        <v>44799</v>
      </c>
      <c r="C2515" t="s">
        <v>6773</v>
      </c>
      <c r="D2515" t="s">
        <v>591</v>
      </c>
      <c r="E2515" t="s">
        <v>106</v>
      </c>
      <c r="F2515" t="s">
        <v>107</v>
      </c>
      <c r="G2515" t="s">
        <v>25</v>
      </c>
      <c r="H2515" t="s">
        <v>109</v>
      </c>
      <c r="I2515">
        <v>1</v>
      </c>
      <c r="J2515">
        <v>262.94</v>
      </c>
      <c r="K2515">
        <v>0.05</v>
      </c>
      <c r="L2515">
        <v>19.98</v>
      </c>
      <c r="M2515">
        <v>12.73</v>
      </c>
      <c r="N2515">
        <v>282.5</v>
      </c>
      <c r="O2515" t="s">
        <v>27</v>
      </c>
      <c r="P2515" t="s">
        <v>70</v>
      </c>
      <c r="Q2515" t="s">
        <v>116</v>
      </c>
      <c r="R2515" t="s">
        <v>42</v>
      </c>
      <c r="S2515" t="s">
        <v>43</v>
      </c>
      <c r="T2515" t="s">
        <v>2815</v>
      </c>
    </row>
    <row r="2516" spans="1:20" x14ac:dyDescent="0.25">
      <c r="A2516" t="s">
        <v>6774</v>
      </c>
      <c r="B2516" s="1">
        <v>44341</v>
      </c>
      <c r="C2516" t="s">
        <v>6775</v>
      </c>
      <c r="D2516" t="s">
        <v>1636</v>
      </c>
      <c r="E2516" t="s">
        <v>202</v>
      </c>
      <c r="F2516" t="s">
        <v>203</v>
      </c>
      <c r="G2516" t="s">
        <v>98</v>
      </c>
      <c r="H2516" t="s">
        <v>263</v>
      </c>
      <c r="I2516">
        <v>5</v>
      </c>
      <c r="J2516">
        <v>304.14</v>
      </c>
      <c r="K2516">
        <v>0</v>
      </c>
      <c r="L2516">
        <v>121.66</v>
      </c>
      <c r="M2516">
        <v>5.08</v>
      </c>
      <c r="N2516">
        <v>1647.44</v>
      </c>
      <c r="O2516" t="s">
        <v>69</v>
      </c>
      <c r="P2516" t="s">
        <v>28</v>
      </c>
      <c r="Q2516" t="s">
        <v>41</v>
      </c>
      <c r="R2516" t="s">
        <v>42</v>
      </c>
      <c r="S2516" t="s">
        <v>31</v>
      </c>
      <c r="T2516" t="s">
        <v>1254</v>
      </c>
    </row>
    <row r="2517" spans="1:20" x14ac:dyDescent="0.25">
      <c r="A2517" t="s">
        <v>6776</v>
      </c>
      <c r="B2517" s="1">
        <v>45147</v>
      </c>
      <c r="C2517" t="s">
        <v>6777</v>
      </c>
      <c r="D2517" t="s">
        <v>1085</v>
      </c>
      <c r="E2517" t="s">
        <v>380</v>
      </c>
      <c r="F2517" t="s">
        <v>381</v>
      </c>
      <c r="G2517" t="s">
        <v>98</v>
      </c>
      <c r="H2517" t="s">
        <v>109</v>
      </c>
      <c r="I2517">
        <v>4</v>
      </c>
      <c r="J2517">
        <v>454.74</v>
      </c>
      <c r="K2517">
        <v>0</v>
      </c>
      <c r="L2517">
        <v>90.95</v>
      </c>
      <c r="M2517">
        <v>7.96</v>
      </c>
      <c r="N2517">
        <v>1917.87</v>
      </c>
      <c r="O2517" t="s">
        <v>153</v>
      </c>
      <c r="P2517" t="s">
        <v>132</v>
      </c>
      <c r="Q2517" t="s">
        <v>221</v>
      </c>
      <c r="R2517" t="s">
        <v>222</v>
      </c>
      <c r="S2517" t="s">
        <v>31</v>
      </c>
      <c r="T2517" t="s">
        <v>4701</v>
      </c>
    </row>
    <row r="2518" spans="1:20" x14ac:dyDescent="0.25">
      <c r="A2518" t="s">
        <v>6778</v>
      </c>
      <c r="B2518" s="1">
        <v>44874</v>
      </c>
      <c r="C2518" t="s">
        <v>6779</v>
      </c>
      <c r="D2518" t="s">
        <v>712</v>
      </c>
      <c r="E2518" t="s">
        <v>196</v>
      </c>
      <c r="F2518" t="s">
        <v>197</v>
      </c>
      <c r="G2518" t="s">
        <v>180</v>
      </c>
      <c r="H2518" t="s">
        <v>26</v>
      </c>
      <c r="I2518">
        <v>3</v>
      </c>
      <c r="J2518">
        <v>363.44</v>
      </c>
      <c r="K2518">
        <v>0</v>
      </c>
      <c r="L2518">
        <v>130.84</v>
      </c>
      <c r="M2518">
        <v>11.11</v>
      </c>
      <c r="N2518">
        <v>1232.27</v>
      </c>
      <c r="O2518" t="s">
        <v>40</v>
      </c>
      <c r="P2518" t="s">
        <v>28</v>
      </c>
      <c r="Q2518" t="s">
        <v>139</v>
      </c>
      <c r="R2518" t="s">
        <v>140</v>
      </c>
      <c r="S2518" t="s">
        <v>235</v>
      </c>
      <c r="T2518" t="s">
        <v>932</v>
      </c>
    </row>
    <row r="2519" spans="1:20" x14ac:dyDescent="0.25">
      <c r="A2519" t="s">
        <v>6780</v>
      </c>
      <c r="B2519" s="1">
        <v>44112</v>
      </c>
      <c r="C2519" t="s">
        <v>6781</v>
      </c>
      <c r="D2519" t="s">
        <v>120</v>
      </c>
      <c r="E2519" t="s">
        <v>319</v>
      </c>
      <c r="F2519" t="s">
        <v>320</v>
      </c>
      <c r="G2519" t="s">
        <v>98</v>
      </c>
      <c r="H2519" t="s">
        <v>109</v>
      </c>
      <c r="I2519">
        <v>5</v>
      </c>
      <c r="J2519">
        <v>197.43</v>
      </c>
      <c r="K2519">
        <v>0</v>
      </c>
      <c r="L2519">
        <v>118.46</v>
      </c>
      <c r="M2519">
        <v>12.16</v>
      </c>
      <c r="N2519">
        <v>1117.77</v>
      </c>
      <c r="O2519" t="s">
        <v>27</v>
      </c>
      <c r="P2519" t="s">
        <v>28</v>
      </c>
      <c r="Q2519" t="s">
        <v>71</v>
      </c>
      <c r="R2519" t="s">
        <v>42</v>
      </c>
      <c r="S2519" t="s">
        <v>43</v>
      </c>
      <c r="T2519" t="s">
        <v>5945</v>
      </c>
    </row>
    <row r="2520" spans="1:20" x14ac:dyDescent="0.25">
      <c r="A2520" t="s">
        <v>6782</v>
      </c>
      <c r="B2520" s="1">
        <v>44627</v>
      </c>
      <c r="C2520" t="s">
        <v>6783</v>
      </c>
      <c r="D2520" t="s">
        <v>1885</v>
      </c>
      <c r="E2520" t="s">
        <v>172</v>
      </c>
      <c r="F2520" t="s">
        <v>173</v>
      </c>
      <c r="G2520" t="s">
        <v>108</v>
      </c>
      <c r="H2520" t="s">
        <v>256</v>
      </c>
      <c r="I2520">
        <v>5</v>
      </c>
      <c r="J2520">
        <v>151.78</v>
      </c>
      <c r="K2520">
        <v>0.2</v>
      </c>
      <c r="L2520">
        <v>30.36</v>
      </c>
      <c r="M2520">
        <v>8.48</v>
      </c>
      <c r="N2520">
        <v>645.96</v>
      </c>
      <c r="O2520" t="s">
        <v>69</v>
      </c>
      <c r="P2520" t="s">
        <v>28</v>
      </c>
      <c r="Q2520" t="s">
        <v>166</v>
      </c>
      <c r="R2520" t="s">
        <v>167</v>
      </c>
      <c r="S2520" t="s">
        <v>31</v>
      </c>
      <c r="T2520" t="s">
        <v>1893</v>
      </c>
    </row>
    <row r="2521" spans="1:20" x14ac:dyDescent="0.25">
      <c r="A2521" t="s">
        <v>6784</v>
      </c>
      <c r="B2521" s="1">
        <v>44855</v>
      </c>
      <c r="C2521" t="s">
        <v>6785</v>
      </c>
      <c r="D2521" t="s">
        <v>1133</v>
      </c>
      <c r="E2521" t="s">
        <v>226</v>
      </c>
      <c r="F2521" t="s">
        <v>227</v>
      </c>
      <c r="G2521" t="s">
        <v>108</v>
      </c>
      <c r="H2521" t="s">
        <v>263</v>
      </c>
      <c r="I2521">
        <v>1</v>
      </c>
      <c r="J2521">
        <v>432.25</v>
      </c>
      <c r="K2521">
        <v>0.15</v>
      </c>
      <c r="L2521">
        <v>29.39</v>
      </c>
      <c r="M2521">
        <v>4.5</v>
      </c>
      <c r="N2521">
        <v>401.3</v>
      </c>
      <c r="O2521" t="s">
        <v>40</v>
      </c>
      <c r="P2521" t="s">
        <v>28</v>
      </c>
      <c r="Q2521" t="s">
        <v>51</v>
      </c>
      <c r="R2521" t="s">
        <v>42</v>
      </c>
      <c r="S2521" t="s">
        <v>43</v>
      </c>
      <c r="T2521" t="s">
        <v>971</v>
      </c>
    </row>
    <row r="2522" spans="1:20" x14ac:dyDescent="0.25">
      <c r="A2522" t="s">
        <v>6786</v>
      </c>
      <c r="B2522" s="1">
        <v>43949</v>
      </c>
      <c r="C2522" t="s">
        <v>6787</v>
      </c>
      <c r="D2522" t="s">
        <v>656</v>
      </c>
      <c r="E2522" t="s">
        <v>36</v>
      </c>
      <c r="F2522" t="s">
        <v>37</v>
      </c>
      <c r="G2522" t="s">
        <v>50</v>
      </c>
      <c r="H2522" t="s">
        <v>26</v>
      </c>
      <c r="I2522">
        <v>5</v>
      </c>
      <c r="J2522">
        <v>272.83999999999997</v>
      </c>
      <c r="K2522">
        <v>0</v>
      </c>
      <c r="L2522">
        <v>109.14</v>
      </c>
      <c r="M2522">
        <v>14.85</v>
      </c>
      <c r="N2522">
        <v>1488.19</v>
      </c>
      <c r="O2522" t="s">
        <v>40</v>
      </c>
      <c r="P2522" t="s">
        <v>28</v>
      </c>
      <c r="Q2522" t="s">
        <v>339</v>
      </c>
      <c r="R2522" t="s">
        <v>82</v>
      </c>
      <c r="S2522" t="s">
        <v>43</v>
      </c>
      <c r="T2522" t="s">
        <v>3324</v>
      </c>
    </row>
    <row r="2523" spans="1:20" x14ac:dyDescent="0.25">
      <c r="A2523" t="s">
        <v>6788</v>
      </c>
      <c r="B2523" s="1">
        <v>44889</v>
      </c>
      <c r="C2523" t="s">
        <v>6789</v>
      </c>
      <c r="D2523" t="s">
        <v>660</v>
      </c>
      <c r="E2523" t="s">
        <v>121</v>
      </c>
      <c r="F2523" t="s">
        <v>122</v>
      </c>
      <c r="G2523" t="s">
        <v>25</v>
      </c>
      <c r="H2523" t="s">
        <v>354</v>
      </c>
      <c r="I2523">
        <v>4</v>
      </c>
      <c r="J2523">
        <v>195.25</v>
      </c>
      <c r="K2523">
        <v>0</v>
      </c>
      <c r="L2523">
        <v>93.72</v>
      </c>
      <c r="M2523">
        <v>2.7</v>
      </c>
      <c r="N2523">
        <v>877.42</v>
      </c>
      <c r="O2523" t="s">
        <v>153</v>
      </c>
      <c r="P2523" t="s">
        <v>28</v>
      </c>
      <c r="Q2523" t="s">
        <v>71</v>
      </c>
      <c r="R2523" t="s">
        <v>42</v>
      </c>
      <c r="S2523" t="s">
        <v>43</v>
      </c>
      <c r="T2523" t="s">
        <v>805</v>
      </c>
    </row>
    <row r="2524" spans="1:20" x14ac:dyDescent="0.25">
      <c r="A2524" t="s">
        <v>6790</v>
      </c>
      <c r="B2524" s="1">
        <v>44028</v>
      </c>
      <c r="C2524" t="s">
        <v>6791</v>
      </c>
      <c r="D2524" t="s">
        <v>865</v>
      </c>
      <c r="E2524" t="s">
        <v>77</v>
      </c>
      <c r="F2524" t="s">
        <v>78</v>
      </c>
      <c r="G2524" t="s">
        <v>108</v>
      </c>
      <c r="H2524" t="s">
        <v>256</v>
      </c>
      <c r="I2524">
        <v>3</v>
      </c>
      <c r="J2524">
        <v>495.93</v>
      </c>
      <c r="K2524">
        <v>0.15</v>
      </c>
      <c r="L2524">
        <v>151.75</v>
      </c>
      <c r="M2524">
        <v>5.27</v>
      </c>
      <c r="N2524">
        <v>1421.64</v>
      </c>
      <c r="O2524" t="s">
        <v>69</v>
      </c>
      <c r="P2524" t="s">
        <v>28</v>
      </c>
      <c r="Q2524" t="s">
        <v>116</v>
      </c>
      <c r="R2524" t="s">
        <v>42</v>
      </c>
      <c r="S2524" t="s">
        <v>43</v>
      </c>
      <c r="T2524" t="s">
        <v>6792</v>
      </c>
    </row>
    <row r="2525" spans="1:20" x14ac:dyDescent="0.25">
      <c r="A2525" t="s">
        <v>6793</v>
      </c>
      <c r="B2525" s="1">
        <v>44315</v>
      </c>
      <c r="C2525" t="s">
        <v>6794</v>
      </c>
      <c r="D2525" t="s">
        <v>1943</v>
      </c>
      <c r="E2525" t="s">
        <v>400</v>
      </c>
      <c r="F2525" t="s">
        <v>401</v>
      </c>
      <c r="G2525" t="s">
        <v>180</v>
      </c>
      <c r="H2525" t="s">
        <v>354</v>
      </c>
      <c r="I2525">
        <v>4</v>
      </c>
      <c r="J2525">
        <v>191.91</v>
      </c>
      <c r="K2525">
        <v>0.1</v>
      </c>
      <c r="L2525">
        <v>55.27</v>
      </c>
      <c r="M2525">
        <v>4.2300000000000004</v>
      </c>
      <c r="N2525">
        <v>750.38</v>
      </c>
      <c r="O2525" t="s">
        <v>153</v>
      </c>
      <c r="P2525" t="s">
        <v>28</v>
      </c>
      <c r="Q2525" t="s">
        <v>29</v>
      </c>
      <c r="R2525" t="s">
        <v>30</v>
      </c>
      <c r="S2525" t="s">
        <v>43</v>
      </c>
      <c r="T2525" t="s">
        <v>44</v>
      </c>
    </row>
    <row r="2526" spans="1:20" x14ac:dyDescent="0.25">
      <c r="A2526" t="s">
        <v>6795</v>
      </c>
      <c r="B2526" s="1">
        <v>45611</v>
      </c>
      <c r="C2526" t="s">
        <v>6796</v>
      </c>
      <c r="D2526" t="s">
        <v>1002</v>
      </c>
      <c r="E2526" t="s">
        <v>675</v>
      </c>
      <c r="F2526" t="s">
        <v>676</v>
      </c>
      <c r="G2526" t="s">
        <v>98</v>
      </c>
      <c r="H2526" t="s">
        <v>58</v>
      </c>
      <c r="I2526">
        <v>1</v>
      </c>
      <c r="J2526">
        <v>477.62</v>
      </c>
      <c r="K2526">
        <v>0.05</v>
      </c>
      <c r="L2526">
        <v>54.45</v>
      </c>
      <c r="M2526">
        <v>12.48</v>
      </c>
      <c r="N2526">
        <v>520.66999999999996</v>
      </c>
      <c r="O2526" t="s">
        <v>80</v>
      </c>
      <c r="P2526" t="s">
        <v>28</v>
      </c>
      <c r="Q2526" t="s">
        <v>188</v>
      </c>
      <c r="R2526" t="s">
        <v>82</v>
      </c>
      <c r="S2526" t="s">
        <v>43</v>
      </c>
      <c r="T2526" t="s">
        <v>6797</v>
      </c>
    </row>
    <row r="2527" spans="1:20" x14ac:dyDescent="0.25">
      <c r="A2527" t="s">
        <v>6798</v>
      </c>
      <c r="B2527" s="1">
        <v>44913</v>
      </c>
      <c r="C2527" t="s">
        <v>6799</v>
      </c>
      <c r="D2527" t="s">
        <v>944</v>
      </c>
      <c r="E2527" t="s">
        <v>675</v>
      </c>
      <c r="F2527" t="s">
        <v>676</v>
      </c>
      <c r="G2527" t="s">
        <v>50</v>
      </c>
      <c r="H2527" t="s">
        <v>354</v>
      </c>
      <c r="I2527">
        <v>4</v>
      </c>
      <c r="J2527">
        <v>399.81</v>
      </c>
      <c r="K2527">
        <v>0</v>
      </c>
      <c r="L2527">
        <v>191.91</v>
      </c>
      <c r="M2527">
        <v>0.2</v>
      </c>
      <c r="N2527">
        <v>1791.35</v>
      </c>
      <c r="O2527" t="s">
        <v>27</v>
      </c>
      <c r="P2527" t="s">
        <v>28</v>
      </c>
      <c r="Q2527" t="s">
        <v>166</v>
      </c>
      <c r="R2527" t="s">
        <v>167</v>
      </c>
      <c r="S2527" t="s">
        <v>43</v>
      </c>
      <c r="T2527" t="s">
        <v>6800</v>
      </c>
    </row>
    <row r="2528" spans="1:20" x14ac:dyDescent="0.25">
      <c r="A2528" t="s">
        <v>6801</v>
      </c>
      <c r="B2528" s="1">
        <v>44667</v>
      </c>
      <c r="C2528" t="s">
        <v>6802</v>
      </c>
      <c r="D2528" t="s">
        <v>2168</v>
      </c>
      <c r="E2528" t="s">
        <v>178</v>
      </c>
      <c r="F2528" t="s">
        <v>179</v>
      </c>
      <c r="G2528" t="s">
        <v>108</v>
      </c>
      <c r="H2528" t="s">
        <v>109</v>
      </c>
      <c r="I2528">
        <v>3</v>
      </c>
      <c r="J2528">
        <v>362.89</v>
      </c>
      <c r="K2528">
        <v>0.1</v>
      </c>
      <c r="L2528">
        <v>48.99</v>
      </c>
      <c r="M2528">
        <v>8.91</v>
      </c>
      <c r="N2528">
        <v>1037.7</v>
      </c>
      <c r="O2528" t="s">
        <v>80</v>
      </c>
      <c r="P2528" t="s">
        <v>28</v>
      </c>
      <c r="Q2528" t="s">
        <v>210</v>
      </c>
      <c r="R2528" t="s">
        <v>42</v>
      </c>
      <c r="S2528" t="s">
        <v>43</v>
      </c>
      <c r="T2528" t="s">
        <v>4567</v>
      </c>
    </row>
    <row r="2529" spans="1:20" x14ac:dyDescent="0.25">
      <c r="A2529" t="s">
        <v>6803</v>
      </c>
      <c r="B2529" s="1">
        <v>45015</v>
      </c>
      <c r="C2529" t="s">
        <v>6804</v>
      </c>
      <c r="D2529" t="s">
        <v>65</v>
      </c>
      <c r="E2529" t="s">
        <v>137</v>
      </c>
      <c r="F2529" t="s">
        <v>138</v>
      </c>
      <c r="G2529" t="s">
        <v>98</v>
      </c>
      <c r="H2529" t="s">
        <v>109</v>
      </c>
      <c r="I2529">
        <v>1</v>
      </c>
      <c r="J2529">
        <v>14.45</v>
      </c>
      <c r="K2529">
        <v>0.2</v>
      </c>
      <c r="L2529">
        <v>0.57999999999999996</v>
      </c>
      <c r="M2529">
        <v>3.29</v>
      </c>
      <c r="N2529">
        <v>15.43</v>
      </c>
      <c r="O2529" t="s">
        <v>69</v>
      </c>
      <c r="P2529" t="s">
        <v>28</v>
      </c>
      <c r="Q2529" t="s">
        <v>166</v>
      </c>
      <c r="R2529" t="s">
        <v>167</v>
      </c>
      <c r="S2529" t="s">
        <v>31</v>
      </c>
      <c r="T2529" t="s">
        <v>204</v>
      </c>
    </row>
    <row r="2530" spans="1:20" x14ac:dyDescent="0.25">
      <c r="A2530" t="s">
        <v>6805</v>
      </c>
      <c r="B2530" s="1">
        <v>44839</v>
      </c>
      <c r="C2530" t="s">
        <v>6806</v>
      </c>
      <c r="D2530" t="s">
        <v>604</v>
      </c>
      <c r="E2530" t="s">
        <v>66</v>
      </c>
      <c r="F2530" t="s">
        <v>67</v>
      </c>
      <c r="G2530" t="s">
        <v>50</v>
      </c>
      <c r="H2530" t="s">
        <v>263</v>
      </c>
      <c r="I2530">
        <v>3</v>
      </c>
      <c r="J2530">
        <v>571.38</v>
      </c>
      <c r="K2530">
        <v>0.1</v>
      </c>
      <c r="L2530">
        <v>77.14</v>
      </c>
      <c r="M2530">
        <v>0.34</v>
      </c>
      <c r="N2530">
        <v>1620.21</v>
      </c>
      <c r="O2530" t="s">
        <v>27</v>
      </c>
      <c r="P2530" t="s">
        <v>28</v>
      </c>
      <c r="Q2530" t="s">
        <v>188</v>
      </c>
      <c r="R2530" t="s">
        <v>82</v>
      </c>
      <c r="S2530" t="s">
        <v>43</v>
      </c>
      <c r="T2530" t="s">
        <v>5913</v>
      </c>
    </row>
    <row r="2531" spans="1:20" x14ac:dyDescent="0.25">
      <c r="A2531" t="s">
        <v>6807</v>
      </c>
      <c r="B2531" s="1">
        <v>44521</v>
      </c>
      <c r="C2531" t="s">
        <v>6808</v>
      </c>
      <c r="D2531" t="s">
        <v>396</v>
      </c>
      <c r="E2531" t="s">
        <v>48</v>
      </c>
      <c r="F2531" t="s">
        <v>49</v>
      </c>
      <c r="G2531" t="s">
        <v>108</v>
      </c>
      <c r="H2531" t="s">
        <v>109</v>
      </c>
      <c r="I2531">
        <v>5</v>
      </c>
      <c r="J2531">
        <v>242.65</v>
      </c>
      <c r="K2531">
        <v>0</v>
      </c>
      <c r="L2531">
        <v>97.06</v>
      </c>
      <c r="M2531">
        <v>4.97</v>
      </c>
      <c r="N2531">
        <v>1315.28</v>
      </c>
      <c r="O2531" t="s">
        <v>27</v>
      </c>
      <c r="P2531" t="s">
        <v>28</v>
      </c>
      <c r="Q2531" t="s">
        <v>116</v>
      </c>
      <c r="R2531" t="s">
        <v>42</v>
      </c>
      <c r="S2531" t="s">
        <v>43</v>
      </c>
      <c r="T2531" t="s">
        <v>344</v>
      </c>
    </row>
    <row r="2532" spans="1:20" x14ac:dyDescent="0.25">
      <c r="A2532" t="s">
        <v>6809</v>
      </c>
      <c r="B2532" s="1">
        <v>45060</v>
      </c>
      <c r="C2532" t="s">
        <v>6810</v>
      </c>
      <c r="D2532" t="s">
        <v>779</v>
      </c>
      <c r="E2532" t="s">
        <v>380</v>
      </c>
      <c r="F2532" t="s">
        <v>381</v>
      </c>
      <c r="G2532" t="s">
        <v>50</v>
      </c>
      <c r="H2532" t="s">
        <v>123</v>
      </c>
      <c r="I2532">
        <v>5</v>
      </c>
      <c r="J2532">
        <v>500.28</v>
      </c>
      <c r="K2532">
        <v>0.25</v>
      </c>
      <c r="L2532">
        <v>225.13</v>
      </c>
      <c r="M2532">
        <v>5.98</v>
      </c>
      <c r="N2532">
        <v>2107.16</v>
      </c>
      <c r="O2532" t="s">
        <v>40</v>
      </c>
      <c r="P2532" t="s">
        <v>28</v>
      </c>
      <c r="Q2532" t="s">
        <v>139</v>
      </c>
      <c r="R2532" t="s">
        <v>140</v>
      </c>
      <c r="S2532" t="s">
        <v>43</v>
      </c>
      <c r="T2532" t="s">
        <v>6811</v>
      </c>
    </row>
    <row r="2533" spans="1:20" x14ac:dyDescent="0.25">
      <c r="A2533" t="s">
        <v>6812</v>
      </c>
      <c r="B2533" s="1">
        <v>44866</v>
      </c>
      <c r="C2533" t="s">
        <v>6813</v>
      </c>
      <c r="D2533" t="s">
        <v>731</v>
      </c>
      <c r="E2533" t="s">
        <v>87</v>
      </c>
      <c r="F2533" t="s">
        <v>88</v>
      </c>
      <c r="G2533" t="s">
        <v>50</v>
      </c>
      <c r="H2533" t="s">
        <v>109</v>
      </c>
      <c r="I2533">
        <v>1</v>
      </c>
      <c r="J2533">
        <v>298.2</v>
      </c>
      <c r="K2533">
        <v>0.1</v>
      </c>
      <c r="L2533">
        <v>13.42</v>
      </c>
      <c r="M2533">
        <v>2.86</v>
      </c>
      <c r="N2533">
        <v>284.66000000000003</v>
      </c>
      <c r="O2533" t="s">
        <v>153</v>
      </c>
      <c r="P2533" t="s">
        <v>28</v>
      </c>
      <c r="Q2533" t="s">
        <v>221</v>
      </c>
      <c r="R2533" t="s">
        <v>222</v>
      </c>
      <c r="S2533" t="s">
        <v>72</v>
      </c>
      <c r="T2533" t="s">
        <v>1226</v>
      </c>
    </row>
    <row r="2534" spans="1:20" x14ac:dyDescent="0.25">
      <c r="A2534" t="s">
        <v>6814</v>
      </c>
      <c r="B2534" s="1">
        <v>44320</v>
      </c>
      <c r="C2534" t="s">
        <v>6815</v>
      </c>
      <c r="D2534" t="s">
        <v>291</v>
      </c>
      <c r="E2534" t="s">
        <v>77</v>
      </c>
      <c r="F2534" t="s">
        <v>78</v>
      </c>
      <c r="G2534" t="s">
        <v>50</v>
      </c>
      <c r="H2534" t="s">
        <v>68</v>
      </c>
      <c r="I2534">
        <v>3</v>
      </c>
      <c r="J2534">
        <v>204.34</v>
      </c>
      <c r="K2534">
        <v>0.1</v>
      </c>
      <c r="L2534">
        <v>0</v>
      </c>
      <c r="M2534">
        <v>13.47</v>
      </c>
      <c r="N2534">
        <v>565.19000000000005</v>
      </c>
      <c r="O2534" t="s">
        <v>153</v>
      </c>
      <c r="P2534" t="s">
        <v>28</v>
      </c>
      <c r="Q2534" t="s">
        <v>124</v>
      </c>
      <c r="R2534" t="s">
        <v>125</v>
      </c>
      <c r="S2534" t="s">
        <v>43</v>
      </c>
      <c r="T2534" t="s">
        <v>5913</v>
      </c>
    </row>
    <row r="2535" spans="1:20" x14ac:dyDescent="0.25">
      <c r="A2535" t="s">
        <v>6816</v>
      </c>
      <c r="B2535" s="1">
        <v>44106</v>
      </c>
      <c r="C2535" t="s">
        <v>6817</v>
      </c>
      <c r="D2535" t="s">
        <v>1739</v>
      </c>
      <c r="E2535" t="s">
        <v>23</v>
      </c>
      <c r="F2535" t="s">
        <v>24</v>
      </c>
      <c r="G2535" t="s">
        <v>50</v>
      </c>
      <c r="H2535" t="s">
        <v>68</v>
      </c>
      <c r="I2535">
        <v>1</v>
      </c>
      <c r="J2535">
        <v>425.9</v>
      </c>
      <c r="K2535">
        <v>0.1</v>
      </c>
      <c r="L2535">
        <v>19.170000000000002</v>
      </c>
      <c r="M2535">
        <v>8.75</v>
      </c>
      <c r="N2535">
        <v>411.23</v>
      </c>
      <c r="O2535" t="s">
        <v>80</v>
      </c>
      <c r="P2535" t="s">
        <v>28</v>
      </c>
      <c r="Q2535" t="s">
        <v>145</v>
      </c>
      <c r="R2535" t="s">
        <v>146</v>
      </c>
      <c r="S2535" t="s">
        <v>43</v>
      </c>
      <c r="T2535" t="s">
        <v>6818</v>
      </c>
    </row>
    <row r="2536" spans="1:20" x14ac:dyDescent="0.25">
      <c r="A2536" t="s">
        <v>6819</v>
      </c>
      <c r="B2536" s="1">
        <v>44523</v>
      </c>
      <c r="C2536" t="s">
        <v>6820</v>
      </c>
      <c r="D2536" t="s">
        <v>120</v>
      </c>
      <c r="E2536" t="s">
        <v>87</v>
      </c>
      <c r="F2536" t="s">
        <v>88</v>
      </c>
      <c r="G2536" t="s">
        <v>108</v>
      </c>
      <c r="H2536" t="s">
        <v>39</v>
      </c>
      <c r="I2536">
        <v>3</v>
      </c>
      <c r="J2536">
        <v>258</v>
      </c>
      <c r="K2536">
        <v>0.1</v>
      </c>
      <c r="L2536">
        <v>55.73</v>
      </c>
      <c r="M2536">
        <v>14.39</v>
      </c>
      <c r="N2536">
        <v>766.72</v>
      </c>
      <c r="O2536" t="s">
        <v>40</v>
      </c>
      <c r="P2536" t="s">
        <v>70</v>
      </c>
      <c r="Q2536" t="s">
        <v>81</v>
      </c>
      <c r="R2536" t="s">
        <v>82</v>
      </c>
      <c r="S2536" t="s">
        <v>31</v>
      </c>
      <c r="T2536" t="s">
        <v>6821</v>
      </c>
    </row>
    <row r="2537" spans="1:20" x14ac:dyDescent="0.25">
      <c r="A2537" t="s">
        <v>6822</v>
      </c>
      <c r="B2537" s="1">
        <v>44072</v>
      </c>
      <c r="C2537" t="s">
        <v>6823</v>
      </c>
      <c r="D2537" t="s">
        <v>474</v>
      </c>
      <c r="E2537" t="s">
        <v>386</v>
      </c>
      <c r="F2537" t="s">
        <v>387</v>
      </c>
      <c r="G2537" t="s">
        <v>50</v>
      </c>
      <c r="H2537" t="s">
        <v>263</v>
      </c>
      <c r="I2537">
        <v>5</v>
      </c>
      <c r="J2537">
        <v>576.57000000000005</v>
      </c>
      <c r="K2537">
        <v>0.1</v>
      </c>
      <c r="L2537">
        <v>207.57</v>
      </c>
      <c r="M2537">
        <v>6.12</v>
      </c>
      <c r="N2537">
        <v>2808.26</v>
      </c>
      <c r="O2537" t="s">
        <v>69</v>
      </c>
      <c r="P2537" t="s">
        <v>28</v>
      </c>
      <c r="Q2537" t="s">
        <v>228</v>
      </c>
      <c r="R2537" t="s">
        <v>82</v>
      </c>
      <c r="S2537" t="s">
        <v>43</v>
      </c>
      <c r="T2537" t="s">
        <v>5160</v>
      </c>
    </row>
    <row r="2538" spans="1:20" x14ac:dyDescent="0.25">
      <c r="A2538" t="s">
        <v>6824</v>
      </c>
      <c r="B2538" s="1">
        <v>45070</v>
      </c>
      <c r="C2538" t="s">
        <v>6825</v>
      </c>
      <c r="D2538" t="s">
        <v>1892</v>
      </c>
      <c r="E2538" t="s">
        <v>352</v>
      </c>
      <c r="F2538" t="s">
        <v>353</v>
      </c>
      <c r="G2538" t="s">
        <v>38</v>
      </c>
      <c r="H2538" t="s">
        <v>39</v>
      </c>
      <c r="I2538">
        <v>1</v>
      </c>
      <c r="J2538">
        <v>39.94</v>
      </c>
      <c r="K2538">
        <v>0</v>
      </c>
      <c r="L2538">
        <v>3.2</v>
      </c>
      <c r="M2538">
        <v>1.84</v>
      </c>
      <c r="N2538">
        <v>44.98</v>
      </c>
      <c r="O2538" t="s">
        <v>80</v>
      </c>
      <c r="P2538" t="s">
        <v>28</v>
      </c>
      <c r="Q2538" t="s">
        <v>145</v>
      </c>
      <c r="R2538" t="s">
        <v>146</v>
      </c>
      <c r="S2538" t="s">
        <v>43</v>
      </c>
      <c r="T2538" t="s">
        <v>4666</v>
      </c>
    </row>
    <row r="2539" spans="1:20" x14ac:dyDescent="0.25">
      <c r="A2539" t="s">
        <v>6826</v>
      </c>
      <c r="B2539" s="1">
        <v>45105</v>
      </c>
      <c r="C2539" t="s">
        <v>6827</v>
      </c>
      <c r="D2539" t="s">
        <v>702</v>
      </c>
      <c r="E2539" t="s">
        <v>783</v>
      </c>
      <c r="F2539" t="s">
        <v>784</v>
      </c>
      <c r="G2539" t="s">
        <v>180</v>
      </c>
      <c r="H2539" t="s">
        <v>354</v>
      </c>
      <c r="I2539">
        <v>4</v>
      </c>
      <c r="J2539">
        <v>79.72</v>
      </c>
      <c r="K2539">
        <v>0.05</v>
      </c>
      <c r="L2539">
        <v>15.15</v>
      </c>
      <c r="M2539">
        <v>14.31</v>
      </c>
      <c r="N2539">
        <v>332.4</v>
      </c>
      <c r="O2539" t="s">
        <v>69</v>
      </c>
      <c r="P2539" t="s">
        <v>28</v>
      </c>
      <c r="Q2539" t="s">
        <v>71</v>
      </c>
      <c r="R2539" t="s">
        <v>42</v>
      </c>
      <c r="S2539" t="s">
        <v>43</v>
      </c>
      <c r="T2539" t="s">
        <v>6828</v>
      </c>
    </row>
    <row r="2540" spans="1:20" x14ac:dyDescent="0.25">
      <c r="A2540" t="s">
        <v>6829</v>
      </c>
      <c r="B2540" s="1">
        <v>43956</v>
      </c>
      <c r="C2540" t="s">
        <v>3140</v>
      </c>
      <c r="D2540" t="s">
        <v>542</v>
      </c>
      <c r="E2540" t="s">
        <v>121</v>
      </c>
      <c r="F2540" t="s">
        <v>122</v>
      </c>
      <c r="G2540" t="s">
        <v>50</v>
      </c>
      <c r="H2540" t="s">
        <v>79</v>
      </c>
      <c r="I2540">
        <v>5</v>
      </c>
      <c r="J2540">
        <v>150.28</v>
      </c>
      <c r="K2540">
        <v>0.1</v>
      </c>
      <c r="L2540">
        <v>54.1</v>
      </c>
      <c r="M2540">
        <v>13.13</v>
      </c>
      <c r="N2540">
        <v>743.49</v>
      </c>
      <c r="O2540" t="s">
        <v>80</v>
      </c>
      <c r="P2540" t="s">
        <v>28</v>
      </c>
      <c r="Q2540" t="s">
        <v>228</v>
      </c>
      <c r="R2540" t="s">
        <v>82</v>
      </c>
      <c r="S2540" t="s">
        <v>43</v>
      </c>
      <c r="T2540" t="s">
        <v>6830</v>
      </c>
    </row>
    <row r="2541" spans="1:20" x14ac:dyDescent="0.25">
      <c r="A2541" t="s">
        <v>6831</v>
      </c>
      <c r="B2541" s="1">
        <v>44047</v>
      </c>
      <c r="C2541" t="s">
        <v>6832</v>
      </c>
      <c r="D2541" t="s">
        <v>706</v>
      </c>
      <c r="E2541" t="s">
        <v>66</v>
      </c>
      <c r="F2541" t="s">
        <v>67</v>
      </c>
      <c r="G2541" t="s">
        <v>50</v>
      </c>
      <c r="H2541" t="s">
        <v>354</v>
      </c>
      <c r="I2541">
        <v>4</v>
      </c>
      <c r="J2541">
        <v>156.81</v>
      </c>
      <c r="K2541">
        <v>0.05</v>
      </c>
      <c r="L2541">
        <v>29.79</v>
      </c>
      <c r="M2541">
        <v>9.4700000000000006</v>
      </c>
      <c r="N2541">
        <v>635.14</v>
      </c>
      <c r="O2541" t="s">
        <v>27</v>
      </c>
      <c r="P2541" t="s">
        <v>28</v>
      </c>
      <c r="Q2541" t="s">
        <v>154</v>
      </c>
      <c r="R2541" t="s">
        <v>155</v>
      </c>
      <c r="S2541" t="s">
        <v>43</v>
      </c>
      <c r="T2541" t="s">
        <v>6833</v>
      </c>
    </row>
    <row r="2542" spans="1:20" x14ac:dyDescent="0.25">
      <c r="A2542" t="s">
        <v>6834</v>
      </c>
      <c r="B2542" s="1">
        <v>45160</v>
      </c>
      <c r="C2542" t="s">
        <v>6835</v>
      </c>
      <c r="D2542" t="s">
        <v>271</v>
      </c>
      <c r="E2542" t="s">
        <v>164</v>
      </c>
      <c r="F2542" t="s">
        <v>165</v>
      </c>
      <c r="G2542" t="s">
        <v>50</v>
      </c>
      <c r="H2542" t="s">
        <v>354</v>
      </c>
      <c r="I2542">
        <v>2</v>
      </c>
      <c r="J2542">
        <v>482.08</v>
      </c>
      <c r="K2542">
        <v>0.05</v>
      </c>
      <c r="L2542">
        <v>73.28</v>
      </c>
      <c r="M2542">
        <v>11.66</v>
      </c>
      <c r="N2542">
        <v>1000.89</v>
      </c>
      <c r="O2542" t="s">
        <v>80</v>
      </c>
      <c r="P2542" t="s">
        <v>70</v>
      </c>
      <c r="Q2542" t="s">
        <v>139</v>
      </c>
      <c r="R2542" t="s">
        <v>140</v>
      </c>
      <c r="S2542" t="s">
        <v>72</v>
      </c>
      <c r="T2542" t="s">
        <v>6836</v>
      </c>
    </row>
    <row r="2543" spans="1:20" x14ac:dyDescent="0.25">
      <c r="A2543" t="s">
        <v>6837</v>
      </c>
      <c r="B2543" s="1">
        <v>45651</v>
      </c>
      <c r="C2543" t="s">
        <v>6838</v>
      </c>
      <c r="D2543" t="s">
        <v>2185</v>
      </c>
      <c r="E2543" t="s">
        <v>319</v>
      </c>
      <c r="F2543" t="s">
        <v>320</v>
      </c>
      <c r="G2543" t="s">
        <v>50</v>
      </c>
      <c r="H2543" t="s">
        <v>68</v>
      </c>
      <c r="I2543">
        <v>1</v>
      </c>
      <c r="J2543">
        <v>247.78</v>
      </c>
      <c r="K2543">
        <v>0.05</v>
      </c>
      <c r="L2543">
        <v>42.37</v>
      </c>
      <c r="M2543">
        <v>1.24</v>
      </c>
      <c r="N2543">
        <v>279</v>
      </c>
      <c r="O2543" t="s">
        <v>27</v>
      </c>
      <c r="P2543" t="s">
        <v>28</v>
      </c>
      <c r="Q2543" t="s">
        <v>188</v>
      </c>
      <c r="R2543" t="s">
        <v>82</v>
      </c>
      <c r="S2543" t="s">
        <v>31</v>
      </c>
      <c r="T2543" t="s">
        <v>6839</v>
      </c>
    </row>
    <row r="2544" spans="1:20" x14ac:dyDescent="0.25">
      <c r="A2544" t="s">
        <v>6840</v>
      </c>
      <c r="B2544" s="1">
        <v>45039</v>
      </c>
      <c r="C2544" t="s">
        <v>6841</v>
      </c>
      <c r="D2544" t="s">
        <v>944</v>
      </c>
      <c r="E2544" t="s">
        <v>319</v>
      </c>
      <c r="F2544" t="s">
        <v>320</v>
      </c>
      <c r="G2544" t="s">
        <v>108</v>
      </c>
      <c r="H2544" t="s">
        <v>263</v>
      </c>
      <c r="I2544">
        <v>3</v>
      </c>
      <c r="J2544">
        <v>506.89</v>
      </c>
      <c r="K2544">
        <v>0.05</v>
      </c>
      <c r="L2544">
        <v>115.57</v>
      </c>
      <c r="M2544">
        <v>6.45</v>
      </c>
      <c r="N2544">
        <v>1566.66</v>
      </c>
      <c r="O2544" t="s">
        <v>69</v>
      </c>
      <c r="P2544" t="s">
        <v>28</v>
      </c>
      <c r="Q2544" t="s">
        <v>41</v>
      </c>
      <c r="R2544" t="s">
        <v>42</v>
      </c>
      <c r="S2544" t="s">
        <v>43</v>
      </c>
      <c r="T2544" t="s">
        <v>444</v>
      </c>
    </row>
    <row r="2545" spans="1:20" x14ac:dyDescent="0.25">
      <c r="A2545" t="s">
        <v>6842</v>
      </c>
      <c r="B2545" s="1">
        <v>44893</v>
      </c>
      <c r="C2545" t="s">
        <v>6843</v>
      </c>
      <c r="D2545" t="s">
        <v>1885</v>
      </c>
      <c r="E2545" t="s">
        <v>530</v>
      </c>
      <c r="F2545" t="s">
        <v>531</v>
      </c>
      <c r="G2545" t="s">
        <v>108</v>
      </c>
      <c r="H2545" t="s">
        <v>68</v>
      </c>
      <c r="I2545">
        <v>5</v>
      </c>
      <c r="J2545">
        <v>523.72</v>
      </c>
      <c r="K2545">
        <v>0</v>
      </c>
      <c r="L2545">
        <v>130.93</v>
      </c>
      <c r="M2545">
        <v>4.2300000000000004</v>
      </c>
      <c r="N2545">
        <v>2753.76</v>
      </c>
      <c r="O2545" t="s">
        <v>69</v>
      </c>
      <c r="P2545" t="s">
        <v>28</v>
      </c>
      <c r="Q2545" t="s">
        <v>166</v>
      </c>
      <c r="R2545" t="s">
        <v>167</v>
      </c>
      <c r="S2545" t="s">
        <v>72</v>
      </c>
      <c r="T2545" t="s">
        <v>1393</v>
      </c>
    </row>
    <row r="2546" spans="1:20" x14ac:dyDescent="0.25">
      <c r="A2546" t="s">
        <v>6844</v>
      </c>
      <c r="B2546" s="1">
        <v>45077</v>
      </c>
      <c r="C2546" t="s">
        <v>6845</v>
      </c>
      <c r="D2546" t="s">
        <v>1333</v>
      </c>
      <c r="E2546" t="s">
        <v>675</v>
      </c>
      <c r="F2546" t="s">
        <v>676</v>
      </c>
      <c r="G2546" t="s">
        <v>38</v>
      </c>
      <c r="H2546" t="s">
        <v>109</v>
      </c>
      <c r="I2546">
        <v>5</v>
      </c>
      <c r="J2546">
        <v>542.52</v>
      </c>
      <c r="K2546">
        <v>0</v>
      </c>
      <c r="L2546">
        <v>135.63</v>
      </c>
      <c r="M2546">
        <v>2.73</v>
      </c>
      <c r="N2546">
        <v>2850.96</v>
      </c>
      <c r="O2546" t="s">
        <v>40</v>
      </c>
      <c r="P2546" t="s">
        <v>28</v>
      </c>
      <c r="Q2546" t="s">
        <v>41</v>
      </c>
      <c r="R2546" t="s">
        <v>42</v>
      </c>
      <c r="S2546" t="s">
        <v>31</v>
      </c>
      <c r="T2546" t="s">
        <v>4639</v>
      </c>
    </row>
    <row r="2547" spans="1:20" x14ac:dyDescent="0.25">
      <c r="A2547" t="s">
        <v>6846</v>
      </c>
      <c r="B2547" s="1">
        <v>45038</v>
      </c>
      <c r="C2547" t="s">
        <v>6847</v>
      </c>
      <c r="D2547" t="s">
        <v>986</v>
      </c>
      <c r="E2547" t="s">
        <v>675</v>
      </c>
      <c r="F2547" t="s">
        <v>676</v>
      </c>
      <c r="G2547" t="s">
        <v>38</v>
      </c>
      <c r="H2547" t="s">
        <v>123</v>
      </c>
      <c r="I2547">
        <v>5</v>
      </c>
      <c r="J2547">
        <v>540.07000000000005</v>
      </c>
      <c r="K2547">
        <v>0</v>
      </c>
      <c r="L2547">
        <v>486.06</v>
      </c>
      <c r="M2547">
        <v>4.33</v>
      </c>
      <c r="N2547">
        <v>3190.74</v>
      </c>
      <c r="O2547" t="s">
        <v>27</v>
      </c>
      <c r="P2547" t="s">
        <v>28</v>
      </c>
      <c r="Q2547" t="s">
        <v>221</v>
      </c>
      <c r="R2547" t="s">
        <v>222</v>
      </c>
      <c r="S2547" t="s">
        <v>43</v>
      </c>
      <c r="T2547" t="s">
        <v>4943</v>
      </c>
    </row>
    <row r="2548" spans="1:20" x14ac:dyDescent="0.25">
      <c r="A2548" t="s">
        <v>6848</v>
      </c>
      <c r="B2548" s="1">
        <v>44325</v>
      </c>
      <c r="C2548" t="s">
        <v>6849</v>
      </c>
      <c r="D2548" t="s">
        <v>455</v>
      </c>
      <c r="E2548" t="s">
        <v>492</v>
      </c>
      <c r="F2548" t="s">
        <v>493</v>
      </c>
      <c r="G2548" t="s">
        <v>108</v>
      </c>
      <c r="H2548" t="s">
        <v>109</v>
      </c>
      <c r="I2548">
        <v>1</v>
      </c>
      <c r="J2548">
        <v>363.46</v>
      </c>
      <c r="K2548">
        <v>0</v>
      </c>
      <c r="L2548">
        <v>18.170000000000002</v>
      </c>
      <c r="M2548">
        <v>14.09</v>
      </c>
      <c r="N2548">
        <v>395.72</v>
      </c>
      <c r="O2548" t="s">
        <v>27</v>
      </c>
      <c r="P2548" t="s">
        <v>28</v>
      </c>
      <c r="Q2548" t="s">
        <v>116</v>
      </c>
      <c r="R2548" t="s">
        <v>42</v>
      </c>
      <c r="S2548" t="s">
        <v>43</v>
      </c>
      <c r="T2548" t="s">
        <v>6850</v>
      </c>
    </row>
    <row r="2549" spans="1:20" x14ac:dyDescent="0.25">
      <c r="A2549" t="s">
        <v>6851</v>
      </c>
      <c r="B2549" s="1">
        <v>44257</v>
      </c>
      <c r="C2549" t="s">
        <v>6852</v>
      </c>
      <c r="D2549" t="s">
        <v>2236</v>
      </c>
      <c r="E2549" t="s">
        <v>675</v>
      </c>
      <c r="F2549" t="s">
        <v>676</v>
      </c>
      <c r="G2549" t="s">
        <v>25</v>
      </c>
      <c r="H2549" t="s">
        <v>68</v>
      </c>
      <c r="I2549">
        <v>4</v>
      </c>
      <c r="J2549">
        <v>10.8</v>
      </c>
      <c r="K2549">
        <v>0.05</v>
      </c>
      <c r="L2549">
        <v>3.28</v>
      </c>
      <c r="M2549">
        <v>2.57</v>
      </c>
      <c r="N2549">
        <v>46.89</v>
      </c>
      <c r="O2549" t="s">
        <v>27</v>
      </c>
      <c r="P2549" t="s">
        <v>28</v>
      </c>
      <c r="Q2549" t="s">
        <v>116</v>
      </c>
      <c r="R2549" t="s">
        <v>42</v>
      </c>
      <c r="S2549" t="s">
        <v>43</v>
      </c>
      <c r="T2549" t="s">
        <v>2091</v>
      </c>
    </row>
    <row r="2550" spans="1:20" x14ac:dyDescent="0.25">
      <c r="A2550" t="s">
        <v>6853</v>
      </c>
      <c r="B2550" s="1">
        <v>45032</v>
      </c>
      <c r="C2550" t="s">
        <v>6854</v>
      </c>
      <c r="D2550" t="s">
        <v>347</v>
      </c>
      <c r="E2550" t="s">
        <v>77</v>
      </c>
      <c r="F2550" t="s">
        <v>78</v>
      </c>
      <c r="G2550" t="s">
        <v>25</v>
      </c>
      <c r="H2550" t="s">
        <v>26</v>
      </c>
      <c r="I2550">
        <v>3</v>
      </c>
      <c r="J2550">
        <v>417.03</v>
      </c>
      <c r="K2550">
        <v>0.2</v>
      </c>
      <c r="L2550">
        <v>0</v>
      </c>
      <c r="M2550">
        <v>5.51</v>
      </c>
      <c r="N2550">
        <v>1006.38</v>
      </c>
      <c r="O2550" t="s">
        <v>69</v>
      </c>
      <c r="P2550" t="s">
        <v>28</v>
      </c>
      <c r="Q2550" t="s">
        <v>60</v>
      </c>
      <c r="R2550" t="s">
        <v>61</v>
      </c>
      <c r="S2550" t="s">
        <v>235</v>
      </c>
      <c r="T2550" t="s">
        <v>4969</v>
      </c>
    </row>
    <row r="2551" spans="1:20" x14ac:dyDescent="0.25">
      <c r="A2551" t="s">
        <v>6855</v>
      </c>
      <c r="B2551" s="1">
        <v>44749</v>
      </c>
      <c r="C2551" t="s">
        <v>6856</v>
      </c>
      <c r="D2551" t="s">
        <v>1133</v>
      </c>
      <c r="E2551" t="s">
        <v>812</v>
      </c>
      <c r="F2551" t="s">
        <v>813</v>
      </c>
      <c r="G2551" t="s">
        <v>108</v>
      </c>
      <c r="H2551" t="s">
        <v>263</v>
      </c>
      <c r="I2551">
        <v>3</v>
      </c>
      <c r="J2551">
        <v>288.77</v>
      </c>
      <c r="K2551">
        <v>0.15</v>
      </c>
      <c r="L2551">
        <v>58.91</v>
      </c>
      <c r="M2551">
        <v>12.51</v>
      </c>
      <c r="N2551">
        <v>807.78</v>
      </c>
      <c r="O2551" t="s">
        <v>27</v>
      </c>
      <c r="P2551" t="s">
        <v>28</v>
      </c>
      <c r="Q2551" t="s">
        <v>188</v>
      </c>
      <c r="R2551" t="s">
        <v>82</v>
      </c>
      <c r="S2551" t="s">
        <v>31</v>
      </c>
      <c r="T2551" t="s">
        <v>5913</v>
      </c>
    </row>
    <row r="2552" spans="1:20" x14ac:dyDescent="0.25">
      <c r="A2552" t="s">
        <v>6857</v>
      </c>
      <c r="B2552" s="1">
        <v>45282</v>
      </c>
      <c r="C2552" t="s">
        <v>6858</v>
      </c>
      <c r="D2552" t="s">
        <v>1919</v>
      </c>
      <c r="E2552" t="s">
        <v>96</v>
      </c>
      <c r="F2552" t="s">
        <v>97</v>
      </c>
      <c r="G2552" t="s">
        <v>38</v>
      </c>
      <c r="H2552" t="s">
        <v>263</v>
      </c>
      <c r="I2552">
        <v>3</v>
      </c>
      <c r="J2552">
        <v>385.7</v>
      </c>
      <c r="K2552">
        <v>0.2</v>
      </c>
      <c r="L2552">
        <v>74.05</v>
      </c>
      <c r="M2552">
        <v>12.55</v>
      </c>
      <c r="N2552">
        <v>1012.28</v>
      </c>
      <c r="O2552" t="s">
        <v>69</v>
      </c>
      <c r="P2552" t="s">
        <v>28</v>
      </c>
      <c r="Q2552" t="s">
        <v>154</v>
      </c>
      <c r="R2552" t="s">
        <v>155</v>
      </c>
      <c r="S2552" t="s">
        <v>43</v>
      </c>
      <c r="T2552" t="s">
        <v>3497</v>
      </c>
    </row>
    <row r="2553" spans="1:20" x14ac:dyDescent="0.25">
      <c r="A2553" t="s">
        <v>6859</v>
      </c>
      <c r="B2553" s="1">
        <v>45148</v>
      </c>
      <c r="C2553" t="s">
        <v>6860</v>
      </c>
      <c r="D2553" t="s">
        <v>35</v>
      </c>
      <c r="E2553" t="s">
        <v>196</v>
      </c>
      <c r="F2553" t="s">
        <v>197</v>
      </c>
      <c r="G2553" t="s">
        <v>180</v>
      </c>
      <c r="H2553" t="s">
        <v>256</v>
      </c>
      <c r="I2553">
        <v>2</v>
      </c>
      <c r="J2553">
        <v>526.13</v>
      </c>
      <c r="K2553">
        <v>0.15</v>
      </c>
      <c r="L2553">
        <v>71.55</v>
      </c>
      <c r="M2553">
        <v>0.03</v>
      </c>
      <c r="N2553">
        <v>966</v>
      </c>
      <c r="O2553" t="s">
        <v>27</v>
      </c>
      <c r="P2553" t="s">
        <v>132</v>
      </c>
      <c r="Q2553" t="s">
        <v>339</v>
      </c>
      <c r="R2553" t="s">
        <v>82</v>
      </c>
      <c r="S2553" t="s">
        <v>43</v>
      </c>
      <c r="T2553" t="s">
        <v>3950</v>
      </c>
    </row>
    <row r="2554" spans="1:20" x14ac:dyDescent="0.25">
      <c r="A2554" t="s">
        <v>6861</v>
      </c>
      <c r="B2554" s="1">
        <v>43981</v>
      </c>
      <c r="C2554" t="s">
        <v>6862</v>
      </c>
      <c r="D2554" t="s">
        <v>443</v>
      </c>
      <c r="E2554" t="s">
        <v>469</v>
      </c>
      <c r="F2554" t="s">
        <v>470</v>
      </c>
      <c r="G2554" t="s">
        <v>25</v>
      </c>
      <c r="H2554" t="s">
        <v>68</v>
      </c>
      <c r="I2554">
        <v>3</v>
      </c>
      <c r="J2554">
        <v>93.77</v>
      </c>
      <c r="K2554">
        <v>0.25</v>
      </c>
      <c r="L2554">
        <v>10.55</v>
      </c>
      <c r="M2554">
        <v>0.46</v>
      </c>
      <c r="N2554">
        <v>221.99</v>
      </c>
      <c r="O2554" t="s">
        <v>27</v>
      </c>
      <c r="P2554" t="s">
        <v>28</v>
      </c>
      <c r="Q2554" t="s">
        <v>139</v>
      </c>
      <c r="R2554" t="s">
        <v>140</v>
      </c>
      <c r="S2554" t="s">
        <v>43</v>
      </c>
      <c r="T2554" t="s">
        <v>3842</v>
      </c>
    </row>
    <row r="2555" spans="1:20" x14ac:dyDescent="0.25">
      <c r="A2555" t="s">
        <v>6863</v>
      </c>
      <c r="B2555" s="1">
        <v>44214</v>
      </c>
      <c r="C2555" t="s">
        <v>6864</v>
      </c>
      <c r="D2555" t="s">
        <v>1092</v>
      </c>
      <c r="E2555" t="s">
        <v>280</v>
      </c>
      <c r="F2555" t="s">
        <v>281</v>
      </c>
      <c r="G2555" t="s">
        <v>50</v>
      </c>
      <c r="H2555" t="s">
        <v>354</v>
      </c>
      <c r="I2555">
        <v>1</v>
      </c>
      <c r="J2555">
        <v>228.53</v>
      </c>
      <c r="K2555">
        <v>0</v>
      </c>
      <c r="L2555">
        <v>0</v>
      </c>
      <c r="M2555">
        <v>3.77</v>
      </c>
      <c r="N2555">
        <v>232.3</v>
      </c>
      <c r="O2555" t="s">
        <v>27</v>
      </c>
      <c r="P2555" t="s">
        <v>28</v>
      </c>
      <c r="Q2555" t="s">
        <v>89</v>
      </c>
      <c r="R2555" t="s">
        <v>90</v>
      </c>
      <c r="S2555" t="s">
        <v>43</v>
      </c>
      <c r="T2555" t="s">
        <v>3736</v>
      </c>
    </row>
    <row r="2556" spans="1:20" x14ac:dyDescent="0.25">
      <c r="A2556" t="s">
        <v>6865</v>
      </c>
      <c r="B2556" s="1">
        <v>45492</v>
      </c>
      <c r="C2556" t="s">
        <v>6866</v>
      </c>
      <c r="D2556" t="s">
        <v>1250</v>
      </c>
      <c r="E2556" t="s">
        <v>574</v>
      </c>
      <c r="F2556" t="s">
        <v>575</v>
      </c>
      <c r="G2556" t="s">
        <v>38</v>
      </c>
      <c r="H2556" t="s">
        <v>79</v>
      </c>
      <c r="I2556">
        <v>2</v>
      </c>
      <c r="J2556">
        <v>259.07</v>
      </c>
      <c r="K2556">
        <v>0.05</v>
      </c>
      <c r="L2556">
        <v>24.61</v>
      </c>
      <c r="M2556">
        <v>2.98</v>
      </c>
      <c r="N2556">
        <v>519.82000000000005</v>
      </c>
      <c r="O2556" t="s">
        <v>69</v>
      </c>
      <c r="P2556" t="s">
        <v>28</v>
      </c>
      <c r="Q2556" t="s">
        <v>228</v>
      </c>
      <c r="R2556" t="s">
        <v>82</v>
      </c>
      <c r="S2556" t="s">
        <v>43</v>
      </c>
      <c r="T2556" t="s">
        <v>4587</v>
      </c>
    </row>
    <row r="2557" spans="1:20" x14ac:dyDescent="0.25">
      <c r="A2557" t="s">
        <v>6867</v>
      </c>
      <c r="B2557" s="1">
        <v>44138</v>
      </c>
      <c r="C2557" t="s">
        <v>6868</v>
      </c>
      <c r="D2557" t="s">
        <v>336</v>
      </c>
      <c r="E2557" t="s">
        <v>469</v>
      </c>
      <c r="F2557" t="s">
        <v>470</v>
      </c>
      <c r="G2557" t="s">
        <v>50</v>
      </c>
      <c r="H2557" t="s">
        <v>39</v>
      </c>
      <c r="I2557">
        <v>4</v>
      </c>
      <c r="J2557">
        <v>496.11</v>
      </c>
      <c r="K2557">
        <v>0</v>
      </c>
      <c r="L2557">
        <v>238.13</v>
      </c>
      <c r="M2557">
        <v>8.6199999999999992</v>
      </c>
      <c r="N2557">
        <v>2231.19</v>
      </c>
      <c r="O2557" t="s">
        <v>80</v>
      </c>
      <c r="P2557" t="s">
        <v>28</v>
      </c>
      <c r="Q2557" t="s">
        <v>60</v>
      </c>
      <c r="R2557" t="s">
        <v>61</v>
      </c>
      <c r="S2557" t="s">
        <v>43</v>
      </c>
      <c r="T2557" t="s">
        <v>2727</v>
      </c>
    </row>
    <row r="2558" spans="1:20" x14ac:dyDescent="0.25">
      <c r="A2558" t="s">
        <v>6869</v>
      </c>
      <c r="B2558" s="1">
        <v>45190</v>
      </c>
      <c r="C2558" t="s">
        <v>6870</v>
      </c>
      <c r="D2558" t="s">
        <v>670</v>
      </c>
      <c r="E2558" t="s">
        <v>469</v>
      </c>
      <c r="F2558" t="s">
        <v>470</v>
      </c>
      <c r="G2558" t="s">
        <v>108</v>
      </c>
      <c r="H2558" t="s">
        <v>68</v>
      </c>
      <c r="I2558">
        <v>5</v>
      </c>
      <c r="J2558">
        <v>164.34</v>
      </c>
      <c r="K2558">
        <v>0</v>
      </c>
      <c r="L2558">
        <v>0</v>
      </c>
      <c r="M2558">
        <v>3.7</v>
      </c>
      <c r="N2558">
        <v>825.4</v>
      </c>
      <c r="O2558" t="s">
        <v>69</v>
      </c>
      <c r="P2558" t="s">
        <v>28</v>
      </c>
      <c r="Q2558" t="s">
        <v>100</v>
      </c>
      <c r="R2558" t="s">
        <v>101</v>
      </c>
      <c r="S2558" t="s">
        <v>31</v>
      </c>
      <c r="T2558" t="s">
        <v>3228</v>
      </c>
    </row>
    <row r="2559" spans="1:20" x14ac:dyDescent="0.25">
      <c r="A2559" t="s">
        <v>6871</v>
      </c>
      <c r="B2559" s="1">
        <v>44576</v>
      </c>
      <c r="C2559" t="s">
        <v>6872</v>
      </c>
      <c r="D2559" t="s">
        <v>55</v>
      </c>
      <c r="E2559" t="s">
        <v>261</v>
      </c>
      <c r="F2559" t="s">
        <v>262</v>
      </c>
      <c r="G2559" t="s">
        <v>108</v>
      </c>
      <c r="H2559" t="s">
        <v>68</v>
      </c>
      <c r="I2559">
        <v>4</v>
      </c>
      <c r="J2559">
        <v>156.71</v>
      </c>
      <c r="K2559">
        <v>0.15</v>
      </c>
      <c r="L2559">
        <v>26.64</v>
      </c>
      <c r="M2559">
        <v>13.44</v>
      </c>
      <c r="N2559">
        <v>572.89</v>
      </c>
      <c r="O2559" t="s">
        <v>27</v>
      </c>
      <c r="P2559" t="s">
        <v>28</v>
      </c>
      <c r="Q2559" t="s">
        <v>124</v>
      </c>
      <c r="R2559" t="s">
        <v>125</v>
      </c>
      <c r="S2559" t="s">
        <v>43</v>
      </c>
      <c r="T2559" t="s">
        <v>3460</v>
      </c>
    </row>
    <row r="2560" spans="1:20" x14ac:dyDescent="0.25">
      <c r="A2560" t="s">
        <v>6873</v>
      </c>
      <c r="B2560" s="1">
        <v>44722</v>
      </c>
      <c r="C2560" t="s">
        <v>6874</v>
      </c>
      <c r="D2560" t="s">
        <v>214</v>
      </c>
      <c r="E2560" t="s">
        <v>233</v>
      </c>
      <c r="F2560" t="s">
        <v>234</v>
      </c>
      <c r="G2560" t="s">
        <v>25</v>
      </c>
      <c r="H2560" t="s">
        <v>263</v>
      </c>
      <c r="I2560">
        <v>2</v>
      </c>
      <c r="J2560">
        <v>43.91</v>
      </c>
      <c r="K2560">
        <v>0.1</v>
      </c>
      <c r="L2560">
        <v>3.95</v>
      </c>
      <c r="M2560">
        <v>12.3</v>
      </c>
      <c r="N2560">
        <v>95.29</v>
      </c>
      <c r="O2560" t="s">
        <v>27</v>
      </c>
      <c r="P2560" t="s">
        <v>132</v>
      </c>
      <c r="Q2560" t="s">
        <v>139</v>
      </c>
      <c r="R2560" t="s">
        <v>140</v>
      </c>
      <c r="S2560" t="s">
        <v>43</v>
      </c>
      <c r="T2560" t="s">
        <v>4103</v>
      </c>
    </row>
    <row r="2561" spans="1:20" x14ac:dyDescent="0.25">
      <c r="A2561" t="s">
        <v>6875</v>
      </c>
      <c r="B2561" s="1">
        <v>44205</v>
      </c>
      <c r="C2561" t="s">
        <v>6876</v>
      </c>
      <c r="D2561" t="s">
        <v>2440</v>
      </c>
      <c r="E2561" t="s">
        <v>226</v>
      </c>
      <c r="F2561" t="s">
        <v>227</v>
      </c>
      <c r="G2561" t="s">
        <v>108</v>
      </c>
      <c r="H2561" t="s">
        <v>39</v>
      </c>
      <c r="I2561">
        <v>2</v>
      </c>
      <c r="J2561">
        <v>229.68</v>
      </c>
      <c r="K2561">
        <v>0</v>
      </c>
      <c r="L2561">
        <v>55.12</v>
      </c>
      <c r="M2561">
        <v>9.0500000000000007</v>
      </c>
      <c r="N2561">
        <v>523.53</v>
      </c>
      <c r="O2561" t="s">
        <v>27</v>
      </c>
      <c r="P2561" t="s">
        <v>28</v>
      </c>
      <c r="Q2561" t="s">
        <v>41</v>
      </c>
      <c r="R2561" t="s">
        <v>42</v>
      </c>
      <c r="S2561" t="s">
        <v>43</v>
      </c>
      <c r="T2561" t="s">
        <v>502</v>
      </c>
    </row>
    <row r="2562" spans="1:20" x14ac:dyDescent="0.25">
      <c r="A2562" t="s">
        <v>6877</v>
      </c>
      <c r="B2562" s="1">
        <v>44862</v>
      </c>
      <c r="C2562" t="s">
        <v>6878</v>
      </c>
      <c r="D2562" t="s">
        <v>55</v>
      </c>
      <c r="E2562" t="s">
        <v>286</v>
      </c>
      <c r="F2562" t="s">
        <v>287</v>
      </c>
      <c r="G2562" t="s">
        <v>50</v>
      </c>
      <c r="H2562" t="s">
        <v>26</v>
      </c>
      <c r="I2562">
        <v>5</v>
      </c>
      <c r="J2562">
        <v>192.73</v>
      </c>
      <c r="K2562">
        <v>0.1</v>
      </c>
      <c r="L2562">
        <v>69.38</v>
      </c>
      <c r="M2562">
        <v>5.43</v>
      </c>
      <c r="N2562">
        <v>942.09</v>
      </c>
      <c r="O2562" t="s">
        <v>153</v>
      </c>
      <c r="P2562" t="s">
        <v>28</v>
      </c>
      <c r="Q2562" t="s">
        <v>41</v>
      </c>
      <c r="R2562" t="s">
        <v>42</v>
      </c>
      <c r="S2562" t="s">
        <v>43</v>
      </c>
      <c r="T2562" t="s">
        <v>6879</v>
      </c>
    </row>
    <row r="2563" spans="1:20" x14ac:dyDescent="0.25">
      <c r="A2563" t="s">
        <v>6880</v>
      </c>
      <c r="B2563" s="1">
        <v>45195</v>
      </c>
      <c r="C2563" t="s">
        <v>5642</v>
      </c>
      <c r="D2563" t="s">
        <v>405</v>
      </c>
      <c r="E2563" t="s">
        <v>66</v>
      </c>
      <c r="F2563" t="s">
        <v>67</v>
      </c>
      <c r="G2563" t="s">
        <v>180</v>
      </c>
      <c r="H2563" t="s">
        <v>39</v>
      </c>
      <c r="I2563">
        <v>4</v>
      </c>
      <c r="J2563">
        <v>144.83000000000001</v>
      </c>
      <c r="K2563">
        <v>0</v>
      </c>
      <c r="L2563">
        <v>69.52</v>
      </c>
      <c r="M2563">
        <v>8.0500000000000007</v>
      </c>
      <c r="N2563">
        <v>656.89</v>
      </c>
      <c r="O2563" t="s">
        <v>40</v>
      </c>
      <c r="P2563" t="s">
        <v>28</v>
      </c>
      <c r="Q2563" t="s">
        <v>154</v>
      </c>
      <c r="R2563" t="s">
        <v>155</v>
      </c>
      <c r="S2563" t="s">
        <v>43</v>
      </c>
      <c r="T2563" t="s">
        <v>2249</v>
      </c>
    </row>
    <row r="2564" spans="1:20" x14ac:dyDescent="0.25">
      <c r="A2564" t="s">
        <v>6881</v>
      </c>
      <c r="B2564" s="1">
        <v>43959</v>
      </c>
      <c r="C2564" t="s">
        <v>6882</v>
      </c>
      <c r="D2564" t="s">
        <v>1034</v>
      </c>
      <c r="E2564" t="s">
        <v>226</v>
      </c>
      <c r="F2564" t="s">
        <v>227</v>
      </c>
      <c r="G2564" t="s">
        <v>38</v>
      </c>
      <c r="H2564" t="s">
        <v>256</v>
      </c>
      <c r="I2564">
        <v>2</v>
      </c>
      <c r="J2564">
        <v>96.75</v>
      </c>
      <c r="K2564">
        <v>0.05</v>
      </c>
      <c r="L2564">
        <v>14.71</v>
      </c>
      <c r="M2564">
        <v>13.09</v>
      </c>
      <c r="N2564">
        <v>211.62</v>
      </c>
      <c r="O2564" t="s">
        <v>69</v>
      </c>
      <c r="P2564" t="s">
        <v>132</v>
      </c>
      <c r="Q2564" t="s">
        <v>154</v>
      </c>
      <c r="R2564" t="s">
        <v>155</v>
      </c>
      <c r="S2564" t="s">
        <v>31</v>
      </c>
      <c r="T2564" t="s">
        <v>6883</v>
      </c>
    </row>
    <row r="2565" spans="1:20" x14ac:dyDescent="0.25">
      <c r="A2565" t="s">
        <v>6884</v>
      </c>
      <c r="B2565" s="1">
        <v>44845</v>
      </c>
      <c r="C2565" t="s">
        <v>6885</v>
      </c>
      <c r="D2565" t="s">
        <v>1092</v>
      </c>
      <c r="E2565" t="s">
        <v>400</v>
      </c>
      <c r="F2565" t="s">
        <v>401</v>
      </c>
      <c r="G2565" t="s">
        <v>25</v>
      </c>
      <c r="H2565" t="s">
        <v>354</v>
      </c>
      <c r="I2565">
        <v>4</v>
      </c>
      <c r="J2565">
        <v>305.61</v>
      </c>
      <c r="K2565">
        <v>0.1</v>
      </c>
      <c r="L2565">
        <v>55.01</v>
      </c>
      <c r="M2565">
        <v>9.32</v>
      </c>
      <c r="N2565">
        <v>1164.53</v>
      </c>
      <c r="O2565" t="s">
        <v>153</v>
      </c>
      <c r="P2565" t="s">
        <v>132</v>
      </c>
      <c r="Q2565" t="s">
        <v>154</v>
      </c>
      <c r="R2565" t="s">
        <v>155</v>
      </c>
      <c r="S2565" t="s">
        <v>43</v>
      </c>
      <c r="T2565" t="s">
        <v>4230</v>
      </c>
    </row>
    <row r="2566" spans="1:20" x14ac:dyDescent="0.25">
      <c r="A2566" t="s">
        <v>6886</v>
      </c>
      <c r="B2566" s="1">
        <v>45630</v>
      </c>
      <c r="C2566" t="s">
        <v>6887</v>
      </c>
      <c r="D2566" t="s">
        <v>698</v>
      </c>
      <c r="E2566" t="s">
        <v>434</v>
      </c>
      <c r="F2566" t="s">
        <v>435</v>
      </c>
      <c r="G2566" t="s">
        <v>50</v>
      </c>
      <c r="H2566" t="s">
        <v>58</v>
      </c>
      <c r="I2566">
        <v>1</v>
      </c>
      <c r="J2566">
        <v>525.69000000000005</v>
      </c>
      <c r="K2566">
        <v>0.15</v>
      </c>
      <c r="L2566">
        <v>53.62</v>
      </c>
      <c r="M2566">
        <v>0.11</v>
      </c>
      <c r="N2566">
        <v>500.57</v>
      </c>
      <c r="O2566" t="s">
        <v>69</v>
      </c>
      <c r="P2566" t="s">
        <v>28</v>
      </c>
      <c r="Q2566" t="s">
        <v>210</v>
      </c>
      <c r="R2566" t="s">
        <v>42</v>
      </c>
      <c r="S2566" t="s">
        <v>72</v>
      </c>
      <c r="T2566" t="s">
        <v>366</v>
      </c>
    </row>
    <row r="2567" spans="1:20" x14ac:dyDescent="0.25">
      <c r="A2567" t="s">
        <v>6888</v>
      </c>
      <c r="B2567" s="1">
        <v>44499</v>
      </c>
      <c r="C2567" t="s">
        <v>6889</v>
      </c>
      <c r="D2567" t="s">
        <v>2168</v>
      </c>
      <c r="E2567" t="s">
        <v>530</v>
      </c>
      <c r="F2567" t="s">
        <v>531</v>
      </c>
      <c r="G2567" t="s">
        <v>25</v>
      </c>
      <c r="H2567" t="s">
        <v>256</v>
      </c>
      <c r="I2567">
        <v>4</v>
      </c>
      <c r="J2567">
        <v>60.96</v>
      </c>
      <c r="K2567">
        <v>0</v>
      </c>
      <c r="L2567">
        <v>19.510000000000002</v>
      </c>
      <c r="M2567">
        <v>7.16</v>
      </c>
      <c r="N2567">
        <v>270.51</v>
      </c>
      <c r="O2567" t="s">
        <v>153</v>
      </c>
      <c r="P2567" t="s">
        <v>28</v>
      </c>
      <c r="Q2567" t="s">
        <v>139</v>
      </c>
      <c r="R2567" t="s">
        <v>140</v>
      </c>
      <c r="S2567" t="s">
        <v>72</v>
      </c>
      <c r="T2567" t="s">
        <v>478</v>
      </c>
    </row>
    <row r="2568" spans="1:20" x14ac:dyDescent="0.25">
      <c r="A2568" t="s">
        <v>6890</v>
      </c>
      <c r="B2568" s="1">
        <v>45206</v>
      </c>
      <c r="C2568" t="s">
        <v>6891</v>
      </c>
      <c r="D2568" t="s">
        <v>1052</v>
      </c>
      <c r="E2568" t="s">
        <v>202</v>
      </c>
      <c r="F2568" t="s">
        <v>203</v>
      </c>
      <c r="G2568" t="s">
        <v>108</v>
      </c>
      <c r="H2568" t="s">
        <v>58</v>
      </c>
      <c r="I2568">
        <v>1</v>
      </c>
      <c r="J2568">
        <v>81.14</v>
      </c>
      <c r="K2568">
        <v>0</v>
      </c>
      <c r="L2568">
        <v>6.49</v>
      </c>
      <c r="M2568">
        <v>13.75</v>
      </c>
      <c r="N2568">
        <v>101.38</v>
      </c>
      <c r="O2568" t="s">
        <v>27</v>
      </c>
      <c r="P2568" t="s">
        <v>132</v>
      </c>
      <c r="Q2568" t="s">
        <v>71</v>
      </c>
      <c r="R2568" t="s">
        <v>42</v>
      </c>
      <c r="S2568" t="s">
        <v>43</v>
      </c>
      <c r="T2568" t="s">
        <v>6892</v>
      </c>
    </row>
    <row r="2569" spans="1:20" x14ac:dyDescent="0.25">
      <c r="A2569" t="s">
        <v>6893</v>
      </c>
      <c r="B2569" s="1">
        <v>45212</v>
      </c>
      <c r="C2569" t="s">
        <v>6894</v>
      </c>
      <c r="D2569" t="s">
        <v>1250</v>
      </c>
      <c r="E2569" t="s">
        <v>151</v>
      </c>
      <c r="F2569" t="s">
        <v>152</v>
      </c>
      <c r="G2569" t="s">
        <v>108</v>
      </c>
      <c r="H2569" t="s">
        <v>263</v>
      </c>
      <c r="I2569">
        <v>2</v>
      </c>
      <c r="J2569">
        <v>212.73</v>
      </c>
      <c r="K2569">
        <v>0.1</v>
      </c>
      <c r="L2569">
        <v>19.149999999999999</v>
      </c>
      <c r="M2569">
        <v>8.2100000000000009</v>
      </c>
      <c r="N2569">
        <v>410.27</v>
      </c>
      <c r="O2569" t="s">
        <v>69</v>
      </c>
      <c r="P2569" t="s">
        <v>132</v>
      </c>
      <c r="Q2569" t="s">
        <v>188</v>
      </c>
      <c r="R2569" t="s">
        <v>82</v>
      </c>
      <c r="S2569" t="s">
        <v>43</v>
      </c>
      <c r="T2569" t="s">
        <v>1796</v>
      </c>
    </row>
    <row r="2570" spans="1:20" x14ac:dyDescent="0.25">
      <c r="A2570" t="s">
        <v>6895</v>
      </c>
      <c r="B2570" s="1">
        <v>44347</v>
      </c>
      <c r="C2570" t="s">
        <v>6896</v>
      </c>
      <c r="D2570" t="s">
        <v>369</v>
      </c>
      <c r="E2570" t="s">
        <v>202</v>
      </c>
      <c r="F2570" t="s">
        <v>203</v>
      </c>
      <c r="G2570" t="s">
        <v>98</v>
      </c>
      <c r="H2570" t="s">
        <v>256</v>
      </c>
      <c r="I2570">
        <v>4</v>
      </c>
      <c r="J2570">
        <v>55.02</v>
      </c>
      <c r="K2570">
        <v>0</v>
      </c>
      <c r="L2570">
        <v>17.61</v>
      </c>
      <c r="M2570">
        <v>13.23</v>
      </c>
      <c r="N2570">
        <v>250.92</v>
      </c>
      <c r="O2570" t="s">
        <v>80</v>
      </c>
      <c r="P2570" t="s">
        <v>28</v>
      </c>
      <c r="Q2570" t="s">
        <v>51</v>
      </c>
      <c r="R2570" t="s">
        <v>42</v>
      </c>
      <c r="S2570" t="s">
        <v>43</v>
      </c>
      <c r="T2570" t="s">
        <v>6897</v>
      </c>
    </row>
    <row r="2571" spans="1:20" x14ac:dyDescent="0.25">
      <c r="A2571" t="s">
        <v>6898</v>
      </c>
      <c r="B2571" s="1">
        <v>45349</v>
      </c>
      <c r="C2571" t="s">
        <v>6899</v>
      </c>
      <c r="D2571" t="s">
        <v>275</v>
      </c>
      <c r="E2571" t="s">
        <v>226</v>
      </c>
      <c r="F2571" t="s">
        <v>227</v>
      </c>
      <c r="G2571" t="s">
        <v>108</v>
      </c>
      <c r="H2571" t="s">
        <v>354</v>
      </c>
      <c r="I2571">
        <v>4</v>
      </c>
      <c r="J2571">
        <v>145.34</v>
      </c>
      <c r="K2571">
        <v>0.05</v>
      </c>
      <c r="L2571">
        <v>66.28</v>
      </c>
      <c r="M2571">
        <v>3.77</v>
      </c>
      <c r="N2571">
        <v>622.34</v>
      </c>
      <c r="O2571" t="s">
        <v>80</v>
      </c>
      <c r="P2571" t="s">
        <v>28</v>
      </c>
      <c r="Q2571" t="s">
        <v>100</v>
      </c>
      <c r="R2571" t="s">
        <v>101</v>
      </c>
      <c r="S2571" t="s">
        <v>43</v>
      </c>
      <c r="T2571" t="s">
        <v>6900</v>
      </c>
    </row>
    <row r="2572" spans="1:20" x14ac:dyDescent="0.25">
      <c r="A2572" t="s">
        <v>6901</v>
      </c>
      <c r="B2572" s="1">
        <v>43916</v>
      </c>
      <c r="C2572" t="s">
        <v>6902</v>
      </c>
      <c r="D2572" t="s">
        <v>1103</v>
      </c>
      <c r="E2572" t="s">
        <v>286</v>
      </c>
      <c r="F2572" t="s">
        <v>287</v>
      </c>
      <c r="G2572" t="s">
        <v>108</v>
      </c>
      <c r="H2572" t="s">
        <v>263</v>
      </c>
      <c r="I2572">
        <v>2</v>
      </c>
      <c r="J2572">
        <v>449.94</v>
      </c>
      <c r="K2572">
        <v>0.25</v>
      </c>
      <c r="L2572">
        <v>80.989999999999995</v>
      </c>
      <c r="M2572">
        <v>0.8</v>
      </c>
      <c r="N2572">
        <v>756.7</v>
      </c>
      <c r="O2572" t="s">
        <v>59</v>
      </c>
      <c r="P2572" t="s">
        <v>28</v>
      </c>
      <c r="Q2572" t="s">
        <v>51</v>
      </c>
      <c r="R2572" t="s">
        <v>42</v>
      </c>
      <c r="S2572" t="s">
        <v>31</v>
      </c>
      <c r="T2572" t="s">
        <v>5065</v>
      </c>
    </row>
    <row r="2573" spans="1:20" x14ac:dyDescent="0.25">
      <c r="A2573" t="s">
        <v>6903</v>
      </c>
      <c r="B2573" s="1">
        <v>45029</v>
      </c>
      <c r="C2573" t="s">
        <v>6904</v>
      </c>
      <c r="D2573" t="s">
        <v>2168</v>
      </c>
      <c r="E2573" t="s">
        <v>469</v>
      </c>
      <c r="F2573" t="s">
        <v>470</v>
      </c>
      <c r="G2573" t="s">
        <v>180</v>
      </c>
      <c r="H2573" t="s">
        <v>256</v>
      </c>
      <c r="I2573">
        <v>1</v>
      </c>
      <c r="J2573">
        <v>146.47999999999999</v>
      </c>
      <c r="K2573">
        <v>0</v>
      </c>
      <c r="L2573">
        <v>11.72</v>
      </c>
      <c r="M2573">
        <v>5.37</v>
      </c>
      <c r="N2573">
        <v>163.57</v>
      </c>
      <c r="O2573" t="s">
        <v>153</v>
      </c>
      <c r="P2573" t="s">
        <v>28</v>
      </c>
      <c r="Q2573" t="s">
        <v>29</v>
      </c>
      <c r="R2573" t="s">
        <v>30</v>
      </c>
      <c r="S2573" t="s">
        <v>43</v>
      </c>
      <c r="T2573" t="s">
        <v>6905</v>
      </c>
    </row>
    <row r="2574" spans="1:20" x14ac:dyDescent="0.25">
      <c r="A2574" t="s">
        <v>6906</v>
      </c>
      <c r="B2574" s="1">
        <v>45047</v>
      </c>
      <c r="C2574" t="s">
        <v>6907</v>
      </c>
      <c r="D2574" t="s">
        <v>974</v>
      </c>
      <c r="E2574" t="s">
        <v>302</v>
      </c>
      <c r="F2574" t="s">
        <v>303</v>
      </c>
      <c r="G2574" t="s">
        <v>38</v>
      </c>
      <c r="H2574" t="s">
        <v>123</v>
      </c>
      <c r="I2574">
        <v>1</v>
      </c>
      <c r="J2574">
        <v>295.45</v>
      </c>
      <c r="K2574">
        <v>0</v>
      </c>
      <c r="L2574">
        <v>23.64</v>
      </c>
      <c r="M2574">
        <v>2.82</v>
      </c>
      <c r="N2574">
        <v>321.91000000000003</v>
      </c>
      <c r="O2574" t="s">
        <v>69</v>
      </c>
      <c r="P2574" t="s">
        <v>28</v>
      </c>
      <c r="Q2574" t="s">
        <v>228</v>
      </c>
      <c r="R2574" t="s">
        <v>82</v>
      </c>
      <c r="S2574" t="s">
        <v>31</v>
      </c>
      <c r="T2574" t="s">
        <v>1175</v>
      </c>
    </row>
    <row r="2575" spans="1:20" x14ac:dyDescent="0.25">
      <c r="A2575" t="s">
        <v>6908</v>
      </c>
      <c r="B2575" s="1">
        <v>44141</v>
      </c>
      <c r="C2575" t="s">
        <v>6909</v>
      </c>
      <c r="D2575" t="s">
        <v>702</v>
      </c>
      <c r="E2575" t="s">
        <v>434</v>
      </c>
      <c r="F2575" t="s">
        <v>435</v>
      </c>
      <c r="G2575" t="s">
        <v>108</v>
      </c>
      <c r="H2575" t="s">
        <v>58</v>
      </c>
      <c r="I2575">
        <v>3</v>
      </c>
      <c r="J2575">
        <v>81.36</v>
      </c>
      <c r="K2575">
        <v>0.1</v>
      </c>
      <c r="L2575">
        <v>10.98</v>
      </c>
      <c r="M2575">
        <v>12.06</v>
      </c>
      <c r="N2575">
        <v>242.71</v>
      </c>
      <c r="O2575" t="s">
        <v>69</v>
      </c>
      <c r="P2575" t="s">
        <v>181</v>
      </c>
      <c r="Q2575" t="s">
        <v>124</v>
      </c>
      <c r="R2575" t="s">
        <v>125</v>
      </c>
      <c r="S2575" t="s">
        <v>43</v>
      </c>
      <c r="T2575" t="s">
        <v>3405</v>
      </c>
    </row>
    <row r="2576" spans="1:20" x14ac:dyDescent="0.25">
      <c r="A2576" t="s">
        <v>6910</v>
      </c>
      <c r="B2576" s="1">
        <v>44973</v>
      </c>
      <c r="C2576" t="s">
        <v>6911</v>
      </c>
      <c r="D2576" t="s">
        <v>425</v>
      </c>
      <c r="E2576" t="s">
        <v>121</v>
      </c>
      <c r="F2576" t="s">
        <v>122</v>
      </c>
      <c r="G2576" t="s">
        <v>25</v>
      </c>
      <c r="H2576" t="s">
        <v>263</v>
      </c>
      <c r="I2576">
        <v>4</v>
      </c>
      <c r="J2576">
        <v>393.69</v>
      </c>
      <c r="K2576">
        <v>0.05</v>
      </c>
      <c r="L2576">
        <v>269.27999999999997</v>
      </c>
      <c r="M2576">
        <v>13.57</v>
      </c>
      <c r="N2576">
        <v>1778.87</v>
      </c>
      <c r="O2576" t="s">
        <v>27</v>
      </c>
      <c r="P2576" t="s">
        <v>28</v>
      </c>
      <c r="Q2576" t="s">
        <v>81</v>
      </c>
      <c r="R2576" t="s">
        <v>82</v>
      </c>
      <c r="S2576" t="s">
        <v>72</v>
      </c>
      <c r="T2576" t="s">
        <v>1415</v>
      </c>
    </row>
    <row r="2577" spans="1:20" x14ac:dyDescent="0.25">
      <c r="A2577" t="s">
        <v>6912</v>
      </c>
      <c r="B2577" s="1">
        <v>45072</v>
      </c>
      <c r="C2577" t="s">
        <v>6913</v>
      </c>
      <c r="D2577" t="s">
        <v>562</v>
      </c>
      <c r="E2577" t="s">
        <v>783</v>
      </c>
      <c r="F2577" t="s">
        <v>784</v>
      </c>
      <c r="G2577" t="s">
        <v>38</v>
      </c>
      <c r="H2577" t="s">
        <v>68</v>
      </c>
      <c r="I2577">
        <v>2</v>
      </c>
      <c r="J2577">
        <v>426.52</v>
      </c>
      <c r="K2577">
        <v>0.05</v>
      </c>
      <c r="L2577">
        <v>97.25</v>
      </c>
      <c r="M2577">
        <v>11.49</v>
      </c>
      <c r="N2577">
        <v>919.13</v>
      </c>
      <c r="O2577" t="s">
        <v>27</v>
      </c>
      <c r="P2577" t="s">
        <v>28</v>
      </c>
      <c r="Q2577" t="s">
        <v>89</v>
      </c>
      <c r="R2577" t="s">
        <v>90</v>
      </c>
      <c r="S2577" t="s">
        <v>43</v>
      </c>
      <c r="T2577" t="s">
        <v>4343</v>
      </c>
    </row>
    <row r="2578" spans="1:20" x14ac:dyDescent="0.25">
      <c r="A2578" t="s">
        <v>6914</v>
      </c>
      <c r="B2578" s="1">
        <v>44257</v>
      </c>
      <c r="C2578" t="s">
        <v>6915</v>
      </c>
      <c r="D2578" t="s">
        <v>177</v>
      </c>
      <c r="E2578" t="s">
        <v>226</v>
      </c>
      <c r="F2578" t="s">
        <v>227</v>
      </c>
      <c r="G2578" t="s">
        <v>108</v>
      </c>
      <c r="H2578" t="s">
        <v>354</v>
      </c>
      <c r="I2578">
        <v>2</v>
      </c>
      <c r="J2578">
        <v>285.58</v>
      </c>
      <c r="K2578">
        <v>0.2</v>
      </c>
      <c r="L2578">
        <v>36.549999999999997</v>
      </c>
      <c r="M2578">
        <v>7.8</v>
      </c>
      <c r="N2578">
        <v>501.28</v>
      </c>
      <c r="O2578" t="s">
        <v>69</v>
      </c>
      <c r="P2578" t="s">
        <v>28</v>
      </c>
      <c r="Q2578" t="s">
        <v>89</v>
      </c>
      <c r="R2578" t="s">
        <v>90</v>
      </c>
      <c r="S2578" t="s">
        <v>43</v>
      </c>
      <c r="T2578" t="s">
        <v>645</v>
      </c>
    </row>
    <row r="2579" spans="1:20" x14ac:dyDescent="0.25">
      <c r="A2579" t="s">
        <v>6916</v>
      </c>
      <c r="B2579" s="1">
        <v>45268</v>
      </c>
      <c r="C2579" t="s">
        <v>6917</v>
      </c>
      <c r="D2579" t="s">
        <v>171</v>
      </c>
      <c r="E2579" t="s">
        <v>574</v>
      </c>
      <c r="F2579" t="s">
        <v>575</v>
      </c>
      <c r="G2579" t="s">
        <v>50</v>
      </c>
      <c r="H2579" t="s">
        <v>58</v>
      </c>
      <c r="I2579">
        <v>2</v>
      </c>
      <c r="J2579">
        <v>252.09</v>
      </c>
      <c r="K2579">
        <v>0.2</v>
      </c>
      <c r="L2579">
        <v>20.170000000000002</v>
      </c>
      <c r="M2579">
        <v>2.97</v>
      </c>
      <c r="N2579">
        <v>426.48</v>
      </c>
      <c r="O2579" t="s">
        <v>27</v>
      </c>
      <c r="P2579" t="s">
        <v>132</v>
      </c>
      <c r="Q2579" t="s">
        <v>182</v>
      </c>
      <c r="R2579" t="s">
        <v>183</v>
      </c>
      <c r="S2579" t="s">
        <v>72</v>
      </c>
      <c r="T2579" t="s">
        <v>1155</v>
      </c>
    </row>
    <row r="2580" spans="1:20" x14ac:dyDescent="0.25">
      <c r="A2580" t="s">
        <v>6918</v>
      </c>
      <c r="B2580" s="1">
        <v>43944</v>
      </c>
      <c r="C2580" t="s">
        <v>6919</v>
      </c>
      <c r="D2580" t="s">
        <v>570</v>
      </c>
      <c r="E2580" t="s">
        <v>592</v>
      </c>
      <c r="F2580" t="s">
        <v>593</v>
      </c>
      <c r="G2580" t="s">
        <v>98</v>
      </c>
      <c r="H2580" t="s">
        <v>26</v>
      </c>
      <c r="I2580">
        <v>4</v>
      </c>
      <c r="J2580">
        <v>17.05</v>
      </c>
      <c r="K2580">
        <v>0.15</v>
      </c>
      <c r="L2580">
        <v>2.9</v>
      </c>
      <c r="M2580">
        <v>7.69</v>
      </c>
      <c r="N2580">
        <v>68.56</v>
      </c>
      <c r="O2580" t="s">
        <v>27</v>
      </c>
      <c r="P2580" t="s">
        <v>28</v>
      </c>
      <c r="Q2580" t="s">
        <v>29</v>
      </c>
      <c r="R2580" t="s">
        <v>30</v>
      </c>
      <c r="S2580" t="s">
        <v>43</v>
      </c>
      <c r="T2580" t="s">
        <v>1478</v>
      </c>
    </row>
    <row r="2581" spans="1:20" x14ac:dyDescent="0.25">
      <c r="A2581" t="s">
        <v>6920</v>
      </c>
      <c r="B2581" s="1">
        <v>44999</v>
      </c>
      <c r="C2581" t="s">
        <v>6921</v>
      </c>
      <c r="D2581" t="s">
        <v>1408</v>
      </c>
      <c r="E2581" t="s">
        <v>121</v>
      </c>
      <c r="F2581" t="s">
        <v>122</v>
      </c>
      <c r="G2581" t="s">
        <v>50</v>
      </c>
      <c r="H2581" t="s">
        <v>39</v>
      </c>
      <c r="I2581">
        <v>5</v>
      </c>
      <c r="J2581">
        <v>519.75</v>
      </c>
      <c r="K2581">
        <v>0.3</v>
      </c>
      <c r="L2581">
        <v>218.29</v>
      </c>
      <c r="M2581">
        <v>10.59</v>
      </c>
      <c r="N2581">
        <v>2048</v>
      </c>
      <c r="O2581" t="s">
        <v>27</v>
      </c>
      <c r="P2581" t="s">
        <v>28</v>
      </c>
      <c r="Q2581" t="s">
        <v>228</v>
      </c>
      <c r="R2581" t="s">
        <v>82</v>
      </c>
      <c r="S2581" t="s">
        <v>43</v>
      </c>
      <c r="T2581" t="s">
        <v>6922</v>
      </c>
    </row>
    <row r="2582" spans="1:20" x14ac:dyDescent="0.25">
      <c r="A2582" t="s">
        <v>6923</v>
      </c>
      <c r="B2582" s="1">
        <v>45392</v>
      </c>
      <c r="C2582" t="s">
        <v>6924</v>
      </c>
      <c r="D2582" t="s">
        <v>271</v>
      </c>
      <c r="E2582" t="s">
        <v>172</v>
      </c>
      <c r="F2582" t="s">
        <v>173</v>
      </c>
      <c r="G2582" t="s">
        <v>98</v>
      </c>
      <c r="H2582" t="s">
        <v>79</v>
      </c>
      <c r="I2582">
        <v>2</v>
      </c>
      <c r="J2582">
        <v>499.56</v>
      </c>
      <c r="K2582">
        <v>0</v>
      </c>
      <c r="L2582">
        <v>49.96</v>
      </c>
      <c r="M2582">
        <v>9.14</v>
      </c>
      <c r="N2582">
        <v>1058.22</v>
      </c>
      <c r="O2582" t="s">
        <v>40</v>
      </c>
      <c r="P2582" t="s">
        <v>99</v>
      </c>
      <c r="Q2582" t="s">
        <v>182</v>
      </c>
      <c r="R2582" t="s">
        <v>183</v>
      </c>
      <c r="S2582" t="s">
        <v>31</v>
      </c>
      <c r="T2582" t="s">
        <v>6925</v>
      </c>
    </row>
    <row r="2583" spans="1:20" x14ac:dyDescent="0.25">
      <c r="A2583" t="s">
        <v>6926</v>
      </c>
      <c r="B2583" s="1">
        <v>45502</v>
      </c>
      <c r="C2583" t="s">
        <v>6927</v>
      </c>
      <c r="D2583" t="s">
        <v>1034</v>
      </c>
      <c r="E2583" t="s">
        <v>530</v>
      </c>
      <c r="F2583" t="s">
        <v>531</v>
      </c>
      <c r="G2583" t="s">
        <v>38</v>
      </c>
      <c r="H2583" t="s">
        <v>79</v>
      </c>
      <c r="I2583">
        <v>2</v>
      </c>
      <c r="J2583">
        <v>94.33</v>
      </c>
      <c r="K2583">
        <v>0.15</v>
      </c>
      <c r="L2583">
        <v>19.239999999999998</v>
      </c>
      <c r="M2583">
        <v>10.06</v>
      </c>
      <c r="N2583">
        <v>189.66</v>
      </c>
      <c r="O2583" t="s">
        <v>69</v>
      </c>
      <c r="P2583" t="s">
        <v>28</v>
      </c>
      <c r="Q2583" t="s">
        <v>228</v>
      </c>
      <c r="R2583" t="s">
        <v>82</v>
      </c>
      <c r="S2583" t="s">
        <v>72</v>
      </c>
      <c r="T2583" t="s">
        <v>1834</v>
      </c>
    </row>
    <row r="2584" spans="1:20" x14ac:dyDescent="0.25">
      <c r="A2584" t="s">
        <v>6928</v>
      </c>
      <c r="B2584" s="1">
        <v>44133</v>
      </c>
      <c r="C2584" t="s">
        <v>5452</v>
      </c>
      <c r="D2584" t="s">
        <v>1593</v>
      </c>
      <c r="E2584" t="s">
        <v>386</v>
      </c>
      <c r="F2584" t="s">
        <v>387</v>
      </c>
      <c r="G2584" t="s">
        <v>108</v>
      </c>
      <c r="H2584" t="s">
        <v>109</v>
      </c>
      <c r="I2584">
        <v>5</v>
      </c>
      <c r="J2584">
        <v>336.05</v>
      </c>
      <c r="K2584">
        <v>0</v>
      </c>
      <c r="L2584">
        <v>84.01</v>
      </c>
      <c r="M2584">
        <v>0.38</v>
      </c>
      <c r="N2584">
        <v>1764.64</v>
      </c>
      <c r="O2584" t="s">
        <v>69</v>
      </c>
      <c r="P2584" t="s">
        <v>28</v>
      </c>
      <c r="Q2584" t="s">
        <v>139</v>
      </c>
      <c r="R2584" t="s">
        <v>140</v>
      </c>
      <c r="S2584" t="s">
        <v>43</v>
      </c>
      <c r="T2584" t="s">
        <v>3286</v>
      </c>
    </row>
    <row r="2585" spans="1:20" x14ac:dyDescent="0.25">
      <c r="A2585" t="s">
        <v>6929</v>
      </c>
      <c r="B2585" s="1">
        <v>44574</v>
      </c>
      <c r="C2585" t="s">
        <v>6930</v>
      </c>
      <c r="D2585" t="s">
        <v>566</v>
      </c>
      <c r="E2585" t="s">
        <v>48</v>
      </c>
      <c r="F2585" t="s">
        <v>49</v>
      </c>
      <c r="G2585" t="s">
        <v>98</v>
      </c>
      <c r="H2585" t="s">
        <v>109</v>
      </c>
      <c r="I2585">
        <v>2</v>
      </c>
      <c r="J2585">
        <v>271.57</v>
      </c>
      <c r="K2585">
        <v>0</v>
      </c>
      <c r="L2585">
        <v>27.16</v>
      </c>
      <c r="M2585">
        <v>7.06</v>
      </c>
      <c r="N2585">
        <v>577.36</v>
      </c>
      <c r="O2585" t="s">
        <v>40</v>
      </c>
      <c r="P2585" t="s">
        <v>28</v>
      </c>
      <c r="Q2585" t="s">
        <v>221</v>
      </c>
      <c r="R2585" t="s">
        <v>222</v>
      </c>
      <c r="S2585" t="s">
        <v>31</v>
      </c>
      <c r="T2585" t="s">
        <v>3775</v>
      </c>
    </row>
    <row r="2586" spans="1:20" x14ac:dyDescent="0.25">
      <c r="A2586" t="s">
        <v>6931</v>
      </c>
      <c r="B2586" s="1">
        <v>44418</v>
      </c>
      <c r="C2586" t="s">
        <v>6932</v>
      </c>
      <c r="D2586" t="s">
        <v>611</v>
      </c>
      <c r="E2586" t="s">
        <v>783</v>
      </c>
      <c r="F2586" t="s">
        <v>784</v>
      </c>
      <c r="G2586" t="s">
        <v>25</v>
      </c>
      <c r="H2586" t="s">
        <v>354</v>
      </c>
      <c r="I2586">
        <v>4</v>
      </c>
      <c r="J2586">
        <v>502.47</v>
      </c>
      <c r="K2586">
        <v>0.15</v>
      </c>
      <c r="L2586">
        <v>136.66999999999999</v>
      </c>
      <c r="M2586">
        <v>4.28</v>
      </c>
      <c r="N2586">
        <v>1849.35</v>
      </c>
      <c r="O2586" t="s">
        <v>69</v>
      </c>
      <c r="P2586" t="s">
        <v>28</v>
      </c>
      <c r="Q2586" t="s">
        <v>339</v>
      </c>
      <c r="R2586" t="s">
        <v>82</v>
      </c>
      <c r="S2586" t="s">
        <v>43</v>
      </c>
      <c r="T2586" t="s">
        <v>3029</v>
      </c>
    </row>
    <row r="2587" spans="1:20" x14ac:dyDescent="0.25">
      <c r="A2587" t="s">
        <v>6933</v>
      </c>
      <c r="B2587" s="1">
        <v>44817</v>
      </c>
      <c r="C2587" t="s">
        <v>6934</v>
      </c>
      <c r="D2587" t="s">
        <v>35</v>
      </c>
      <c r="E2587" t="s">
        <v>574</v>
      </c>
      <c r="F2587" t="s">
        <v>575</v>
      </c>
      <c r="G2587" t="s">
        <v>25</v>
      </c>
      <c r="H2587" t="s">
        <v>123</v>
      </c>
      <c r="I2587">
        <v>5</v>
      </c>
      <c r="J2587">
        <v>208</v>
      </c>
      <c r="K2587">
        <v>0</v>
      </c>
      <c r="L2587">
        <v>187.2</v>
      </c>
      <c r="M2587">
        <v>10.35</v>
      </c>
      <c r="N2587">
        <v>1237.55</v>
      </c>
      <c r="O2587" t="s">
        <v>69</v>
      </c>
      <c r="P2587" t="s">
        <v>28</v>
      </c>
      <c r="Q2587" t="s">
        <v>228</v>
      </c>
      <c r="R2587" t="s">
        <v>82</v>
      </c>
      <c r="S2587" t="s">
        <v>72</v>
      </c>
      <c r="T2587" t="s">
        <v>535</v>
      </c>
    </row>
    <row r="2588" spans="1:20" x14ac:dyDescent="0.25">
      <c r="A2588" t="s">
        <v>6935</v>
      </c>
      <c r="B2588" s="1">
        <v>44175</v>
      </c>
      <c r="C2588" t="s">
        <v>6936</v>
      </c>
      <c r="D2588" t="s">
        <v>611</v>
      </c>
      <c r="E2588" t="s">
        <v>244</v>
      </c>
      <c r="F2588" t="s">
        <v>245</v>
      </c>
      <c r="G2588" t="s">
        <v>180</v>
      </c>
      <c r="H2588" t="s">
        <v>39</v>
      </c>
      <c r="I2588">
        <v>3</v>
      </c>
      <c r="J2588">
        <v>91.81</v>
      </c>
      <c r="K2588">
        <v>0</v>
      </c>
      <c r="L2588">
        <v>22.03</v>
      </c>
      <c r="M2588">
        <v>5.82</v>
      </c>
      <c r="N2588">
        <v>303.27999999999997</v>
      </c>
      <c r="O2588" t="s">
        <v>69</v>
      </c>
      <c r="P2588" t="s">
        <v>28</v>
      </c>
      <c r="Q2588" t="s">
        <v>60</v>
      </c>
      <c r="R2588" t="s">
        <v>61</v>
      </c>
      <c r="S2588" t="s">
        <v>43</v>
      </c>
      <c r="T2588" t="s">
        <v>4060</v>
      </c>
    </row>
    <row r="2589" spans="1:20" x14ac:dyDescent="0.25">
      <c r="A2589" t="s">
        <v>6937</v>
      </c>
      <c r="B2589" s="1">
        <v>44644</v>
      </c>
      <c r="C2589" t="s">
        <v>6938</v>
      </c>
      <c r="D2589" t="s">
        <v>542</v>
      </c>
      <c r="E2589" t="s">
        <v>23</v>
      </c>
      <c r="F2589" t="s">
        <v>24</v>
      </c>
      <c r="G2589" t="s">
        <v>25</v>
      </c>
      <c r="H2589" t="s">
        <v>39</v>
      </c>
      <c r="I2589">
        <v>5</v>
      </c>
      <c r="J2589">
        <v>368.17</v>
      </c>
      <c r="K2589">
        <v>0.15</v>
      </c>
      <c r="L2589">
        <v>187.77</v>
      </c>
      <c r="M2589">
        <v>11.86</v>
      </c>
      <c r="N2589">
        <v>1764.35</v>
      </c>
      <c r="O2589" t="s">
        <v>59</v>
      </c>
      <c r="P2589" t="s">
        <v>28</v>
      </c>
      <c r="Q2589" t="s">
        <v>154</v>
      </c>
      <c r="R2589" t="s">
        <v>155</v>
      </c>
      <c r="S2589" t="s">
        <v>43</v>
      </c>
      <c r="T2589" t="s">
        <v>6661</v>
      </c>
    </row>
    <row r="2590" spans="1:20" x14ac:dyDescent="0.25">
      <c r="A2590" t="s">
        <v>6939</v>
      </c>
      <c r="B2590" s="1">
        <v>44631</v>
      </c>
      <c r="C2590" t="s">
        <v>6940</v>
      </c>
      <c r="D2590" t="s">
        <v>1314</v>
      </c>
      <c r="E2590" t="s">
        <v>374</v>
      </c>
      <c r="F2590" t="s">
        <v>375</v>
      </c>
      <c r="G2590" t="s">
        <v>98</v>
      </c>
      <c r="H2590" t="s">
        <v>256</v>
      </c>
      <c r="I2590">
        <v>1</v>
      </c>
      <c r="J2590">
        <v>22.5</v>
      </c>
      <c r="K2590">
        <v>0.05</v>
      </c>
      <c r="L2590">
        <v>2.56</v>
      </c>
      <c r="M2590">
        <v>5.35</v>
      </c>
      <c r="N2590">
        <v>29.28</v>
      </c>
      <c r="O2590" t="s">
        <v>69</v>
      </c>
      <c r="P2590" t="s">
        <v>28</v>
      </c>
      <c r="Q2590" t="s">
        <v>139</v>
      </c>
      <c r="R2590" t="s">
        <v>140</v>
      </c>
      <c r="S2590" t="s">
        <v>235</v>
      </c>
      <c r="T2590" t="s">
        <v>3286</v>
      </c>
    </row>
    <row r="2591" spans="1:20" x14ac:dyDescent="0.25">
      <c r="A2591" t="s">
        <v>6941</v>
      </c>
      <c r="B2591" s="1">
        <v>44855</v>
      </c>
      <c r="C2591" t="s">
        <v>6942</v>
      </c>
      <c r="D2591" t="s">
        <v>772</v>
      </c>
      <c r="E2591" t="s">
        <v>280</v>
      </c>
      <c r="F2591" t="s">
        <v>281</v>
      </c>
      <c r="G2591" t="s">
        <v>180</v>
      </c>
      <c r="H2591" t="s">
        <v>39</v>
      </c>
      <c r="I2591">
        <v>3</v>
      </c>
      <c r="J2591">
        <v>118.12</v>
      </c>
      <c r="K2591">
        <v>0.05</v>
      </c>
      <c r="L2591">
        <v>60.6</v>
      </c>
      <c r="M2591">
        <v>8.43</v>
      </c>
      <c r="N2591">
        <v>405.67</v>
      </c>
      <c r="O2591" t="s">
        <v>153</v>
      </c>
      <c r="P2591" t="s">
        <v>181</v>
      </c>
      <c r="Q2591" t="s">
        <v>221</v>
      </c>
      <c r="R2591" t="s">
        <v>222</v>
      </c>
      <c r="S2591" t="s">
        <v>43</v>
      </c>
      <c r="T2591" t="s">
        <v>3886</v>
      </c>
    </row>
    <row r="2592" spans="1:20" x14ac:dyDescent="0.25">
      <c r="A2592" t="s">
        <v>6943</v>
      </c>
      <c r="B2592" s="1">
        <v>45001</v>
      </c>
      <c r="C2592" t="s">
        <v>6944</v>
      </c>
      <c r="D2592" t="s">
        <v>485</v>
      </c>
      <c r="E2592" t="s">
        <v>319</v>
      </c>
      <c r="F2592" t="s">
        <v>320</v>
      </c>
      <c r="G2592" t="s">
        <v>38</v>
      </c>
      <c r="H2592" t="s">
        <v>26</v>
      </c>
      <c r="I2592">
        <v>2</v>
      </c>
      <c r="J2592">
        <v>132.41</v>
      </c>
      <c r="K2592">
        <v>0</v>
      </c>
      <c r="L2592">
        <v>47.67</v>
      </c>
      <c r="M2592">
        <v>8.16</v>
      </c>
      <c r="N2592">
        <v>320.64999999999998</v>
      </c>
      <c r="O2592" t="s">
        <v>40</v>
      </c>
      <c r="P2592" t="s">
        <v>28</v>
      </c>
      <c r="Q2592" t="s">
        <v>154</v>
      </c>
      <c r="R2592" t="s">
        <v>155</v>
      </c>
      <c r="S2592" t="s">
        <v>43</v>
      </c>
      <c r="T2592" t="s">
        <v>3383</v>
      </c>
    </row>
    <row r="2593" spans="1:20" x14ac:dyDescent="0.25">
      <c r="A2593" t="s">
        <v>6945</v>
      </c>
      <c r="B2593" s="1">
        <v>45141</v>
      </c>
      <c r="C2593" t="s">
        <v>6946</v>
      </c>
      <c r="D2593" t="s">
        <v>731</v>
      </c>
      <c r="E2593" t="s">
        <v>380</v>
      </c>
      <c r="F2593" t="s">
        <v>381</v>
      </c>
      <c r="G2593" t="s">
        <v>25</v>
      </c>
      <c r="H2593" t="s">
        <v>109</v>
      </c>
      <c r="I2593">
        <v>2</v>
      </c>
      <c r="J2593">
        <v>555.09</v>
      </c>
      <c r="K2593">
        <v>0.2</v>
      </c>
      <c r="L2593">
        <v>71.05</v>
      </c>
      <c r="M2593">
        <v>1.07</v>
      </c>
      <c r="N2593">
        <v>960.26</v>
      </c>
      <c r="O2593" t="s">
        <v>40</v>
      </c>
      <c r="P2593" t="s">
        <v>28</v>
      </c>
      <c r="Q2593" t="s">
        <v>339</v>
      </c>
      <c r="R2593" t="s">
        <v>82</v>
      </c>
      <c r="S2593" t="s">
        <v>43</v>
      </c>
      <c r="T2593" t="s">
        <v>250</v>
      </c>
    </row>
    <row r="2594" spans="1:20" x14ac:dyDescent="0.25">
      <c r="A2594" t="s">
        <v>6947</v>
      </c>
      <c r="B2594" s="1">
        <v>45508</v>
      </c>
      <c r="C2594" t="s">
        <v>1055</v>
      </c>
      <c r="D2594" t="s">
        <v>637</v>
      </c>
      <c r="E2594" t="s">
        <v>106</v>
      </c>
      <c r="F2594" t="s">
        <v>107</v>
      </c>
      <c r="G2594" t="s">
        <v>108</v>
      </c>
      <c r="H2594" t="s">
        <v>58</v>
      </c>
      <c r="I2594">
        <v>4</v>
      </c>
      <c r="J2594">
        <v>245.97</v>
      </c>
      <c r="K2594">
        <v>0.15</v>
      </c>
      <c r="L2594">
        <v>66.900000000000006</v>
      </c>
      <c r="M2594">
        <v>14.61</v>
      </c>
      <c r="N2594">
        <v>917.81</v>
      </c>
      <c r="O2594" t="s">
        <v>40</v>
      </c>
      <c r="P2594" t="s">
        <v>132</v>
      </c>
      <c r="Q2594" t="s">
        <v>188</v>
      </c>
      <c r="R2594" t="s">
        <v>82</v>
      </c>
      <c r="S2594" t="s">
        <v>43</v>
      </c>
      <c r="T2594" t="s">
        <v>6948</v>
      </c>
    </row>
    <row r="2595" spans="1:20" x14ac:dyDescent="0.25">
      <c r="A2595" t="s">
        <v>6949</v>
      </c>
      <c r="B2595" s="1">
        <v>44907</v>
      </c>
      <c r="C2595" t="s">
        <v>6950</v>
      </c>
      <c r="D2595" t="s">
        <v>1408</v>
      </c>
      <c r="E2595" t="s">
        <v>530</v>
      </c>
      <c r="F2595" t="s">
        <v>531</v>
      </c>
      <c r="G2595" t="s">
        <v>108</v>
      </c>
      <c r="H2595" t="s">
        <v>68</v>
      </c>
      <c r="I2595">
        <v>2</v>
      </c>
      <c r="J2595">
        <v>159.34</v>
      </c>
      <c r="K2595">
        <v>0</v>
      </c>
      <c r="L2595">
        <v>57.36</v>
      </c>
      <c r="M2595">
        <v>13.04</v>
      </c>
      <c r="N2595">
        <v>389.08</v>
      </c>
      <c r="O2595" t="s">
        <v>27</v>
      </c>
      <c r="P2595" t="s">
        <v>28</v>
      </c>
      <c r="Q2595" t="s">
        <v>71</v>
      </c>
      <c r="R2595" t="s">
        <v>42</v>
      </c>
      <c r="S2595" t="s">
        <v>43</v>
      </c>
      <c r="T2595" t="s">
        <v>6481</v>
      </c>
    </row>
    <row r="2596" spans="1:20" x14ac:dyDescent="0.25">
      <c r="A2596" t="s">
        <v>6951</v>
      </c>
      <c r="B2596" s="1">
        <v>45158</v>
      </c>
      <c r="C2596" t="s">
        <v>4245</v>
      </c>
      <c r="D2596" t="s">
        <v>461</v>
      </c>
      <c r="E2596" t="s">
        <v>812</v>
      </c>
      <c r="F2596" t="s">
        <v>813</v>
      </c>
      <c r="G2596" t="s">
        <v>98</v>
      </c>
      <c r="H2596" t="s">
        <v>26</v>
      </c>
      <c r="I2596">
        <v>1</v>
      </c>
      <c r="J2596">
        <v>39.03</v>
      </c>
      <c r="K2596">
        <v>0</v>
      </c>
      <c r="L2596">
        <v>3.12</v>
      </c>
      <c r="M2596">
        <v>6.39</v>
      </c>
      <c r="N2596">
        <v>48.54</v>
      </c>
      <c r="O2596" t="s">
        <v>40</v>
      </c>
      <c r="P2596" t="s">
        <v>28</v>
      </c>
      <c r="Q2596" t="s">
        <v>339</v>
      </c>
      <c r="R2596" t="s">
        <v>82</v>
      </c>
      <c r="S2596" t="s">
        <v>91</v>
      </c>
      <c r="T2596" t="s">
        <v>3992</v>
      </c>
    </row>
    <row r="2597" spans="1:20" x14ac:dyDescent="0.25">
      <c r="A2597" t="s">
        <v>6952</v>
      </c>
      <c r="B2597" s="1">
        <v>44923</v>
      </c>
      <c r="C2597" t="s">
        <v>6953</v>
      </c>
      <c r="D2597" t="s">
        <v>1943</v>
      </c>
      <c r="E2597" t="s">
        <v>87</v>
      </c>
      <c r="F2597" t="s">
        <v>88</v>
      </c>
      <c r="G2597" t="s">
        <v>25</v>
      </c>
      <c r="H2597" t="s">
        <v>109</v>
      </c>
      <c r="I2597">
        <v>3</v>
      </c>
      <c r="J2597">
        <v>35.35</v>
      </c>
      <c r="K2597">
        <v>0</v>
      </c>
      <c r="L2597">
        <v>8.48</v>
      </c>
      <c r="M2597">
        <v>2.4</v>
      </c>
      <c r="N2597">
        <v>116.93</v>
      </c>
      <c r="O2597" t="s">
        <v>27</v>
      </c>
      <c r="P2597" t="s">
        <v>132</v>
      </c>
      <c r="Q2597" t="s">
        <v>182</v>
      </c>
      <c r="R2597" t="s">
        <v>183</v>
      </c>
      <c r="S2597" t="s">
        <v>43</v>
      </c>
      <c r="T2597" t="s">
        <v>452</v>
      </c>
    </row>
    <row r="2598" spans="1:20" x14ac:dyDescent="0.25">
      <c r="A2598" t="s">
        <v>6954</v>
      </c>
      <c r="B2598" s="1">
        <v>44191</v>
      </c>
      <c r="C2598" t="s">
        <v>6955</v>
      </c>
      <c r="D2598" t="s">
        <v>624</v>
      </c>
      <c r="E2598" t="s">
        <v>261</v>
      </c>
      <c r="F2598" t="s">
        <v>262</v>
      </c>
      <c r="G2598" t="s">
        <v>108</v>
      </c>
      <c r="H2598" t="s">
        <v>123</v>
      </c>
      <c r="I2598">
        <v>4</v>
      </c>
      <c r="J2598">
        <v>275.68</v>
      </c>
      <c r="K2598">
        <v>0.05</v>
      </c>
      <c r="L2598">
        <v>52.38</v>
      </c>
      <c r="M2598">
        <v>13.98</v>
      </c>
      <c r="N2598">
        <v>1113.94</v>
      </c>
      <c r="O2598" t="s">
        <v>80</v>
      </c>
      <c r="P2598" t="s">
        <v>28</v>
      </c>
      <c r="Q2598" t="s">
        <v>188</v>
      </c>
      <c r="R2598" t="s">
        <v>82</v>
      </c>
      <c r="S2598" t="s">
        <v>72</v>
      </c>
      <c r="T2598" t="s">
        <v>3533</v>
      </c>
    </row>
    <row r="2599" spans="1:20" x14ac:dyDescent="0.25">
      <c r="A2599" t="s">
        <v>6956</v>
      </c>
      <c r="B2599" s="1">
        <v>45456</v>
      </c>
      <c r="C2599" t="s">
        <v>6957</v>
      </c>
      <c r="D2599" t="s">
        <v>451</v>
      </c>
      <c r="E2599" t="s">
        <v>337</v>
      </c>
      <c r="F2599" t="s">
        <v>338</v>
      </c>
      <c r="G2599" t="s">
        <v>180</v>
      </c>
      <c r="H2599" t="s">
        <v>123</v>
      </c>
      <c r="I2599">
        <v>1</v>
      </c>
      <c r="J2599">
        <v>340.12</v>
      </c>
      <c r="K2599">
        <v>0.05</v>
      </c>
      <c r="L2599">
        <v>16.16</v>
      </c>
      <c r="M2599">
        <v>9.35</v>
      </c>
      <c r="N2599">
        <v>348.62</v>
      </c>
      <c r="O2599" t="s">
        <v>59</v>
      </c>
      <c r="P2599" t="s">
        <v>28</v>
      </c>
      <c r="Q2599" t="s">
        <v>210</v>
      </c>
      <c r="R2599" t="s">
        <v>42</v>
      </c>
      <c r="S2599" t="s">
        <v>43</v>
      </c>
      <c r="T2599" t="s">
        <v>6958</v>
      </c>
    </row>
    <row r="2600" spans="1:20" x14ac:dyDescent="0.25">
      <c r="A2600" t="s">
        <v>6959</v>
      </c>
      <c r="B2600" s="1">
        <v>45074</v>
      </c>
      <c r="C2600" t="s">
        <v>6960</v>
      </c>
      <c r="D2600" t="s">
        <v>1264</v>
      </c>
      <c r="E2600" t="s">
        <v>521</v>
      </c>
      <c r="F2600" t="s">
        <v>522</v>
      </c>
      <c r="G2600" t="s">
        <v>108</v>
      </c>
      <c r="H2600" t="s">
        <v>123</v>
      </c>
      <c r="I2600">
        <v>3</v>
      </c>
      <c r="J2600">
        <v>132.06</v>
      </c>
      <c r="K2600">
        <v>0.05</v>
      </c>
      <c r="L2600">
        <v>0</v>
      </c>
      <c r="M2600">
        <v>6.42</v>
      </c>
      <c r="N2600">
        <v>382.79</v>
      </c>
      <c r="O2600" t="s">
        <v>69</v>
      </c>
      <c r="P2600" t="s">
        <v>28</v>
      </c>
      <c r="Q2600" t="s">
        <v>145</v>
      </c>
      <c r="R2600" t="s">
        <v>146</v>
      </c>
      <c r="S2600" t="s">
        <v>91</v>
      </c>
      <c r="T2600" t="s">
        <v>5381</v>
      </c>
    </row>
    <row r="2601" spans="1:20" x14ac:dyDescent="0.25">
      <c r="A2601" t="s">
        <v>6961</v>
      </c>
      <c r="B2601" s="1">
        <v>44840</v>
      </c>
      <c r="C2601" t="s">
        <v>6962</v>
      </c>
      <c r="D2601" t="s">
        <v>542</v>
      </c>
      <c r="E2601" t="s">
        <v>302</v>
      </c>
      <c r="F2601" t="s">
        <v>303</v>
      </c>
      <c r="G2601" t="s">
        <v>50</v>
      </c>
      <c r="H2601" t="s">
        <v>68</v>
      </c>
      <c r="I2601">
        <v>4</v>
      </c>
      <c r="J2601">
        <v>172.27</v>
      </c>
      <c r="K2601">
        <v>0.05</v>
      </c>
      <c r="L2601">
        <v>52.37</v>
      </c>
      <c r="M2601">
        <v>3.04</v>
      </c>
      <c r="N2601">
        <v>710.04</v>
      </c>
      <c r="O2601" t="s">
        <v>80</v>
      </c>
      <c r="P2601" t="s">
        <v>132</v>
      </c>
      <c r="Q2601" t="s">
        <v>51</v>
      </c>
      <c r="R2601" t="s">
        <v>42</v>
      </c>
      <c r="S2601" t="s">
        <v>43</v>
      </c>
      <c r="T2601" t="s">
        <v>5399</v>
      </c>
    </row>
    <row r="2602" spans="1:20" x14ac:dyDescent="0.25">
      <c r="A2602" t="s">
        <v>6963</v>
      </c>
      <c r="B2602" s="1">
        <v>44534</v>
      </c>
      <c r="C2602" t="s">
        <v>6964</v>
      </c>
      <c r="D2602" t="s">
        <v>1107</v>
      </c>
      <c r="E2602" t="s">
        <v>261</v>
      </c>
      <c r="F2602" t="s">
        <v>262</v>
      </c>
      <c r="G2602" t="s">
        <v>180</v>
      </c>
      <c r="H2602" t="s">
        <v>109</v>
      </c>
      <c r="I2602">
        <v>5</v>
      </c>
      <c r="J2602">
        <v>559.46</v>
      </c>
      <c r="K2602">
        <v>0</v>
      </c>
      <c r="L2602">
        <v>139.86000000000001</v>
      </c>
      <c r="M2602">
        <v>6.23</v>
      </c>
      <c r="N2602">
        <v>2943.39</v>
      </c>
      <c r="O2602" t="s">
        <v>27</v>
      </c>
      <c r="P2602" t="s">
        <v>132</v>
      </c>
      <c r="Q2602" t="s">
        <v>139</v>
      </c>
      <c r="R2602" t="s">
        <v>140</v>
      </c>
      <c r="S2602" t="s">
        <v>43</v>
      </c>
      <c r="T2602" t="s">
        <v>1896</v>
      </c>
    </row>
    <row r="2603" spans="1:20" x14ac:dyDescent="0.25">
      <c r="A2603" t="s">
        <v>6965</v>
      </c>
      <c r="B2603" s="1">
        <v>44405</v>
      </c>
      <c r="C2603" t="s">
        <v>6966</v>
      </c>
      <c r="D2603" t="s">
        <v>2575</v>
      </c>
      <c r="E2603" t="s">
        <v>36</v>
      </c>
      <c r="F2603" t="s">
        <v>37</v>
      </c>
      <c r="G2603" t="s">
        <v>180</v>
      </c>
      <c r="H2603" t="s">
        <v>256</v>
      </c>
      <c r="I2603">
        <v>2</v>
      </c>
      <c r="J2603">
        <v>131.43</v>
      </c>
      <c r="K2603">
        <v>0.05</v>
      </c>
      <c r="L2603">
        <v>19.98</v>
      </c>
      <c r="M2603">
        <v>5.31</v>
      </c>
      <c r="N2603">
        <v>275.01</v>
      </c>
      <c r="O2603" t="s">
        <v>153</v>
      </c>
      <c r="P2603" t="s">
        <v>28</v>
      </c>
      <c r="Q2603" t="s">
        <v>166</v>
      </c>
      <c r="R2603" t="s">
        <v>167</v>
      </c>
      <c r="S2603" t="s">
        <v>31</v>
      </c>
      <c r="T2603" t="s">
        <v>6967</v>
      </c>
    </row>
    <row r="2604" spans="1:20" x14ac:dyDescent="0.25">
      <c r="A2604" t="s">
        <v>6968</v>
      </c>
      <c r="B2604" s="1">
        <v>45439</v>
      </c>
      <c r="C2604" t="s">
        <v>4651</v>
      </c>
      <c r="D2604" t="s">
        <v>497</v>
      </c>
      <c r="E2604" t="s">
        <v>530</v>
      </c>
      <c r="F2604" t="s">
        <v>531</v>
      </c>
      <c r="G2604" t="s">
        <v>180</v>
      </c>
      <c r="H2604" t="s">
        <v>26</v>
      </c>
      <c r="I2604">
        <v>2</v>
      </c>
      <c r="J2604">
        <v>308.75</v>
      </c>
      <c r="K2604">
        <v>0</v>
      </c>
      <c r="L2604">
        <v>74.099999999999994</v>
      </c>
      <c r="M2604">
        <v>13.33</v>
      </c>
      <c r="N2604">
        <v>704.93</v>
      </c>
      <c r="O2604" t="s">
        <v>40</v>
      </c>
      <c r="P2604" t="s">
        <v>28</v>
      </c>
      <c r="Q2604" t="s">
        <v>41</v>
      </c>
      <c r="R2604" t="s">
        <v>42</v>
      </c>
      <c r="S2604" t="s">
        <v>72</v>
      </c>
      <c r="T2604" t="s">
        <v>2935</v>
      </c>
    </row>
    <row r="2605" spans="1:20" x14ac:dyDescent="0.25">
      <c r="A2605" t="s">
        <v>6969</v>
      </c>
      <c r="B2605" s="1">
        <v>45015</v>
      </c>
      <c r="C2605" t="s">
        <v>6970</v>
      </c>
      <c r="D2605" t="s">
        <v>1120</v>
      </c>
      <c r="E2605" t="s">
        <v>56</v>
      </c>
      <c r="F2605" t="s">
        <v>57</v>
      </c>
      <c r="G2605" t="s">
        <v>108</v>
      </c>
      <c r="H2605" t="s">
        <v>354</v>
      </c>
      <c r="I2605">
        <v>1</v>
      </c>
      <c r="J2605">
        <v>523.41</v>
      </c>
      <c r="K2605">
        <v>0.05</v>
      </c>
      <c r="L2605">
        <v>39.78</v>
      </c>
      <c r="M2605">
        <v>2.64</v>
      </c>
      <c r="N2605">
        <v>539.66</v>
      </c>
      <c r="O2605" t="s">
        <v>153</v>
      </c>
      <c r="P2605" t="s">
        <v>28</v>
      </c>
      <c r="Q2605" t="s">
        <v>60</v>
      </c>
      <c r="R2605" t="s">
        <v>61</v>
      </c>
      <c r="S2605" t="s">
        <v>43</v>
      </c>
      <c r="T2605" t="s">
        <v>2019</v>
      </c>
    </row>
    <row r="2606" spans="1:20" x14ac:dyDescent="0.25">
      <c r="A2606" t="s">
        <v>6971</v>
      </c>
      <c r="B2606" s="1">
        <v>45535</v>
      </c>
      <c r="C2606" t="s">
        <v>6972</v>
      </c>
      <c r="D2606" t="s">
        <v>591</v>
      </c>
      <c r="E2606" t="s">
        <v>812</v>
      </c>
      <c r="F2606" t="s">
        <v>813</v>
      </c>
      <c r="G2606" t="s">
        <v>108</v>
      </c>
      <c r="H2606" t="s">
        <v>26</v>
      </c>
      <c r="I2606">
        <v>2</v>
      </c>
      <c r="J2606">
        <v>363.28</v>
      </c>
      <c r="K2606">
        <v>0.2</v>
      </c>
      <c r="L2606">
        <v>69.75</v>
      </c>
      <c r="M2606">
        <v>13.22</v>
      </c>
      <c r="N2606">
        <v>664.22</v>
      </c>
      <c r="O2606" t="s">
        <v>27</v>
      </c>
      <c r="P2606" t="s">
        <v>28</v>
      </c>
      <c r="Q2606" t="s">
        <v>29</v>
      </c>
      <c r="R2606" t="s">
        <v>30</v>
      </c>
      <c r="S2606" t="s">
        <v>43</v>
      </c>
      <c r="T2606" t="s">
        <v>6973</v>
      </c>
    </row>
    <row r="2607" spans="1:20" x14ac:dyDescent="0.25">
      <c r="A2607" t="s">
        <v>6974</v>
      </c>
      <c r="B2607" s="1">
        <v>44943</v>
      </c>
      <c r="C2607" t="s">
        <v>6975</v>
      </c>
      <c r="D2607" t="s">
        <v>291</v>
      </c>
      <c r="E2607" t="s">
        <v>391</v>
      </c>
      <c r="F2607" t="s">
        <v>392</v>
      </c>
      <c r="G2607" t="s">
        <v>98</v>
      </c>
      <c r="H2607" t="s">
        <v>58</v>
      </c>
      <c r="I2607">
        <v>4</v>
      </c>
      <c r="J2607">
        <v>373.38</v>
      </c>
      <c r="K2607">
        <v>0.1</v>
      </c>
      <c r="L2607">
        <v>107.53</v>
      </c>
      <c r="M2607">
        <v>4.92</v>
      </c>
      <c r="N2607">
        <v>1456.62</v>
      </c>
      <c r="O2607" t="s">
        <v>69</v>
      </c>
      <c r="P2607" t="s">
        <v>28</v>
      </c>
      <c r="Q2607" t="s">
        <v>145</v>
      </c>
      <c r="R2607" t="s">
        <v>146</v>
      </c>
      <c r="S2607" t="s">
        <v>72</v>
      </c>
      <c r="T2607" t="s">
        <v>1902</v>
      </c>
    </row>
    <row r="2608" spans="1:20" x14ac:dyDescent="0.25">
      <c r="A2608" t="s">
        <v>6976</v>
      </c>
      <c r="B2608" s="1">
        <v>44518</v>
      </c>
      <c r="C2608" t="s">
        <v>6977</v>
      </c>
      <c r="D2608" t="s">
        <v>55</v>
      </c>
      <c r="E2608" t="s">
        <v>675</v>
      </c>
      <c r="F2608" t="s">
        <v>676</v>
      </c>
      <c r="G2608" t="s">
        <v>25</v>
      </c>
      <c r="H2608" t="s">
        <v>68</v>
      </c>
      <c r="I2608">
        <v>3</v>
      </c>
      <c r="J2608">
        <v>322.98</v>
      </c>
      <c r="K2608">
        <v>0</v>
      </c>
      <c r="L2608">
        <v>77.52</v>
      </c>
      <c r="M2608">
        <v>14.82</v>
      </c>
      <c r="N2608">
        <v>1061.28</v>
      </c>
      <c r="O2608" t="s">
        <v>40</v>
      </c>
      <c r="P2608" t="s">
        <v>28</v>
      </c>
      <c r="Q2608" t="s">
        <v>210</v>
      </c>
      <c r="R2608" t="s">
        <v>42</v>
      </c>
      <c r="S2608" t="s">
        <v>43</v>
      </c>
      <c r="T2608" t="s">
        <v>4954</v>
      </c>
    </row>
    <row r="2609" spans="1:20" x14ac:dyDescent="0.25">
      <c r="A2609" t="s">
        <v>6978</v>
      </c>
      <c r="B2609" s="1">
        <v>44611</v>
      </c>
      <c r="C2609" t="s">
        <v>6979</v>
      </c>
      <c r="D2609" t="s">
        <v>260</v>
      </c>
      <c r="E2609" t="s">
        <v>202</v>
      </c>
      <c r="F2609" t="s">
        <v>203</v>
      </c>
      <c r="G2609" t="s">
        <v>25</v>
      </c>
      <c r="H2609" t="s">
        <v>79</v>
      </c>
      <c r="I2609">
        <v>3</v>
      </c>
      <c r="J2609">
        <v>332.42</v>
      </c>
      <c r="K2609">
        <v>0</v>
      </c>
      <c r="L2609">
        <v>49.86</v>
      </c>
      <c r="M2609">
        <v>7.27</v>
      </c>
      <c r="N2609">
        <v>1054.3900000000001</v>
      </c>
      <c r="O2609" t="s">
        <v>27</v>
      </c>
      <c r="P2609" t="s">
        <v>28</v>
      </c>
      <c r="Q2609" t="s">
        <v>210</v>
      </c>
      <c r="R2609" t="s">
        <v>42</v>
      </c>
      <c r="S2609" t="s">
        <v>43</v>
      </c>
      <c r="T2609" t="s">
        <v>6980</v>
      </c>
    </row>
    <row r="2610" spans="1:20" x14ac:dyDescent="0.25">
      <c r="A2610" t="s">
        <v>6981</v>
      </c>
      <c r="B2610" s="1">
        <v>44415</v>
      </c>
      <c r="C2610" t="s">
        <v>6982</v>
      </c>
      <c r="D2610" t="s">
        <v>1081</v>
      </c>
      <c r="E2610" t="s">
        <v>386</v>
      </c>
      <c r="F2610" t="s">
        <v>387</v>
      </c>
      <c r="G2610" t="s">
        <v>50</v>
      </c>
      <c r="H2610" t="s">
        <v>123</v>
      </c>
      <c r="I2610">
        <v>3</v>
      </c>
      <c r="J2610">
        <v>392.74</v>
      </c>
      <c r="K2610">
        <v>0.05</v>
      </c>
      <c r="L2610">
        <v>89.54</v>
      </c>
      <c r="M2610">
        <v>13.13</v>
      </c>
      <c r="N2610">
        <v>1221.98</v>
      </c>
      <c r="O2610" t="s">
        <v>27</v>
      </c>
      <c r="P2610" t="s">
        <v>132</v>
      </c>
      <c r="Q2610" t="s">
        <v>139</v>
      </c>
      <c r="R2610" t="s">
        <v>140</v>
      </c>
      <c r="S2610" t="s">
        <v>43</v>
      </c>
      <c r="T2610" t="s">
        <v>1503</v>
      </c>
    </row>
    <row r="2611" spans="1:20" x14ac:dyDescent="0.25">
      <c r="A2611" t="s">
        <v>6983</v>
      </c>
      <c r="B2611" s="1">
        <v>45611</v>
      </c>
      <c r="C2611" t="s">
        <v>6984</v>
      </c>
      <c r="D2611" t="s">
        <v>652</v>
      </c>
      <c r="E2611" t="s">
        <v>226</v>
      </c>
      <c r="F2611" t="s">
        <v>227</v>
      </c>
      <c r="G2611" t="s">
        <v>25</v>
      </c>
      <c r="H2611" t="s">
        <v>123</v>
      </c>
      <c r="I2611">
        <v>3</v>
      </c>
      <c r="J2611">
        <v>240.84</v>
      </c>
      <c r="K2611">
        <v>0.25</v>
      </c>
      <c r="L2611">
        <v>0</v>
      </c>
      <c r="M2611">
        <v>1.0900000000000001</v>
      </c>
      <c r="N2611">
        <v>542.98</v>
      </c>
      <c r="O2611" t="s">
        <v>69</v>
      </c>
      <c r="P2611" t="s">
        <v>28</v>
      </c>
      <c r="Q2611" t="s">
        <v>71</v>
      </c>
      <c r="R2611" t="s">
        <v>42</v>
      </c>
      <c r="S2611" t="s">
        <v>31</v>
      </c>
      <c r="T2611" t="s">
        <v>2494</v>
      </c>
    </row>
    <row r="2612" spans="1:20" x14ac:dyDescent="0.25">
      <c r="A2612" t="s">
        <v>6985</v>
      </c>
      <c r="B2612" s="1">
        <v>44419</v>
      </c>
      <c r="C2612" t="s">
        <v>6986</v>
      </c>
      <c r="D2612" t="s">
        <v>481</v>
      </c>
      <c r="E2612" t="s">
        <v>244</v>
      </c>
      <c r="F2612" t="s">
        <v>245</v>
      </c>
      <c r="G2612" t="s">
        <v>108</v>
      </c>
      <c r="H2612" t="s">
        <v>68</v>
      </c>
      <c r="I2612">
        <v>3</v>
      </c>
      <c r="J2612">
        <v>344.04</v>
      </c>
      <c r="K2612">
        <v>0.2</v>
      </c>
      <c r="L2612">
        <v>41.28</v>
      </c>
      <c r="M2612">
        <v>4.09</v>
      </c>
      <c r="N2612">
        <v>871.07</v>
      </c>
      <c r="O2612" t="s">
        <v>80</v>
      </c>
      <c r="P2612" t="s">
        <v>132</v>
      </c>
      <c r="Q2612" t="s">
        <v>182</v>
      </c>
      <c r="R2612" t="s">
        <v>183</v>
      </c>
      <c r="S2612" t="s">
        <v>43</v>
      </c>
      <c r="T2612" t="s">
        <v>914</v>
      </c>
    </row>
    <row r="2613" spans="1:20" x14ac:dyDescent="0.25">
      <c r="A2613" t="s">
        <v>6987</v>
      </c>
      <c r="B2613" s="1">
        <v>45013</v>
      </c>
      <c r="C2613" t="s">
        <v>6988</v>
      </c>
      <c r="D2613" t="s">
        <v>1170</v>
      </c>
      <c r="E2613" t="s">
        <v>280</v>
      </c>
      <c r="F2613" t="s">
        <v>281</v>
      </c>
      <c r="G2613" t="s">
        <v>50</v>
      </c>
      <c r="H2613" t="s">
        <v>68</v>
      </c>
      <c r="I2613">
        <v>2</v>
      </c>
      <c r="J2613">
        <v>34.090000000000003</v>
      </c>
      <c r="K2613">
        <v>0</v>
      </c>
      <c r="L2613">
        <v>3.41</v>
      </c>
      <c r="M2613">
        <v>4.0199999999999996</v>
      </c>
      <c r="N2613">
        <v>75.61</v>
      </c>
      <c r="O2613" t="s">
        <v>153</v>
      </c>
      <c r="P2613" t="s">
        <v>28</v>
      </c>
      <c r="Q2613" t="s">
        <v>188</v>
      </c>
      <c r="R2613" t="s">
        <v>82</v>
      </c>
      <c r="S2613" t="s">
        <v>43</v>
      </c>
      <c r="T2613" t="s">
        <v>52</v>
      </c>
    </row>
    <row r="2614" spans="1:20" x14ac:dyDescent="0.25">
      <c r="A2614" t="s">
        <v>6989</v>
      </c>
      <c r="B2614" s="1">
        <v>44319</v>
      </c>
      <c r="C2614" t="s">
        <v>6990</v>
      </c>
      <c r="D2614" t="s">
        <v>1496</v>
      </c>
      <c r="E2614" t="s">
        <v>202</v>
      </c>
      <c r="F2614" t="s">
        <v>203</v>
      </c>
      <c r="G2614" t="s">
        <v>180</v>
      </c>
      <c r="H2614" t="s">
        <v>123</v>
      </c>
      <c r="I2614">
        <v>3</v>
      </c>
      <c r="J2614">
        <v>469.1</v>
      </c>
      <c r="K2614">
        <v>0</v>
      </c>
      <c r="L2614">
        <v>168.88</v>
      </c>
      <c r="M2614">
        <v>10.130000000000001</v>
      </c>
      <c r="N2614">
        <v>1586.31</v>
      </c>
      <c r="O2614" t="s">
        <v>40</v>
      </c>
      <c r="P2614" t="s">
        <v>28</v>
      </c>
      <c r="Q2614" t="s">
        <v>71</v>
      </c>
      <c r="R2614" t="s">
        <v>42</v>
      </c>
      <c r="S2614" t="s">
        <v>235</v>
      </c>
      <c r="T2614" t="s">
        <v>6991</v>
      </c>
    </row>
    <row r="2615" spans="1:20" x14ac:dyDescent="0.25">
      <c r="A2615" t="s">
        <v>6992</v>
      </c>
      <c r="B2615" s="1">
        <v>44801</v>
      </c>
      <c r="C2615" t="s">
        <v>6993</v>
      </c>
      <c r="D2615" t="s">
        <v>451</v>
      </c>
      <c r="E2615" t="s">
        <v>226</v>
      </c>
      <c r="F2615" t="s">
        <v>227</v>
      </c>
      <c r="G2615" t="s">
        <v>108</v>
      </c>
      <c r="H2615" t="s">
        <v>354</v>
      </c>
      <c r="I2615">
        <v>1</v>
      </c>
      <c r="J2615">
        <v>416.97</v>
      </c>
      <c r="K2615">
        <v>0</v>
      </c>
      <c r="L2615">
        <v>33.36</v>
      </c>
      <c r="M2615">
        <v>8.08</v>
      </c>
      <c r="N2615">
        <v>458.41</v>
      </c>
      <c r="O2615" t="s">
        <v>27</v>
      </c>
      <c r="P2615" t="s">
        <v>181</v>
      </c>
      <c r="Q2615" t="s">
        <v>339</v>
      </c>
      <c r="R2615" t="s">
        <v>82</v>
      </c>
      <c r="S2615" t="s">
        <v>43</v>
      </c>
      <c r="T2615" t="s">
        <v>6994</v>
      </c>
    </row>
    <row r="2616" spans="1:20" x14ac:dyDescent="0.25">
      <c r="A2616" t="s">
        <v>6995</v>
      </c>
      <c r="B2616" s="1">
        <v>45178</v>
      </c>
      <c r="C2616" t="s">
        <v>6996</v>
      </c>
      <c r="D2616" t="s">
        <v>35</v>
      </c>
      <c r="E2616" t="s">
        <v>319</v>
      </c>
      <c r="F2616" t="s">
        <v>320</v>
      </c>
      <c r="G2616" t="s">
        <v>180</v>
      </c>
      <c r="H2616" t="s">
        <v>79</v>
      </c>
      <c r="I2616">
        <v>2</v>
      </c>
      <c r="J2616">
        <v>450.68</v>
      </c>
      <c r="K2616">
        <v>0</v>
      </c>
      <c r="L2616">
        <v>72.11</v>
      </c>
      <c r="M2616">
        <v>2.64</v>
      </c>
      <c r="N2616">
        <v>976.11</v>
      </c>
      <c r="O2616" t="s">
        <v>69</v>
      </c>
      <c r="P2616" t="s">
        <v>132</v>
      </c>
      <c r="Q2616" t="s">
        <v>339</v>
      </c>
      <c r="R2616" t="s">
        <v>82</v>
      </c>
      <c r="S2616" t="s">
        <v>31</v>
      </c>
      <c r="T2616" t="s">
        <v>3165</v>
      </c>
    </row>
    <row r="2617" spans="1:20" x14ac:dyDescent="0.25">
      <c r="A2617" t="s">
        <v>6997</v>
      </c>
      <c r="B2617" s="1">
        <v>45464</v>
      </c>
      <c r="C2617" t="s">
        <v>6998</v>
      </c>
      <c r="D2617" t="s">
        <v>624</v>
      </c>
      <c r="E2617" t="s">
        <v>226</v>
      </c>
      <c r="F2617" t="s">
        <v>227</v>
      </c>
      <c r="G2617" t="s">
        <v>98</v>
      </c>
      <c r="H2617" t="s">
        <v>58</v>
      </c>
      <c r="I2617">
        <v>3</v>
      </c>
      <c r="J2617">
        <v>327.10000000000002</v>
      </c>
      <c r="K2617">
        <v>0.05</v>
      </c>
      <c r="L2617">
        <v>111.87</v>
      </c>
      <c r="M2617">
        <v>1.89</v>
      </c>
      <c r="N2617">
        <v>1046</v>
      </c>
      <c r="O2617" t="s">
        <v>27</v>
      </c>
      <c r="P2617" t="s">
        <v>28</v>
      </c>
      <c r="Q2617" t="s">
        <v>71</v>
      </c>
      <c r="R2617" t="s">
        <v>42</v>
      </c>
      <c r="S2617" t="s">
        <v>43</v>
      </c>
      <c r="T2617" t="s">
        <v>6999</v>
      </c>
    </row>
    <row r="2618" spans="1:20" x14ac:dyDescent="0.25">
      <c r="A2618" t="s">
        <v>7000</v>
      </c>
      <c r="B2618" s="1">
        <v>45235</v>
      </c>
      <c r="C2618" t="s">
        <v>7001</v>
      </c>
      <c r="D2618" t="s">
        <v>461</v>
      </c>
      <c r="E2618" t="s">
        <v>130</v>
      </c>
      <c r="F2618" t="s">
        <v>131</v>
      </c>
      <c r="G2618" t="s">
        <v>98</v>
      </c>
      <c r="H2618" t="s">
        <v>26</v>
      </c>
      <c r="I2618">
        <v>4</v>
      </c>
      <c r="J2618">
        <v>319.39</v>
      </c>
      <c r="K2618">
        <v>0.1</v>
      </c>
      <c r="L2618">
        <v>91.98</v>
      </c>
      <c r="M2618">
        <v>11.48</v>
      </c>
      <c r="N2618">
        <v>1253.26</v>
      </c>
      <c r="O2618" t="s">
        <v>69</v>
      </c>
      <c r="P2618" t="s">
        <v>28</v>
      </c>
      <c r="Q2618" t="s">
        <v>124</v>
      </c>
      <c r="R2618" t="s">
        <v>125</v>
      </c>
      <c r="S2618" t="s">
        <v>72</v>
      </c>
      <c r="T2618" t="s">
        <v>4516</v>
      </c>
    </row>
    <row r="2619" spans="1:20" x14ac:dyDescent="0.25">
      <c r="A2619" t="s">
        <v>7002</v>
      </c>
      <c r="B2619" s="1">
        <v>44956</v>
      </c>
      <c r="C2619" t="s">
        <v>7003</v>
      </c>
      <c r="D2619" t="s">
        <v>1314</v>
      </c>
      <c r="E2619" t="s">
        <v>121</v>
      </c>
      <c r="F2619" t="s">
        <v>122</v>
      </c>
      <c r="G2619" t="s">
        <v>25</v>
      </c>
      <c r="H2619" t="s">
        <v>39</v>
      </c>
      <c r="I2619">
        <v>5</v>
      </c>
      <c r="J2619">
        <v>73.38</v>
      </c>
      <c r="K2619">
        <v>0.3</v>
      </c>
      <c r="L2619">
        <v>30.82</v>
      </c>
      <c r="M2619">
        <v>0.56999999999999995</v>
      </c>
      <c r="N2619">
        <v>288.22000000000003</v>
      </c>
      <c r="O2619" t="s">
        <v>80</v>
      </c>
      <c r="P2619" t="s">
        <v>132</v>
      </c>
      <c r="Q2619" t="s">
        <v>71</v>
      </c>
      <c r="R2619" t="s">
        <v>42</v>
      </c>
      <c r="S2619" t="s">
        <v>91</v>
      </c>
      <c r="T2619" t="s">
        <v>4996</v>
      </c>
    </row>
    <row r="2620" spans="1:20" x14ac:dyDescent="0.25">
      <c r="A2620" t="s">
        <v>7004</v>
      </c>
      <c r="B2620" s="1">
        <v>44324</v>
      </c>
      <c r="C2620" t="s">
        <v>7005</v>
      </c>
      <c r="D2620" t="s">
        <v>328</v>
      </c>
      <c r="E2620" t="s">
        <v>391</v>
      </c>
      <c r="F2620" t="s">
        <v>392</v>
      </c>
      <c r="G2620" t="s">
        <v>98</v>
      </c>
      <c r="H2620" t="s">
        <v>68</v>
      </c>
      <c r="I2620">
        <v>3</v>
      </c>
      <c r="J2620">
        <v>225.03</v>
      </c>
      <c r="K2620">
        <v>0.1</v>
      </c>
      <c r="L2620">
        <v>48.61</v>
      </c>
      <c r="M2620">
        <v>3.79</v>
      </c>
      <c r="N2620">
        <v>659.98</v>
      </c>
      <c r="O2620" t="s">
        <v>80</v>
      </c>
      <c r="P2620" t="s">
        <v>132</v>
      </c>
      <c r="Q2620" t="s">
        <v>60</v>
      </c>
      <c r="R2620" t="s">
        <v>61</v>
      </c>
      <c r="S2620" t="s">
        <v>43</v>
      </c>
      <c r="T2620" t="s">
        <v>5143</v>
      </c>
    </row>
    <row r="2621" spans="1:20" x14ac:dyDescent="0.25">
      <c r="A2621" t="s">
        <v>7006</v>
      </c>
      <c r="B2621" s="1">
        <v>45498</v>
      </c>
      <c r="C2621" t="s">
        <v>7007</v>
      </c>
      <c r="D2621" t="s">
        <v>652</v>
      </c>
      <c r="E2621" t="s">
        <v>114</v>
      </c>
      <c r="F2621" t="s">
        <v>115</v>
      </c>
      <c r="G2621" t="s">
        <v>38</v>
      </c>
      <c r="H2621" t="s">
        <v>39</v>
      </c>
      <c r="I2621">
        <v>3</v>
      </c>
      <c r="J2621">
        <v>76.38</v>
      </c>
      <c r="K2621">
        <v>0</v>
      </c>
      <c r="L2621">
        <v>27.5</v>
      </c>
      <c r="M2621">
        <v>11.38</v>
      </c>
      <c r="N2621">
        <v>268.02</v>
      </c>
      <c r="O2621" t="s">
        <v>69</v>
      </c>
      <c r="P2621" t="s">
        <v>28</v>
      </c>
      <c r="Q2621" t="s">
        <v>41</v>
      </c>
      <c r="R2621" t="s">
        <v>42</v>
      </c>
      <c r="S2621" t="s">
        <v>43</v>
      </c>
      <c r="T2621" t="s">
        <v>5547</v>
      </c>
    </row>
    <row r="2622" spans="1:20" x14ac:dyDescent="0.25">
      <c r="A2622" t="s">
        <v>7008</v>
      </c>
      <c r="B2622" s="1">
        <v>45468</v>
      </c>
      <c r="C2622" t="s">
        <v>7009</v>
      </c>
      <c r="D2622" t="s">
        <v>1919</v>
      </c>
      <c r="E2622" t="s">
        <v>400</v>
      </c>
      <c r="F2622" t="s">
        <v>401</v>
      </c>
      <c r="G2622" t="s">
        <v>50</v>
      </c>
      <c r="H2622" t="s">
        <v>109</v>
      </c>
      <c r="I2622">
        <v>2</v>
      </c>
      <c r="J2622">
        <v>265.69</v>
      </c>
      <c r="K2622">
        <v>0.1</v>
      </c>
      <c r="L2622">
        <v>38.26</v>
      </c>
      <c r="M2622">
        <v>3.82</v>
      </c>
      <c r="N2622">
        <v>520.32000000000005</v>
      </c>
      <c r="O2622" t="s">
        <v>69</v>
      </c>
      <c r="P2622" t="s">
        <v>132</v>
      </c>
      <c r="Q2622" t="s">
        <v>221</v>
      </c>
      <c r="R2622" t="s">
        <v>222</v>
      </c>
      <c r="S2622" t="s">
        <v>43</v>
      </c>
      <c r="T2622" t="s">
        <v>4489</v>
      </c>
    </row>
    <row r="2623" spans="1:20" x14ac:dyDescent="0.25">
      <c r="A2623" t="s">
        <v>7010</v>
      </c>
      <c r="B2623" s="1">
        <v>43849</v>
      </c>
      <c r="C2623" t="s">
        <v>7011</v>
      </c>
      <c r="D2623" t="s">
        <v>253</v>
      </c>
      <c r="E2623" t="s">
        <v>391</v>
      </c>
      <c r="F2623" t="s">
        <v>392</v>
      </c>
      <c r="G2623" t="s">
        <v>50</v>
      </c>
      <c r="H2623" t="s">
        <v>256</v>
      </c>
      <c r="I2623">
        <v>2</v>
      </c>
      <c r="J2623">
        <v>83.6</v>
      </c>
      <c r="K2623">
        <v>0</v>
      </c>
      <c r="L2623">
        <v>8.36</v>
      </c>
      <c r="M2623">
        <v>10.49</v>
      </c>
      <c r="N2623">
        <v>186.05</v>
      </c>
      <c r="O2623" t="s">
        <v>80</v>
      </c>
      <c r="P2623" t="s">
        <v>28</v>
      </c>
      <c r="Q2623" t="s">
        <v>124</v>
      </c>
      <c r="R2623" t="s">
        <v>125</v>
      </c>
      <c r="S2623" t="s">
        <v>43</v>
      </c>
      <c r="T2623" t="s">
        <v>3341</v>
      </c>
    </row>
    <row r="2624" spans="1:20" x14ac:dyDescent="0.25">
      <c r="A2624" t="s">
        <v>7012</v>
      </c>
      <c r="B2624" s="1">
        <v>45308</v>
      </c>
      <c r="C2624" t="s">
        <v>7013</v>
      </c>
      <c r="D2624" t="s">
        <v>332</v>
      </c>
      <c r="E2624" t="s">
        <v>592</v>
      </c>
      <c r="F2624" t="s">
        <v>593</v>
      </c>
      <c r="G2624" t="s">
        <v>108</v>
      </c>
      <c r="H2624" t="s">
        <v>68</v>
      </c>
      <c r="I2624">
        <v>5</v>
      </c>
      <c r="J2624">
        <v>350.88</v>
      </c>
      <c r="K2624">
        <v>0.15</v>
      </c>
      <c r="L2624">
        <v>268.42</v>
      </c>
      <c r="M2624">
        <v>2.76</v>
      </c>
      <c r="N2624">
        <v>1762.42</v>
      </c>
      <c r="O2624" t="s">
        <v>80</v>
      </c>
      <c r="P2624" t="s">
        <v>28</v>
      </c>
      <c r="Q2624" t="s">
        <v>89</v>
      </c>
      <c r="R2624" t="s">
        <v>90</v>
      </c>
      <c r="S2624" t="s">
        <v>43</v>
      </c>
      <c r="T2624" t="s">
        <v>3373</v>
      </c>
    </row>
    <row r="2625" spans="1:20" x14ac:dyDescent="0.25">
      <c r="A2625" t="s">
        <v>7014</v>
      </c>
      <c r="B2625" s="1">
        <v>45336</v>
      </c>
      <c r="C2625" t="s">
        <v>7015</v>
      </c>
      <c r="D2625" t="s">
        <v>2111</v>
      </c>
      <c r="E2625" t="s">
        <v>36</v>
      </c>
      <c r="F2625" t="s">
        <v>37</v>
      </c>
      <c r="G2625" t="s">
        <v>25</v>
      </c>
      <c r="H2625" t="s">
        <v>79</v>
      </c>
      <c r="I2625">
        <v>1</v>
      </c>
      <c r="J2625">
        <v>198.73</v>
      </c>
      <c r="K2625">
        <v>0.1</v>
      </c>
      <c r="L2625">
        <v>8.94</v>
      </c>
      <c r="M2625">
        <v>11.15</v>
      </c>
      <c r="N2625">
        <v>198.95</v>
      </c>
      <c r="O2625" t="s">
        <v>69</v>
      </c>
      <c r="P2625" t="s">
        <v>28</v>
      </c>
      <c r="Q2625" t="s">
        <v>51</v>
      </c>
      <c r="R2625" t="s">
        <v>42</v>
      </c>
      <c r="S2625" t="s">
        <v>43</v>
      </c>
      <c r="T2625" t="s">
        <v>1284</v>
      </c>
    </row>
    <row r="2626" spans="1:20" x14ac:dyDescent="0.25">
      <c r="A2626" t="s">
        <v>7016</v>
      </c>
      <c r="B2626" s="1">
        <v>45448</v>
      </c>
      <c r="C2626" t="s">
        <v>7017</v>
      </c>
      <c r="D2626" t="s">
        <v>986</v>
      </c>
      <c r="E2626" t="s">
        <v>391</v>
      </c>
      <c r="F2626" t="s">
        <v>392</v>
      </c>
      <c r="G2626" t="s">
        <v>50</v>
      </c>
      <c r="H2626" t="s">
        <v>354</v>
      </c>
      <c r="I2626">
        <v>1</v>
      </c>
      <c r="J2626">
        <v>104.52</v>
      </c>
      <c r="K2626">
        <v>0</v>
      </c>
      <c r="L2626">
        <v>8.36</v>
      </c>
      <c r="M2626">
        <v>1</v>
      </c>
      <c r="N2626">
        <v>113.88</v>
      </c>
      <c r="O2626" t="s">
        <v>69</v>
      </c>
      <c r="P2626" t="s">
        <v>28</v>
      </c>
      <c r="Q2626" t="s">
        <v>339</v>
      </c>
      <c r="R2626" t="s">
        <v>82</v>
      </c>
      <c r="S2626" t="s">
        <v>43</v>
      </c>
      <c r="T2626" t="s">
        <v>6122</v>
      </c>
    </row>
    <row r="2627" spans="1:20" x14ac:dyDescent="0.25">
      <c r="A2627" t="s">
        <v>7018</v>
      </c>
      <c r="B2627" s="1">
        <v>44227</v>
      </c>
      <c r="C2627" t="s">
        <v>7019</v>
      </c>
      <c r="D2627" t="s">
        <v>960</v>
      </c>
      <c r="E2627" t="s">
        <v>36</v>
      </c>
      <c r="F2627" t="s">
        <v>37</v>
      </c>
      <c r="G2627" t="s">
        <v>38</v>
      </c>
      <c r="H2627" t="s">
        <v>68</v>
      </c>
      <c r="I2627">
        <v>1</v>
      </c>
      <c r="J2627">
        <v>476.14</v>
      </c>
      <c r="K2627">
        <v>0</v>
      </c>
      <c r="L2627">
        <v>23.81</v>
      </c>
      <c r="M2627">
        <v>11.04</v>
      </c>
      <c r="N2627">
        <v>510.99</v>
      </c>
      <c r="O2627" t="s">
        <v>40</v>
      </c>
      <c r="P2627" t="s">
        <v>28</v>
      </c>
      <c r="Q2627" t="s">
        <v>154</v>
      </c>
      <c r="R2627" t="s">
        <v>155</v>
      </c>
      <c r="S2627" t="s">
        <v>31</v>
      </c>
      <c r="T2627" t="s">
        <v>2750</v>
      </c>
    </row>
    <row r="2628" spans="1:20" x14ac:dyDescent="0.25">
      <c r="A2628" t="s">
        <v>7020</v>
      </c>
      <c r="B2628" s="1">
        <v>44831</v>
      </c>
      <c r="C2628" t="s">
        <v>7021</v>
      </c>
      <c r="D2628" t="s">
        <v>343</v>
      </c>
      <c r="E2628" t="s">
        <v>358</v>
      </c>
      <c r="F2628" t="s">
        <v>359</v>
      </c>
      <c r="G2628" t="s">
        <v>38</v>
      </c>
      <c r="H2628" t="s">
        <v>39</v>
      </c>
      <c r="I2628">
        <v>3</v>
      </c>
      <c r="J2628">
        <v>537.30999999999995</v>
      </c>
      <c r="K2628">
        <v>0</v>
      </c>
      <c r="L2628">
        <v>80.599999999999994</v>
      </c>
      <c r="M2628">
        <v>5.21</v>
      </c>
      <c r="N2628">
        <v>1697.74</v>
      </c>
      <c r="O2628" t="s">
        <v>27</v>
      </c>
      <c r="P2628" t="s">
        <v>28</v>
      </c>
      <c r="Q2628" t="s">
        <v>71</v>
      </c>
      <c r="R2628" t="s">
        <v>42</v>
      </c>
      <c r="S2628" t="s">
        <v>43</v>
      </c>
      <c r="T2628" t="s">
        <v>7022</v>
      </c>
    </row>
    <row r="2629" spans="1:20" x14ac:dyDescent="0.25">
      <c r="A2629" t="s">
        <v>7023</v>
      </c>
      <c r="B2629" s="1">
        <v>45133</v>
      </c>
      <c r="C2629" t="s">
        <v>7024</v>
      </c>
      <c r="D2629" t="s">
        <v>1028</v>
      </c>
      <c r="E2629" t="s">
        <v>530</v>
      </c>
      <c r="F2629" t="s">
        <v>531</v>
      </c>
      <c r="G2629" t="s">
        <v>38</v>
      </c>
      <c r="H2629" t="s">
        <v>79</v>
      </c>
      <c r="I2629">
        <v>2</v>
      </c>
      <c r="J2629">
        <v>596.20000000000005</v>
      </c>
      <c r="K2629">
        <v>0</v>
      </c>
      <c r="L2629">
        <v>59.62</v>
      </c>
      <c r="M2629">
        <v>14.65</v>
      </c>
      <c r="N2629">
        <v>1266.67</v>
      </c>
      <c r="O2629" t="s">
        <v>27</v>
      </c>
      <c r="P2629" t="s">
        <v>28</v>
      </c>
      <c r="Q2629" t="s">
        <v>100</v>
      </c>
      <c r="R2629" t="s">
        <v>101</v>
      </c>
      <c r="S2629" t="s">
        <v>43</v>
      </c>
      <c r="T2629" t="s">
        <v>7025</v>
      </c>
    </row>
    <row r="2630" spans="1:20" x14ac:dyDescent="0.25">
      <c r="A2630" t="s">
        <v>7026</v>
      </c>
      <c r="B2630" s="1">
        <v>44681</v>
      </c>
      <c r="C2630" t="s">
        <v>7027</v>
      </c>
      <c r="D2630" t="s">
        <v>1077</v>
      </c>
      <c r="E2630" t="s">
        <v>87</v>
      </c>
      <c r="F2630" t="s">
        <v>88</v>
      </c>
      <c r="G2630" t="s">
        <v>25</v>
      </c>
      <c r="H2630" t="s">
        <v>79</v>
      </c>
      <c r="I2630">
        <v>3</v>
      </c>
      <c r="J2630">
        <v>581.47</v>
      </c>
      <c r="K2630">
        <v>0.05</v>
      </c>
      <c r="L2630">
        <v>132.58000000000001</v>
      </c>
      <c r="M2630">
        <v>8.9499999999999993</v>
      </c>
      <c r="N2630">
        <v>1798.72</v>
      </c>
      <c r="O2630" t="s">
        <v>27</v>
      </c>
      <c r="P2630" t="s">
        <v>28</v>
      </c>
      <c r="Q2630" t="s">
        <v>124</v>
      </c>
      <c r="R2630" t="s">
        <v>125</v>
      </c>
      <c r="S2630" t="s">
        <v>43</v>
      </c>
      <c r="T2630" t="s">
        <v>1164</v>
      </c>
    </row>
    <row r="2631" spans="1:20" x14ac:dyDescent="0.25">
      <c r="A2631" t="s">
        <v>7028</v>
      </c>
      <c r="B2631" s="1">
        <v>45219</v>
      </c>
      <c r="C2631" t="s">
        <v>7029</v>
      </c>
      <c r="D2631" t="s">
        <v>1257</v>
      </c>
      <c r="E2631" t="s">
        <v>386</v>
      </c>
      <c r="F2631" t="s">
        <v>387</v>
      </c>
      <c r="G2631" t="s">
        <v>50</v>
      </c>
      <c r="H2631" t="s">
        <v>263</v>
      </c>
      <c r="I2631">
        <v>2</v>
      </c>
      <c r="J2631">
        <v>276.22000000000003</v>
      </c>
      <c r="K2631">
        <v>0</v>
      </c>
      <c r="L2631">
        <v>44.2</v>
      </c>
      <c r="M2631">
        <v>5.93</v>
      </c>
      <c r="N2631">
        <v>602.57000000000005</v>
      </c>
      <c r="O2631" t="s">
        <v>153</v>
      </c>
      <c r="P2631" t="s">
        <v>28</v>
      </c>
      <c r="Q2631" t="s">
        <v>188</v>
      </c>
      <c r="R2631" t="s">
        <v>82</v>
      </c>
      <c r="S2631" t="s">
        <v>43</v>
      </c>
      <c r="T2631" t="s">
        <v>7030</v>
      </c>
    </row>
    <row r="2632" spans="1:20" x14ac:dyDescent="0.25">
      <c r="A2632" t="s">
        <v>7031</v>
      </c>
      <c r="B2632" s="1">
        <v>45185</v>
      </c>
      <c r="C2632" t="s">
        <v>1816</v>
      </c>
      <c r="D2632" t="s">
        <v>2185</v>
      </c>
      <c r="E2632" t="s">
        <v>434</v>
      </c>
      <c r="F2632" t="s">
        <v>435</v>
      </c>
      <c r="G2632" t="s">
        <v>50</v>
      </c>
      <c r="H2632" t="s">
        <v>58</v>
      </c>
      <c r="I2632">
        <v>5</v>
      </c>
      <c r="J2632">
        <v>65.64</v>
      </c>
      <c r="K2632">
        <v>0</v>
      </c>
      <c r="L2632">
        <v>39.380000000000003</v>
      </c>
      <c r="M2632">
        <v>7.81</v>
      </c>
      <c r="N2632">
        <v>375.39</v>
      </c>
      <c r="O2632" t="s">
        <v>40</v>
      </c>
      <c r="P2632" t="s">
        <v>28</v>
      </c>
      <c r="Q2632" t="s">
        <v>71</v>
      </c>
      <c r="R2632" t="s">
        <v>42</v>
      </c>
      <c r="S2632" t="s">
        <v>91</v>
      </c>
      <c r="T2632" t="s">
        <v>7032</v>
      </c>
    </row>
    <row r="2633" spans="1:20" x14ac:dyDescent="0.25">
      <c r="A2633" t="s">
        <v>7033</v>
      </c>
      <c r="B2633" s="1">
        <v>45495</v>
      </c>
      <c r="C2633" t="s">
        <v>7034</v>
      </c>
      <c r="D2633" t="s">
        <v>597</v>
      </c>
      <c r="E2633" t="s">
        <v>286</v>
      </c>
      <c r="F2633" t="s">
        <v>287</v>
      </c>
      <c r="G2633" t="s">
        <v>98</v>
      </c>
      <c r="H2633" t="s">
        <v>58</v>
      </c>
      <c r="I2633">
        <v>1</v>
      </c>
      <c r="J2633">
        <v>332.09</v>
      </c>
      <c r="K2633">
        <v>0</v>
      </c>
      <c r="L2633">
        <v>16.600000000000001</v>
      </c>
      <c r="M2633">
        <v>12.71</v>
      </c>
      <c r="N2633">
        <v>361.4</v>
      </c>
      <c r="O2633" t="s">
        <v>80</v>
      </c>
      <c r="P2633" t="s">
        <v>28</v>
      </c>
      <c r="Q2633" t="s">
        <v>51</v>
      </c>
      <c r="R2633" t="s">
        <v>42</v>
      </c>
      <c r="S2633" t="s">
        <v>43</v>
      </c>
      <c r="T2633" t="s">
        <v>713</v>
      </c>
    </row>
    <row r="2634" spans="1:20" x14ac:dyDescent="0.25">
      <c r="A2634" t="s">
        <v>7035</v>
      </c>
      <c r="B2634" s="1">
        <v>45198</v>
      </c>
      <c r="C2634" t="s">
        <v>7036</v>
      </c>
      <c r="D2634" t="s">
        <v>365</v>
      </c>
      <c r="E2634" t="s">
        <v>208</v>
      </c>
      <c r="F2634" t="s">
        <v>209</v>
      </c>
      <c r="G2634" t="s">
        <v>98</v>
      </c>
      <c r="H2634" t="s">
        <v>123</v>
      </c>
      <c r="I2634">
        <v>1</v>
      </c>
      <c r="J2634">
        <v>579.78</v>
      </c>
      <c r="K2634">
        <v>0.05</v>
      </c>
      <c r="L2634">
        <v>44.06</v>
      </c>
      <c r="M2634">
        <v>6.75</v>
      </c>
      <c r="N2634">
        <v>601.6</v>
      </c>
      <c r="O2634" t="s">
        <v>69</v>
      </c>
      <c r="P2634" t="s">
        <v>28</v>
      </c>
      <c r="Q2634" t="s">
        <v>60</v>
      </c>
      <c r="R2634" t="s">
        <v>61</v>
      </c>
      <c r="S2634" t="s">
        <v>43</v>
      </c>
      <c r="T2634" t="s">
        <v>765</v>
      </c>
    </row>
    <row r="2635" spans="1:20" x14ac:dyDescent="0.25">
      <c r="A2635" t="s">
        <v>7037</v>
      </c>
      <c r="B2635" s="1">
        <v>44652</v>
      </c>
      <c r="C2635" t="s">
        <v>7038</v>
      </c>
      <c r="D2635" t="s">
        <v>1465</v>
      </c>
      <c r="E2635" t="s">
        <v>592</v>
      </c>
      <c r="F2635" t="s">
        <v>593</v>
      </c>
      <c r="G2635" t="s">
        <v>25</v>
      </c>
      <c r="H2635" t="s">
        <v>263</v>
      </c>
      <c r="I2635">
        <v>2</v>
      </c>
      <c r="J2635">
        <v>195.43</v>
      </c>
      <c r="K2635">
        <v>0.2</v>
      </c>
      <c r="L2635">
        <v>15.63</v>
      </c>
      <c r="M2635">
        <v>0.42</v>
      </c>
      <c r="N2635">
        <v>328.74</v>
      </c>
      <c r="O2635" t="s">
        <v>40</v>
      </c>
      <c r="P2635" t="s">
        <v>28</v>
      </c>
      <c r="Q2635" t="s">
        <v>221</v>
      </c>
      <c r="R2635" t="s">
        <v>222</v>
      </c>
      <c r="S2635" t="s">
        <v>43</v>
      </c>
      <c r="T2635" t="s">
        <v>517</v>
      </c>
    </row>
    <row r="2636" spans="1:20" x14ac:dyDescent="0.25">
      <c r="A2636" t="s">
        <v>7039</v>
      </c>
      <c r="B2636" s="1">
        <v>44285</v>
      </c>
      <c r="C2636" t="s">
        <v>7040</v>
      </c>
      <c r="D2636" t="s">
        <v>836</v>
      </c>
      <c r="E2636" t="s">
        <v>36</v>
      </c>
      <c r="F2636" t="s">
        <v>37</v>
      </c>
      <c r="G2636" t="s">
        <v>38</v>
      </c>
      <c r="H2636" t="s">
        <v>68</v>
      </c>
      <c r="I2636">
        <v>4</v>
      </c>
      <c r="J2636">
        <v>82.62</v>
      </c>
      <c r="K2636">
        <v>0.05</v>
      </c>
      <c r="L2636">
        <v>25.12</v>
      </c>
      <c r="M2636">
        <v>10.26</v>
      </c>
      <c r="N2636">
        <v>349.34</v>
      </c>
      <c r="O2636" t="s">
        <v>80</v>
      </c>
      <c r="P2636" t="s">
        <v>28</v>
      </c>
      <c r="Q2636" t="s">
        <v>89</v>
      </c>
      <c r="R2636" t="s">
        <v>90</v>
      </c>
      <c r="S2636" t="s">
        <v>43</v>
      </c>
      <c r="T2636" t="s">
        <v>1767</v>
      </c>
    </row>
    <row r="2637" spans="1:20" x14ac:dyDescent="0.25">
      <c r="A2637" t="s">
        <v>7041</v>
      </c>
      <c r="B2637" s="1">
        <v>45455</v>
      </c>
      <c r="C2637" t="s">
        <v>7042</v>
      </c>
      <c r="D2637" t="s">
        <v>405</v>
      </c>
      <c r="E2637" t="s">
        <v>233</v>
      </c>
      <c r="F2637" t="s">
        <v>234</v>
      </c>
      <c r="G2637" t="s">
        <v>180</v>
      </c>
      <c r="H2637" t="s">
        <v>79</v>
      </c>
      <c r="I2637">
        <v>2</v>
      </c>
      <c r="J2637">
        <v>299.99</v>
      </c>
      <c r="K2637">
        <v>0.1</v>
      </c>
      <c r="L2637">
        <v>27</v>
      </c>
      <c r="M2637">
        <v>5.28</v>
      </c>
      <c r="N2637">
        <v>572.26</v>
      </c>
      <c r="O2637" t="s">
        <v>27</v>
      </c>
      <c r="P2637" t="s">
        <v>28</v>
      </c>
      <c r="Q2637" t="s">
        <v>182</v>
      </c>
      <c r="R2637" t="s">
        <v>183</v>
      </c>
      <c r="S2637" t="s">
        <v>43</v>
      </c>
      <c r="T2637" t="s">
        <v>5456</v>
      </c>
    </row>
    <row r="2638" spans="1:20" x14ac:dyDescent="0.25">
      <c r="A2638" t="s">
        <v>7043</v>
      </c>
      <c r="B2638" s="1">
        <v>44555</v>
      </c>
      <c r="C2638" t="s">
        <v>7044</v>
      </c>
      <c r="D2638" t="s">
        <v>1250</v>
      </c>
      <c r="E2638" t="s">
        <v>244</v>
      </c>
      <c r="F2638" t="s">
        <v>245</v>
      </c>
      <c r="G2638" t="s">
        <v>108</v>
      </c>
      <c r="H2638" t="s">
        <v>123</v>
      </c>
      <c r="I2638">
        <v>2</v>
      </c>
      <c r="J2638">
        <v>89.7</v>
      </c>
      <c r="K2638">
        <v>0</v>
      </c>
      <c r="L2638">
        <v>14.35</v>
      </c>
      <c r="M2638">
        <v>1.54</v>
      </c>
      <c r="N2638">
        <v>195.29</v>
      </c>
      <c r="O2638" t="s">
        <v>27</v>
      </c>
      <c r="P2638" t="s">
        <v>28</v>
      </c>
      <c r="Q2638" t="s">
        <v>182</v>
      </c>
      <c r="R2638" t="s">
        <v>183</v>
      </c>
      <c r="S2638" t="s">
        <v>43</v>
      </c>
      <c r="T2638" t="s">
        <v>7045</v>
      </c>
    </row>
    <row r="2639" spans="1:20" x14ac:dyDescent="0.25">
      <c r="A2639" t="s">
        <v>7046</v>
      </c>
      <c r="B2639" s="1">
        <v>45509</v>
      </c>
      <c r="C2639" t="s">
        <v>7047</v>
      </c>
      <c r="D2639" t="s">
        <v>1878</v>
      </c>
      <c r="E2639" t="s">
        <v>56</v>
      </c>
      <c r="F2639" t="s">
        <v>57</v>
      </c>
      <c r="G2639" t="s">
        <v>50</v>
      </c>
      <c r="H2639" t="s">
        <v>256</v>
      </c>
      <c r="I2639">
        <v>4</v>
      </c>
      <c r="J2639">
        <v>448.98</v>
      </c>
      <c r="K2639">
        <v>0.15</v>
      </c>
      <c r="L2639">
        <v>0</v>
      </c>
      <c r="M2639">
        <v>14.31</v>
      </c>
      <c r="N2639">
        <v>1540.84</v>
      </c>
      <c r="O2639" t="s">
        <v>69</v>
      </c>
      <c r="P2639" t="s">
        <v>132</v>
      </c>
      <c r="Q2639" t="s">
        <v>221</v>
      </c>
      <c r="R2639" t="s">
        <v>222</v>
      </c>
      <c r="S2639" t="s">
        <v>43</v>
      </c>
      <c r="T2639" t="s">
        <v>4811</v>
      </c>
    </row>
    <row r="2640" spans="1:20" x14ac:dyDescent="0.25">
      <c r="A2640" t="s">
        <v>7048</v>
      </c>
      <c r="B2640" s="1">
        <v>44919</v>
      </c>
      <c r="C2640" t="s">
        <v>7049</v>
      </c>
      <c r="D2640" t="s">
        <v>706</v>
      </c>
      <c r="E2640" t="s">
        <v>592</v>
      </c>
      <c r="F2640" t="s">
        <v>593</v>
      </c>
      <c r="G2640" t="s">
        <v>108</v>
      </c>
      <c r="H2640" t="s">
        <v>39</v>
      </c>
      <c r="I2640">
        <v>2</v>
      </c>
      <c r="J2640">
        <v>401.64</v>
      </c>
      <c r="K2640">
        <v>0</v>
      </c>
      <c r="L2640">
        <v>96.39</v>
      </c>
      <c r="M2640">
        <v>7.63</v>
      </c>
      <c r="N2640">
        <v>907.3</v>
      </c>
      <c r="O2640" t="s">
        <v>27</v>
      </c>
      <c r="P2640" t="s">
        <v>28</v>
      </c>
      <c r="Q2640" t="s">
        <v>182</v>
      </c>
      <c r="R2640" t="s">
        <v>183</v>
      </c>
      <c r="S2640" t="s">
        <v>31</v>
      </c>
      <c r="T2640" t="s">
        <v>325</v>
      </c>
    </row>
    <row r="2641" spans="1:20" x14ac:dyDescent="0.25">
      <c r="A2641" t="s">
        <v>7050</v>
      </c>
      <c r="B2641" s="1">
        <v>44930</v>
      </c>
      <c r="C2641" t="s">
        <v>7051</v>
      </c>
      <c r="D2641" t="s">
        <v>680</v>
      </c>
      <c r="E2641" t="s">
        <v>434</v>
      </c>
      <c r="F2641" t="s">
        <v>435</v>
      </c>
      <c r="G2641" t="s">
        <v>98</v>
      </c>
      <c r="H2641" t="s">
        <v>256</v>
      </c>
      <c r="I2641">
        <v>1</v>
      </c>
      <c r="J2641">
        <v>13.29</v>
      </c>
      <c r="K2641">
        <v>0.25</v>
      </c>
      <c r="L2641">
        <v>0.5</v>
      </c>
      <c r="M2641">
        <v>6</v>
      </c>
      <c r="N2641">
        <v>16.47</v>
      </c>
      <c r="O2641" t="s">
        <v>80</v>
      </c>
      <c r="P2641" t="s">
        <v>28</v>
      </c>
      <c r="Q2641" t="s">
        <v>228</v>
      </c>
      <c r="R2641" t="s">
        <v>82</v>
      </c>
      <c r="S2641" t="s">
        <v>43</v>
      </c>
      <c r="T2641" t="s">
        <v>2208</v>
      </c>
    </row>
    <row r="2642" spans="1:20" x14ac:dyDescent="0.25">
      <c r="A2642" t="s">
        <v>7052</v>
      </c>
      <c r="B2642" s="1">
        <v>44541</v>
      </c>
      <c r="C2642" t="s">
        <v>7053</v>
      </c>
      <c r="D2642" t="s">
        <v>369</v>
      </c>
      <c r="E2642" t="s">
        <v>469</v>
      </c>
      <c r="F2642" t="s">
        <v>470</v>
      </c>
      <c r="G2642" t="s">
        <v>108</v>
      </c>
      <c r="H2642" t="s">
        <v>354</v>
      </c>
      <c r="I2642">
        <v>3</v>
      </c>
      <c r="J2642">
        <v>61.28</v>
      </c>
      <c r="K2642">
        <v>0.25</v>
      </c>
      <c r="L2642">
        <v>0</v>
      </c>
      <c r="M2642">
        <v>14.23</v>
      </c>
      <c r="N2642">
        <v>152.11000000000001</v>
      </c>
      <c r="O2642" t="s">
        <v>40</v>
      </c>
      <c r="P2642" t="s">
        <v>28</v>
      </c>
      <c r="Q2642" t="s">
        <v>124</v>
      </c>
      <c r="R2642" t="s">
        <v>125</v>
      </c>
      <c r="S2642" t="s">
        <v>43</v>
      </c>
      <c r="T2642" t="s">
        <v>5040</v>
      </c>
    </row>
    <row r="2643" spans="1:20" x14ac:dyDescent="0.25">
      <c r="A2643" t="s">
        <v>7054</v>
      </c>
      <c r="B2643" s="1">
        <v>43973</v>
      </c>
      <c r="C2643" t="s">
        <v>7055</v>
      </c>
      <c r="D2643" t="s">
        <v>260</v>
      </c>
      <c r="E2643" t="s">
        <v>400</v>
      </c>
      <c r="F2643" t="s">
        <v>401</v>
      </c>
      <c r="G2643" t="s">
        <v>98</v>
      </c>
      <c r="H2643" t="s">
        <v>123</v>
      </c>
      <c r="I2643">
        <v>2</v>
      </c>
      <c r="J2643">
        <v>500.26</v>
      </c>
      <c r="K2643">
        <v>0</v>
      </c>
      <c r="L2643">
        <v>80.040000000000006</v>
      </c>
      <c r="M2643">
        <v>14.08</v>
      </c>
      <c r="N2643">
        <v>1094.6400000000001</v>
      </c>
      <c r="O2643" t="s">
        <v>80</v>
      </c>
      <c r="P2643" t="s">
        <v>28</v>
      </c>
      <c r="Q2643" t="s">
        <v>51</v>
      </c>
      <c r="R2643" t="s">
        <v>42</v>
      </c>
      <c r="S2643" t="s">
        <v>31</v>
      </c>
      <c r="T2643" t="s">
        <v>1931</v>
      </c>
    </row>
    <row r="2644" spans="1:20" x14ac:dyDescent="0.25">
      <c r="A2644" t="s">
        <v>7056</v>
      </c>
      <c r="B2644" s="1">
        <v>44747</v>
      </c>
      <c r="C2644" t="s">
        <v>7057</v>
      </c>
      <c r="D2644" t="s">
        <v>1418</v>
      </c>
      <c r="E2644" t="s">
        <v>521</v>
      </c>
      <c r="F2644" t="s">
        <v>522</v>
      </c>
      <c r="G2644" t="s">
        <v>25</v>
      </c>
      <c r="H2644" t="s">
        <v>39</v>
      </c>
      <c r="I2644">
        <v>4</v>
      </c>
      <c r="J2644">
        <v>147.97</v>
      </c>
      <c r="K2644">
        <v>0.15</v>
      </c>
      <c r="L2644">
        <v>40.25</v>
      </c>
      <c r="M2644">
        <v>13.27</v>
      </c>
      <c r="N2644">
        <v>556.62</v>
      </c>
      <c r="O2644" t="s">
        <v>40</v>
      </c>
      <c r="P2644" t="s">
        <v>132</v>
      </c>
      <c r="Q2644" t="s">
        <v>210</v>
      </c>
      <c r="R2644" t="s">
        <v>42</v>
      </c>
      <c r="S2644" t="s">
        <v>43</v>
      </c>
      <c r="T2644" t="s">
        <v>7058</v>
      </c>
    </row>
    <row r="2645" spans="1:20" x14ac:dyDescent="0.25">
      <c r="A2645" t="s">
        <v>7059</v>
      </c>
      <c r="B2645" s="1">
        <v>44658</v>
      </c>
      <c r="C2645" t="s">
        <v>7060</v>
      </c>
      <c r="D2645" t="s">
        <v>894</v>
      </c>
      <c r="E2645" t="s">
        <v>130</v>
      </c>
      <c r="F2645" t="s">
        <v>131</v>
      </c>
      <c r="G2645" t="s">
        <v>25</v>
      </c>
      <c r="H2645" t="s">
        <v>26</v>
      </c>
      <c r="I2645">
        <v>1</v>
      </c>
      <c r="J2645">
        <v>300.77</v>
      </c>
      <c r="K2645">
        <v>0.3</v>
      </c>
      <c r="L2645">
        <v>37.9</v>
      </c>
      <c r="M2645">
        <v>2.46</v>
      </c>
      <c r="N2645">
        <v>250.9</v>
      </c>
      <c r="O2645" t="s">
        <v>153</v>
      </c>
      <c r="P2645" t="s">
        <v>28</v>
      </c>
      <c r="Q2645" t="s">
        <v>124</v>
      </c>
      <c r="R2645" t="s">
        <v>125</v>
      </c>
      <c r="S2645" t="s">
        <v>43</v>
      </c>
      <c r="T2645" t="s">
        <v>1828</v>
      </c>
    </row>
    <row r="2646" spans="1:20" x14ac:dyDescent="0.25">
      <c r="A2646" t="s">
        <v>7061</v>
      </c>
      <c r="B2646" s="1">
        <v>44435</v>
      </c>
      <c r="C2646" t="s">
        <v>7062</v>
      </c>
      <c r="D2646" t="s">
        <v>347</v>
      </c>
      <c r="E2646" t="s">
        <v>783</v>
      </c>
      <c r="F2646" t="s">
        <v>784</v>
      </c>
      <c r="G2646" t="s">
        <v>98</v>
      </c>
      <c r="H2646" t="s">
        <v>68</v>
      </c>
      <c r="I2646">
        <v>1</v>
      </c>
      <c r="J2646">
        <v>97.88</v>
      </c>
      <c r="K2646">
        <v>0</v>
      </c>
      <c r="L2646">
        <v>7.83</v>
      </c>
      <c r="M2646">
        <v>3.44</v>
      </c>
      <c r="N2646">
        <v>109.15</v>
      </c>
      <c r="O2646" t="s">
        <v>40</v>
      </c>
      <c r="P2646" t="s">
        <v>132</v>
      </c>
      <c r="Q2646" t="s">
        <v>124</v>
      </c>
      <c r="R2646" t="s">
        <v>125</v>
      </c>
      <c r="S2646" t="s">
        <v>43</v>
      </c>
      <c r="T2646" t="s">
        <v>2263</v>
      </c>
    </row>
    <row r="2647" spans="1:20" x14ac:dyDescent="0.25">
      <c r="A2647" t="s">
        <v>7063</v>
      </c>
      <c r="B2647" s="1">
        <v>45327</v>
      </c>
      <c r="C2647" t="s">
        <v>7064</v>
      </c>
      <c r="D2647" t="s">
        <v>885</v>
      </c>
      <c r="E2647" t="s">
        <v>48</v>
      </c>
      <c r="F2647" t="s">
        <v>49</v>
      </c>
      <c r="G2647" t="s">
        <v>25</v>
      </c>
      <c r="H2647" t="s">
        <v>354</v>
      </c>
      <c r="I2647">
        <v>1</v>
      </c>
      <c r="J2647">
        <v>441.42</v>
      </c>
      <c r="K2647">
        <v>0.15</v>
      </c>
      <c r="L2647">
        <v>18.760000000000002</v>
      </c>
      <c r="M2647">
        <v>6.2</v>
      </c>
      <c r="N2647">
        <v>400.17</v>
      </c>
      <c r="O2647" t="s">
        <v>40</v>
      </c>
      <c r="P2647" t="s">
        <v>181</v>
      </c>
      <c r="Q2647" t="s">
        <v>210</v>
      </c>
      <c r="R2647" t="s">
        <v>42</v>
      </c>
      <c r="S2647" t="s">
        <v>235</v>
      </c>
      <c r="T2647" t="s">
        <v>7065</v>
      </c>
    </row>
    <row r="2648" spans="1:20" x14ac:dyDescent="0.25">
      <c r="A2648" t="s">
        <v>7066</v>
      </c>
      <c r="B2648" s="1">
        <v>45271</v>
      </c>
      <c r="C2648" t="s">
        <v>7067</v>
      </c>
      <c r="D2648" t="s">
        <v>1002</v>
      </c>
      <c r="E2648" t="s">
        <v>66</v>
      </c>
      <c r="F2648" t="s">
        <v>67</v>
      </c>
      <c r="G2648" t="s">
        <v>108</v>
      </c>
      <c r="H2648" t="s">
        <v>263</v>
      </c>
      <c r="I2648">
        <v>5</v>
      </c>
      <c r="J2648">
        <v>452.04</v>
      </c>
      <c r="K2648">
        <v>0.15</v>
      </c>
      <c r="L2648">
        <v>153.69</v>
      </c>
      <c r="M2648">
        <v>1.58</v>
      </c>
      <c r="N2648">
        <v>2076.44</v>
      </c>
      <c r="O2648" t="s">
        <v>40</v>
      </c>
      <c r="P2648" t="s">
        <v>28</v>
      </c>
      <c r="Q2648" t="s">
        <v>89</v>
      </c>
      <c r="R2648" t="s">
        <v>90</v>
      </c>
      <c r="S2648" t="s">
        <v>235</v>
      </c>
      <c r="T2648" t="s">
        <v>1957</v>
      </c>
    </row>
    <row r="2649" spans="1:20" x14ac:dyDescent="0.25">
      <c r="A2649" t="s">
        <v>7068</v>
      </c>
      <c r="B2649" s="1">
        <v>44135</v>
      </c>
      <c r="C2649" t="s">
        <v>7069</v>
      </c>
      <c r="D2649" t="s">
        <v>192</v>
      </c>
      <c r="E2649" t="s">
        <v>233</v>
      </c>
      <c r="F2649" t="s">
        <v>234</v>
      </c>
      <c r="G2649" t="s">
        <v>50</v>
      </c>
      <c r="H2649" t="s">
        <v>26</v>
      </c>
      <c r="I2649">
        <v>3</v>
      </c>
      <c r="J2649">
        <v>361.52</v>
      </c>
      <c r="K2649">
        <v>0</v>
      </c>
      <c r="L2649">
        <v>54.23</v>
      </c>
      <c r="M2649">
        <v>8.64</v>
      </c>
      <c r="N2649">
        <v>1147.43</v>
      </c>
      <c r="O2649" t="s">
        <v>153</v>
      </c>
      <c r="P2649" t="s">
        <v>28</v>
      </c>
      <c r="Q2649" t="s">
        <v>228</v>
      </c>
      <c r="R2649" t="s">
        <v>82</v>
      </c>
      <c r="S2649" t="s">
        <v>72</v>
      </c>
      <c r="T2649" t="s">
        <v>7070</v>
      </c>
    </row>
    <row r="2650" spans="1:20" x14ac:dyDescent="0.25">
      <c r="A2650" t="s">
        <v>7071</v>
      </c>
      <c r="B2650" s="1">
        <v>44566</v>
      </c>
      <c r="C2650" t="s">
        <v>7072</v>
      </c>
      <c r="D2650" t="s">
        <v>318</v>
      </c>
      <c r="E2650" t="s">
        <v>261</v>
      </c>
      <c r="F2650" t="s">
        <v>262</v>
      </c>
      <c r="G2650" t="s">
        <v>108</v>
      </c>
      <c r="H2650" t="s">
        <v>26</v>
      </c>
      <c r="I2650">
        <v>4</v>
      </c>
      <c r="J2650">
        <v>202.79</v>
      </c>
      <c r="K2650">
        <v>0</v>
      </c>
      <c r="L2650">
        <v>40.56</v>
      </c>
      <c r="M2650">
        <v>11.87</v>
      </c>
      <c r="N2650">
        <v>863.59</v>
      </c>
      <c r="O2650" t="s">
        <v>69</v>
      </c>
      <c r="P2650" t="s">
        <v>99</v>
      </c>
      <c r="Q2650" t="s">
        <v>221</v>
      </c>
      <c r="R2650" t="s">
        <v>222</v>
      </c>
      <c r="S2650" t="s">
        <v>43</v>
      </c>
      <c r="T2650" t="s">
        <v>7073</v>
      </c>
    </row>
    <row r="2651" spans="1:20" x14ac:dyDescent="0.25">
      <c r="A2651" t="s">
        <v>7074</v>
      </c>
      <c r="B2651" s="1">
        <v>45351</v>
      </c>
      <c r="C2651" t="s">
        <v>7075</v>
      </c>
      <c r="D2651" t="s">
        <v>538</v>
      </c>
      <c r="E2651" t="s">
        <v>23</v>
      </c>
      <c r="F2651" t="s">
        <v>24</v>
      </c>
      <c r="G2651" t="s">
        <v>180</v>
      </c>
      <c r="H2651" t="s">
        <v>109</v>
      </c>
      <c r="I2651">
        <v>5</v>
      </c>
      <c r="J2651">
        <v>335.12</v>
      </c>
      <c r="K2651">
        <v>0.05</v>
      </c>
      <c r="L2651">
        <v>191.02</v>
      </c>
      <c r="M2651">
        <v>8.59</v>
      </c>
      <c r="N2651">
        <v>1791.43</v>
      </c>
      <c r="O2651" t="s">
        <v>40</v>
      </c>
      <c r="P2651" t="s">
        <v>132</v>
      </c>
      <c r="Q2651" t="s">
        <v>228</v>
      </c>
      <c r="R2651" t="s">
        <v>82</v>
      </c>
      <c r="S2651" t="s">
        <v>31</v>
      </c>
      <c r="T2651" t="s">
        <v>1466</v>
      </c>
    </row>
    <row r="2652" spans="1:20" x14ac:dyDescent="0.25">
      <c r="A2652" t="s">
        <v>7076</v>
      </c>
      <c r="B2652" s="1">
        <v>44121</v>
      </c>
      <c r="C2652" t="s">
        <v>7077</v>
      </c>
      <c r="D2652" t="s">
        <v>501</v>
      </c>
      <c r="E2652" t="s">
        <v>178</v>
      </c>
      <c r="F2652" t="s">
        <v>179</v>
      </c>
      <c r="G2652" t="s">
        <v>38</v>
      </c>
      <c r="H2652" t="s">
        <v>26</v>
      </c>
      <c r="I2652">
        <v>4</v>
      </c>
      <c r="J2652">
        <v>91.73</v>
      </c>
      <c r="K2652">
        <v>0.1</v>
      </c>
      <c r="L2652">
        <v>26.42</v>
      </c>
      <c r="M2652">
        <v>9.56</v>
      </c>
      <c r="N2652">
        <v>366.21</v>
      </c>
      <c r="O2652" t="s">
        <v>153</v>
      </c>
      <c r="P2652" t="s">
        <v>28</v>
      </c>
      <c r="Q2652" t="s">
        <v>60</v>
      </c>
      <c r="R2652" t="s">
        <v>61</v>
      </c>
      <c r="S2652" t="s">
        <v>43</v>
      </c>
      <c r="T2652" t="s">
        <v>6026</v>
      </c>
    </row>
    <row r="2653" spans="1:20" x14ac:dyDescent="0.25">
      <c r="A2653" t="s">
        <v>7078</v>
      </c>
      <c r="B2653" s="1">
        <v>43932</v>
      </c>
      <c r="C2653" t="s">
        <v>7079</v>
      </c>
      <c r="D2653" t="s">
        <v>1919</v>
      </c>
      <c r="E2653" t="s">
        <v>337</v>
      </c>
      <c r="F2653" t="s">
        <v>338</v>
      </c>
      <c r="G2653" t="s">
        <v>98</v>
      </c>
      <c r="H2653" t="s">
        <v>39</v>
      </c>
      <c r="I2653">
        <v>3</v>
      </c>
      <c r="J2653">
        <v>558.33000000000004</v>
      </c>
      <c r="K2653">
        <v>0</v>
      </c>
      <c r="L2653">
        <v>301.5</v>
      </c>
      <c r="M2653">
        <v>11.97</v>
      </c>
      <c r="N2653">
        <v>1988.46</v>
      </c>
      <c r="O2653" t="s">
        <v>27</v>
      </c>
      <c r="P2653" t="s">
        <v>132</v>
      </c>
      <c r="Q2653" t="s">
        <v>41</v>
      </c>
      <c r="R2653" t="s">
        <v>42</v>
      </c>
      <c r="S2653" t="s">
        <v>91</v>
      </c>
      <c r="T2653" t="s">
        <v>6516</v>
      </c>
    </row>
    <row r="2654" spans="1:20" x14ac:dyDescent="0.25">
      <c r="A2654" t="s">
        <v>7080</v>
      </c>
      <c r="B2654" s="1">
        <v>45121</v>
      </c>
      <c r="C2654" t="s">
        <v>7081</v>
      </c>
      <c r="D2654" t="s">
        <v>520</v>
      </c>
      <c r="E2654" t="s">
        <v>469</v>
      </c>
      <c r="F2654" t="s">
        <v>470</v>
      </c>
      <c r="G2654" t="s">
        <v>98</v>
      </c>
      <c r="H2654" t="s">
        <v>354</v>
      </c>
      <c r="I2654">
        <v>2</v>
      </c>
      <c r="J2654">
        <v>503.81</v>
      </c>
      <c r="K2654">
        <v>0.05</v>
      </c>
      <c r="L2654">
        <v>47.86</v>
      </c>
      <c r="M2654">
        <v>13.86</v>
      </c>
      <c r="N2654">
        <v>1018.96</v>
      </c>
      <c r="O2654" t="s">
        <v>27</v>
      </c>
      <c r="P2654" t="s">
        <v>28</v>
      </c>
      <c r="Q2654" t="s">
        <v>188</v>
      </c>
      <c r="R2654" t="s">
        <v>82</v>
      </c>
      <c r="S2654" t="s">
        <v>43</v>
      </c>
      <c r="T2654" t="s">
        <v>5743</v>
      </c>
    </row>
    <row r="2655" spans="1:20" x14ac:dyDescent="0.25">
      <c r="A2655" t="s">
        <v>7082</v>
      </c>
      <c r="B2655" s="1">
        <v>44697</v>
      </c>
      <c r="C2655" t="s">
        <v>7083</v>
      </c>
      <c r="D2655" t="s">
        <v>1618</v>
      </c>
      <c r="E2655" t="s">
        <v>77</v>
      </c>
      <c r="F2655" t="s">
        <v>78</v>
      </c>
      <c r="G2655" t="s">
        <v>98</v>
      </c>
      <c r="H2655" t="s">
        <v>26</v>
      </c>
      <c r="I2655">
        <v>4</v>
      </c>
      <c r="J2655">
        <v>121.22</v>
      </c>
      <c r="K2655">
        <v>0.1</v>
      </c>
      <c r="L2655">
        <v>21.82</v>
      </c>
      <c r="M2655">
        <v>7.48</v>
      </c>
      <c r="N2655">
        <v>465.69</v>
      </c>
      <c r="O2655" t="s">
        <v>80</v>
      </c>
      <c r="P2655" t="s">
        <v>28</v>
      </c>
      <c r="Q2655" t="s">
        <v>154</v>
      </c>
      <c r="R2655" t="s">
        <v>155</v>
      </c>
      <c r="S2655" t="s">
        <v>31</v>
      </c>
      <c r="T2655" t="s">
        <v>2478</v>
      </c>
    </row>
    <row r="2656" spans="1:20" x14ac:dyDescent="0.25">
      <c r="A2656" t="s">
        <v>7084</v>
      </c>
      <c r="B2656" s="1">
        <v>44798</v>
      </c>
      <c r="C2656" t="s">
        <v>3013</v>
      </c>
      <c r="D2656" t="s">
        <v>396</v>
      </c>
      <c r="E2656" t="s">
        <v>456</v>
      </c>
      <c r="F2656" t="s">
        <v>457</v>
      </c>
      <c r="G2656" t="s">
        <v>98</v>
      </c>
      <c r="H2656" t="s">
        <v>256</v>
      </c>
      <c r="I2656">
        <v>5</v>
      </c>
      <c r="J2656">
        <v>384.4</v>
      </c>
      <c r="K2656">
        <v>0</v>
      </c>
      <c r="L2656">
        <v>230.64</v>
      </c>
      <c r="M2656">
        <v>7.28</v>
      </c>
      <c r="N2656">
        <v>2159.92</v>
      </c>
      <c r="O2656" t="s">
        <v>80</v>
      </c>
      <c r="P2656" t="s">
        <v>28</v>
      </c>
      <c r="Q2656" t="s">
        <v>166</v>
      </c>
      <c r="R2656" t="s">
        <v>167</v>
      </c>
      <c r="S2656" t="s">
        <v>43</v>
      </c>
      <c r="T2656" t="s">
        <v>5764</v>
      </c>
    </row>
    <row r="2657" spans="1:20" x14ac:dyDescent="0.25">
      <c r="A2657" t="s">
        <v>7085</v>
      </c>
      <c r="B2657" s="1">
        <v>45476</v>
      </c>
      <c r="C2657" t="s">
        <v>7086</v>
      </c>
      <c r="D2657" t="s">
        <v>757</v>
      </c>
      <c r="E2657" t="s">
        <v>352</v>
      </c>
      <c r="F2657" t="s">
        <v>353</v>
      </c>
      <c r="G2657" t="s">
        <v>108</v>
      </c>
      <c r="H2657" t="s">
        <v>123</v>
      </c>
      <c r="I2657">
        <v>4</v>
      </c>
      <c r="J2657">
        <v>154.07</v>
      </c>
      <c r="K2657">
        <v>0.05</v>
      </c>
      <c r="L2657">
        <v>70.260000000000005</v>
      </c>
      <c r="M2657">
        <v>1.9</v>
      </c>
      <c r="N2657">
        <v>657.63</v>
      </c>
      <c r="O2657" t="s">
        <v>69</v>
      </c>
      <c r="P2657" t="s">
        <v>28</v>
      </c>
      <c r="Q2657" t="s">
        <v>188</v>
      </c>
      <c r="R2657" t="s">
        <v>82</v>
      </c>
      <c r="S2657" t="s">
        <v>31</v>
      </c>
      <c r="T2657" t="s">
        <v>4553</v>
      </c>
    </row>
    <row r="2658" spans="1:20" x14ac:dyDescent="0.25">
      <c r="A2658" t="s">
        <v>7087</v>
      </c>
      <c r="B2658" s="1">
        <v>44804</v>
      </c>
      <c r="C2658" t="s">
        <v>7088</v>
      </c>
      <c r="D2658" t="s">
        <v>379</v>
      </c>
      <c r="E2658" t="s">
        <v>469</v>
      </c>
      <c r="F2658" t="s">
        <v>470</v>
      </c>
      <c r="G2658" t="s">
        <v>25</v>
      </c>
      <c r="H2658" t="s">
        <v>123</v>
      </c>
      <c r="I2658">
        <v>3</v>
      </c>
      <c r="J2658">
        <v>101.56</v>
      </c>
      <c r="K2658">
        <v>0.05</v>
      </c>
      <c r="L2658">
        <v>34.729999999999997</v>
      </c>
      <c r="M2658">
        <v>0.62</v>
      </c>
      <c r="N2658">
        <v>324.8</v>
      </c>
      <c r="O2658" t="s">
        <v>80</v>
      </c>
      <c r="P2658" t="s">
        <v>28</v>
      </c>
      <c r="Q2658" t="s">
        <v>154</v>
      </c>
      <c r="R2658" t="s">
        <v>155</v>
      </c>
      <c r="S2658" t="s">
        <v>43</v>
      </c>
      <c r="T2658" t="s">
        <v>7089</v>
      </c>
    </row>
    <row r="2659" spans="1:20" x14ac:dyDescent="0.25">
      <c r="A2659" t="s">
        <v>7090</v>
      </c>
      <c r="B2659" s="1">
        <v>44672</v>
      </c>
      <c r="C2659" t="s">
        <v>7091</v>
      </c>
      <c r="D2659" t="s">
        <v>311</v>
      </c>
      <c r="E2659" t="s">
        <v>226</v>
      </c>
      <c r="F2659" t="s">
        <v>227</v>
      </c>
      <c r="G2659" t="s">
        <v>98</v>
      </c>
      <c r="H2659" t="s">
        <v>68</v>
      </c>
      <c r="I2659">
        <v>4</v>
      </c>
      <c r="J2659">
        <v>142.41</v>
      </c>
      <c r="K2659">
        <v>0</v>
      </c>
      <c r="L2659">
        <v>102.54</v>
      </c>
      <c r="M2659">
        <v>0.26</v>
      </c>
      <c r="N2659">
        <v>672.44</v>
      </c>
      <c r="O2659" t="s">
        <v>40</v>
      </c>
      <c r="P2659" t="s">
        <v>99</v>
      </c>
      <c r="Q2659" t="s">
        <v>228</v>
      </c>
      <c r="R2659" t="s">
        <v>82</v>
      </c>
      <c r="S2659" t="s">
        <v>43</v>
      </c>
      <c r="T2659" t="s">
        <v>4671</v>
      </c>
    </row>
    <row r="2660" spans="1:20" x14ac:dyDescent="0.25">
      <c r="A2660" t="s">
        <v>7092</v>
      </c>
      <c r="B2660" s="1">
        <v>44792</v>
      </c>
      <c r="C2660" t="s">
        <v>7093</v>
      </c>
      <c r="D2660" t="s">
        <v>768</v>
      </c>
      <c r="E2660" t="s">
        <v>23</v>
      </c>
      <c r="F2660" t="s">
        <v>24</v>
      </c>
      <c r="G2660" t="s">
        <v>180</v>
      </c>
      <c r="H2660" t="s">
        <v>39</v>
      </c>
      <c r="I2660">
        <v>2</v>
      </c>
      <c r="J2660">
        <v>329.16</v>
      </c>
      <c r="K2660">
        <v>0.2</v>
      </c>
      <c r="L2660">
        <v>63.2</v>
      </c>
      <c r="M2660">
        <v>0.26</v>
      </c>
      <c r="N2660">
        <v>590.12</v>
      </c>
      <c r="O2660" t="s">
        <v>153</v>
      </c>
      <c r="P2660" t="s">
        <v>28</v>
      </c>
      <c r="Q2660" t="s">
        <v>188</v>
      </c>
      <c r="R2660" t="s">
        <v>82</v>
      </c>
      <c r="S2660" t="s">
        <v>31</v>
      </c>
      <c r="T2660" t="s">
        <v>3706</v>
      </c>
    </row>
    <row r="2661" spans="1:20" x14ac:dyDescent="0.25">
      <c r="A2661" t="s">
        <v>7094</v>
      </c>
      <c r="B2661" s="1">
        <v>44772</v>
      </c>
      <c r="C2661" t="s">
        <v>7095</v>
      </c>
      <c r="D2661" t="s">
        <v>1878</v>
      </c>
      <c r="E2661" t="s">
        <v>208</v>
      </c>
      <c r="F2661" t="s">
        <v>209</v>
      </c>
      <c r="G2661" t="s">
        <v>98</v>
      </c>
      <c r="H2661" t="s">
        <v>79</v>
      </c>
      <c r="I2661">
        <v>3</v>
      </c>
      <c r="J2661">
        <v>93.03</v>
      </c>
      <c r="K2661">
        <v>0</v>
      </c>
      <c r="L2661">
        <v>33.49</v>
      </c>
      <c r="M2661">
        <v>13.66</v>
      </c>
      <c r="N2661">
        <v>326.24</v>
      </c>
      <c r="O2661" t="s">
        <v>59</v>
      </c>
      <c r="P2661" t="s">
        <v>28</v>
      </c>
      <c r="Q2661" t="s">
        <v>221</v>
      </c>
      <c r="R2661" t="s">
        <v>222</v>
      </c>
      <c r="S2661" t="s">
        <v>43</v>
      </c>
      <c r="T2661" t="s">
        <v>1995</v>
      </c>
    </row>
    <row r="2662" spans="1:20" x14ac:dyDescent="0.25">
      <c r="A2662" t="s">
        <v>7096</v>
      </c>
      <c r="B2662" s="1">
        <v>45631</v>
      </c>
      <c r="C2662" t="s">
        <v>7097</v>
      </c>
      <c r="D2662" t="s">
        <v>865</v>
      </c>
      <c r="E2662" t="s">
        <v>87</v>
      </c>
      <c r="F2662" t="s">
        <v>88</v>
      </c>
      <c r="G2662" t="s">
        <v>98</v>
      </c>
      <c r="H2662" t="s">
        <v>58</v>
      </c>
      <c r="I2662">
        <v>1</v>
      </c>
      <c r="J2662">
        <v>137.57</v>
      </c>
      <c r="K2662">
        <v>0.1</v>
      </c>
      <c r="L2662">
        <v>6.19</v>
      </c>
      <c r="M2662">
        <v>1.74</v>
      </c>
      <c r="N2662">
        <v>131.74</v>
      </c>
      <c r="O2662" t="s">
        <v>69</v>
      </c>
      <c r="P2662" t="s">
        <v>28</v>
      </c>
      <c r="Q2662" t="s">
        <v>116</v>
      </c>
      <c r="R2662" t="s">
        <v>42</v>
      </c>
      <c r="S2662" t="s">
        <v>43</v>
      </c>
      <c r="T2662" t="s">
        <v>2868</v>
      </c>
    </row>
    <row r="2663" spans="1:20" x14ac:dyDescent="0.25">
      <c r="A2663" t="s">
        <v>7098</v>
      </c>
      <c r="B2663" s="1">
        <v>44857</v>
      </c>
      <c r="C2663" t="s">
        <v>7099</v>
      </c>
      <c r="D2663" t="s">
        <v>324</v>
      </c>
      <c r="E2663" t="s">
        <v>530</v>
      </c>
      <c r="F2663" t="s">
        <v>531</v>
      </c>
      <c r="G2663" t="s">
        <v>180</v>
      </c>
      <c r="H2663" t="s">
        <v>256</v>
      </c>
      <c r="I2663">
        <v>5</v>
      </c>
      <c r="J2663">
        <v>540.6</v>
      </c>
      <c r="K2663">
        <v>0.1</v>
      </c>
      <c r="L2663">
        <v>0</v>
      </c>
      <c r="M2663">
        <v>11</v>
      </c>
      <c r="N2663">
        <v>2443.6999999999998</v>
      </c>
      <c r="O2663" t="s">
        <v>27</v>
      </c>
      <c r="P2663" t="s">
        <v>28</v>
      </c>
      <c r="Q2663" t="s">
        <v>221</v>
      </c>
      <c r="R2663" t="s">
        <v>222</v>
      </c>
      <c r="S2663" t="s">
        <v>43</v>
      </c>
      <c r="T2663" t="s">
        <v>1973</v>
      </c>
    </row>
    <row r="2664" spans="1:20" x14ac:dyDescent="0.25">
      <c r="A2664" t="s">
        <v>7100</v>
      </c>
      <c r="B2664" s="1">
        <v>43915</v>
      </c>
      <c r="C2664" t="s">
        <v>7101</v>
      </c>
      <c r="D2664" t="s">
        <v>1170</v>
      </c>
      <c r="E2664" t="s">
        <v>469</v>
      </c>
      <c r="F2664" t="s">
        <v>470</v>
      </c>
      <c r="G2664" t="s">
        <v>98</v>
      </c>
      <c r="H2664" t="s">
        <v>109</v>
      </c>
      <c r="I2664">
        <v>2</v>
      </c>
      <c r="J2664">
        <v>252.75</v>
      </c>
      <c r="K2664">
        <v>0</v>
      </c>
      <c r="L2664">
        <v>0</v>
      </c>
      <c r="M2664">
        <v>12.95</v>
      </c>
      <c r="N2664">
        <v>518.45000000000005</v>
      </c>
      <c r="O2664" t="s">
        <v>69</v>
      </c>
      <c r="P2664" t="s">
        <v>28</v>
      </c>
      <c r="Q2664" t="s">
        <v>182</v>
      </c>
      <c r="R2664" t="s">
        <v>183</v>
      </c>
      <c r="S2664" t="s">
        <v>31</v>
      </c>
      <c r="T2664" t="s">
        <v>2494</v>
      </c>
    </row>
    <row r="2665" spans="1:20" x14ac:dyDescent="0.25">
      <c r="A2665" t="s">
        <v>7102</v>
      </c>
      <c r="B2665" s="1">
        <v>45648</v>
      </c>
      <c r="C2665" t="s">
        <v>7103</v>
      </c>
      <c r="D2665" t="s">
        <v>1614</v>
      </c>
      <c r="E2665" t="s">
        <v>456</v>
      </c>
      <c r="F2665" t="s">
        <v>457</v>
      </c>
      <c r="G2665" t="s">
        <v>25</v>
      </c>
      <c r="H2665" t="s">
        <v>109</v>
      </c>
      <c r="I2665">
        <v>5</v>
      </c>
      <c r="J2665">
        <v>456.6</v>
      </c>
      <c r="K2665">
        <v>0.05</v>
      </c>
      <c r="L2665">
        <v>108.44</v>
      </c>
      <c r="M2665">
        <v>13.61</v>
      </c>
      <c r="N2665">
        <v>2290.9</v>
      </c>
      <c r="O2665" t="s">
        <v>40</v>
      </c>
      <c r="P2665" t="s">
        <v>28</v>
      </c>
      <c r="Q2665" t="s">
        <v>139</v>
      </c>
      <c r="R2665" t="s">
        <v>140</v>
      </c>
      <c r="S2665" t="s">
        <v>235</v>
      </c>
      <c r="T2665" t="s">
        <v>6668</v>
      </c>
    </row>
    <row r="2666" spans="1:20" x14ac:dyDescent="0.25">
      <c r="A2666" t="s">
        <v>7104</v>
      </c>
      <c r="B2666" s="1">
        <v>44158</v>
      </c>
      <c r="C2666" t="s">
        <v>7105</v>
      </c>
      <c r="D2666" t="s">
        <v>1402</v>
      </c>
      <c r="E2666" t="s">
        <v>386</v>
      </c>
      <c r="F2666" t="s">
        <v>387</v>
      </c>
      <c r="G2666" t="s">
        <v>108</v>
      </c>
      <c r="H2666" t="s">
        <v>354</v>
      </c>
      <c r="I2666">
        <v>2</v>
      </c>
      <c r="J2666">
        <v>47.42</v>
      </c>
      <c r="K2666">
        <v>0</v>
      </c>
      <c r="L2666">
        <v>7.59</v>
      </c>
      <c r="M2666">
        <v>4.93</v>
      </c>
      <c r="N2666">
        <v>107.36</v>
      </c>
      <c r="O2666" t="s">
        <v>27</v>
      </c>
      <c r="P2666" t="s">
        <v>28</v>
      </c>
      <c r="Q2666" t="s">
        <v>41</v>
      </c>
      <c r="R2666" t="s">
        <v>42</v>
      </c>
      <c r="S2666" t="s">
        <v>43</v>
      </c>
      <c r="T2666" t="s">
        <v>6127</v>
      </c>
    </row>
    <row r="2667" spans="1:20" x14ac:dyDescent="0.25">
      <c r="A2667" t="s">
        <v>7106</v>
      </c>
      <c r="B2667" s="1">
        <v>44646</v>
      </c>
      <c r="C2667" t="s">
        <v>7107</v>
      </c>
      <c r="D2667" t="s">
        <v>624</v>
      </c>
      <c r="E2667" t="s">
        <v>96</v>
      </c>
      <c r="F2667" t="s">
        <v>97</v>
      </c>
      <c r="G2667" t="s">
        <v>108</v>
      </c>
      <c r="H2667" t="s">
        <v>109</v>
      </c>
      <c r="I2667">
        <v>1</v>
      </c>
      <c r="J2667">
        <v>529.38</v>
      </c>
      <c r="K2667">
        <v>0</v>
      </c>
      <c r="L2667">
        <v>42.35</v>
      </c>
      <c r="M2667">
        <v>7.0000000000000007E-2</v>
      </c>
      <c r="N2667">
        <v>571.79999999999995</v>
      </c>
      <c r="O2667" t="s">
        <v>27</v>
      </c>
      <c r="P2667" t="s">
        <v>28</v>
      </c>
      <c r="Q2667" t="s">
        <v>182</v>
      </c>
      <c r="R2667" t="s">
        <v>183</v>
      </c>
      <c r="S2667" t="s">
        <v>43</v>
      </c>
      <c r="T2667" t="s">
        <v>2030</v>
      </c>
    </row>
    <row r="2668" spans="1:20" x14ac:dyDescent="0.25">
      <c r="A2668" t="s">
        <v>7108</v>
      </c>
      <c r="B2668" s="1">
        <v>45304</v>
      </c>
      <c r="C2668" t="s">
        <v>7109</v>
      </c>
      <c r="D2668" t="s">
        <v>192</v>
      </c>
      <c r="E2668" t="s">
        <v>208</v>
      </c>
      <c r="F2668" t="s">
        <v>209</v>
      </c>
      <c r="G2668" t="s">
        <v>108</v>
      </c>
      <c r="H2668" t="s">
        <v>109</v>
      </c>
      <c r="I2668">
        <v>1</v>
      </c>
      <c r="J2668">
        <v>369.63</v>
      </c>
      <c r="K2668">
        <v>0.15</v>
      </c>
      <c r="L2668">
        <v>15.71</v>
      </c>
      <c r="M2668">
        <v>13.14</v>
      </c>
      <c r="N2668">
        <v>343.04</v>
      </c>
      <c r="O2668" t="s">
        <v>69</v>
      </c>
      <c r="P2668" t="s">
        <v>28</v>
      </c>
      <c r="Q2668" t="s">
        <v>51</v>
      </c>
      <c r="R2668" t="s">
        <v>42</v>
      </c>
      <c r="S2668" t="s">
        <v>43</v>
      </c>
      <c r="T2668" t="s">
        <v>6231</v>
      </c>
    </row>
    <row r="2669" spans="1:20" x14ac:dyDescent="0.25">
      <c r="A2669" t="s">
        <v>7110</v>
      </c>
      <c r="B2669" s="1">
        <v>44284</v>
      </c>
      <c r="C2669" t="s">
        <v>7111</v>
      </c>
      <c r="D2669" t="s">
        <v>520</v>
      </c>
      <c r="E2669" t="s">
        <v>261</v>
      </c>
      <c r="F2669" t="s">
        <v>262</v>
      </c>
      <c r="G2669" t="s">
        <v>180</v>
      </c>
      <c r="H2669" t="s">
        <v>354</v>
      </c>
      <c r="I2669">
        <v>1</v>
      </c>
      <c r="J2669">
        <v>378.67</v>
      </c>
      <c r="K2669">
        <v>0.25</v>
      </c>
      <c r="L2669">
        <v>51.12</v>
      </c>
      <c r="M2669">
        <v>5.5</v>
      </c>
      <c r="N2669">
        <v>340.62</v>
      </c>
      <c r="O2669" t="s">
        <v>69</v>
      </c>
      <c r="P2669" t="s">
        <v>28</v>
      </c>
      <c r="Q2669" t="s">
        <v>154</v>
      </c>
      <c r="R2669" t="s">
        <v>155</v>
      </c>
      <c r="S2669" t="s">
        <v>91</v>
      </c>
      <c r="T2669" t="s">
        <v>4248</v>
      </c>
    </row>
    <row r="2670" spans="1:20" x14ac:dyDescent="0.25">
      <c r="A2670" t="s">
        <v>7112</v>
      </c>
      <c r="B2670" s="1">
        <v>44459</v>
      </c>
      <c r="C2670" t="s">
        <v>7113</v>
      </c>
      <c r="D2670" t="s">
        <v>620</v>
      </c>
      <c r="E2670" t="s">
        <v>130</v>
      </c>
      <c r="F2670" t="s">
        <v>131</v>
      </c>
      <c r="G2670" t="s">
        <v>108</v>
      </c>
      <c r="H2670" t="s">
        <v>256</v>
      </c>
      <c r="I2670">
        <v>2</v>
      </c>
      <c r="J2670">
        <v>143.25</v>
      </c>
      <c r="K2670">
        <v>0</v>
      </c>
      <c r="L2670">
        <v>51.57</v>
      </c>
      <c r="M2670">
        <v>6.09</v>
      </c>
      <c r="N2670">
        <v>344.16</v>
      </c>
      <c r="O2670" t="s">
        <v>40</v>
      </c>
      <c r="P2670" t="s">
        <v>28</v>
      </c>
      <c r="Q2670" t="s">
        <v>166</v>
      </c>
      <c r="R2670" t="s">
        <v>167</v>
      </c>
      <c r="S2670" t="s">
        <v>43</v>
      </c>
      <c r="T2670" t="s">
        <v>3742</v>
      </c>
    </row>
    <row r="2671" spans="1:20" x14ac:dyDescent="0.25">
      <c r="A2671" t="s">
        <v>7114</v>
      </c>
      <c r="B2671" s="1">
        <v>45075</v>
      </c>
      <c r="C2671" t="s">
        <v>1540</v>
      </c>
      <c r="D2671" t="s">
        <v>706</v>
      </c>
      <c r="E2671" t="s">
        <v>77</v>
      </c>
      <c r="F2671" t="s">
        <v>78</v>
      </c>
      <c r="G2671" t="s">
        <v>98</v>
      </c>
      <c r="H2671" t="s">
        <v>39</v>
      </c>
      <c r="I2671">
        <v>5</v>
      </c>
      <c r="J2671">
        <v>177.02</v>
      </c>
      <c r="K2671">
        <v>0.1</v>
      </c>
      <c r="L2671">
        <v>95.59</v>
      </c>
      <c r="M2671">
        <v>9.52</v>
      </c>
      <c r="N2671">
        <v>901.7</v>
      </c>
      <c r="O2671" t="s">
        <v>153</v>
      </c>
      <c r="P2671" t="s">
        <v>28</v>
      </c>
      <c r="Q2671" t="s">
        <v>182</v>
      </c>
      <c r="R2671" t="s">
        <v>183</v>
      </c>
      <c r="S2671" t="s">
        <v>43</v>
      </c>
      <c r="T2671" t="s">
        <v>7115</v>
      </c>
    </row>
    <row r="2672" spans="1:20" x14ac:dyDescent="0.25">
      <c r="A2672" t="s">
        <v>7116</v>
      </c>
      <c r="B2672" s="1">
        <v>45008</v>
      </c>
      <c r="C2672" t="s">
        <v>7117</v>
      </c>
      <c r="D2672" t="s">
        <v>163</v>
      </c>
      <c r="E2672" t="s">
        <v>151</v>
      </c>
      <c r="F2672" t="s">
        <v>152</v>
      </c>
      <c r="G2672" t="s">
        <v>98</v>
      </c>
      <c r="H2672" t="s">
        <v>354</v>
      </c>
      <c r="I2672">
        <v>4</v>
      </c>
      <c r="J2672">
        <v>294.95</v>
      </c>
      <c r="K2672">
        <v>0.15</v>
      </c>
      <c r="L2672">
        <v>120.34</v>
      </c>
      <c r="M2672">
        <v>11.89</v>
      </c>
      <c r="N2672">
        <v>1135.06</v>
      </c>
      <c r="O2672" t="s">
        <v>27</v>
      </c>
      <c r="P2672" t="s">
        <v>181</v>
      </c>
      <c r="Q2672" t="s">
        <v>210</v>
      </c>
      <c r="R2672" t="s">
        <v>42</v>
      </c>
      <c r="S2672" t="s">
        <v>43</v>
      </c>
      <c r="T2672" t="s">
        <v>621</v>
      </c>
    </row>
    <row r="2673" spans="1:20" x14ac:dyDescent="0.25">
      <c r="A2673" t="s">
        <v>7118</v>
      </c>
      <c r="B2673" s="1">
        <v>44495</v>
      </c>
      <c r="C2673" t="s">
        <v>7119</v>
      </c>
      <c r="D2673" t="s">
        <v>275</v>
      </c>
      <c r="E2673" t="s">
        <v>233</v>
      </c>
      <c r="F2673" t="s">
        <v>234</v>
      </c>
      <c r="G2673" t="s">
        <v>50</v>
      </c>
      <c r="H2673" t="s">
        <v>68</v>
      </c>
      <c r="I2673">
        <v>5</v>
      </c>
      <c r="J2673">
        <v>433.65</v>
      </c>
      <c r="K2673">
        <v>0.25</v>
      </c>
      <c r="L2673">
        <v>81.31</v>
      </c>
      <c r="M2673">
        <v>8.3699999999999992</v>
      </c>
      <c r="N2673">
        <v>1715.87</v>
      </c>
      <c r="O2673" t="s">
        <v>69</v>
      </c>
      <c r="P2673" t="s">
        <v>28</v>
      </c>
      <c r="Q2673" t="s">
        <v>71</v>
      </c>
      <c r="R2673" t="s">
        <v>42</v>
      </c>
      <c r="S2673" t="s">
        <v>43</v>
      </c>
      <c r="T2673" t="s">
        <v>3924</v>
      </c>
    </row>
    <row r="2674" spans="1:20" x14ac:dyDescent="0.25">
      <c r="A2674" t="s">
        <v>7120</v>
      </c>
      <c r="B2674" s="1">
        <v>43842</v>
      </c>
      <c r="C2674" t="s">
        <v>7121</v>
      </c>
      <c r="D2674" t="s">
        <v>1077</v>
      </c>
      <c r="E2674" t="s">
        <v>675</v>
      </c>
      <c r="F2674" t="s">
        <v>676</v>
      </c>
      <c r="G2674" t="s">
        <v>108</v>
      </c>
      <c r="H2674" t="s">
        <v>263</v>
      </c>
      <c r="I2674">
        <v>4</v>
      </c>
      <c r="J2674">
        <v>165.95</v>
      </c>
      <c r="K2674">
        <v>0.05</v>
      </c>
      <c r="L2674">
        <v>31.53</v>
      </c>
      <c r="M2674">
        <v>10.220000000000001</v>
      </c>
      <c r="N2674">
        <v>672.36</v>
      </c>
      <c r="O2674" t="s">
        <v>80</v>
      </c>
      <c r="P2674" t="s">
        <v>28</v>
      </c>
      <c r="Q2674" t="s">
        <v>60</v>
      </c>
      <c r="R2674" t="s">
        <v>61</v>
      </c>
      <c r="S2674" t="s">
        <v>43</v>
      </c>
      <c r="T2674" t="s">
        <v>914</v>
      </c>
    </row>
    <row r="2675" spans="1:20" x14ac:dyDescent="0.25">
      <c r="A2675" t="s">
        <v>7122</v>
      </c>
      <c r="B2675" s="1">
        <v>44987</v>
      </c>
      <c r="C2675" t="s">
        <v>7123</v>
      </c>
      <c r="D2675" t="s">
        <v>1878</v>
      </c>
      <c r="E2675" t="s">
        <v>226</v>
      </c>
      <c r="F2675" t="s">
        <v>227</v>
      </c>
      <c r="G2675" t="s">
        <v>38</v>
      </c>
      <c r="H2675" t="s">
        <v>26</v>
      </c>
      <c r="I2675">
        <v>2</v>
      </c>
      <c r="J2675">
        <v>513.53</v>
      </c>
      <c r="K2675">
        <v>0.05</v>
      </c>
      <c r="L2675">
        <v>78.06</v>
      </c>
      <c r="M2675">
        <v>10.78</v>
      </c>
      <c r="N2675">
        <v>1064.55</v>
      </c>
      <c r="O2675" t="s">
        <v>69</v>
      </c>
      <c r="P2675" t="s">
        <v>28</v>
      </c>
      <c r="Q2675" t="s">
        <v>60</v>
      </c>
      <c r="R2675" t="s">
        <v>61</v>
      </c>
      <c r="S2675" t="s">
        <v>43</v>
      </c>
      <c r="T2675" t="s">
        <v>4747</v>
      </c>
    </row>
    <row r="2676" spans="1:20" x14ac:dyDescent="0.25">
      <c r="A2676" t="s">
        <v>7124</v>
      </c>
      <c r="B2676" s="1">
        <v>44134</v>
      </c>
      <c r="C2676" t="s">
        <v>607</v>
      </c>
      <c r="D2676" t="s">
        <v>772</v>
      </c>
      <c r="E2676" t="s">
        <v>358</v>
      </c>
      <c r="F2676" t="s">
        <v>359</v>
      </c>
      <c r="G2676" t="s">
        <v>108</v>
      </c>
      <c r="H2676" t="s">
        <v>58</v>
      </c>
      <c r="I2676">
        <v>2</v>
      </c>
      <c r="J2676">
        <v>589.87</v>
      </c>
      <c r="K2676">
        <v>0</v>
      </c>
      <c r="L2676">
        <v>58.99</v>
      </c>
      <c r="M2676">
        <v>5.03</v>
      </c>
      <c r="N2676">
        <v>1243.76</v>
      </c>
      <c r="O2676" t="s">
        <v>153</v>
      </c>
      <c r="P2676" t="s">
        <v>132</v>
      </c>
      <c r="Q2676" t="s">
        <v>124</v>
      </c>
      <c r="R2676" t="s">
        <v>125</v>
      </c>
      <c r="S2676" t="s">
        <v>43</v>
      </c>
      <c r="T2676" t="s">
        <v>1602</v>
      </c>
    </row>
    <row r="2677" spans="1:20" x14ac:dyDescent="0.25">
      <c r="A2677" t="s">
        <v>7125</v>
      </c>
      <c r="B2677" s="1">
        <v>45147</v>
      </c>
      <c r="C2677" t="s">
        <v>7126</v>
      </c>
      <c r="D2677" t="s">
        <v>497</v>
      </c>
      <c r="E2677" t="s">
        <v>130</v>
      </c>
      <c r="F2677" t="s">
        <v>131</v>
      </c>
      <c r="G2677" t="s">
        <v>25</v>
      </c>
      <c r="H2677" t="s">
        <v>263</v>
      </c>
      <c r="I2677">
        <v>3</v>
      </c>
      <c r="J2677">
        <v>310.58</v>
      </c>
      <c r="K2677">
        <v>0</v>
      </c>
      <c r="L2677">
        <v>0</v>
      </c>
      <c r="M2677">
        <v>8.8800000000000008</v>
      </c>
      <c r="N2677">
        <v>940.62</v>
      </c>
      <c r="O2677" t="s">
        <v>69</v>
      </c>
      <c r="P2677" t="s">
        <v>28</v>
      </c>
      <c r="Q2677" t="s">
        <v>51</v>
      </c>
      <c r="R2677" t="s">
        <v>42</v>
      </c>
      <c r="S2677" t="s">
        <v>72</v>
      </c>
      <c r="T2677" t="s">
        <v>5092</v>
      </c>
    </row>
    <row r="2678" spans="1:20" x14ac:dyDescent="0.25">
      <c r="A2678" t="s">
        <v>7127</v>
      </c>
      <c r="B2678" s="1">
        <v>44805</v>
      </c>
      <c r="C2678" t="s">
        <v>7128</v>
      </c>
      <c r="D2678" t="s">
        <v>694</v>
      </c>
      <c r="E2678" t="s">
        <v>233</v>
      </c>
      <c r="F2678" t="s">
        <v>234</v>
      </c>
      <c r="G2678" t="s">
        <v>98</v>
      </c>
      <c r="H2678" t="s">
        <v>58</v>
      </c>
      <c r="I2678">
        <v>4</v>
      </c>
      <c r="J2678">
        <v>389.1</v>
      </c>
      <c r="K2678">
        <v>0</v>
      </c>
      <c r="L2678">
        <v>124.51</v>
      </c>
      <c r="M2678">
        <v>1.51</v>
      </c>
      <c r="N2678">
        <v>1682.42</v>
      </c>
      <c r="O2678" t="s">
        <v>27</v>
      </c>
      <c r="P2678" t="s">
        <v>99</v>
      </c>
      <c r="Q2678" t="s">
        <v>188</v>
      </c>
      <c r="R2678" t="s">
        <v>82</v>
      </c>
      <c r="S2678" t="s">
        <v>43</v>
      </c>
      <c r="T2678" t="s">
        <v>2152</v>
      </c>
    </row>
    <row r="2679" spans="1:20" x14ac:dyDescent="0.25">
      <c r="A2679" t="s">
        <v>7129</v>
      </c>
      <c r="B2679" s="1">
        <v>45154</v>
      </c>
      <c r="C2679" t="s">
        <v>7130</v>
      </c>
      <c r="D2679" t="s">
        <v>953</v>
      </c>
      <c r="E2679" t="s">
        <v>352</v>
      </c>
      <c r="F2679" t="s">
        <v>353</v>
      </c>
      <c r="G2679" t="s">
        <v>50</v>
      </c>
      <c r="H2679" t="s">
        <v>39</v>
      </c>
      <c r="I2679">
        <v>5</v>
      </c>
      <c r="J2679">
        <v>569.97</v>
      </c>
      <c r="K2679">
        <v>0.1</v>
      </c>
      <c r="L2679">
        <v>307.77999999999997</v>
      </c>
      <c r="M2679">
        <v>8.6300000000000008</v>
      </c>
      <c r="N2679">
        <v>2881.28</v>
      </c>
      <c r="O2679" t="s">
        <v>69</v>
      </c>
      <c r="P2679" t="s">
        <v>28</v>
      </c>
      <c r="Q2679" t="s">
        <v>228</v>
      </c>
      <c r="R2679" t="s">
        <v>82</v>
      </c>
      <c r="S2679" t="s">
        <v>43</v>
      </c>
      <c r="T2679" t="s">
        <v>5407</v>
      </c>
    </row>
    <row r="2680" spans="1:20" x14ac:dyDescent="0.25">
      <c r="A2680" t="s">
        <v>7131</v>
      </c>
      <c r="B2680" s="1">
        <v>45594</v>
      </c>
      <c r="C2680" t="s">
        <v>7132</v>
      </c>
      <c r="D2680" t="s">
        <v>2236</v>
      </c>
      <c r="E2680" t="s">
        <v>280</v>
      </c>
      <c r="F2680" t="s">
        <v>281</v>
      </c>
      <c r="G2680" t="s">
        <v>50</v>
      </c>
      <c r="H2680" t="s">
        <v>354</v>
      </c>
      <c r="I2680">
        <v>4</v>
      </c>
      <c r="J2680">
        <v>388.92</v>
      </c>
      <c r="K2680">
        <v>0.05</v>
      </c>
      <c r="L2680">
        <v>177.35</v>
      </c>
      <c r="M2680">
        <v>3.65</v>
      </c>
      <c r="N2680">
        <v>1658.9</v>
      </c>
      <c r="O2680" t="s">
        <v>80</v>
      </c>
      <c r="P2680" t="s">
        <v>28</v>
      </c>
      <c r="Q2680" t="s">
        <v>228</v>
      </c>
      <c r="R2680" t="s">
        <v>82</v>
      </c>
      <c r="S2680" t="s">
        <v>43</v>
      </c>
      <c r="T2680" t="s">
        <v>5576</v>
      </c>
    </row>
    <row r="2681" spans="1:20" x14ac:dyDescent="0.25">
      <c r="A2681" t="s">
        <v>7133</v>
      </c>
      <c r="B2681" s="1">
        <v>44613</v>
      </c>
      <c r="C2681" t="s">
        <v>7134</v>
      </c>
      <c r="D2681" t="s">
        <v>1379</v>
      </c>
      <c r="E2681" t="s">
        <v>456</v>
      </c>
      <c r="F2681" t="s">
        <v>457</v>
      </c>
      <c r="G2681" t="s">
        <v>180</v>
      </c>
      <c r="H2681" t="s">
        <v>39</v>
      </c>
      <c r="I2681">
        <v>1</v>
      </c>
      <c r="J2681">
        <v>393.91</v>
      </c>
      <c r="K2681">
        <v>0</v>
      </c>
      <c r="L2681">
        <v>19.7</v>
      </c>
      <c r="M2681">
        <v>1.52</v>
      </c>
      <c r="N2681">
        <v>415.13</v>
      </c>
      <c r="O2681" t="s">
        <v>69</v>
      </c>
      <c r="P2681" t="s">
        <v>28</v>
      </c>
      <c r="Q2681" t="s">
        <v>188</v>
      </c>
      <c r="R2681" t="s">
        <v>82</v>
      </c>
      <c r="S2681" t="s">
        <v>43</v>
      </c>
      <c r="T2681" t="s">
        <v>6800</v>
      </c>
    </row>
    <row r="2682" spans="1:20" x14ac:dyDescent="0.25">
      <c r="A2682" t="s">
        <v>7135</v>
      </c>
      <c r="B2682" s="1">
        <v>43873</v>
      </c>
      <c r="C2682" t="s">
        <v>7136</v>
      </c>
      <c r="D2682" t="s">
        <v>1636</v>
      </c>
      <c r="E2682" t="s">
        <v>812</v>
      </c>
      <c r="F2682" t="s">
        <v>813</v>
      </c>
      <c r="G2682" t="s">
        <v>108</v>
      </c>
      <c r="H2682" t="s">
        <v>79</v>
      </c>
      <c r="I2682">
        <v>2</v>
      </c>
      <c r="J2682">
        <v>35.39</v>
      </c>
      <c r="K2682">
        <v>0</v>
      </c>
      <c r="L2682">
        <v>12.74</v>
      </c>
      <c r="M2682">
        <v>3.4</v>
      </c>
      <c r="N2682">
        <v>86.92</v>
      </c>
      <c r="O2682" t="s">
        <v>69</v>
      </c>
      <c r="P2682" t="s">
        <v>28</v>
      </c>
      <c r="Q2682" t="s">
        <v>71</v>
      </c>
      <c r="R2682" t="s">
        <v>42</v>
      </c>
      <c r="S2682" t="s">
        <v>43</v>
      </c>
      <c r="T2682" t="s">
        <v>7137</v>
      </c>
    </row>
    <row r="2683" spans="1:20" x14ac:dyDescent="0.25">
      <c r="A2683" t="s">
        <v>7138</v>
      </c>
      <c r="B2683" s="1">
        <v>44774</v>
      </c>
      <c r="C2683" t="s">
        <v>7139</v>
      </c>
      <c r="D2683" t="s">
        <v>253</v>
      </c>
      <c r="E2683" t="s">
        <v>208</v>
      </c>
      <c r="F2683" t="s">
        <v>209</v>
      </c>
      <c r="G2683" t="s">
        <v>50</v>
      </c>
      <c r="H2683" t="s">
        <v>354</v>
      </c>
      <c r="I2683">
        <v>1</v>
      </c>
      <c r="J2683">
        <v>430.23</v>
      </c>
      <c r="K2683">
        <v>0.1</v>
      </c>
      <c r="L2683">
        <v>46.46</v>
      </c>
      <c r="M2683">
        <v>8.2100000000000009</v>
      </c>
      <c r="N2683">
        <v>441.88</v>
      </c>
      <c r="O2683" t="s">
        <v>80</v>
      </c>
      <c r="P2683" t="s">
        <v>28</v>
      </c>
      <c r="Q2683" t="s">
        <v>29</v>
      </c>
      <c r="R2683" t="s">
        <v>30</v>
      </c>
      <c r="S2683" t="s">
        <v>43</v>
      </c>
      <c r="T2683" t="s">
        <v>5936</v>
      </c>
    </row>
    <row r="2684" spans="1:20" x14ac:dyDescent="0.25">
      <c r="A2684" t="s">
        <v>7140</v>
      </c>
      <c r="B2684" s="1">
        <v>44173</v>
      </c>
      <c r="C2684" t="s">
        <v>7141</v>
      </c>
      <c r="D2684" t="s">
        <v>611</v>
      </c>
      <c r="E2684" t="s">
        <v>386</v>
      </c>
      <c r="F2684" t="s">
        <v>387</v>
      </c>
      <c r="G2684" t="s">
        <v>38</v>
      </c>
      <c r="H2684" t="s">
        <v>26</v>
      </c>
      <c r="I2684">
        <v>1</v>
      </c>
      <c r="J2684">
        <v>295.89</v>
      </c>
      <c r="K2684">
        <v>0</v>
      </c>
      <c r="L2684">
        <v>23.67</v>
      </c>
      <c r="M2684">
        <v>3.17</v>
      </c>
      <c r="N2684">
        <v>322.73</v>
      </c>
      <c r="O2684" t="s">
        <v>69</v>
      </c>
      <c r="P2684" t="s">
        <v>28</v>
      </c>
      <c r="Q2684" t="s">
        <v>221</v>
      </c>
      <c r="R2684" t="s">
        <v>222</v>
      </c>
      <c r="S2684" t="s">
        <v>31</v>
      </c>
      <c r="T2684" t="s">
        <v>2177</v>
      </c>
    </row>
    <row r="2685" spans="1:20" x14ac:dyDescent="0.25">
      <c r="A2685" t="s">
        <v>7142</v>
      </c>
      <c r="B2685" s="1">
        <v>45180</v>
      </c>
      <c r="C2685" t="s">
        <v>2312</v>
      </c>
      <c r="D2685" t="s">
        <v>757</v>
      </c>
      <c r="E2685" t="s">
        <v>56</v>
      </c>
      <c r="F2685" t="s">
        <v>57</v>
      </c>
      <c r="G2685" t="s">
        <v>180</v>
      </c>
      <c r="H2685" t="s">
        <v>263</v>
      </c>
      <c r="I2685">
        <v>1</v>
      </c>
      <c r="J2685">
        <v>396.93</v>
      </c>
      <c r="K2685">
        <v>0.15</v>
      </c>
      <c r="L2685">
        <v>16.87</v>
      </c>
      <c r="M2685">
        <v>1.36</v>
      </c>
      <c r="N2685">
        <v>355.62</v>
      </c>
      <c r="O2685" t="s">
        <v>69</v>
      </c>
      <c r="P2685" t="s">
        <v>132</v>
      </c>
      <c r="Q2685" t="s">
        <v>210</v>
      </c>
      <c r="R2685" t="s">
        <v>42</v>
      </c>
      <c r="S2685" t="s">
        <v>43</v>
      </c>
      <c r="T2685" t="s">
        <v>1951</v>
      </c>
    </row>
    <row r="2686" spans="1:20" x14ac:dyDescent="0.25">
      <c r="A2686" t="s">
        <v>7143</v>
      </c>
      <c r="B2686" s="1">
        <v>44328</v>
      </c>
      <c r="C2686" t="s">
        <v>7144</v>
      </c>
      <c r="D2686" t="s">
        <v>379</v>
      </c>
      <c r="E2686" t="s">
        <v>202</v>
      </c>
      <c r="F2686" t="s">
        <v>203</v>
      </c>
      <c r="G2686" t="s">
        <v>25</v>
      </c>
      <c r="H2686" t="s">
        <v>79</v>
      </c>
      <c r="I2686">
        <v>4</v>
      </c>
      <c r="J2686">
        <v>470.99</v>
      </c>
      <c r="K2686">
        <v>0.1</v>
      </c>
      <c r="L2686">
        <v>135.65</v>
      </c>
      <c r="M2686">
        <v>6.97</v>
      </c>
      <c r="N2686">
        <v>1838.18</v>
      </c>
      <c r="O2686" t="s">
        <v>27</v>
      </c>
      <c r="P2686" t="s">
        <v>99</v>
      </c>
      <c r="Q2686" t="s">
        <v>116</v>
      </c>
      <c r="R2686" t="s">
        <v>42</v>
      </c>
      <c r="S2686" t="s">
        <v>43</v>
      </c>
      <c r="T2686" t="s">
        <v>3283</v>
      </c>
    </row>
    <row r="2687" spans="1:20" x14ac:dyDescent="0.25">
      <c r="A2687" t="s">
        <v>7145</v>
      </c>
      <c r="B2687" s="1">
        <v>44194</v>
      </c>
      <c r="C2687" t="s">
        <v>7146</v>
      </c>
      <c r="D2687" t="s">
        <v>429</v>
      </c>
      <c r="E2687" t="s">
        <v>374</v>
      </c>
      <c r="F2687" t="s">
        <v>375</v>
      </c>
      <c r="G2687" t="s">
        <v>25</v>
      </c>
      <c r="H2687" t="s">
        <v>109</v>
      </c>
      <c r="I2687">
        <v>2</v>
      </c>
      <c r="J2687">
        <v>323.95999999999998</v>
      </c>
      <c r="K2687">
        <v>0.1</v>
      </c>
      <c r="L2687">
        <v>69.98</v>
      </c>
      <c r="M2687">
        <v>6.46</v>
      </c>
      <c r="N2687">
        <v>659.57</v>
      </c>
      <c r="O2687" t="s">
        <v>153</v>
      </c>
      <c r="P2687" t="s">
        <v>28</v>
      </c>
      <c r="Q2687" t="s">
        <v>188</v>
      </c>
      <c r="R2687" t="s">
        <v>82</v>
      </c>
      <c r="S2687" t="s">
        <v>43</v>
      </c>
      <c r="T2687" t="s">
        <v>4795</v>
      </c>
    </row>
    <row r="2688" spans="1:20" x14ac:dyDescent="0.25">
      <c r="A2688" t="s">
        <v>7147</v>
      </c>
      <c r="B2688" s="1">
        <v>44721</v>
      </c>
      <c r="C2688" t="s">
        <v>7148</v>
      </c>
      <c r="D2688" t="s">
        <v>1081</v>
      </c>
      <c r="E2688" t="s">
        <v>130</v>
      </c>
      <c r="F2688" t="s">
        <v>131</v>
      </c>
      <c r="G2688" t="s">
        <v>50</v>
      </c>
      <c r="H2688" t="s">
        <v>39</v>
      </c>
      <c r="I2688">
        <v>5</v>
      </c>
      <c r="J2688">
        <v>152.11000000000001</v>
      </c>
      <c r="K2688">
        <v>0.15</v>
      </c>
      <c r="L2688">
        <v>32.32</v>
      </c>
      <c r="M2688">
        <v>2</v>
      </c>
      <c r="N2688">
        <v>680.79</v>
      </c>
      <c r="O2688" t="s">
        <v>80</v>
      </c>
      <c r="P2688" t="s">
        <v>28</v>
      </c>
      <c r="Q2688" t="s">
        <v>124</v>
      </c>
      <c r="R2688" t="s">
        <v>125</v>
      </c>
      <c r="S2688" t="s">
        <v>43</v>
      </c>
      <c r="T2688" t="s">
        <v>268</v>
      </c>
    </row>
    <row r="2689" spans="1:20" x14ac:dyDescent="0.25">
      <c r="A2689" t="s">
        <v>7149</v>
      </c>
      <c r="B2689" s="1">
        <v>44257</v>
      </c>
      <c r="C2689" t="s">
        <v>7150</v>
      </c>
      <c r="D2689" t="s">
        <v>1919</v>
      </c>
      <c r="E2689" t="s">
        <v>106</v>
      </c>
      <c r="F2689" t="s">
        <v>107</v>
      </c>
      <c r="G2689" t="s">
        <v>38</v>
      </c>
      <c r="H2689" t="s">
        <v>263</v>
      </c>
      <c r="I2689">
        <v>5</v>
      </c>
      <c r="J2689">
        <v>513.07000000000005</v>
      </c>
      <c r="K2689">
        <v>0</v>
      </c>
      <c r="L2689">
        <v>128.27000000000001</v>
      </c>
      <c r="M2689">
        <v>1.28</v>
      </c>
      <c r="N2689">
        <v>2694.9</v>
      </c>
      <c r="O2689" t="s">
        <v>69</v>
      </c>
      <c r="P2689" t="s">
        <v>28</v>
      </c>
      <c r="Q2689" t="s">
        <v>51</v>
      </c>
      <c r="R2689" t="s">
        <v>42</v>
      </c>
      <c r="S2689" t="s">
        <v>43</v>
      </c>
      <c r="T2689" t="s">
        <v>7151</v>
      </c>
    </row>
    <row r="2690" spans="1:20" x14ac:dyDescent="0.25">
      <c r="A2690" t="s">
        <v>7152</v>
      </c>
      <c r="B2690" s="1">
        <v>44835</v>
      </c>
      <c r="C2690" t="s">
        <v>1163</v>
      </c>
      <c r="D2690" t="s">
        <v>648</v>
      </c>
      <c r="E2690" t="s">
        <v>130</v>
      </c>
      <c r="F2690" t="s">
        <v>131</v>
      </c>
      <c r="G2690" t="s">
        <v>50</v>
      </c>
      <c r="H2690" t="s">
        <v>256</v>
      </c>
      <c r="I2690">
        <v>2</v>
      </c>
      <c r="J2690">
        <v>492.26</v>
      </c>
      <c r="K2690">
        <v>0.05</v>
      </c>
      <c r="L2690">
        <v>74.819999999999993</v>
      </c>
      <c r="M2690">
        <v>11.4</v>
      </c>
      <c r="N2690">
        <v>1021.51</v>
      </c>
      <c r="O2690" t="s">
        <v>27</v>
      </c>
      <c r="P2690" t="s">
        <v>28</v>
      </c>
      <c r="Q2690" t="s">
        <v>89</v>
      </c>
      <c r="R2690" t="s">
        <v>90</v>
      </c>
      <c r="S2690" t="s">
        <v>43</v>
      </c>
      <c r="T2690" t="s">
        <v>1630</v>
      </c>
    </row>
    <row r="2691" spans="1:20" x14ac:dyDescent="0.25">
      <c r="A2691" t="s">
        <v>7153</v>
      </c>
      <c r="B2691" s="1">
        <v>43851</v>
      </c>
      <c r="C2691" t="s">
        <v>7154</v>
      </c>
      <c r="D2691" t="s">
        <v>347</v>
      </c>
      <c r="E2691" t="s">
        <v>492</v>
      </c>
      <c r="F2691" t="s">
        <v>493</v>
      </c>
      <c r="G2691" t="s">
        <v>50</v>
      </c>
      <c r="H2691" t="s">
        <v>123</v>
      </c>
      <c r="I2691">
        <v>1</v>
      </c>
      <c r="J2691">
        <v>86.43</v>
      </c>
      <c r="K2691">
        <v>0.25</v>
      </c>
      <c r="L2691">
        <v>3.24</v>
      </c>
      <c r="M2691">
        <v>13.19</v>
      </c>
      <c r="N2691">
        <v>81.25</v>
      </c>
      <c r="O2691" t="s">
        <v>40</v>
      </c>
      <c r="P2691" t="s">
        <v>28</v>
      </c>
      <c r="Q2691" t="s">
        <v>339</v>
      </c>
      <c r="R2691" t="s">
        <v>82</v>
      </c>
      <c r="S2691" t="s">
        <v>43</v>
      </c>
      <c r="T2691" t="s">
        <v>3049</v>
      </c>
    </row>
    <row r="2692" spans="1:20" x14ac:dyDescent="0.25">
      <c r="A2692" t="s">
        <v>7155</v>
      </c>
      <c r="B2692" s="1">
        <v>44237</v>
      </c>
      <c r="C2692" t="s">
        <v>7156</v>
      </c>
      <c r="D2692" t="s">
        <v>1192</v>
      </c>
      <c r="E2692" t="s">
        <v>391</v>
      </c>
      <c r="F2692" t="s">
        <v>392</v>
      </c>
      <c r="G2692" t="s">
        <v>108</v>
      </c>
      <c r="H2692" t="s">
        <v>354</v>
      </c>
      <c r="I2692">
        <v>4</v>
      </c>
      <c r="J2692">
        <v>220.07</v>
      </c>
      <c r="K2692">
        <v>0.15</v>
      </c>
      <c r="L2692">
        <v>0</v>
      </c>
      <c r="M2692">
        <v>14.89</v>
      </c>
      <c r="N2692">
        <v>763.13</v>
      </c>
      <c r="O2692" t="s">
        <v>69</v>
      </c>
      <c r="P2692" t="s">
        <v>28</v>
      </c>
      <c r="Q2692" t="s">
        <v>51</v>
      </c>
      <c r="R2692" t="s">
        <v>42</v>
      </c>
      <c r="S2692" t="s">
        <v>43</v>
      </c>
      <c r="T2692" t="s">
        <v>7157</v>
      </c>
    </row>
    <row r="2693" spans="1:20" x14ac:dyDescent="0.25">
      <c r="A2693" t="s">
        <v>7158</v>
      </c>
      <c r="B2693" s="1">
        <v>44449</v>
      </c>
      <c r="C2693" t="s">
        <v>7159</v>
      </c>
      <c r="D2693" t="s">
        <v>365</v>
      </c>
      <c r="E2693" t="s">
        <v>164</v>
      </c>
      <c r="F2693" t="s">
        <v>165</v>
      </c>
      <c r="G2693" t="s">
        <v>38</v>
      </c>
      <c r="H2693" t="s">
        <v>39</v>
      </c>
      <c r="I2693">
        <v>5</v>
      </c>
      <c r="J2693">
        <v>524.59</v>
      </c>
      <c r="K2693">
        <v>0.2</v>
      </c>
      <c r="L2693">
        <v>104.92</v>
      </c>
      <c r="M2693">
        <v>3.28</v>
      </c>
      <c r="N2693">
        <v>2206.56</v>
      </c>
      <c r="O2693" t="s">
        <v>27</v>
      </c>
      <c r="P2693" t="s">
        <v>28</v>
      </c>
      <c r="Q2693" t="s">
        <v>221</v>
      </c>
      <c r="R2693" t="s">
        <v>222</v>
      </c>
      <c r="S2693" t="s">
        <v>91</v>
      </c>
      <c r="T2693" t="s">
        <v>938</v>
      </c>
    </row>
    <row r="2694" spans="1:20" x14ac:dyDescent="0.25">
      <c r="A2694" t="s">
        <v>7160</v>
      </c>
      <c r="B2694" s="1">
        <v>44845</v>
      </c>
      <c r="C2694" t="s">
        <v>7161</v>
      </c>
      <c r="D2694" t="s">
        <v>964</v>
      </c>
      <c r="E2694" t="s">
        <v>66</v>
      </c>
      <c r="F2694" t="s">
        <v>67</v>
      </c>
      <c r="G2694" t="s">
        <v>50</v>
      </c>
      <c r="H2694" t="s">
        <v>79</v>
      </c>
      <c r="I2694">
        <v>2</v>
      </c>
      <c r="J2694">
        <v>476.36</v>
      </c>
      <c r="K2694">
        <v>0.15</v>
      </c>
      <c r="L2694">
        <v>97.18</v>
      </c>
      <c r="M2694">
        <v>1.76</v>
      </c>
      <c r="N2694">
        <v>908.75</v>
      </c>
      <c r="O2694" t="s">
        <v>27</v>
      </c>
      <c r="P2694" t="s">
        <v>132</v>
      </c>
      <c r="Q2694" t="s">
        <v>210</v>
      </c>
      <c r="R2694" t="s">
        <v>42</v>
      </c>
      <c r="S2694" t="s">
        <v>43</v>
      </c>
      <c r="T2694" t="s">
        <v>6999</v>
      </c>
    </row>
    <row r="2695" spans="1:20" x14ac:dyDescent="0.25">
      <c r="A2695" t="s">
        <v>7162</v>
      </c>
      <c r="B2695" s="1">
        <v>44166</v>
      </c>
      <c r="C2695" t="s">
        <v>7163</v>
      </c>
      <c r="D2695" t="s">
        <v>1736</v>
      </c>
      <c r="E2695" t="s">
        <v>106</v>
      </c>
      <c r="F2695" t="s">
        <v>107</v>
      </c>
      <c r="G2695" t="s">
        <v>98</v>
      </c>
      <c r="H2695" t="s">
        <v>26</v>
      </c>
      <c r="I2695">
        <v>4</v>
      </c>
      <c r="J2695">
        <v>539.78</v>
      </c>
      <c r="K2695">
        <v>0</v>
      </c>
      <c r="L2695">
        <v>172.73</v>
      </c>
      <c r="M2695">
        <v>0.53</v>
      </c>
      <c r="N2695">
        <v>2332.38</v>
      </c>
      <c r="O2695" t="s">
        <v>27</v>
      </c>
      <c r="P2695" t="s">
        <v>28</v>
      </c>
      <c r="Q2695" t="s">
        <v>71</v>
      </c>
      <c r="R2695" t="s">
        <v>42</v>
      </c>
      <c r="S2695" t="s">
        <v>72</v>
      </c>
      <c r="T2695" t="s">
        <v>5619</v>
      </c>
    </row>
    <row r="2696" spans="1:20" x14ac:dyDescent="0.25">
      <c r="A2696" t="s">
        <v>7164</v>
      </c>
      <c r="B2696" s="1">
        <v>44971</v>
      </c>
      <c r="C2696" t="s">
        <v>7165</v>
      </c>
      <c r="D2696" t="s">
        <v>351</v>
      </c>
      <c r="E2696" t="s">
        <v>492</v>
      </c>
      <c r="F2696" t="s">
        <v>493</v>
      </c>
      <c r="G2696" t="s">
        <v>25</v>
      </c>
      <c r="H2696" t="s">
        <v>123</v>
      </c>
      <c r="I2696">
        <v>2</v>
      </c>
      <c r="J2696">
        <v>116.81</v>
      </c>
      <c r="K2696">
        <v>0</v>
      </c>
      <c r="L2696">
        <v>0</v>
      </c>
      <c r="M2696">
        <v>8.2100000000000009</v>
      </c>
      <c r="N2696">
        <v>241.83</v>
      </c>
      <c r="O2696" t="s">
        <v>69</v>
      </c>
      <c r="P2696" t="s">
        <v>28</v>
      </c>
      <c r="Q2696" t="s">
        <v>339</v>
      </c>
      <c r="R2696" t="s">
        <v>82</v>
      </c>
      <c r="S2696" t="s">
        <v>43</v>
      </c>
      <c r="T2696" t="s">
        <v>360</v>
      </c>
    </row>
    <row r="2697" spans="1:20" x14ac:dyDescent="0.25">
      <c r="A2697" t="s">
        <v>7166</v>
      </c>
      <c r="B2697" s="1">
        <v>44978</v>
      </c>
      <c r="C2697" t="s">
        <v>7167</v>
      </c>
      <c r="D2697" t="s">
        <v>702</v>
      </c>
      <c r="E2697" t="s">
        <v>36</v>
      </c>
      <c r="F2697" t="s">
        <v>37</v>
      </c>
      <c r="G2697" t="s">
        <v>108</v>
      </c>
      <c r="H2697" t="s">
        <v>109</v>
      </c>
      <c r="I2697">
        <v>2</v>
      </c>
      <c r="J2697">
        <v>333</v>
      </c>
      <c r="K2697">
        <v>0.05</v>
      </c>
      <c r="L2697">
        <v>0</v>
      </c>
      <c r="M2697">
        <v>0.72</v>
      </c>
      <c r="N2697">
        <v>633.41999999999996</v>
      </c>
      <c r="O2697" t="s">
        <v>40</v>
      </c>
      <c r="P2697" t="s">
        <v>28</v>
      </c>
      <c r="Q2697" t="s">
        <v>51</v>
      </c>
      <c r="R2697" t="s">
        <v>42</v>
      </c>
      <c r="S2697" t="s">
        <v>43</v>
      </c>
      <c r="T2697" t="s">
        <v>5193</v>
      </c>
    </row>
    <row r="2698" spans="1:20" x14ac:dyDescent="0.25">
      <c r="A2698" t="s">
        <v>7168</v>
      </c>
      <c r="B2698" s="1">
        <v>44229</v>
      </c>
      <c r="C2698" t="s">
        <v>7169</v>
      </c>
      <c r="D2698" t="s">
        <v>2440</v>
      </c>
      <c r="E2698" t="s">
        <v>456</v>
      </c>
      <c r="F2698" t="s">
        <v>457</v>
      </c>
      <c r="G2698" t="s">
        <v>98</v>
      </c>
      <c r="H2698" t="s">
        <v>256</v>
      </c>
      <c r="I2698">
        <v>5</v>
      </c>
      <c r="J2698">
        <v>287.83</v>
      </c>
      <c r="K2698">
        <v>0.1</v>
      </c>
      <c r="L2698">
        <v>64.760000000000005</v>
      </c>
      <c r="M2698">
        <v>1.1399999999999999</v>
      </c>
      <c r="N2698">
        <v>1361.14</v>
      </c>
      <c r="O2698" t="s">
        <v>40</v>
      </c>
      <c r="P2698" t="s">
        <v>28</v>
      </c>
      <c r="Q2698" t="s">
        <v>182</v>
      </c>
      <c r="R2698" t="s">
        <v>183</v>
      </c>
      <c r="S2698" t="s">
        <v>43</v>
      </c>
      <c r="T2698" t="s">
        <v>6111</v>
      </c>
    </row>
    <row r="2699" spans="1:20" x14ac:dyDescent="0.25">
      <c r="A2699" t="s">
        <v>7170</v>
      </c>
      <c r="B2699" s="1">
        <v>44623</v>
      </c>
      <c r="C2699" t="s">
        <v>7171</v>
      </c>
      <c r="D2699" t="s">
        <v>497</v>
      </c>
      <c r="E2699" t="s">
        <v>456</v>
      </c>
      <c r="F2699" t="s">
        <v>457</v>
      </c>
      <c r="G2699" t="s">
        <v>180</v>
      </c>
      <c r="H2699" t="s">
        <v>109</v>
      </c>
      <c r="I2699">
        <v>4</v>
      </c>
      <c r="J2699">
        <v>130.47</v>
      </c>
      <c r="K2699">
        <v>0</v>
      </c>
      <c r="L2699">
        <v>41.75</v>
      </c>
      <c r="M2699">
        <v>13.06</v>
      </c>
      <c r="N2699">
        <v>576.69000000000005</v>
      </c>
      <c r="O2699" t="s">
        <v>69</v>
      </c>
      <c r="P2699" t="s">
        <v>28</v>
      </c>
      <c r="Q2699" t="s">
        <v>228</v>
      </c>
      <c r="R2699" t="s">
        <v>82</v>
      </c>
      <c r="S2699" t="s">
        <v>91</v>
      </c>
      <c r="T2699" t="s">
        <v>5287</v>
      </c>
    </row>
    <row r="2700" spans="1:20" x14ac:dyDescent="0.25">
      <c r="A2700" t="s">
        <v>7172</v>
      </c>
      <c r="B2700" s="1">
        <v>44545</v>
      </c>
      <c r="C2700" t="s">
        <v>7173</v>
      </c>
      <c r="D2700" t="s">
        <v>249</v>
      </c>
      <c r="E2700" t="s">
        <v>812</v>
      </c>
      <c r="F2700" t="s">
        <v>813</v>
      </c>
      <c r="G2700" t="s">
        <v>98</v>
      </c>
      <c r="H2700" t="s">
        <v>68</v>
      </c>
      <c r="I2700">
        <v>5</v>
      </c>
      <c r="J2700">
        <v>303.63</v>
      </c>
      <c r="K2700">
        <v>0.05</v>
      </c>
      <c r="L2700">
        <v>72.11</v>
      </c>
      <c r="M2700">
        <v>10.17</v>
      </c>
      <c r="N2700">
        <v>1524.52</v>
      </c>
      <c r="O2700" t="s">
        <v>80</v>
      </c>
      <c r="P2700" t="s">
        <v>28</v>
      </c>
      <c r="Q2700" t="s">
        <v>210</v>
      </c>
      <c r="R2700" t="s">
        <v>42</v>
      </c>
      <c r="S2700" t="s">
        <v>43</v>
      </c>
      <c r="T2700" t="s">
        <v>3146</v>
      </c>
    </row>
    <row r="2701" spans="1:20" x14ac:dyDescent="0.25">
      <c r="A2701" t="s">
        <v>7174</v>
      </c>
      <c r="B2701" s="1">
        <v>43881</v>
      </c>
      <c r="C2701" t="s">
        <v>7175</v>
      </c>
      <c r="D2701" t="s">
        <v>666</v>
      </c>
      <c r="E2701" t="s">
        <v>280</v>
      </c>
      <c r="F2701" t="s">
        <v>281</v>
      </c>
      <c r="G2701" t="s">
        <v>108</v>
      </c>
      <c r="H2701" t="s">
        <v>26</v>
      </c>
      <c r="I2701">
        <v>3</v>
      </c>
      <c r="J2701">
        <v>161.44999999999999</v>
      </c>
      <c r="K2701">
        <v>0</v>
      </c>
      <c r="L2701">
        <v>58.12</v>
      </c>
      <c r="M2701">
        <v>11.62</v>
      </c>
      <c r="N2701">
        <v>554.09</v>
      </c>
      <c r="O2701" t="s">
        <v>40</v>
      </c>
      <c r="P2701" t="s">
        <v>132</v>
      </c>
      <c r="Q2701" t="s">
        <v>41</v>
      </c>
      <c r="R2701" t="s">
        <v>42</v>
      </c>
      <c r="S2701" t="s">
        <v>72</v>
      </c>
      <c r="T2701" t="s">
        <v>268</v>
      </c>
    </row>
    <row r="2702" spans="1:20" x14ac:dyDescent="0.25">
      <c r="A2702" t="s">
        <v>7176</v>
      </c>
      <c r="B2702" s="1">
        <v>45637</v>
      </c>
      <c r="C2702" t="s">
        <v>7177</v>
      </c>
      <c r="D2702" t="s">
        <v>591</v>
      </c>
      <c r="E2702" t="s">
        <v>226</v>
      </c>
      <c r="F2702" t="s">
        <v>227</v>
      </c>
      <c r="G2702" t="s">
        <v>50</v>
      </c>
      <c r="H2702" t="s">
        <v>354</v>
      </c>
      <c r="I2702">
        <v>2</v>
      </c>
      <c r="J2702">
        <v>475.65</v>
      </c>
      <c r="K2702">
        <v>0.05</v>
      </c>
      <c r="L2702">
        <v>45.19</v>
      </c>
      <c r="M2702">
        <v>12.11</v>
      </c>
      <c r="N2702">
        <v>961.04</v>
      </c>
      <c r="O2702" t="s">
        <v>153</v>
      </c>
      <c r="P2702" t="s">
        <v>28</v>
      </c>
      <c r="Q2702" t="s">
        <v>81</v>
      </c>
      <c r="R2702" t="s">
        <v>82</v>
      </c>
      <c r="S2702" t="s">
        <v>43</v>
      </c>
      <c r="T2702" t="s">
        <v>126</v>
      </c>
    </row>
    <row r="2703" spans="1:20" x14ac:dyDescent="0.25">
      <c r="A2703" t="s">
        <v>7178</v>
      </c>
      <c r="B2703" s="1">
        <v>44154</v>
      </c>
      <c r="C2703" t="s">
        <v>7179</v>
      </c>
      <c r="D2703" t="s">
        <v>336</v>
      </c>
      <c r="E2703" t="s">
        <v>358</v>
      </c>
      <c r="F2703" t="s">
        <v>359</v>
      </c>
      <c r="G2703" t="s">
        <v>108</v>
      </c>
      <c r="H2703" t="s">
        <v>109</v>
      </c>
      <c r="I2703">
        <v>3</v>
      </c>
      <c r="J2703">
        <v>577.79999999999995</v>
      </c>
      <c r="K2703">
        <v>0.05</v>
      </c>
      <c r="L2703">
        <v>131.74</v>
      </c>
      <c r="M2703">
        <v>1.44</v>
      </c>
      <c r="N2703">
        <v>1779.91</v>
      </c>
      <c r="O2703" t="s">
        <v>80</v>
      </c>
      <c r="P2703" t="s">
        <v>28</v>
      </c>
      <c r="Q2703" t="s">
        <v>139</v>
      </c>
      <c r="R2703" t="s">
        <v>140</v>
      </c>
      <c r="S2703" t="s">
        <v>43</v>
      </c>
      <c r="T2703" t="s">
        <v>4103</v>
      </c>
    </row>
    <row r="2704" spans="1:20" x14ac:dyDescent="0.25">
      <c r="A2704" t="s">
        <v>7180</v>
      </c>
      <c r="B2704" s="1">
        <v>44619</v>
      </c>
      <c r="C2704" t="s">
        <v>7181</v>
      </c>
      <c r="D2704" t="s">
        <v>1509</v>
      </c>
      <c r="E2704" t="s">
        <v>261</v>
      </c>
      <c r="F2704" t="s">
        <v>262</v>
      </c>
      <c r="G2704" t="s">
        <v>50</v>
      </c>
      <c r="H2704" t="s">
        <v>354</v>
      </c>
      <c r="I2704">
        <v>2</v>
      </c>
      <c r="J2704">
        <v>491.75</v>
      </c>
      <c r="K2704">
        <v>0.15</v>
      </c>
      <c r="L2704">
        <v>41.8</v>
      </c>
      <c r="M2704">
        <v>3.67</v>
      </c>
      <c r="N2704">
        <v>881.44</v>
      </c>
      <c r="O2704" t="s">
        <v>69</v>
      </c>
      <c r="P2704" t="s">
        <v>28</v>
      </c>
      <c r="Q2704" t="s">
        <v>188</v>
      </c>
      <c r="R2704" t="s">
        <v>82</v>
      </c>
      <c r="S2704" t="s">
        <v>43</v>
      </c>
      <c r="T2704" t="s">
        <v>7182</v>
      </c>
    </row>
    <row r="2705" spans="1:20" x14ac:dyDescent="0.25">
      <c r="A2705" t="s">
        <v>7183</v>
      </c>
      <c r="B2705" s="1">
        <v>43971</v>
      </c>
      <c r="C2705" t="s">
        <v>1621</v>
      </c>
      <c r="D2705" t="s">
        <v>113</v>
      </c>
      <c r="E2705" t="s">
        <v>521</v>
      </c>
      <c r="F2705" t="s">
        <v>522</v>
      </c>
      <c r="G2705" t="s">
        <v>180</v>
      </c>
      <c r="H2705" t="s">
        <v>26</v>
      </c>
      <c r="I2705">
        <v>1</v>
      </c>
      <c r="J2705">
        <v>427.68</v>
      </c>
      <c r="K2705">
        <v>0.2</v>
      </c>
      <c r="L2705">
        <v>17.11</v>
      </c>
      <c r="M2705">
        <v>7.25</v>
      </c>
      <c r="N2705">
        <v>366.5</v>
      </c>
      <c r="O2705" t="s">
        <v>80</v>
      </c>
      <c r="P2705" t="s">
        <v>28</v>
      </c>
      <c r="Q2705" t="s">
        <v>124</v>
      </c>
      <c r="R2705" t="s">
        <v>125</v>
      </c>
      <c r="S2705" t="s">
        <v>43</v>
      </c>
      <c r="T2705" t="s">
        <v>7184</v>
      </c>
    </row>
    <row r="2706" spans="1:20" x14ac:dyDescent="0.25">
      <c r="A2706" t="s">
        <v>7185</v>
      </c>
      <c r="B2706" s="1">
        <v>44300</v>
      </c>
      <c r="C2706" t="s">
        <v>7186</v>
      </c>
      <c r="D2706" t="s">
        <v>447</v>
      </c>
      <c r="E2706" t="s">
        <v>23</v>
      </c>
      <c r="F2706" t="s">
        <v>24</v>
      </c>
      <c r="G2706" t="s">
        <v>108</v>
      </c>
      <c r="H2706" t="s">
        <v>109</v>
      </c>
      <c r="I2706">
        <v>1</v>
      </c>
      <c r="J2706">
        <v>344.31</v>
      </c>
      <c r="K2706">
        <v>0</v>
      </c>
      <c r="L2706">
        <v>17.22</v>
      </c>
      <c r="M2706">
        <v>6.71</v>
      </c>
      <c r="N2706">
        <v>368.24</v>
      </c>
      <c r="O2706" t="s">
        <v>153</v>
      </c>
      <c r="P2706" t="s">
        <v>28</v>
      </c>
      <c r="Q2706" t="s">
        <v>339</v>
      </c>
      <c r="R2706" t="s">
        <v>82</v>
      </c>
      <c r="S2706" t="s">
        <v>43</v>
      </c>
      <c r="T2706" t="s">
        <v>4618</v>
      </c>
    </row>
    <row r="2707" spans="1:20" x14ac:dyDescent="0.25">
      <c r="A2707" t="s">
        <v>7187</v>
      </c>
      <c r="B2707" s="1">
        <v>44617</v>
      </c>
      <c r="C2707" t="s">
        <v>7188</v>
      </c>
      <c r="D2707" t="s">
        <v>757</v>
      </c>
      <c r="E2707" t="s">
        <v>492</v>
      </c>
      <c r="F2707" t="s">
        <v>493</v>
      </c>
      <c r="G2707" t="s">
        <v>38</v>
      </c>
      <c r="H2707" t="s">
        <v>26</v>
      </c>
      <c r="I2707">
        <v>3</v>
      </c>
      <c r="J2707">
        <v>96.14</v>
      </c>
      <c r="K2707">
        <v>0.2</v>
      </c>
      <c r="L2707">
        <v>27.69</v>
      </c>
      <c r="M2707">
        <v>14.6</v>
      </c>
      <c r="N2707">
        <v>273.02999999999997</v>
      </c>
      <c r="O2707" t="s">
        <v>69</v>
      </c>
      <c r="P2707" t="s">
        <v>28</v>
      </c>
      <c r="Q2707" t="s">
        <v>339</v>
      </c>
      <c r="R2707" t="s">
        <v>82</v>
      </c>
      <c r="S2707" t="s">
        <v>235</v>
      </c>
      <c r="T2707" t="s">
        <v>471</v>
      </c>
    </row>
    <row r="2708" spans="1:20" x14ac:dyDescent="0.25">
      <c r="A2708" t="s">
        <v>7189</v>
      </c>
      <c r="B2708" s="1">
        <v>45188</v>
      </c>
      <c r="C2708" t="s">
        <v>7190</v>
      </c>
      <c r="D2708" t="s">
        <v>637</v>
      </c>
      <c r="E2708" t="s">
        <v>178</v>
      </c>
      <c r="F2708" t="s">
        <v>179</v>
      </c>
      <c r="G2708" t="s">
        <v>38</v>
      </c>
      <c r="H2708" t="s">
        <v>263</v>
      </c>
      <c r="I2708">
        <v>3</v>
      </c>
      <c r="J2708">
        <v>591.29999999999995</v>
      </c>
      <c r="K2708">
        <v>0.1</v>
      </c>
      <c r="L2708">
        <v>0</v>
      </c>
      <c r="M2708">
        <v>4.75</v>
      </c>
      <c r="N2708">
        <v>1601.26</v>
      </c>
      <c r="O2708" t="s">
        <v>80</v>
      </c>
      <c r="P2708" t="s">
        <v>132</v>
      </c>
      <c r="Q2708" t="s">
        <v>166</v>
      </c>
      <c r="R2708" t="s">
        <v>167</v>
      </c>
      <c r="S2708" t="s">
        <v>43</v>
      </c>
      <c r="T2708" t="s">
        <v>6466</v>
      </c>
    </row>
    <row r="2709" spans="1:20" x14ac:dyDescent="0.25">
      <c r="A2709" t="s">
        <v>7191</v>
      </c>
      <c r="B2709" s="1">
        <v>44794</v>
      </c>
      <c r="C2709" t="s">
        <v>7192</v>
      </c>
      <c r="D2709" t="s">
        <v>648</v>
      </c>
      <c r="E2709" t="s">
        <v>400</v>
      </c>
      <c r="F2709" t="s">
        <v>401</v>
      </c>
      <c r="G2709" t="s">
        <v>50</v>
      </c>
      <c r="H2709" t="s">
        <v>256</v>
      </c>
      <c r="I2709">
        <v>1</v>
      </c>
      <c r="J2709">
        <v>274.49</v>
      </c>
      <c r="K2709">
        <v>0.05</v>
      </c>
      <c r="L2709">
        <v>20.86</v>
      </c>
      <c r="M2709">
        <v>10.77</v>
      </c>
      <c r="N2709">
        <v>292.39999999999998</v>
      </c>
      <c r="O2709" t="s">
        <v>69</v>
      </c>
      <c r="P2709" t="s">
        <v>181</v>
      </c>
      <c r="Q2709" t="s">
        <v>228</v>
      </c>
      <c r="R2709" t="s">
        <v>82</v>
      </c>
      <c r="S2709" t="s">
        <v>43</v>
      </c>
      <c r="T2709" t="s">
        <v>7193</v>
      </c>
    </row>
    <row r="2710" spans="1:20" x14ac:dyDescent="0.25">
      <c r="A2710" t="s">
        <v>7194</v>
      </c>
      <c r="B2710" s="1">
        <v>44838</v>
      </c>
      <c r="C2710" t="s">
        <v>7195</v>
      </c>
      <c r="D2710" t="s">
        <v>1509</v>
      </c>
      <c r="E2710" t="s">
        <v>96</v>
      </c>
      <c r="F2710" t="s">
        <v>97</v>
      </c>
      <c r="G2710" t="s">
        <v>98</v>
      </c>
      <c r="H2710" t="s">
        <v>123</v>
      </c>
      <c r="I2710">
        <v>5</v>
      </c>
      <c r="J2710">
        <v>65.23</v>
      </c>
      <c r="K2710">
        <v>0.1</v>
      </c>
      <c r="L2710">
        <v>52.84</v>
      </c>
      <c r="M2710">
        <v>14.67</v>
      </c>
      <c r="N2710">
        <v>361.04</v>
      </c>
      <c r="O2710" t="s">
        <v>69</v>
      </c>
      <c r="P2710" t="s">
        <v>28</v>
      </c>
      <c r="Q2710" t="s">
        <v>71</v>
      </c>
      <c r="R2710" t="s">
        <v>42</v>
      </c>
      <c r="S2710" t="s">
        <v>43</v>
      </c>
      <c r="T2710" t="s">
        <v>7196</v>
      </c>
    </row>
    <row r="2711" spans="1:20" x14ac:dyDescent="0.25">
      <c r="A2711" t="s">
        <v>7197</v>
      </c>
      <c r="B2711" s="1">
        <v>44203</v>
      </c>
      <c r="C2711" t="s">
        <v>7198</v>
      </c>
      <c r="D2711" t="s">
        <v>843</v>
      </c>
      <c r="E2711" t="s">
        <v>286</v>
      </c>
      <c r="F2711" t="s">
        <v>287</v>
      </c>
      <c r="G2711" t="s">
        <v>108</v>
      </c>
      <c r="H2711" t="s">
        <v>39</v>
      </c>
      <c r="I2711">
        <v>3</v>
      </c>
      <c r="J2711">
        <v>189.54</v>
      </c>
      <c r="K2711">
        <v>0.1</v>
      </c>
      <c r="L2711">
        <v>0</v>
      </c>
      <c r="M2711">
        <v>7.93</v>
      </c>
      <c r="N2711">
        <v>519.69000000000005</v>
      </c>
      <c r="O2711" t="s">
        <v>153</v>
      </c>
      <c r="P2711" t="s">
        <v>28</v>
      </c>
      <c r="Q2711" t="s">
        <v>89</v>
      </c>
      <c r="R2711" t="s">
        <v>90</v>
      </c>
      <c r="S2711" t="s">
        <v>43</v>
      </c>
      <c r="T2711" t="s">
        <v>3839</v>
      </c>
    </row>
    <row r="2712" spans="1:20" x14ac:dyDescent="0.25">
      <c r="A2712" t="s">
        <v>7199</v>
      </c>
      <c r="B2712" s="1">
        <v>45418</v>
      </c>
      <c r="C2712" t="s">
        <v>7200</v>
      </c>
      <c r="D2712" t="s">
        <v>443</v>
      </c>
      <c r="E2712" t="s">
        <v>945</v>
      </c>
      <c r="F2712" t="s">
        <v>946</v>
      </c>
      <c r="G2712" t="s">
        <v>50</v>
      </c>
      <c r="H2712" t="s">
        <v>26</v>
      </c>
      <c r="I2712">
        <v>5</v>
      </c>
      <c r="J2712">
        <v>586.52</v>
      </c>
      <c r="K2712">
        <v>0</v>
      </c>
      <c r="L2712">
        <v>234.61</v>
      </c>
      <c r="M2712">
        <v>4.25</v>
      </c>
      <c r="N2712">
        <v>3171.46</v>
      </c>
      <c r="O2712" t="s">
        <v>69</v>
      </c>
      <c r="P2712" t="s">
        <v>28</v>
      </c>
      <c r="Q2712" t="s">
        <v>81</v>
      </c>
      <c r="R2712" t="s">
        <v>82</v>
      </c>
      <c r="S2712" t="s">
        <v>43</v>
      </c>
      <c r="T2712" t="s">
        <v>1615</v>
      </c>
    </row>
    <row r="2713" spans="1:20" x14ac:dyDescent="0.25">
      <c r="A2713" t="s">
        <v>7201</v>
      </c>
      <c r="B2713" s="1">
        <v>44324</v>
      </c>
      <c r="C2713" t="s">
        <v>7202</v>
      </c>
      <c r="D2713" t="s">
        <v>113</v>
      </c>
      <c r="E2713" t="s">
        <v>337</v>
      </c>
      <c r="F2713" t="s">
        <v>338</v>
      </c>
      <c r="G2713" t="s">
        <v>98</v>
      </c>
      <c r="H2713" t="s">
        <v>109</v>
      </c>
      <c r="I2713">
        <v>1</v>
      </c>
      <c r="J2713">
        <v>21.94</v>
      </c>
      <c r="K2713">
        <v>0</v>
      </c>
      <c r="L2713">
        <v>1.1000000000000001</v>
      </c>
      <c r="M2713">
        <v>7.24</v>
      </c>
      <c r="N2713">
        <v>30.28</v>
      </c>
      <c r="O2713" t="s">
        <v>80</v>
      </c>
      <c r="P2713" t="s">
        <v>28</v>
      </c>
      <c r="Q2713" t="s">
        <v>51</v>
      </c>
      <c r="R2713" t="s">
        <v>42</v>
      </c>
      <c r="S2713" t="s">
        <v>43</v>
      </c>
      <c r="T2713" t="s">
        <v>7203</v>
      </c>
    </row>
    <row r="2714" spans="1:20" x14ac:dyDescent="0.25">
      <c r="A2714" t="s">
        <v>7204</v>
      </c>
      <c r="B2714" s="1">
        <v>45393</v>
      </c>
      <c r="C2714" t="s">
        <v>7205</v>
      </c>
      <c r="D2714" t="s">
        <v>271</v>
      </c>
      <c r="E2714" t="s">
        <v>178</v>
      </c>
      <c r="F2714" t="s">
        <v>179</v>
      </c>
      <c r="G2714" t="s">
        <v>108</v>
      </c>
      <c r="H2714" t="s">
        <v>263</v>
      </c>
      <c r="I2714">
        <v>1</v>
      </c>
      <c r="J2714">
        <v>128.94999999999999</v>
      </c>
      <c r="K2714">
        <v>0</v>
      </c>
      <c r="L2714">
        <v>6.45</v>
      </c>
      <c r="M2714">
        <v>7.99</v>
      </c>
      <c r="N2714">
        <v>143.38999999999999</v>
      </c>
      <c r="O2714" t="s">
        <v>69</v>
      </c>
      <c r="P2714" t="s">
        <v>28</v>
      </c>
      <c r="Q2714" t="s">
        <v>41</v>
      </c>
      <c r="R2714" t="s">
        <v>42</v>
      </c>
      <c r="S2714" t="s">
        <v>31</v>
      </c>
      <c r="T2714" t="s">
        <v>7206</v>
      </c>
    </row>
    <row r="2715" spans="1:20" x14ac:dyDescent="0.25">
      <c r="A2715" t="s">
        <v>7207</v>
      </c>
      <c r="B2715" s="1">
        <v>45523</v>
      </c>
      <c r="C2715" t="s">
        <v>7208</v>
      </c>
      <c r="D2715" t="s">
        <v>670</v>
      </c>
      <c r="E2715" t="s">
        <v>130</v>
      </c>
      <c r="F2715" t="s">
        <v>131</v>
      </c>
      <c r="G2715" t="s">
        <v>25</v>
      </c>
      <c r="H2715" t="s">
        <v>26</v>
      </c>
      <c r="I2715">
        <v>1</v>
      </c>
      <c r="J2715">
        <v>423.07</v>
      </c>
      <c r="K2715">
        <v>0.05</v>
      </c>
      <c r="L2715">
        <v>72.34</v>
      </c>
      <c r="M2715">
        <v>9.06</v>
      </c>
      <c r="N2715">
        <v>483.32</v>
      </c>
      <c r="O2715" t="s">
        <v>153</v>
      </c>
      <c r="P2715" t="s">
        <v>28</v>
      </c>
      <c r="Q2715" t="s">
        <v>124</v>
      </c>
      <c r="R2715" t="s">
        <v>125</v>
      </c>
      <c r="S2715" t="s">
        <v>31</v>
      </c>
      <c r="T2715" t="s">
        <v>5848</v>
      </c>
    </row>
    <row r="2716" spans="1:20" x14ac:dyDescent="0.25">
      <c r="A2716" t="s">
        <v>7209</v>
      </c>
      <c r="B2716" s="1">
        <v>44581</v>
      </c>
      <c r="C2716" t="s">
        <v>7210</v>
      </c>
      <c r="D2716" t="s">
        <v>1028</v>
      </c>
      <c r="E2716" t="s">
        <v>302</v>
      </c>
      <c r="F2716" t="s">
        <v>303</v>
      </c>
      <c r="G2716" t="s">
        <v>50</v>
      </c>
      <c r="H2716" t="s">
        <v>256</v>
      </c>
      <c r="I2716">
        <v>4</v>
      </c>
      <c r="J2716">
        <v>438.75</v>
      </c>
      <c r="K2716">
        <v>0</v>
      </c>
      <c r="L2716">
        <v>140.4</v>
      </c>
      <c r="M2716">
        <v>3.5</v>
      </c>
      <c r="N2716">
        <v>1898.9</v>
      </c>
      <c r="O2716" t="s">
        <v>80</v>
      </c>
      <c r="P2716" t="s">
        <v>28</v>
      </c>
      <c r="Q2716" t="s">
        <v>51</v>
      </c>
      <c r="R2716" t="s">
        <v>42</v>
      </c>
      <c r="S2716" t="s">
        <v>43</v>
      </c>
      <c r="T2716" t="s">
        <v>7115</v>
      </c>
    </row>
    <row r="2717" spans="1:20" x14ac:dyDescent="0.25">
      <c r="A2717" t="s">
        <v>7211</v>
      </c>
      <c r="B2717" s="1">
        <v>45010</v>
      </c>
      <c r="C2717" t="s">
        <v>7212</v>
      </c>
      <c r="D2717" t="s">
        <v>47</v>
      </c>
      <c r="E2717" t="s">
        <v>286</v>
      </c>
      <c r="F2717" t="s">
        <v>287</v>
      </c>
      <c r="G2717" t="s">
        <v>98</v>
      </c>
      <c r="H2717" t="s">
        <v>58</v>
      </c>
      <c r="I2717">
        <v>3</v>
      </c>
      <c r="J2717">
        <v>410.39</v>
      </c>
      <c r="K2717">
        <v>0.1</v>
      </c>
      <c r="L2717">
        <v>88.64</v>
      </c>
      <c r="M2717">
        <v>3.12</v>
      </c>
      <c r="N2717">
        <v>1199.81</v>
      </c>
      <c r="O2717" t="s">
        <v>59</v>
      </c>
      <c r="P2717" t="s">
        <v>28</v>
      </c>
      <c r="Q2717" t="s">
        <v>210</v>
      </c>
      <c r="R2717" t="s">
        <v>42</v>
      </c>
      <c r="S2717" t="s">
        <v>43</v>
      </c>
      <c r="T2717" t="s">
        <v>5037</v>
      </c>
    </row>
    <row r="2718" spans="1:20" x14ac:dyDescent="0.25">
      <c r="A2718" t="s">
        <v>7213</v>
      </c>
      <c r="B2718" s="1">
        <v>44121</v>
      </c>
      <c r="C2718" t="s">
        <v>7214</v>
      </c>
      <c r="D2718" t="s">
        <v>1333</v>
      </c>
      <c r="E2718" t="s">
        <v>521</v>
      </c>
      <c r="F2718" t="s">
        <v>522</v>
      </c>
      <c r="G2718" t="s">
        <v>50</v>
      </c>
      <c r="H2718" t="s">
        <v>68</v>
      </c>
      <c r="I2718">
        <v>1</v>
      </c>
      <c r="J2718">
        <v>304.17</v>
      </c>
      <c r="K2718">
        <v>0.1</v>
      </c>
      <c r="L2718">
        <v>49.28</v>
      </c>
      <c r="M2718">
        <v>1.02</v>
      </c>
      <c r="N2718">
        <v>324.05</v>
      </c>
      <c r="O2718" t="s">
        <v>27</v>
      </c>
      <c r="P2718" t="s">
        <v>132</v>
      </c>
      <c r="Q2718" t="s">
        <v>29</v>
      </c>
      <c r="R2718" t="s">
        <v>30</v>
      </c>
      <c r="S2718" t="s">
        <v>43</v>
      </c>
      <c r="T2718" t="s">
        <v>7215</v>
      </c>
    </row>
    <row r="2719" spans="1:20" x14ac:dyDescent="0.25">
      <c r="A2719" t="s">
        <v>7216</v>
      </c>
      <c r="B2719" s="1">
        <v>45502</v>
      </c>
      <c r="C2719" t="s">
        <v>7217</v>
      </c>
      <c r="D2719" t="s">
        <v>562</v>
      </c>
      <c r="E2719" t="s">
        <v>137</v>
      </c>
      <c r="F2719" t="s">
        <v>138</v>
      </c>
      <c r="G2719" t="s">
        <v>38</v>
      </c>
      <c r="H2719" t="s">
        <v>58</v>
      </c>
      <c r="I2719">
        <v>1</v>
      </c>
      <c r="J2719">
        <v>133.6</v>
      </c>
      <c r="K2719">
        <v>0</v>
      </c>
      <c r="L2719">
        <v>10.69</v>
      </c>
      <c r="M2719">
        <v>5.14</v>
      </c>
      <c r="N2719">
        <v>149.43</v>
      </c>
      <c r="O2719" t="s">
        <v>80</v>
      </c>
      <c r="P2719" t="s">
        <v>132</v>
      </c>
      <c r="Q2719" t="s">
        <v>51</v>
      </c>
      <c r="R2719" t="s">
        <v>42</v>
      </c>
      <c r="S2719" t="s">
        <v>43</v>
      </c>
      <c r="T2719" t="s">
        <v>4491</v>
      </c>
    </row>
    <row r="2720" spans="1:20" x14ac:dyDescent="0.25">
      <c r="A2720" t="s">
        <v>7218</v>
      </c>
      <c r="B2720" s="1">
        <v>44998</v>
      </c>
      <c r="C2720" t="s">
        <v>7219</v>
      </c>
      <c r="D2720" t="s">
        <v>177</v>
      </c>
      <c r="E2720" t="s">
        <v>358</v>
      </c>
      <c r="F2720" t="s">
        <v>359</v>
      </c>
      <c r="G2720" t="s">
        <v>25</v>
      </c>
      <c r="H2720" t="s">
        <v>79</v>
      </c>
      <c r="I2720">
        <v>4</v>
      </c>
      <c r="J2720">
        <v>154.66999999999999</v>
      </c>
      <c r="K2720">
        <v>0.1</v>
      </c>
      <c r="L2720">
        <v>100.23</v>
      </c>
      <c r="M2720">
        <v>11.9</v>
      </c>
      <c r="N2720">
        <v>668.94</v>
      </c>
      <c r="O2720" t="s">
        <v>153</v>
      </c>
      <c r="P2720" t="s">
        <v>28</v>
      </c>
      <c r="Q2720" t="s">
        <v>210</v>
      </c>
      <c r="R2720" t="s">
        <v>42</v>
      </c>
      <c r="S2720" t="s">
        <v>43</v>
      </c>
      <c r="T2720" t="s">
        <v>223</v>
      </c>
    </row>
    <row r="2721" spans="1:20" x14ac:dyDescent="0.25">
      <c r="A2721" t="s">
        <v>7220</v>
      </c>
      <c r="B2721" s="1">
        <v>43936</v>
      </c>
      <c r="C2721" t="s">
        <v>7221</v>
      </c>
      <c r="D2721" t="s">
        <v>343</v>
      </c>
      <c r="E2721" t="s">
        <v>280</v>
      </c>
      <c r="F2721" t="s">
        <v>281</v>
      </c>
      <c r="G2721" t="s">
        <v>50</v>
      </c>
      <c r="H2721" t="s">
        <v>123</v>
      </c>
      <c r="I2721">
        <v>1</v>
      </c>
      <c r="J2721">
        <v>137.05000000000001</v>
      </c>
      <c r="K2721">
        <v>0.05</v>
      </c>
      <c r="L2721">
        <v>15.62</v>
      </c>
      <c r="M2721">
        <v>11.89</v>
      </c>
      <c r="N2721">
        <v>157.71</v>
      </c>
      <c r="O2721" t="s">
        <v>27</v>
      </c>
      <c r="P2721" t="s">
        <v>28</v>
      </c>
      <c r="Q2721" t="s">
        <v>71</v>
      </c>
      <c r="R2721" t="s">
        <v>42</v>
      </c>
      <c r="S2721" t="s">
        <v>43</v>
      </c>
      <c r="T2721" t="s">
        <v>1817</v>
      </c>
    </row>
    <row r="2722" spans="1:20" x14ac:dyDescent="0.25">
      <c r="A2722" t="s">
        <v>7222</v>
      </c>
      <c r="B2722" s="1">
        <v>45274</v>
      </c>
      <c r="C2722" t="s">
        <v>7223</v>
      </c>
      <c r="D2722" t="s">
        <v>1496</v>
      </c>
      <c r="E2722" t="s">
        <v>675</v>
      </c>
      <c r="F2722" t="s">
        <v>676</v>
      </c>
      <c r="G2722" t="s">
        <v>108</v>
      </c>
      <c r="H2722" t="s">
        <v>263</v>
      </c>
      <c r="I2722">
        <v>1</v>
      </c>
      <c r="J2722">
        <v>596.71</v>
      </c>
      <c r="K2722">
        <v>0</v>
      </c>
      <c r="L2722">
        <v>47.74</v>
      </c>
      <c r="M2722">
        <v>2.54</v>
      </c>
      <c r="N2722">
        <v>646.99</v>
      </c>
      <c r="O2722" t="s">
        <v>69</v>
      </c>
      <c r="P2722" t="s">
        <v>28</v>
      </c>
      <c r="Q2722" t="s">
        <v>100</v>
      </c>
      <c r="R2722" t="s">
        <v>101</v>
      </c>
      <c r="S2722" t="s">
        <v>43</v>
      </c>
      <c r="T2722" t="s">
        <v>1247</v>
      </c>
    </row>
    <row r="2723" spans="1:20" x14ac:dyDescent="0.25">
      <c r="A2723" t="s">
        <v>7224</v>
      </c>
      <c r="B2723" s="1">
        <v>44500</v>
      </c>
      <c r="C2723" t="s">
        <v>7225</v>
      </c>
      <c r="D2723" t="s">
        <v>439</v>
      </c>
      <c r="E2723" t="s">
        <v>137</v>
      </c>
      <c r="F2723" t="s">
        <v>138</v>
      </c>
      <c r="G2723" t="s">
        <v>108</v>
      </c>
      <c r="H2723" t="s">
        <v>263</v>
      </c>
      <c r="I2723">
        <v>5</v>
      </c>
      <c r="J2723">
        <v>57.31</v>
      </c>
      <c r="K2723">
        <v>0</v>
      </c>
      <c r="L2723">
        <v>51.58</v>
      </c>
      <c r="M2723">
        <v>1.51</v>
      </c>
      <c r="N2723">
        <v>339.64</v>
      </c>
      <c r="O2723" t="s">
        <v>69</v>
      </c>
      <c r="P2723" t="s">
        <v>28</v>
      </c>
      <c r="Q2723" t="s">
        <v>51</v>
      </c>
      <c r="R2723" t="s">
        <v>42</v>
      </c>
      <c r="S2723" t="s">
        <v>31</v>
      </c>
      <c r="T2723" t="s">
        <v>4133</v>
      </c>
    </row>
    <row r="2724" spans="1:20" x14ac:dyDescent="0.25">
      <c r="A2724" t="s">
        <v>7226</v>
      </c>
      <c r="B2724" s="1">
        <v>45512</v>
      </c>
      <c r="C2724" t="s">
        <v>7227</v>
      </c>
      <c r="D2724" t="s">
        <v>1264</v>
      </c>
      <c r="E2724" t="s">
        <v>574</v>
      </c>
      <c r="F2724" t="s">
        <v>575</v>
      </c>
      <c r="G2724" t="s">
        <v>180</v>
      </c>
      <c r="H2724" t="s">
        <v>354</v>
      </c>
      <c r="I2724">
        <v>2</v>
      </c>
      <c r="J2724">
        <v>456.66</v>
      </c>
      <c r="K2724">
        <v>0</v>
      </c>
      <c r="L2724">
        <v>45.67</v>
      </c>
      <c r="M2724">
        <v>8.52</v>
      </c>
      <c r="N2724">
        <v>967.51</v>
      </c>
      <c r="O2724" t="s">
        <v>69</v>
      </c>
      <c r="P2724" t="s">
        <v>28</v>
      </c>
      <c r="Q2724" t="s">
        <v>124</v>
      </c>
      <c r="R2724" t="s">
        <v>125</v>
      </c>
      <c r="S2724" t="s">
        <v>31</v>
      </c>
      <c r="T2724" t="s">
        <v>2243</v>
      </c>
    </row>
    <row r="2725" spans="1:20" x14ac:dyDescent="0.25">
      <c r="A2725" t="s">
        <v>7228</v>
      </c>
      <c r="B2725" s="1">
        <v>43832</v>
      </c>
      <c r="C2725" t="s">
        <v>7229</v>
      </c>
      <c r="D2725" t="s">
        <v>232</v>
      </c>
      <c r="E2725" t="s">
        <v>574</v>
      </c>
      <c r="F2725" t="s">
        <v>575</v>
      </c>
      <c r="G2725" t="s">
        <v>98</v>
      </c>
      <c r="H2725" t="s">
        <v>256</v>
      </c>
      <c r="I2725">
        <v>2</v>
      </c>
      <c r="J2725">
        <v>489.27</v>
      </c>
      <c r="K2725">
        <v>0.1</v>
      </c>
      <c r="L2725">
        <v>70.45</v>
      </c>
      <c r="M2725">
        <v>12.02</v>
      </c>
      <c r="N2725">
        <v>963.16</v>
      </c>
      <c r="O2725" t="s">
        <v>80</v>
      </c>
      <c r="P2725" t="s">
        <v>28</v>
      </c>
      <c r="Q2725" t="s">
        <v>71</v>
      </c>
      <c r="R2725" t="s">
        <v>42</v>
      </c>
      <c r="S2725" t="s">
        <v>43</v>
      </c>
      <c r="T2725" t="s">
        <v>5196</v>
      </c>
    </row>
    <row r="2726" spans="1:20" x14ac:dyDescent="0.25">
      <c r="A2726" t="s">
        <v>7230</v>
      </c>
      <c r="B2726" s="1">
        <v>44419</v>
      </c>
      <c r="C2726" t="s">
        <v>7231</v>
      </c>
      <c r="D2726" t="s">
        <v>904</v>
      </c>
      <c r="E2726" t="s">
        <v>208</v>
      </c>
      <c r="F2726" t="s">
        <v>209</v>
      </c>
      <c r="G2726" t="s">
        <v>50</v>
      </c>
      <c r="H2726" t="s">
        <v>39</v>
      </c>
      <c r="I2726">
        <v>1</v>
      </c>
      <c r="J2726">
        <v>17.52</v>
      </c>
      <c r="K2726">
        <v>0.15</v>
      </c>
      <c r="L2726">
        <v>1.19</v>
      </c>
      <c r="M2726">
        <v>0.88</v>
      </c>
      <c r="N2726">
        <v>16.96</v>
      </c>
      <c r="O2726" t="s">
        <v>27</v>
      </c>
      <c r="P2726" t="s">
        <v>28</v>
      </c>
      <c r="Q2726" t="s">
        <v>89</v>
      </c>
      <c r="R2726" t="s">
        <v>90</v>
      </c>
      <c r="S2726" t="s">
        <v>43</v>
      </c>
      <c r="T2726" t="s">
        <v>1889</v>
      </c>
    </row>
    <row r="2727" spans="1:20" x14ac:dyDescent="0.25">
      <c r="A2727" t="s">
        <v>7232</v>
      </c>
      <c r="B2727" s="1">
        <v>44474</v>
      </c>
      <c r="C2727" t="s">
        <v>7233</v>
      </c>
      <c r="D2727" t="s">
        <v>243</v>
      </c>
      <c r="E2727" t="s">
        <v>352</v>
      </c>
      <c r="F2727" t="s">
        <v>353</v>
      </c>
      <c r="G2727" t="s">
        <v>38</v>
      </c>
      <c r="H2727" t="s">
        <v>256</v>
      </c>
      <c r="I2727">
        <v>2</v>
      </c>
      <c r="J2727">
        <v>6.01</v>
      </c>
      <c r="K2727">
        <v>0</v>
      </c>
      <c r="L2727">
        <v>0</v>
      </c>
      <c r="M2727">
        <v>6.25</v>
      </c>
      <c r="N2727">
        <v>18.27</v>
      </c>
      <c r="O2727" t="s">
        <v>40</v>
      </c>
      <c r="P2727" t="s">
        <v>132</v>
      </c>
      <c r="Q2727" t="s">
        <v>210</v>
      </c>
      <c r="R2727" t="s">
        <v>42</v>
      </c>
      <c r="S2727" t="s">
        <v>43</v>
      </c>
      <c r="T2727" t="s">
        <v>5206</v>
      </c>
    </row>
    <row r="2728" spans="1:20" x14ac:dyDescent="0.25">
      <c r="A2728" t="s">
        <v>7234</v>
      </c>
      <c r="B2728" s="1">
        <v>43920</v>
      </c>
      <c r="C2728" t="s">
        <v>7235</v>
      </c>
      <c r="D2728" t="s">
        <v>136</v>
      </c>
      <c r="E2728" t="s">
        <v>592</v>
      </c>
      <c r="F2728" t="s">
        <v>593</v>
      </c>
      <c r="G2728" t="s">
        <v>38</v>
      </c>
      <c r="H2728" t="s">
        <v>256</v>
      </c>
      <c r="I2728">
        <v>3</v>
      </c>
      <c r="J2728">
        <v>430.64</v>
      </c>
      <c r="K2728">
        <v>0</v>
      </c>
      <c r="L2728">
        <v>0</v>
      </c>
      <c r="M2728">
        <v>9.49</v>
      </c>
      <c r="N2728">
        <v>1301.4100000000001</v>
      </c>
      <c r="O2728" t="s">
        <v>27</v>
      </c>
      <c r="P2728" t="s">
        <v>132</v>
      </c>
      <c r="Q2728" t="s">
        <v>89</v>
      </c>
      <c r="R2728" t="s">
        <v>90</v>
      </c>
      <c r="S2728" t="s">
        <v>43</v>
      </c>
      <c r="T2728" t="s">
        <v>2163</v>
      </c>
    </row>
    <row r="2729" spans="1:20" x14ac:dyDescent="0.25">
      <c r="A2729" t="s">
        <v>7236</v>
      </c>
      <c r="B2729" s="1">
        <v>45199</v>
      </c>
      <c r="C2729" t="s">
        <v>7237</v>
      </c>
      <c r="D2729" t="s">
        <v>666</v>
      </c>
      <c r="E2729" t="s">
        <v>202</v>
      </c>
      <c r="F2729" t="s">
        <v>203</v>
      </c>
      <c r="G2729" t="s">
        <v>108</v>
      </c>
      <c r="H2729" t="s">
        <v>39</v>
      </c>
      <c r="I2729">
        <v>2</v>
      </c>
      <c r="J2729">
        <v>583.36</v>
      </c>
      <c r="K2729">
        <v>0.15</v>
      </c>
      <c r="L2729">
        <v>178.51</v>
      </c>
      <c r="M2729">
        <v>7.97</v>
      </c>
      <c r="N2729">
        <v>1178.19</v>
      </c>
      <c r="O2729" t="s">
        <v>69</v>
      </c>
      <c r="P2729" t="s">
        <v>28</v>
      </c>
      <c r="Q2729" t="s">
        <v>339</v>
      </c>
      <c r="R2729" t="s">
        <v>82</v>
      </c>
      <c r="S2729" t="s">
        <v>43</v>
      </c>
      <c r="T2729" t="s">
        <v>3363</v>
      </c>
    </row>
    <row r="2730" spans="1:20" x14ac:dyDescent="0.25">
      <c r="A2730" t="s">
        <v>7238</v>
      </c>
      <c r="B2730" s="1">
        <v>44180</v>
      </c>
      <c r="C2730" t="s">
        <v>1214</v>
      </c>
      <c r="D2730" t="s">
        <v>1736</v>
      </c>
      <c r="E2730" t="s">
        <v>164</v>
      </c>
      <c r="F2730" t="s">
        <v>165</v>
      </c>
      <c r="G2730" t="s">
        <v>38</v>
      </c>
      <c r="H2730" t="s">
        <v>109</v>
      </c>
      <c r="I2730">
        <v>3</v>
      </c>
      <c r="J2730">
        <v>260.75</v>
      </c>
      <c r="K2730">
        <v>0.15</v>
      </c>
      <c r="L2730">
        <v>119.68</v>
      </c>
      <c r="M2730">
        <v>6.7</v>
      </c>
      <c r="N2730">
        <v>791.29</v>
      </c>
      <c r="O2730" t="s">
        <v>27</v>
      </c>
      <c r="P2730" t="s">
        <v>99</v>
      </c>
      <c r="Q2730" t="s">
        <v>154</v>
      </c>
      <c r="R2730" t="s">
        <v>155</v>
      </c>
      <c r="S2730" t="s">
        <v>43</v>
      </c>
      <c r="T2730" t="s">
        <v>7239</v>
      </c>
    </row>
    <row r="2731" spans="1:20" x14ac:dyDescent="0.25">
      <c r="A2731" t="s">
        <v>7240</v>
      </c>
      <c r="B2731" s="1">
        <v>45313</v>
      </c>
      <c r="C2731" t="s">
        <v>7241</v>
      </c>
      <c r="D2731" t="s">
        <v>746</v>
      </c>
      <c r="E2731" t="s">
        <v>244</v>
      </c>
      <c r="F2731" t="s">
        <v>245</v>
      </c>
      <c r="G2731" t="s">
        <v>108</v>
      </c>
      <c r="H2731" t="s">
        <v>263</v>
      </c>
      <c r="I2731">
        <v>5</v>
      </c>
      <c r="J2731">
        <v>486.78</v>
      </c>
      <c r="K2731">
        <v>0.05</v>
      </c>
      <c r="L2731">
        <v>184.98</v>
      </c>
      <c r="M2731">
        <v>5.54</v>
      </c>
      <c r="N2731">
        <v>2502.7199999999998</v>
      </c>
      <c r="O2731" t="s">
        <v>40</v>
      </c>
      <c r="P2731" t="s">
        <v>28</v>
      </c>
      <c r="Q2731" t="s">
        <v>51</v>
      </c>
      <c r="R2731" t="s">
        <v>42</v>
      </c>
      <c r="S2731" t="s">
        <v>43</v>
      </c>
      <c r="T2731" t="s">
        <v>1167</v>
      </c>
    </row>
    <row r="2732" spans="1:20" x14ac:dyDescent="0.25">
      <c r="A2732" t="s">
        <v>7242</v>
      </c>
      <c r="B2732" s="1">
        <v>45117</v>
      </c>
      <c r="C2732" t="s">
        <v>7243</v>
      </c>
      <c r="D2732" t="s">
        <v>2185</v>
      </c>
      <c r="E2732" t="s">
        <v>319</v>
      </c>
      <c r="F2732" t="s">
        <v>320</v>
      </c>
      <c r="G2732" t="s">
        <v>50</v>
      </c>
      <c r="H2732" t="s">
        <v>79</v>
      </c>
      <c r="I2732">
        <v>4</v>
      </c>
      <c r="J2732">
        <v>416.54</v>
      </c>
      <c r="K2732">
        <v>0.1</v>
      </c>
      <c r="L2732">
        <v>74.98</v>
      </c>
      <c r="M2732">
        <v>7.54</v>
      </c>
      <c r="N2732">
        <v>1582.06</v>
      </c>
      <c r="O2732" t="s">
        <v>40</v>
      </c>
      <c r="P2732" t="s">
        <v>28</v>
      </c>
      <c r="Q2732" t="s">
        <v>89</v>
      </c>
      <c r="R2732" t="s">
        <v>90</v>
      </c>
      <c r="S2732" t="s">
        <v>91</v>
      </c>
      <c r="T2732" t="s">
        <v>2803</v>
      </c>
    </row>
    <row r="2733" spans="1:20" x14ac:dyDescent="0.25">
      <c r="A2733" t="s">
        <v>7244</v>
      </c>
      <c r="B2733" s="1">
        <v>45205</v>
      </c>
      <c r="C2733" t="s">
        <v>7245</v>
      </c>
      <c r="D2733" t="s">
        <v>1120</v>
      </c>
      <c r="E2733" t="s">
        <v>114</v>
      </c>
      <c r="F2733" t="s">
        <v>115</v>
      </c>
      <c r="G2733" t="s">
        <v>108</v>
      </c>
      <c r="H2733" t="s">
        <v>263</v>
      </c>
      <c r="I2733">
        <v>5</v>
      </c>
      <c r="J2733">
        <v>87.93</v>
      </c>
      <c r="K2733">
        <v>0</v>
      </c>
      <c r="L2733">
        <v>21.98</v>
      </c>
      <c r="M2733">
        <v>7.86</v>
      </c>
      <c r="N2733">
        <v>469.49</v>
      </c>
      <c r="O2733" t="s">
        <v>69</v>
      </c>
      <c r="P2733" t="s">
        <v>181</v>
      </c>
      <c r="Q2733" t="s">
        <v>145</v>
      </c>
      <c r="R2733" t="s">
        <v>146</v>
      </c>
      <c r="S2733" t="s">
        <v>31</v>
      </c>
      <c r="T2733" t="s">
        <v>2473</v>
      </c>
    </row>
    <row r="2734" spans="1:20" x14ac:dyDescent="0.25">
      <c r="A2734" t="s">
        <v>7246</v>
      </c>
      <c r="B2734" s="1">
        <v>44962</v>
      </c>
      <c r="C2734" t="s">
        <v>7247</v>
      </c>
      <c r="D2734" t="s">
        <v>2185</v>
      </c>
      <c r="E2734" t="s">
        <v>244</v>
      </c>
      <c r="F2734" t="s">
        <v>245</v>
      </c>
      <c r="G2734" t="s">
        <v>25</v>
      </c>
      <c r="H2734" t="s">
        <v>79</v>
      </c>
      <c r="I2734">
        <v>2</v>
      </c>
      <c r="J2734">
        <v>191.43</v>
      </c>
      <c r="K2734">
        <v>0.1</v>
      </c>
      <c r="L2734">
        <v>41.35</v>
      </c>
      <c r="M2734">
        <v>3.06</v>
      </c>
      <c r="N2734">
        <v>388.98</v>
      </c>
      <c r="O2734" t="s">
        <v>69</v>
      </c>
      <c r="P2734" t="s">
        <v>28</v>
      </c>
      <c r="Q2734" t="s">
        <v>182</v>
      </c>
      <c r="R2734" t="s">
        <v>183</v>
      </c>
      <c r="S2734" t="s">
        <v>43</v>
      </c>
      <c r="T2734" t="s">
        <v>996</v>
      </c>
    </row>
    <row r="2735" spans="1:20" x14ac:dyDescent="0.25">
      <c r="A2735" t="s">
        <v>7248</v>
      </c>
      <c r="B2735" s="1">
        <v>45440</v>
      </c>
      <c r="C2735" t="s">
        <v>7249</v>
      </c>
      <c r="D2735" t="s">
        <v>960</v>
      </c>
      <c r="E2735" t="s">
        <v>178</v>
      </c>
      <c r="F2735" t="s">
        <v>179</v>
      </c>
      <c r="G2735" t="s">
        <v>180</v>
      </c>
      <c r="H2735" t="s">
        <v>256</v>
      </c>
      <c r="I2735">
        <v>4</v>
      </c>
      <c r="J2735">
        <v>535.64</v>
      </c>
      <c r="K2735">
        <v>0.15</v>
      </c>
      <c r="L2735">
        <v>145.69</v>
      </c>
      <c r="M2735">
        <v>7.54</v>
      </c>
      <c r="N2735">
        <v>1974.41</v>
      </c>
      <c r="O2735" t="s">
        <v>40</v>
      </c>
      <c r="P2735" t="s">
        <v>28</v>
      </c>
      <c r="Q2735" t="s">
        <v>139</v>
      </c>
      <c r="R2735" t="s">
        <v>140</v>
      </c>
      <c r="S2735" t="s">
        <v>43</v>
      </c>
      <c r="T2735" t="s">
        <v>4209</v>
      </c>
    </row>
    <row r="2736" spans="1:20" x14ac:dyDescent="0.25">
      <c r="A2736" t="s">
        <v>7250</v>
      </c>
      <c r="B2736" s="1">
        <v>44893</v>
      </c>
      <c r="C2736" t="s">
        <v>7251</v>
      </c>
      <c r="D2736" t="s">
        <v>336</v>
      </c>
      <c r="E2736" t="s">
        <v>492</v>
      </c>
      <c r="F2736" t="s">
        <v>493</v>
      </c>
      <c r="G2736" t="s">
        <v>108</v>
      </c>
      <c r="H2736" t="s">
        <v>109</v>
      </c>
      <c r="I2736">
        <v>5</v>
      </c>
      <c r="J2736">
        <v>461.69</v>
      </c>
      <c r="K2736">
        <v>0</v>
      </c>
      <c r="L2736">
        <v>277.01</v>
      </c>
      <c r="M2736">
        <v>2.5</v>
      </c>
      <c r="N2736">
        <v>2587.96</v>
      </c>
      <c r="O2736" t="s">
        <v>59</v>
      </c>
      <c r="P2736" t="s">
        <v>28</v>
      </c>
      <c r="Q2736" t="s">
        <v>116</v>
      </c>
      <c r="R2736" t="s">
        <v>42</v>
      </c>
      <c r="S2736" t="s">
        <v>31</v>
      </c>
      <c r="T2736" t="s">
        <v>6506</v>
      </c>
    </row>
    <row r="2737" spans="1:20" x14ac:dyDescent="0.25">
      <c r="A2737" t="s">
        <v>7252</v>
      </c>
      <c r="B2737" s="1">
        <v>44739</v>
      </c>
      <c r="C2737" t="s">
        <v>7253</v>
      </c>
      <c r="D2737" t="s">
        <v>1739</v>
      </c>
      <c r="E2737" t="s">
        <v>96</v>
      </c>
      <c r="F2737" t="s">
        <v>97</v>
      </c>
      <c r="G2737" t="s">
        <v>98</v>
      </c>
      <c r="H2737" t="s">
        <v>58</v>
      </c>
      <c r="I2737">
        <v>3</v>
      </c>
      <c r="J2737">
        <v>14.06</v>
      </c>
      <c r="K2737">
        <v>0</v>
      </c>
      <c r="L2737">
        <v>5.0599999999999996</v>
      </c>
      <c r="M2737">
        <v>2.61</v>
      </c>
      <c r="N2737">
        <v>49.85</v>
      </c>
      <c r="O2737" t="s">
        <v>80</v>
      </c>
      <c r="P2737" t="s">
        <v>28</v>
      </c>
      <c r="Q2737" t="s">
        <v>182</v>
      </c>
      <c r="R2737" t="s">
        <v>183</v>
      </c>
      <c r="S2737" t="s">
        <v>31</v>
      </c>
      <c r="T2737" t="s">
        <v>7254</v>
      </c>
    </row>
    <row r="2738" spans="1:20" x14ac:dyDescent="0.25">
      <c r="A2738" t="s">
        <v>7255</v>
      </c>
      <c r="B2738" s="1">
        <v>43989</v>
      </c>
      <c r="C2738" t="s">
        <v>7256</v>
      </c>
      <c r="D2738" t="s">
        <v>249</v>
      </c>
      <c r="E2738" t="s">
        <v>337</v>
      </c>
      <c r="F2738" t="s">
        <v>338</v>
      </c>
      <c r="G2738" t="s">
        <v>108</v>
      </c>
      <c r="H2738" t="s">
        <v>109</v>
      </c>
      <c r="I2738">
        <v>2</v>
      </c>
      <c r="J2738">
        <v>256.5</v>
      </c>
      <c r="K2738">
        <v>0</v>
      </c>
      <c r="L2738">
        <v>25.65</v>
      </c>
      <c r="M2738">
        <v>11.71</v>
      </c>
      <c r="N2738">
        <v>550.36</v>
      </c>
      <c r="O2738" t="s">
        <v>27</v>
      </c>
      <c r="P2738" t="s">
        <v>132</v>
      </c>
      <c r="Q2738" t="s">
        <v>100</v>
      </c>
      <c r="R2738" t="s">
        <v>101</v>
      </c>
      <c r="S2738" t="s">
        <v>235</v>
      </c>
      <c r="T2738" t="s">
        <v>7257</v>
      </c>
    </row>
    <row r="2739" spans="1:20" x14ac:dyDescent="0.25">
      <c r="A2739" t="s">
        <v>7258</v>
      </c>
      <c r="B2739" s="1">
        <v>45437</v>
      </c>
      <c r="C2739" t="s">
        <v>7259</v>
      </c>
      <c r="D2739" t="s">
        <v>1107</v>
      </c>
      <c r="E2739" t="s">
        <v>469</v>
      </c>
      <c r="F2739" t="s">
        <v>470</v>
      </c>
      <c r="G2739" t="s">
        <v>25</v>
      </c>
      <c r="H2739" t="s">
        <v>68</v>
      </c>
      <c r="I2739">
        <v>3</v>
      </c>
      <c r="J2739">
        <v>49.75</v>
      </c>
      <c r="K2739">
        <v>0</v>
      </c>
      <c r="L2739">
        <v>11.94</v>
      </c>
      <c r="M2739">
        <v>11.65</v>
      </c>
      <c r="N2739">
        <v>172.84</v>
      </c>
      <c r="O2739" t="s">
        <v>40</v>
      </c>
      <c r="P2739" t="s">
        <v>28</v>
      </c>
      <c r="Q2739" t="s">
        <v>188</v>
      </c>
      <c r="R2739" t="s">
        <v>82</v>
      </c>
      <c r="S2739" t="s">
        <v>43</v>
      </c>
      <c r="T2739" t="s">
        <v>6830</v>
      </c>
    </row>
    <row r="2740" spans="1:20" x14ac:dyDescent="0.25">
      <c r="A2740" t="s">
        <v>7260</v>
      </c>
      <c r="B2740" s="1">
        <v>44789</v>
      </c>
      <c r="C2740" t="s">
        <v>7261</v>
      </c>
      <c r="D2740" t="s">
        <v>566</v>
      </c>
      <c r="E2740" t="s">
        <v>87</v>
      </c>
      <c r="F2740" t="s">
        <v>88</v>
      </c>
      <c r="G2740" t="s">
        <v>25</v>
      </c>
      <c r="H2740" t="s">
        <v>79</v>
      </c>
      <c r="I2740">
        <v>2</v>
      </c>
      <c r="J2740">
        <v>83.13</v>
      </c>
      <c r="K2740">
        <v>0.05</v>
      </c>
      <c r="L2740">
        <v>7.9</v>
      </c>
      <c r="M2740">
        <v>11.98</v>
      </c>
      <c r="N2740">
        <v>177.83</v>
      </c>
      <c r="O2740" t="s">
        <v>69</v>
      </c>
      <c r="P2740" t="s">
        <v>132</v>
      </c>
      <c r="Q2740" t="s">
        <v>166</v>
      </c>
      <c r="R2740" t="s">
        <v>167</v>
      </c>
      <c r="S2740" t="s">
        <v>43</v>
      </c>
      <c r="T2740" t="s">
        <v>1809</v>
      </c>
    </row>
    <row r="2741" spans="1:20" x14ac:dyDescent="0.25">
      <c r="A2741" t="s">
        <v>7262</v>
      </c>
      <c r="B2741" s="1">
        <v>44142</v>
      </c>
      <c r="C2741" t="s">
        <v>7263</v>
      </c>
      <c r="D2741" t="s">
        <v>311</v>
      </c>
      <c r="E2741" t="s">
        <v>945</v>
      </c>
      <c r="F2741" t="s">
        <v>946</v>
      </c>
      <c r="G2741" t="s">
        <v>38</v>
      </c>
      <c r="H2741" t="s">
        <v>256</v>
      </c>
      <c r="I2741">
        <v>5</v>
      </c>
      <c r="J2741">
        <v>411.56</v>
      </c>
      <c r="K2741">
        <v>0.15</v>
      </c>
      <c r="L2741">
        <v>87.46</v>
      </c>
      <c r="M2741">
        <v>1.34</v>
      </c>
      <c r="N2741">
        <v>1837.93</v>
      </c>
      <c r="O2741" t="s">
        <v>69</v>
      </c>
      <c r="P2741" t="s">
        <v>28</v>
      </c>
      <c r="Q2741" t="s">
        <v>29</v>
      </c>
      <c r="R2741" t="s">
        <v>30</v>
      </c>
      <c r="S2741" t="s">
        <v>43</v>
      </c>
      <c r="T2741" t="s">
        <v>4017</v>
      </c>
    </row>
    <row r="2742" spans="1:20" x14ac:dyDescent="0.25">
      <c r="A2742" t="s">
        <v>7264</v>
      </c>
      <c r="B2742" s="1">
        <v>45095</v>
      </c>
      <c r="C2742" t="s">
        <v>7265</v>
      </c>
      <c r="D2742" t="s">
        <v>757</v>
      </c>
      <c r="E2742" t="s">
        <v>530</v>
      </c>
      <c r="F2742" t="s">
        <v>531</v>
      </c>
      <c r="G2742" t="s">
        <v>108</v>
      </c>
      <c r="H2742" t="s">
        <v>68</v>
      </c>
      <c r="I2742">
        <v>1</v>
      </c>
      <c r="J2742">
        <v>385.61</v>
      </c>
      <c r="K2742">
        <v>0</v>
      </c>
      <c r="L2742">
        <v>46.27</v>
      </c>
      <c r="M2742">
        <v>7.04</v>
      </c>
      <c r="N2742">
        <v>438.92</v>
      </c>
      <c r="O2742" t="s">
        <v>27</v>
      </c>
      <c r="P2742" t="s">
        <v>28</v>
      </c>
      <c r="Q2742" t="s">
        <v>116</v>
      </c>
      <c r="R2742" t="s">
        <v>42</v>
      </c>
      <c r="S2742" t="s">
        <v>31</v>
      </c>
      <c r="T2742" t="s">
        <v>5893</v>
      </c>
    </row>
    <row r="2743" spans="1:20" x14ac:dyDescent="0.25">
      <c r="A2743" t="s">
        <v>7266</v>
      </c>
      <c r="B2743" s="1">
        <v>44275</v>
      </c>
      <c r="C2743" t="s">
        <v>7267</v>
      </c>
      <c r="D2743" t="s">
        <v>516</v>
      </c>
      <c r="E2743" t="s">
        <v>226</v>
      </c>
      <c r="F2743" t="s">
        <v>227</v>
      </c>
      <c r="G2743" t="s">
        <v>108</v>
      </c>
      <c r="H2743" t="s">
        <v>354</v>
      </c>
      <c r="I2743">
        <v>5</v>
      </c>
      <c r="J2743">
        <v>25.58</v>
      </c>
      <c r="K2743">
        <v>0.25</v>
      </c>
      <c r="L2743">
        <v>7.67</v>
      </c>
      <c r="M2743">
        <v>2.33</v>
      </c>
      <c r="N2743">
        <v>105.92</v>
      </c>
      <c r="O2743" t="s">
        <v>69</v>
      </c>
      <c r="P2743" t="s">
        <v>28</v>
      </c>
      <c r="Q2743" t="s">
        <v>145</v>
      </c>
      <c r="R2743" t="s">
        <v>146</v>
      </c>
      <c r="S2743" t="s">
        <v>43</v>
      </c>
      <c r="T2743" t="s">
        <v>478</v>
      </c>
    </row>
    <row r="2744" spans="1:20" x14ac:dyDescent="0.25">
      <c r="A2744" t="s">
        <v>7268</v>
      </c>
      <c r="B2744" s="1">
        <v>44128</v>
      </c>
      <c r="C2744" t="s">
        <v>7269</v>
      </c>
      <c r="D2744" t="s">
        <v>555</v>
      </c>
      <c r="E2744" t="s">
        <v>358</v>
      </c>
      <c r="F2744" t="s">
        <v>359</v>
      </c>
      <c r="G2744" t="s">
        <v>38</v>
      </c>
      <c r="H2744" t="s">
        <v>26</v>
      </c>
      <c r="I2744">
        <v>2</v>
      </c>
      <c r="J2744">
        <v>232.08</v>
      </c>
      <c r="K2744">
        <v>0</v>
      </c>
      <c r="L2744">
        <v>23.21</v>
      </c>
      <c r="M2744">
        <v>10.88</v>
      </c>
      <c r="N2744">
        <v>498.25</v>
      </c>
      <c r="O2744" t="s">
        <v>69</v>
      </c>
      <c r="P2744" t="s">
        <v>132</v>
      </c>
      <c r="Q2744" t="s">
        <v>41</v>
      </c>
      <c r="R2744" t="s">
        <v>42</v>
      </c>
      <c r="S2744" t="s">
        <v>43</v>
      </c>
      <c r="T2744" t="s">
        <v>7270</v>
      </c>
    </row>
    <row r="2745" spans="1:20" x14ac:dyDescent="0.25">
      <c r="A2745" t="s">
        <v>7271</v>
      </c>
      <c r="B2745" s="1">
        <v>44782</v>
      </c>
      <c r="C2745" t="s">
        <v>7272</v>
      </c>
      <c r="D2745" t="s">
        <v>865</v>
      </c>
      <c r="E2745" t="s">
        <v>164</v>
      </c>
      <c r="F2745" t="s">
        <v>165</v>
      </c>
      <c r="G2745" t="s">
        <v>98</v>
      </c>
      <c r="H2745" t="s">
        <v>109</v>
      </c>
      <c r="I2745">
        <v>3</v>
      </c>
      <c r="J2745">
        <v>145.77000000000001</v>
      </c>
      <c r="K2745">
        <v>0</v>
      </c>
      <c r="L2745">
        <v>78.72</v>
      </c>
      <c r="M2745">
        <v>2.98</v>
      </c>
      <c r="N2745">
        <v>519.01</v>
      </c>
      <c r="O2745" t="s">
        <v>69</v>
      </c>
      <c r="P2745" t="s">
        <v>99</v>
      </c>
      <c r="Q2745" t="s">
        <v>71</v>
      </c>
      <c r="R2745" t="s">
        <v>42</v>
      </c>
      <c r="S2745" t="s">
        <v>43</v>
      </c>
      <c r="T2745" t="s">
        <v>4628</v>
      </c>
    </row>
    <row r="2746" spans="1:20" x14ac:dyDescent="0.25">
      <c r="A2746" t="s">
        <v>7273</v>
      </c>
      <c r="B2746" s="1">
        <v>43866</v>
      </c>
      <c r="C2746" t="s">
        <v>7274</v>
      </c>
      <c r="D2746" t="s">
        <v>881</v>
      </c>
      <c r="E2746" t="s">
        <v>592</v>
      </c>
      <c r="F2746" t="s">
        <v>593</v>
      </c>
      <c r="G2746" t="s">
        <v>98</v>
      </c>
      <c r="H2746" t="s">
        <v>26</v>
      </c>
      <c r="I2746">
        <v>2</v>
      </c>
      <c r="J2746">
        <v>483.08</v>
      </c>
      <c r="K2746">
        <v>0.15</v>
      </c>
      <c r="L2746">
        <v>98.55</v>
      </c>
      <c r="M2746">
        <v>1.86</v>
      </c>
      <c r="N2746">
        <v>921.65</v>
      </c>
      <c r="O2746" t="s">
        <v>27</v>
      </c>
      <c r="P2746" t="s">
        <v>99</v>
      </c>
      <c r="Q2746" t="s">
        <v>41</v>
      </c>
      <c r="R2746" t="s">
        <v>42</v>
      </c>
      <c r="S2746" t="s">
        <v>43</v>
      </c>
      <c r="T2746" t="s">
        <v>2911</v>
      </c>
    </row>
    <row r="2747" spans="1:20" x14ac:dyDescent="0.25">
      <c r="A2747" t="s">
        <v>7275</v>
      </c>
      <c r="B2747" s="1">
        <v>44938</v>
      </c>
      <c r="C2747" t="s">
        <v>7276</v>
      </c>
      <c r="D2747" t="s">
        <v>1878</v>
      </c>
      <c r="E2747" t="s">
        <v>77</v>
      </c>
      <c r="F2747" t="s">
        <v>78</v>
      </c>
      <c r="G2747" t="s">
        <v>180</v>
      </c>
      <c r="H2747" t="s">
        <v>123</v>
      </c>
      <c r="I2747">
        <v>3</v>
      </c>
      <c r="J2747">
        <v>268.67</v>
      </c>
      <c r="K2747">
        <v>0.1</v>
      </c>
      <c r="L2747">
        <v>87.05</v>
      </c>
      <c r="M2747">
        <v>10.1</v>
      </c>
      <c r="N2747">
        <v>822.56</v>
      </c>
      <c r="O2747" t="s">
        <v>69</v>
      </c>
      <c r="P2747" t="s">
        <v>28</v>
      </c>
      <c r="Q2747" t="s">
        <v>124</v>
      </c>
      <c r="R2747" t="s">
        <v>125</v>
      </c>
      <c r="S2747" t="s">
        <v>43</v>
      </c>
      <c r="T2747" t="s">
        <v>1158</v>
      </c>
    </row>
    <row r="2748" spans="1:20" x14ac:dyDescent="0.25">
      <c r="A2748" t="s">
        <v>7277</v>
      </c>
      <c r="B2748" s="1">
        <v>45306</v>
      </c>
      <c r="C2748" t="s">
        <v>7278</v>
      </c>
      <c r="D2748" t="s">
        <v>1192</v>
      </c>
      <c r="E2748" t="s">
        <v>812</v>
      </c>
      <c r="F2748" t="s">
        <v>813</v>
      </c>
      <c r="G2748" t="s">
        <v>38</v>
      </c>
      <c r="H2748" t="s">
        <v>123</v>
      </c>
      <c r="I2748">
        <v>4</v>
      </c>
      <c r="J2748">
        <v>227.8</v>
      </c>
      <c r="K2748">
        <v>0</v>
      </c>
      <c r="L2748">
        <v>72.900000000000006</v>
      </c>
      <c r="M2748">
        <v>13.41</v>
      </c>
      <c r="N2748">
        <v>997.51</v>
      </c>
      <c r="O2748" t="s">
        <v>27</v>
      </c>
      <c r="P2748" t="s">
        <v>28</v>
      </c>
      <c r="Q2748" t="s">
        <v>182</v>
      </c>
      <c r="R2748" t="s">
        <v>183</v>
      </c>
      <c r="S2748" t="s">
        <v>43</v>
      </c>
      <c r="T2748" t="s">
        <v>2913</v>
      </c>
    </row>
    <row r="2749" spans="1:20" x14ac:dyDescent="0.25">
      <c r="A2749" t="s">
        <v>7279</v>
      </c>
      <c r="B2749" s="1">
        <v>45629</v>
      </c>
      <c r="C2749" t="s">
        <v>7280</v>
      </c>
      <c r="D2749" t="s">
        <v>1593</v>
      </c>
      <c r="E2749" t="s">
        <v>36</v>
      </c>
      <c r="F2749" t="s">
        <v>37</v>
      </c>
      <c r="G2749" t="s">
        <v>38</v>
      </c>
      <c r="H2749" t="s">
        <v>58</v>
      </c>
      <c r="I2749">
        <v>5</v>
      </c>
      <c r="J2749">
        <v>285.64999999999998</v>
      </c>
      <c r="K2749">
        <v>0.1</v>
      </c>
      <c r="L2749">
        <v>102.83</v>
      </c>
      <c r="M2749">
        <v>12.28</v>
      </c>
      <c r="N2749">
        <v>1400.54</v>
      </c>
      <c r="O2749" t="s">
        <v>27</v>
      </c>
      <c r="P2749" t="s">
        <v>132</v>
      </c>
      <c r="Q2749" t="s">
        <v>228</v>
      </c>
      <c r="R2749" t="s">
        <v>82</v>
      </c>
      <c r="S2749" t="s">
        <v>43</v>
      </c>
      <c r="T2749" t="s">
        <v>993</v>
      </c>
    </row>
    <row r="2750" spans="1:20" x14ac:dyDescent="0.25">
      <c r="A2750" t="s">
        <v>7281</v>
      </c>
      <c r="B2750" s="1">
        <v>45239</v>
      </c>
      <c r="C2750" t="s">
        <v>7282</v>
      </c>
      <c r="D2750" t="s">
        <v>1264</v>
      </c>
      <c r="E2750" t="s">
        <v>286</v>
      </c>
      <c r="F2750" t="s">
        <v>287</v>
      </c>
      <c r="G2750" t="s">
        <v>25</v>
      </c>
      <c r="H2750" t="s">
        <v>256</v>
      </c>
      <c r="I2750">
        <v>2</v>
      </c>
      <c r="J2750">
        <v>487.75</v>
      </c>
      <c r="K2750">
        <v>0.05</v>
      </c>
      <c r="L2750">
        <v>166.81</v>
      </c>
      <c r="M2750">
        <v>1.79</v>
      </c>
      <c r="N2750">
        <v>1095.32</v>
      </c>
      <c r="O2750" t="s">
        <v>69</v>
      </c>
      <c r="P2750" t="s">
        <v>28</v>
      </c>
      <c r="Q2750" t="s">
        <v>116</v>
      </c>
      <c r="R2750" t="s">
        <v>42</v>
      </c>
      <c r="S2750" t="s">
        <v>43</v>
      </c>
      <c r="T2750" t="s">
        <v>3878</v>
      </c>
    </row>
    <row r="2751" spans="1:20" x14ac:dyDescent="0.25">
      <c r="A2751" t="s">
        <v>7283</v>
      </c>
      <c r="B2751" s="1">
        <v>45026</v>
      </c>
      <c r="C2751" t="s">
        <v>7284</v>
      </c>
      <c r="D2751" t="s">
        <v>86</v>
      </c>
      <c r="E2751" t="s">
        <v>178</v>
      </c>
      <c r="F2751" t="s">
        <v>179</v>
      </c>
      <c r="G2751" t="s">
        <v>180</v>
      </c>
      <c r="H2751" t="s">
        <v>79</v>
      </c>
      <c r="I2751">
        <v>1</v>
      </c>
      <c r="J2751">
        <v>212.17</v>
      </c>
      <c r="K2751">
        <v>0.15</v>
      </c>
      <c r="L2751">
        <v>21.64</v>
      </c>
      <c r="M2751">
        <v>2.04</v>
      </c>
      <c r="N2751">
        <v>204.02</v>
      </c>
      <c r="O2751" t="s">
        <v>40</v>
      </c>
      <c r="P2751" t="s">
        <v>28</v>
      </c>
      <c r="Q2751" t="s">
        <v>166</v>
      </c>
      <c r="R2751" t="s">
        <v>167</v>
      </c>
      <c r="S2751" t="s">
        <v>31</v>
      </c>
      <c r="T2751" t="s">
        <v>7285</v>
      </c>
    </row>
    <row r="2752" spans="1:20" x14ac:dyDescent="0.25">
      <c r="A2752" t="s">
        <v>7286</v>
      </c>
      <c r="B2752" s="1">
        <v>45230</v>
      </c>
      <c r="C2752" t="s">
        <v>7287</v>
      </c>
      <c r="D2752" t="s">
        <v>720</v>
      </c>
      <c r="E2752" t="s">
        <v>226</v>
      </c>
      <c r="F2752" t="s">
        <v>227</v>
      </c>
      <c r="G2752" t="s">
        <v>98</v>
      </c>
      <c r="H2752" t="s">
        <v>39</v>
      </c>
      <c r="I2752">
        <v>2</v>
      </c>
      <c r="J2752">
        <v>371.02</v>
      </c>
      <c r="K2752">
        <v>0.3</v>
      </c>
      <c r="L2752">
        <v>93.5</v>
      </c>
      <c r="M2752">
        <v>1.84</v>
      </c>
      <c r="N2752">
        <v>614.77</v>
      </c>
      <c r="O2752" t="s">
        <v>69</v>
      </c>
      <c r="P2752" t="s">
        <v>132</v>
      </c>
      <c r="Q2752" t="s">
        <v>339</v>
      </c>
      <c r="R2752" t="s">
        <v>82</v>
      </c>
      <c r="S2752" t="s">
        <v>43</v>
      </c>
      <c r="T2752" t="s">
        <v>527</v>
      </c>
    </row>
    <row r="2753" spans="1:20" x14ac:dyDescent="0.25">
      <c r="A2753" t="s">
        <v>7288</v>
      </c>
      <c r="B2753" s="1">
        <v>45539</v>
      </c>
      <c r="C2753" t="s">
        <v>7289</v>
      </c>
      <c r="D2753" t="s">
        <v>1056</v>
      </c>
      <c r="E2753" t="s">
        <v>87</v>
      </c>
      <c r="F2753" t="s">
        <v>88</v>
      </c>
      <c r="G2753" t="s">
        <v>98</v>
      </c>
      <c r="H2753" t="s">
        <v>256</v>
      </c>
      <c r="I2753">
        <v>1</v>
      </c>
      <c r="J2753">
        <v>78.61</v>
      </c>
      <c r="K2753">
        <v>0.15</v>
      </c>
      <c r="L2753">
        <v>5.35</v>
      </c>
      <c r="M2753">
        <v>11.23</v>
      </c>
      <c r="N2753">
        <v>83.4</v>
      </c>
      <c r="O2753" t="s">
        <v>69</v>
      </c>
      <c r="P2753" t="s">
        <v>28</v>
      </c>
      <c r="Q2753" t="s">
        <v>100</v>
      </c>
      <c r="R2753" t="s">
        <v>101</v>
      </c>
      <c r="S2753" t="s">
        <v>43</v>
      </c>
      <c r="T2753" t="s">
        <v>3101</v>
      </c>
    </row>
    <row r="2754" spans="1:20" x14ac:dyDescent="0.25">
      <c r="A2754" t="s">
        <v>7290</v>
      </c>
      <c r="B2754" s="1">
        <v>45216</v>
      </c>
      <c r="C2754" t="s">
        <v>7291</v>
      </c>
      <c r="D2754" t="s">
        <v>239</v>
      </c>
      <c r="E2754" t="s">
        <v>48</v>
      </c>
      <c r="F2754" t="s">
        <v>49</v>
      </c>
      <c r="G2754" t="s">
        <v>180</v>
      </c>
      <c r="H2754" t="s">
        <v>26</v>
      </c>
      <c r="I2754">
        <v>1</v>
      </c>
      <c r="J2754">
        <v>337.28</v>
      </c>
      <c r="K2754">
        <v>0</v>
      </c>
      <c r="L2754">
        <v>16.86</v>
      </c>
      <c r="M2754">
        <v>7.37</v>
      </c>
      <c r="N2754">
        <v>361.51</v>
      </c>
      <c r="O2754" t="s">
        <v>153</v>
      </c>
      <c r="P2754" t="s">
        <v>28</v>
      </c>
      <c r="Q2754" t="s">
        <v>116</v>
      </c>
      <c r="R2754" t="s">
        <v>42</v>
      </c>
      <c r="S2754" t="s">
        <v>43</v>
      </c>
      <c r="T2754" t="s">
        <v>2627</v>
      </c>
    </row>
    <row r="2755" spans="1:20" x14ac:dyDescent="0.25">
      <c r="A2755" t="s">
        <v>7292</v>
      </c>
      <c r="B2755" s="1">
        <v>44389</v>
      </c>
      <c r="C2755" t="s">
        <v>7293</v>
      </c>
      <c r="D2755" t="s">
        <v>1618</v>
      </c>
      <c r="E2755" t="s">
        <v>391</v>
      </c>
      <c r="F2755" t="s">
        <v>392</v>
      </c>
      <c r="G2755" t="s">
        <v>25</v>
      </c>
      <c r="H2755" t="s">
        <v>26</v>
      </c>
      <c r="I2755">
        <v>2</v>
      </c>
      <c r="J2755">
        <v>384.81</v>
      </c>
      <c r="K2755">
        <v>0.1</v>
      </c>
      <c r="L2755">
        <v>83.12</v>
      </c>
      <c r="M2755">
        <v>7.28</v>
      </c>
      <c r="N2755">
        <v>783.06</v>
      </c>
      <c r="O2755" t="s">
        <v>69</v>
      </c>
      <c r="P2755" t="s">
        <v>132</v>
      </c>
      <c r="Q2755" t="s">
        <v>51</v>
      </c>
      <c r="R2755" t="s">
        <v>42</v>
      </c>
      <c r="S2755" t="s">
        <v>43</v>
      </c>
      <c r="T2755" t="s">
        <v>5243</v>
      </c>
    </row>
    <row r="2756" spans="1:20" x14ac:dyDescent="0.25">
      <c r="A2756" t="s">
        <v>7294</v>
      </c>
      <c r="B2756" s="1">
        <v>44721</v>
      </c>
      <c r="C2756" t="s">
        <v>7295</v>
      </c>
      <c r="D2756" t="s">
        <v>3062</v>
      </c>
      <c r="E2756" t="s">
        <v>208</v>
      </c>
      <c r="F2756" t="s">
        <v>209</v>
      </c>
      <c r="G2756" t="s">
        <v>38</v>
      </c>
      <c r="H2756" t="s">
        <v>79</v>
      </c>
      <c r="I2756">
        <v>2</v>
      </c>
      <c r="J2756">
        <v>143.52000000000001</v>
      </c>
      <c r="K2756">
        <v>0.25</v>
      </c>
      <c r="L2756">
        <v>17.22</v>
      </c>
      <c r="M2756">
        <v>3.92</v>
      </c>
      <c r="N2756">
        <v>236.42</v>
      </c>
      <c r="O2756" t="s">
        <v>153</v>
      </c>
      <c r="P2756" t="s">
        <v>181</v>
      </c>
      <c r="Q2756" t="s">
        <v>81</v>
      </c>
      <c r="R2756" t="s">
        <v>82</v>
      </c>
      <c r="S2756" t="s">
        <v>43</v>
      </c>
      <c r="T2756" t="s">
        <v>7296</v>
      </c>
    </row>
    <row r="2757" spans="1:20" x14ac:dyDescent="0.25">
      <c r="A2757" t="s">
        <v>7297</v>
      </c>
      <c r="B2757" s="1">
        <v>43971</v>
      </c>
      <c r="C2757" t="s">
        <v>7298</v>
      </c>
      <c r="D2757" t="s">
        <v>328</v>
      </c>
      <c r="E2757" t="s">
        <v>302</v>
      </c>
      <c r="F2757" t="s">
        <v>303</v>
      </c>
      <c r="G2757" t="s">
        <v>38</v>
      </c>
      <c r="H2757" t="s">
        <v>26</v>
      </c>
      <c r="I2757">
        <v>2</v>
      </c>
      <c r="J2757">
        <v>252.54</v>
      </c>
      <c r="K2757">
        <v>0</v>
      </c>
      <c r="L2757">
        <v>40.409999999999997</v>
      </c>
      <c r="M2757">
        <v>3.76</v>
      </c>
      <c r="N2757">
        <v>549.25</v>
      </c>
      <c r="O2757" t="s">
        <v>27</v>
      </c>
      <c r="P2757" t="s">
        <v>28</v>
      </c>
      <c r="Q2757" t="s">
        <v>60</v>
      </c>
      <c r="R2757" t="s">
        <v>61</v>
      </c>
      <c r="S2757" t="s">
        <v>43</v>
      </c>
      <c r="T2757" t="s">
        <v>4511</v>
      </c>
    </row>
    <row r="2758" spans="1:20" x14ac:dyDescent="0.25">
      <c r="A2758" t="s">
        <v>7299</v>
      </c>
      <c r="B2758" s="1">
        <v>44717</v>
      </c>
      <c r="C2758" t="s">
        <v>7300</v>
      </c>
      <c r="D2758" t="s">
        <v>2440</v>
      </c>
      <c r="E2758" t="s">
        <v>302</v>
      </c>
      <c r="F2758" t="s">
        <v>303</v>
      </c>
      <c r="G2758" t="s">
        <v>180</v>
      </c>
      <c r="H2758" t="s">
        <v>39</v>
      </c>
      <c r="I2758">
        <v>2</v>
      </c>
      <c r="J2758">
        <v>357.69</v>
      </c>
      <c r="K2758">
        <v>0.1</v>
      </c>
      <c r="L2758">
        <v>32.19</v>
      </c>
      <c r="M2758">
        <v>6.77</v>
      </c>
      <c r="N2758">
        <v>682.8</v>
      </c>
      <c r="O2758" t="s">
        <v>69</v>
      </c>
      <c r="P2758" t="s">
        <v>70</v>
      </c>
      <c r="Q2758" t="s">
        <v>145</v>
      </c>
      <c r="R2758" t="s">
        <v>146</v>
      </c>
      <c r="S2758" t="s">
        <v>43</v>
      </c>
      <c r="T2758" t="s">
        <v>1196</v>
      </c>
    </row>
    <row r="2759" spans="1:20" x14ac:dyDescent="0.25">
      <c r="A2759" t="s">
        <v>7301</v>
      </c>
      <c r="B2759" s="1">
        <v>44972</v>
      </c>
      <c r="C2759" t="s">
        <v>7302</v>
      </c>
      <c r="D2759" t="s">
        <v>706</v>
      </c>
      <c r="E2759" t="s">
        <v>77</v>
      </c>
      <c r="F2759" t="s">
        <v>78</v>
      </c>
      <c r="G2759" t="s">
        <v>108</v>
      </c>
      <c r="H2759" t="s">
        <v>354</v>
      </c>
      <c r="I2759">
        <v>2</v>
      </c>
      <c r="J2759">
        <v>208.24</v>
      </c>
      <c r="K2759">
        <v>0</v>
      </c>
      <c r="L2759">
        <v>20.82</v>
      </c>
      <c r="M2759">
        <v>10.68</v>
      </c>
      <c r="N2759">
        <v>447.98</v>
      </c>
      <c r="O2759" t="s">
        <v>153</v>
      </c>
      <c r="P2759" t="s">
        <v>28</v>
      </c>
      <c r="Q2759" t="s">
        <v>41</v>
      </c>
      <c r="R2759" t="s">
        <v>42</v>
      </c>
      <c r="S2759" t="s">
        <v>43</v>
      </c>
      <c r="T2759" t="s">
        <v>4045</v>
      </c>
    </row>
    <row r="2760" spans="1:20" x14ac:dyDescent="0.25">
      <c r="A2760" t="s">
        <v>7303</v>
      </c>
      <c r="B2760" s="1">
        <v>45131</v>
      </c>
      <c r="C2760" t="s">
        <v>7304</v>
      </c>
      <c r="D2760" t="s">
        <v>1458</v>
      </c>
      <c r="E2760" t="s">
        <v>358</v>
      </c>
      <c r="F2760" t="s">
        <v>359</v>
      </c>
      <c r="G2760" t="s">
        <v>50</v>
      </c>
      <c r="H2760" t="s">
        <v>123</v>
      </c>
      <c r="I2760">
        <v>5</v>
      </c>
      <c r="J2760">
        <v>93.13</v>
      </c>
      <c r="K2760">
        <v>0.25</v>
      </c>
      <c r="L2760">
        <v>17.46</v>
      </c>
      <c r="M2760">
        <v>13.98</v>
      </c>
      <c r="N2760">
        <v>380.68</v>
      </c>
      <c r="O2760" t="s">
        <v>80</v>
      </c>
      <c r="P2760" t="s">
        <v>28</v>
      </c>
      <c r="Q2760" t="s">
        <v>166</v>
      </c>
      <c r="R2760" t="s">
        <v>167</v>
      </c>
      <c r="S2760" t="s">
        <v>43</v>
      </c>
      <c r="T2760" t="s">
        <v>6114</v>
      </c>
    </row>
    <row r="2761" spans="1:20" x14ac:dyDescent="0.25">
      <c r="A2761" t="s">
        <v>7305</v>
      </c>
      <c r="B2761" s="1">
        <v>44556</v>
      </c>
      <c r="C2761" t="s">
        <v>7306</v>
      </c>
      <c r="D2761" t="s">
        <v>960</v>
      </c>
      <c r="E2761" t="s">
        <v>675</v>
      </c>
      <c r="F2761" t="s">
        <v>676</v>
      </c>
      <c r="G2761" t="s">
        <v>50</v>
      </c>
      <c r="H2761" t="s">
        <v>256</v>
      </c>
      <c r="I2761">
        <v>1</v>
      </c>
      <c r="J2761">
        <v>25.54</v>
      </c>
      <c r="K2761">
        <v>0</v>
      </c>
      <c r="L2761">
        <v>4.5999999999999996</v>
      </c>
      <c r="M2761">
        <v>2.81</v>
      </c>
      <c r="N2761">
        <v>32.950000000000003</v>
      </c>
      <c r="O2761" t="s">
        <v>69</v>
      </c>
      <c r="P2761" t="s">
        <v>28</v>
      </c>
      <c r="Q2761" t="s">
        <v>29</v>
      </c>
      <c r="R2761" t="s">
        <v>30</v>
      </c>
      <c r="S2761" t="s">
        <v>31</v>
      </c>
      <c r="T2761" t="s">
        <v>1155</v>
      </c>
    </row>
    <row r="2762" spans="1:20" x14ac:dyDescent="0.25">
      <c r="A2762" t="s">
        <v>7307</v>
      </c>
      <c r="B2762" s="1">
        <v>45074</v>
      </c>
      <c r="C2762" t="s">
        <v>7308</v>
      </c>
      <c r="D2762" t="s">
        <v>836</v>
      </c>
      <c r="E2762" t="s">
        <v>302</v>
      </c>
      <c r="F2762" t="s">
        <v>303</v>
      </c>
      <c r="G2762" t="s">
        <v>180</v>
      </c>
      <c r="H2762" t="s">
        <v>79</v>
      </c>
      <c r="I2762">
        <v>5</v>
      </c>
      <c r="J2762">
        <v>226.23</v>
      </c>
      <c r="K2762">
        <v>0.1</v>
      </c>
      <c r="L2762">
        <v>50.9</v>
      </c>
      <c r="M2762">
        <v>5.67</v>
      </c>
      <c r="N2762">
        <v>1074.5999999999999</v>
      </c>
      <c r="O2762" t="s">
        <v>27</v>
      </c>
      <c r="P2762" t="s">
        <v>28</v>
      </c>
      <c r="Q2762" t="s">
        <v>89</v>
      </c>
      <c r="R2762" t="s">
        <v>90</v>
      </c>
      <c r="S2762" t="s">
        <v>43</v>
      </c>
      <c r="T2762" t="s">
        <v>7309</v>
      </c>
    </row>
    <row r="2763" spans="1:20" x14ac:dyDescent="0.25">
      <c r="A2763" t="s">
        <v>7310</v>
      </c>
      <c r="B2763" s="1">
        <v>44880</v>
      </c>
      <c r="C2763" t="s">
        <v>7311</v>
      </c>
      <c r="D2763" t="s">
        <v>746</v>
      </c>
      <c r="E2763" t="s">
        <v>164</v>
      </c>
      <c r="F2763" t="s">
        <v>165</v>
      </c>
      <c r="G2763" t="s">
        <v>50</v>
      </c>
      <c r="H2763" t="s">
        <v>263</v>
      </c>
      <c r="I2763">
        <v>1</v>
      </c>
      <c r="J2763">
        <v>26.23</v>
      </c>
      <c r="K2763">
        <v>0.1</v>
      </c>
      <c r="L2763">
        <v>1.89</v>
      </c>
      <c r="M2763">
        <v>6.45</v>
      </c>
      <c r="N2763">
        <v>31.95</v>
      </c>
      <c r="O2763" t="s">
        <v>40</v>
      </c>
      <c r="P2763" t="s">
        <v>28</v>
      </c>
      <c r="Q2763" t="s">
        <v>100</v>
      </c>
      <c r="R2763" t="s">
        <v>101</v>
      </c>
      <c r="S2763" t="s">
        <v>31</v>
      </c>
      <c r="T2763" t="s">
        <v>6253</v>
      </c>
    </row>
    <row r="2764" spans="1:20" x14ac:dyDescent="0.25">
      <c r="A2764" t="s">
        <v>7312</v>
      </c>
      <c r="B2764" s="1">
        <v>44351</v>
      </c>
      <c r="C2764" t="s">
        <v>7313</v>
      </c>
      <c r="D2764" t="s">
        <v>239</v>
      </c>
      <c r="E2764" t="s">
        <v>812</v>
      </c>
      <c r="F2764" t="s">
        <v>813</v>
      </c>
      <c r="G2764" t="s">
        <v>98</v>
      </c>
      <c r="H2764" t="s">
        <v>79</v>
      </c>
      <c r="I2764">
        <v>4</v>
      </c>
      <c r="J2764">
        <v>162.78</v>
      </c>
      <c r="K2764">
        <v>0.1</v>
      </c>
      <c r="L2764">
        <v>70.319999999999993</v>
      </c>
      <c r="M2764">
        <v>13.1</v>
      </c>
      <c r="N2764">
        <v>669.43</v>
      </c>
      <c r="O2764" t="s">
        <v>69</v>
      </c>
      <c r="P2764" t="s">
        <v>28</v>
      </c>
      <c r="Q2764" t="s">
        <v>124</v>
      </c>
      <c r="R2764" t="s">
        <v>125</v>
      </c>
      <c r="S2764" t="s">
        <v>43</v>
      </c>
      <c r="T2764" t="s">
        <v>7314</v>
      </c>
    </row>
    <row r="2765" spans="1:20" x14ac:dyDescent="0.25">
      <c r="A2765" t="s">
        <v>7315</v>
      </c>
      <c r="B2765" s="1">
        <v>45637</v>
      </c>
      <c r="C2765" t="s">
        <v>7316</v>
      </c>
      <c r="D2765" t="s">
        <v>526</v>
      </c>
      <c r="E2765" t="s">
        <v>945</v>
      </c>
      <c r="F2765" t="s">
        <v>946</v>
      </c>
      <c r="G2765" t="s">
        <v>108</v>
      </c>
      <c r="H2765" t="s">
        <v>39</v>
      </c>
      <c r="I2765">
        <v>5</v>
      </c>
      <c r="J2765">
        <v>297.33</v>
      </c>
      <c r="K2765">
        <v>0</v>
      </c>
      <c r="L2765">
        <v>118.93</v>
      </c>
      <c r="M2765">
        <v>5.97</v>
      </c>
      <c r="N2765">
        <v>1611.55</v>
      </c>
      <c r="O2765" t="s">
        <v>153</v>
      </c>
      <c r="P2765" t="s">
        <v>28</v>
      </c>
      <c r="Q2765" t="s">
        <v>81</v>
      </c>
      <c r="R2765" t="s">
        <v>82</v>
      </c>
      <c r="S2765" t="s">
        <v>235</v>
      </c>
      <c r="T2765" t="s">
        <v>4428</v>
      </c>
    </row>
    <row r="2766" spans="1:20" x14ac:dyDescent="0.25">
      <c r="A2766" t="s">
        <v>7317</v>
      </c>
      <c r="B2766" s="1">
        <v>43840</v>
      </c>
      <c r="C2766" t="s">
        <v>7318</v>
      </c>
      <c r="D2766" t="s">
        <v>974</v>
      </c>
      <c r="E2766" t="s">
        <v>352</v>
      </c>
      <c r="F2766" t="s">
        <v>353</v>
      </c>
      <c r="G2766" t="s">
        <v>180</v>
      </c>
      <c r="H2766" t="s">
        <v>68</v>
      </c>
      <c r="I2766">
        <v>5</v>
      </c>
      <c r="J2766">
        <v>276.38</v>
      </c>
      <c r="K2766">
        <v>0</v>
      </c>
      <c r="L2766">
        <v>110.55</v>
      </c>
      <c r="M2766">
        <v>5.9</v>
      </c>
      <c r="N2766">
        <v>1498.35</v>
      </c>
      <c r="O2766" t="s">
        <v>40</v>
      </c>
      <c r="P2766" t="s">
        <v>28</v>
      </c>
      <c r="Q2766" t="s">
        <v>124</v>
      </c>
      <c r="R2766" t="s">
        <v>125</v>
      </c>
      <c r="S2766" t="s">
        <v>43</v>
      </c>
      <c r="T2766" t="s">
        <v>7319</v>
      </c>
    </row>
    <row r="2767" spans="1:20" x14ac:dyDescent="0.25">
      <c r="A2767" t="s">
        <v>7320</v>
      </c>
      <c r="B2767" s="1">
        <v>44814</v>
      </c>
      <c r="C2767" t="s">
        <v>7321</v>
      </c>
      <c r="D2767" t="s">
        <v>2185</v>
      </c>
      <c r="E2767" t="s">
        <v>226</v>
      </c>
      <c r="F2767" t="s">
        <v>227</v>
      </c>
      <c r="G2767" t="s">
        <v>180</v>
      </c>
      <c r="H2767" t="s">
        <v>39</v>
      </c>
      <c r="I2767">
        <v>3</v>
      </c>
      <c r="J2767">
        <v>332.52</v>
      </c>
      <c r="K2767">
        <v>0</v>
      </c>
      <c r="L2767">
        <v>49.88</v>
      </c>
      <c r="M2767">
        <v>4.16</v>
      </c>
      <c r="N2767">
        <v>1051.5999999999999</v>
      </c>
      <c r="O2767" t="s">
        <v>27</v>
      </c>
      <c r="P2767" t="s">
        <v>132</v>
      </c>
      <c r="Q2767" t="s">
        <v>166</v>
      </c>
      <c r="R2767" t="s">
        <v>167</v>
      </c>
      <c r="S2767" t="s">
        <v>43</v>
      </c>
      <c r="T2767" t="s">
        <v>4216</v>
      </c>
    </row>
    <row r="2768" spans="1:20" x14ac:dyDescent="0.25">
      <c r="A2768" t="s">
        <v>7322</v>
      </c>
      <c r="B2768" s="1">
        <v>44208</v>
      </c>
      <c r="C2768" t="s">
        <v>7323</v>
      </c>
      <c r="D2768" t="s">
        <v>1379</v>
      </c>
      <c r="E2768" t="s">
        <v>492</v>
      </c>
      <c r="F2768" t="s">
        <v>493</v>
      </c>
      <c r="G2768" t="s">
        <v>50</v>
      </c>
      <c r="H2768" t="s">
        <v>58</v>
      </c>
      <c r="I2768">
        <v>1</v>
      </c>
      <c r="J2768">
        <v>304.76</v>
      </c>
      <c r="K2768">
        <v>0</v>
      </c>
      <c r="L2768">
        <v>15.24</v>
      </c>
      <c r="M2768">
        <v>2.74</v>
      </c>
      <c r="N2768">
        <v>322.74</v>
      </c>
      <c r="O2768" t="s">
        <v>80</v>
      </c>
      <c r="P2768" t="s">
        <v>28</v>
      </c>
      <c r="Q2768" t="s">
        <v>60</v>
      </c>
      <c r="R2768" t="s">
        <v>61</v>
      </c>
      <c r="S2768" t="s">
        <v>43</v>
      </c>
      <c r="T2768" t="s">
        <v>4929</v>
      </c>
    </row>
    <row r="2769" spans="1:20" x14ac:dyDescent="0.25">
      <c r="A2769" t="s">
        <v>7324</v>
      </c>
      <c r="B2769" s="1">
        <v>45487</v>
      </c>
      <c r="C2769" t="s">
        <v>7325</v>
      </c>
      <c r="D2769" t="s">
        <v>207</v>
      </c>
      <c r="E2769" t="s">
        <v>23</v>
      </c>
      <c r="F2769" t="s">
        <v>24</v>
      </c>
      <c r="G2769" t="s">
        <v>98</v>
      </c>
      <c r="H2769" t="s">
        <v>39</v>
      </c>
      <c r="I2769">
        <v>2</v>
      </c>
      <c r="J2769">
        <v>287.68</v>
      </c>
      <c r="K2769">
        <v>0.1</v>
      </c>
      <c r="L2769">
        <v>93.21</v>
      </c>
      <c r="M2769">
        <v>8.2899999999999991</v>
      </c>
      <c r="N2769">
        <v>619.32000000000005</v>
      </c>
      <c r="O2769" t="s">
        <v>69</v>
      </c>
      <c r="P2769" t="s">
        <v>28</v>
      </c>
      <c r="Q2769" t="s">
        <v>81</v>
      </c>
      <c r="R2769" t="s">
        <v>82</v>
      </c>
      <c r="S2769" t="s">
        <v>31</v>
      </c>
      <c r="T2769" t="s">
        <v>7326</v>
      </c>
    </row>
    <row r="2770" spans="1:20" x14ac:dyDescent="0.25">
      <c r="A2770" t="s">
        <v>7327</v>
      </c>
      <c r="B2770" s="1">
        <v>45491</v>
      </c>
      <c r="C2770" t="s">
        <v>7328</v>
      </c>
      <c r="D2770" t="s">
        <v>307</v>
      </c>
      <c r="E2770" t="s">
        <v>226</v>
      </c>
      <c r="F2770" t="s">
        <v>227</v>
      </c>
      <c r="G2770" t="s">
        <v>98</v>
      </c>
      <c r="H2770" t="s">
        <v>354</v>
      </c>
      <c r="I2770">
        <v>3</v>
      </c>
      <c r="J2770">
        <v>148.49</v>
      </c>
      <c r="K2770">
        <v>0.25</v>
      </c>
      <c r="L2770">
        <v>26.73</v>
      </c>
      <c r="M2770">
        <v>6.9</v>
      </c>
      <c r="N2770">
        <v>367.73</v>
      </c>
      <c r="O2770" t="s">
        <v>69</v>
      </c>
      <c r="P2770" t="s">
        <v>132</v>
      </c>
      <c r="Q2770" t="s">
        <v>188</v>
      </c>
      <c r="R2770" t="s">
        <v>82</v>
      </c>
      <c r="S2770" t="s">
        <v>43</v>
      </c>
      <c r="T2770" t="s">
        <v>3751</v>
      </c>
    </row>
    <row r="2771" spans="1:20" x14ac:dyDescent="0.25">
      <c r="A2771" t="s">
        <v>7329</v>
      </c>
      <c r="B2771" s="1">
        <v>44512</v>
      </c>
      <c r="C2771" t="s">
        <v>7330</v>
      </c>
      <c r="D2771" t="s">
        <v>1892</v>
      </c>
      <c r="E2771" t="s">
        <v>48</v>
      </c>
      <c r="F2771" t="s">
        <v>49</v>
      </c>
      <c r="G2771" t="s">
        <v>98</v>
      </c>
      <c r="H2771" t="s">
        <v>354</v>
      </c>
      <c r="I2771">
        <v>1</v>
      </c>
      <c r="J2771">
        <v>46.82</v>
      </c>
      <c r="K2771">
        <v>0.05</v>
      </c>
      <c r="L2771">
        <v>2.2200000000000002</v>
      </c>
      <c r="M2771">
        <v>6.05</v>
      </c>
      <c r="N2771">
        <v>52.75</v>
      </c>
      <c r="O2771" t="s">
        <v>69</v>
      </c>
      <c r="P2771" t="s">
        <v>28</v>
      </c>
      <c r="Q2771" t="s">
        <v>71</v>
      </c>
      <c r="R2771" t="s">
        <v>42</v>
      </c>
      <c r="S2771" t="s">
        <v>43</v>
      </c>
      <c r="T2771" t="s">
        <v>5203</v>
      </c>
    </row>
    <row r="2772" spans="1:20" x14ac:dyDescent="0.25">
      <c r="A2772" t="s">
        <v>7331</v>
      </c>
      <c r="B2772" s="1">
        <v>44414</v>
      </c>
      <c r="C2772" t="s">
        <v>7332</v>
      </c>
      <c r="D2772" t="s">
        <v>1943</v>
      </c>
      <c r="E2772" t="s">
        <v>675</v>
      </c>
      <c r="F2772" t="s">
        <v>676</v>
      </c>
      <c r="G2772" t="s">
        <v>108</v>
      </c>
      <c r="H2772" t="s">
        <v>26</v>
      </c>
      <c r="I2772">
        <v>4</v>
      </c>
      <c r="J2772">
        <v>60.52</v>
      </c>
      <c r="K2772">
        <v>0.1</v>
      </c>
      <c r="L2772">
        <v>17.43</v>
      </c>
      <c r="M2772">
        <v>3.38</v>
      </c>
      <c r="N2772">
        <v>238.68</v>
      </c>
      <c r="O2772" t="s">
        <v>69</v>
      </c>
      <c r="P2772" t="s">
        <v>28</v>
      </c>
      <c r="Q2772" t="s">
        <v>228</v>
      </c>
      <c r="R2772" t="s">
        <v>82</v>
      </c>
      <c r="S2772" t="s">
        <v>91</v>
      </c>
      <c r="T2772" t="s">
        <v>4773</v>
      </c>
    </row>
    <row r="2773" spans="1:20" x14ac:dyDescent="0.25">
      <c r="A2773" t="s">
        <v>7333</v>
      </c>
      <c r="B2773" s="1">
        <v>43982</v>
      </c>
      <c r="C2773" t="s">
        <v>7334</v>
      </c>
      <c r="D2773" t="s">
        <v>447</v>
      </c>
      <c r="E2773" t="s">
        <v>172</v>
      </c>
      <c r="F2773" t="s">
        <v>173</v>
      </c>
      <c r="G2773" t="s">
        <v>98</v>
      </c>
      <c r="H2773" t="s">
        <v>263</v>
      </c>
      <c r="I2773">
        <v>5</v>
      </c>
      <c r="J2773">
        <v>354.51</v>
      </c>
      <c r="K2773">
        <v>0.2</v>
      </c>
      <c r="L2773">
        <v>255.25</v>
      </c>
      <c r="M2773">
        <v>1.82</v>
      </c>
      <c r="N2773">
        <v>1675.11</v>
      </c>
      <c r="O2773" t="s">
        <v>40</v>
      </c>
      <c r="P2773" t="s">
        <v>28</v>
      </c>
      <c r="Q2773" t="s">
        <v>29</v>
      </c>
      <c r="R2773" t="s">
        <v>30</v>
      </c>
      <c r="S2773" t="s">
        <v>43</v>
      </c>
      <c r="T2773" t="s">
        <v>7335</v>
      </c>
    </row>
    <row r="2774" spans="1:20" x14ac:dyDescent="0.25">
      <c r="A2774" t="s">
        <v>7336</v>
      </c>
      <c r="B2774" s="1">
        <v>44550</v>
      </c>
      <c r="C2774" t="s">
        <v>7337</v>
      </c>
      <c r="D2774" t="s">
        <v>641</v>
      </c>
      <c r="E2774" t="s">
        <v>130</v>
      </c>
      <c r="F2774" t="s">
        <v>131</v>
      </c>
      <c r="G2774" t="s">
        <v>98</v>
      </c>
      <c r="H2774" t="s">
        <v>39</v>
      </c>
      <c r="I2774">
        <v>2</v>
      </c>
      <c r="J2774">
        <v>446.44</v>
      </c>
      <c r="K2774">
        <v>0</v>
      </c>
      <c r="L2774">
        <v>0</v>
      </c>
      <c r="M2774">
        <v>11.48</v>
      </c>
      <c r="N2774">
        <v>904.36</v>
      </c>
      <c r="O2774" t="s">
        <v>69</v>
      </c>
      <c r="P2774" t="s">
        <v>28</v>
      </c>
      <c r="Q2774" t="s">
        <v>210</v>
      </c>
      <c r="R2774" t="s">
        <v>42</v>
      </c>
      <c r="S2774" t="s">
        <v>72</v>
      </c>
      <c r="T2774" t="s">
        <v>2027</v>
      </c>
    </row>
    <row r="2775" spans="1:20" x14ac:dyDescent="0.25">
      <c r="A2775" t="s">
        <v>7338</v>
      </c>
      <c r="B2775" s="1">
        <v>44903</v>
      </c>
      <c r="C2775" t="s">
        <v>7339</v>
      </c>
      <c r="D2775" t="s">
        <v>291</v>
      </c>
      <c r="E2775" t="s">
        <v>492</v>
      </c>
      <c r="F2775" t="s">
        <v>493</v>
      </c>
      <c r="G2775" t="s">
        <v>98</v>
      </c>
      <c r="H2775" t="s">
        <v>26</v>
      </c>
      <c r="I2775">
        <v>5</v>
      </c>
      <c r="J2775">
        <v>44.23</v>
      </c>
      <c r="K2775">
        <v>0</v>
      </c>
      <c r="L2775">
        <v>17.690000000000001</v>
      </c>
      <c r="M2775">
        <v>9.39</v>
      </c>
      <c r="N2775">
        <v>248.23</v>
      </c>
      <c r="O2775" t="s">
        <v>69</v>
      </c>
      <c r="P2775" t="s">
        <v>28</v>
      </c>
      <c r="Q2775" t="s">
        <v>228</v>
      </c>
      <c r="R2775" t="s">
        <v>82</v>
      </c>
      <c r="S2775" t="s">
        <v>43</v>
      </c>
      <c r="T2775" t="s">
        <v>3602</v>
      </c>
    </row>
    <row r="2776" spans="1:20" x14ac:dyDescent="0.25">
      <c r="A2776" t="s">
        <v>7340</v>
      </c>
      <c r="B2776" s="1">
        <v>45008</v>
      </c>
      <c r="C2776" t="s">
        <v>7341</v>
      </c>
      <c r="D2776" t="s">
        <v>65</v>
      </c>
      <c r="E2776" t="s">
        <v>202</v>
      </c>
      <c r="F2776" t="s">
        <v>203</v>
      </c>
      <c r="G2776" t="s">
        <v>180</v>
      </c>
      <c r="H2776" t="s">
        <v>79</v>
      </c>
      <c r="I2776">
        <v>2</v>
      </c>
      <c r="J2776">
        <v>530.23</v>
      </c>
      <c r="K2776">
        <v>0.1</v>
      </c>
      <c r="L2776">
        <v>76.349999999999994</v>
      </c>
      <c r="M2776">
        <v>4.97</v>
      </c>
      <c r="N2776">
        <v>1035.73</v>
      </c>
      <c r="O2776" t="s">
        <v>27</v>
      </c>
      <c r="P2776" t="s">
        <v>28</v>
      </c>
      <c r="Q2776" t="s">
        <v>139</v>
      </c>
      <c r="R2776" t="s">
        <v>140</v>
      </c>
      <c r="S2776" t="s">
        <v>43</v>
      </c>
      <c r="T2776" t="s">
        <v>6111</v>
      </c>
    </row>
    <row r="2777" spans="1:20" x14ac:dyDescent="0.25">
      <c r="A2777" t="s">
        <v>7342</v>
      </c>
      <c r="B2777" s="1">
        <v>44689</v>
      </c>
      <c r="C2777" t="s">
        <v>7343</v>
      </c>
      <c r="D2777" t="s">
        <v>301</v>
      </c>
      <c r="E2777" t="s">
        <v>137</v>
      </c>
      <c r="F2777" t="s">
        <v>138</v>
      </c>
      <c r="G2777" t="s">
        <v>98</v>
      </c>
      <c r="H2777" t="s">
        <v>109</v>
      </c>
      <c r="I2777">
        <v>1</v>
      </c>
      <c r="J2777">
        <v>528.1</v>
      </c>
      <c r="K2777">
        <v>0.05</v>
      </c>
      <c r="L2777">
        <v>25.08</v>
      </c>
      <c r="M2777">
        <v>7.09</v>
      </c>
      <c r="N2777">
        <v>533.86</v>
      </c>
      <c r="O2777" t="s">
        <v>40</v>
      </c>
      <c r="P2777" t="s">
        <v>28</v>
      </c>
      <c r="Q2777" t="s">
        <v>124</v>
      </c>
      <c r="R2777" t="s">
        <v>125</v>
      </c>
      <c r="S2777" t="s">
        <v>43</v>
      </c>
      <c r="T2777" t="s">
        <v>1984</v>
      </c>
    </row>
    <row r="2778" spans="1:20" x14ac:dyDescent="0.25">
      <c r="A2778" t="s">
        <v>7344</v>
      </c>
      <c r="B2778" s="1">
        <v>45147</v>
      </c>
      <c r="C2778" t="s">
        <v>7345</v>
      </c>
      <c r="D2778" t="s">
        <v>555</v>
      </c>
      <c r="E2778" t="s">
        <v>121</v>
      </c>
      <c r="F2778" t="s">
        <v>122</v>
      </c>
      <c r="G2778" t="s">
        <v>50</v>
      </c>
      <c r="H2778" t="s">
        <v>109</v>
      </c>
      <c r="I2778">
        <v>3</v>
      </c>
      <c r="J2778">
        <v>418.03</v>
      </c>
      <c r="K2778">
        <v>0.05</v>
      </c>
      <c r="L2778">
        <v>59.57</v>
      </c>
      <c r="M2778">
        <v>14.11</v>
      </c>
      <c r="N2778">
        <v>1265.07</v>
      </c>
      <c r="O2778" t="s">
        <v>80</v>
      </c>
      <c r="P2778" t="s">
        <v>28</v>
      </c>
      <c r="Q2778" t="s">
        <v>29</v>
      </c>
      <c r="R2778" t="s">
        <v>30</v>
      </c>
      <c r="S2778" t="s">
        <v>43</v>
      </c>
      <c r="T2778" t="s">
        <v>4635</v>
      </c>
    </row>
    <row r="2779" spans="1:20" x14ac:dyDescent="0.25">
      <c r="A2779" t="s">
        <v>7346</v>
      </c>
      <c r="B2779" s="1">
        <v>45434</v>
      </c>
      <c r="C2779" t="s">
        <v>7347</v>
      </c>
      <c r="D2779" t="s">
        <v>365</v>
      </c>
      <c r="E2779" t="s">
        <v>945</v>
      </c>
      <c r="F2779" t="s">
        <v>946</v>
      </c>
      <c r="G2779" t="s">
        <v>180</v>
      </c>
      <c r="H2779" t="s">
        <v>109</v>
      </c>
      <c r="I2779">
        <v>3</v>
      </c>
      <c r="J2779">
        <v>308.81</v>
      </c>
      <c r="K2779">
        <v>0</v>
      </c>
      <c r="L2779">
        <v>46.32</v>
      </c>
      <c r="M2779">
        <v>8.59</v>
      </c>
      <c r="N2779">
        <v>981.34</v>
      </c>
      <c r="O2779" t="s">
        <v>69</v>
      </c>
      <c r="P2779" t="s">
        <v>28</v>
      </c>
      <c r="Q2779" t="s">
        <v>81</v>
      </c>
      <c r="R2779" t="s">
        <v>82</v>
      </c>
      <c r="S2779" t="s">
        <v>31</v>
      </c>
      <c r="T2779" t="s">
        <v>1472</v>
      </c>
    </row>
    <row r="2780" spans="1:20" x14ac:dyDescent="0.25">
      <c r="A2780" t="s">
        <v>7348</v>
      </c>
      <c r="B2780" s="1">
        <v>43880</v>
      </c>
      <c r="C2780" t="s">
        <v>7349</v>
      </c>
      <c r="D2780" t="s">
        <v>1321</v>
      </c>
      <c r="E2780" t="s">
        <v>172</v>
      </c>
      <c r="F2780" t="s">
        <v>173</v>
      </c>
      <c r="G2780" t="s">
        <v>50</v>
      </c>
      <c r="H2780" t="s">
        <v>263</v>
      </c>
      <c r="I2780">
        <v>4</v>
      </c>
      <c r="J2780">
        <v>28.66</v>
      </c>
      <c r="K2780">
        <v>0</v>
      </c>
      <c r="L2780">
        <v>9.17</v>
      </c>
      <c r="M2780">
        <v>5.2</v>
      </c>
      <c r="N2780">
        <v>129.01</v>
      </c>
      <c r="O2780" t="s">
        <v>40</v>
      </c>
      <c r="P2780" t="s">
        <v>28</v>
      </c>
      <c r="Q2780" t="s">
        <v>60</v>
      </c>
      <c r="R2780" t="s">
        <v>61</v>
      </c>
      <c r="S2780" t="s">
        <v>43</v>
      </c>
      <c r="T2780" t="s">
        <v>3669</v>
      </c>
    </row>
    <row r="2781" spans="1:20" x14ac:dyDescent="0.25">
      <c r="A2781" t="s">
        <v>7350</v>
      </c>
      <c r="B2781" s="1">
        <v>44494</v>
      </c>
      <c r="C2781" t="s">
        <v>7351</v>
      </c>
      <c r="D2781" t="s">
        <v>566</v>
      </c>
      <c r="E2781" t="s">
        <v>178</v>
      </c>
      <c r="F2781" t="s">
        <v>179</v>
      </c>
      <c r="G2781" t="s">
        <v>25</v>
      </c>
      <c r="H2781" t="s">
        <v>263</v>
      </c>
      <c r="I2781">
        <v>2</v>
      </c>
      <c r="J2781">
        <v>299.56</v>
      </c>
      <c r="K2781">
        <v>0</v>
      </c>
      <c r="L2781">
        <v>0</v>
      </c>
      <c r="M2781">
        <v>1.05</v>
      </c>
      <c r="N2781">
        <v>600.16999999999996</v>
      </c>
      <c r="O2781" t="s">
        <v>27</v>
      </c>
      <c r="P2781" t="s">
        <v>132</v>
      </c>
      <c r="Q2781" t="s">
        <v>139</v>
      </c>
      <c r="R2781" t="s">
        <v>140</v>
      </c>
      <c r="S2781" t="s">
        <v>43</v>
      </c>
      <c r="T2781" t="s">
        <v>6159</v>
      </c>
    </row>
    <row r="2782" spans="1:20" x14ac:dyDescent="0.25">
      <c r="A2782" t="s">
        <v>7352</v>
      </c>
      <c r="B2782" s="1">
        <v>44361</v>
      </c>
      <c r="C2782" t="s">
        <v>7353</v>
      </c>
      <c r="D2782" t="s">
        <v>1802</v>
      </c>
      <c r="E2782" t="s">
        <v>592</v>
      </c>
      <c r="F2782" t="s">
        <v>593</v>
      </c>
      <c r="G2782" t="s">
        <v>38</v>
      </c>
      <c r="H2782" t="s">
        <v>354</v>
      </c>
      <c r="I2782">
        <v>5</v>
      </c>
      <c r="J2782">
        <v>398.02</v>
      </c>
      <c r="K2782">
        <v>0.2</v>
      </c>
      <c r="L2782">
        <v>79.599999999999994</v>
      </c>
      <c r="M2782">
        <v>12.7</v>
      </c>
      <c r="N2782">
        <v>1684.38</v>
      </c>
      <c r="O2782" t="s">
        <v>27</v>
      </c>
      <c r="P2782" t="s">
        <v>70</v>
      </c>
      <c r="Q2782" t="s">
        <v>166</v>
      </c>
      <c r="R2782" t="s">
        <v>167</v>
      </c>
      <c r="S2782" t="s">
        <v>31</v>
      </c>
      <c r="T2782" t="s">
        <v>3733</v>
      </c>
    </row>
    <row r="2783" spans="1:20" x14ac:dyDescent="0.25">
      <c r="A2783" t="s">
        <v>7354</v>
      </c>
      <c r="B2783" s="1">
        <v>45466</v>
      </c>
      <c r="C2783" t="s">
        <v>7355</v>
      </c>
      <c r="D2783" t="s">
        <v>516</v>
      </c>
      <c r="E2783" t="s">
        <v>592</v>
      </c>
      <c r="F2783" t="s">
        <v>593</v>
      </c>
      <c r="G2783" t="s">
        <v>98</v>
      </c>
      <c r="H2783" t="s">
        <v>39</v>
      </c>
      <c r="I2783">
        <v>5</v>
      </c>
      <c r="J2783">
        <v>563.5</v>
      </c>
      <c r="K2783">
        <v>0.15</v>
      </c>
      <c r="L2783">
        <v>119.74</v>
      </c>
      <c r="M2783">
        <v>4.45</v>
      </c>
      <c r="N2783">
        <v>2519.06</v>
      </c>
      <c r="O2783" t="s">
        <v>40</v>
      </c>
      <c r="P2783" t="s">
        <v>28</v>
      </c>
      <c r="Q2783" t="s">
        <v>29</v>
      </c>
      <c r="R2783" t="s">
        <v>30</v>
      </c>
      <c r="S2783" t="s">
        <v>43</v>
      </c>
      <c r="T2783" t="s">
        <v>5679</v>
      </c>
    </row>
    <row r="2784" spans="1:20" x14ac:dyDescent="0.25">
      <c r="A2784" t="s">
        <v>7356</v>
      </c>
      <c r="B2784" s="1">
        <v>44914</v>
      </c>
      <c r="C2784" t="s">
        <v>7357</v>
      </c>
      <c r="D2784" t="s">
        <v>684</v>
      </c>
      <c r="E2784" t="s">
        <v>77</v>
      </c>
      <c r="F2784" t="s">
        <v>78</v>
      </c>
      <c r="G2784" t="s">
        <v>180</v>
      </c>
      <c r="H2784" t="s">
        <v>123</v>
      </c>
      <c r="I2784">
        <v>4</v>
      </c>
      <c r="J2784">
        <v>39.840000000000003</v>
      </c>
      <c r="K2784">
        <v>0</v>
      </c>
      <c r="L2784">
        <v>12.75</v>
      </c>
      <c r="M2784">
        <v>9.4600000000000009</v>
      </c>
      <c r="N2784">
        <v>181.57</v>
      </c>
      <c r="O2784" t="s">
        <v>27</v>
      </c>
      <c r="P2784" t="s">
        <v>132</v>
      </c>
      <c r="Q2784" t="s">
        <v>124</v>
      </c>
      <c r="R2784" t="s">
        <v>125</v>
      </c>
      <c r="S2784" t="s">
        <v>43</v>
      </c>
      <c r="T2784" t="s">
        <v>1490</v>
      </c>
    </row>
    <row r="2785" spans="1:20" x14ac:dyDescent="0.25">
      <c r="A2785" t="s">
        <v>7358</v>
      </c>
      <c r="B2785" s="1">
        <v>45021</v>
      </c>
      <c r="C2785" t="s">
        <v>7359</v>
      </c>
      <c r="D2785" t="s">
        <v>1885</v>
      </c>
      <c r="E2785" t="s">
        <v>172</v>
      </c>
      <c r="F2785" t="s">
        <v>173</v>
      </c>
      <c r="G2785" t="s">
        <v>98</v>
      </c>
      <c r="H2785" t="s">
        <v>354</v>
      </c>
      <c r="I2785">
        <v>2</v>
      </c>
      <c r="J2785">
        <v>451.6</v>
      </c>
      <c r="K2785">
        <v>0</v>
      </c>
      <c r="L2785">
        <v>72.260000000000005</v>
      </c>
      <c r="M2785">
        <v>2.54</v>
      </c>
      <c r="N2785">
        <v>978</v>
      </c>
      <c r="O2785" t="s">
        <v>27</v>
      </c>
      <c r="P2785" t="s">
        <v>28</v>
      </c>
      <c r="Q2785" t="s">
        <v>188</v>
      </c>
      <c r="R2785" t="s">
        <v>82</v>
      </c>
      <c r="S2785" t="s">
        <v>31</v>
      </c>
      <c r="T2785" t="s">
        <v>440</v>
      </c>
    </row>
    <row r="2786" spans="1:20" x14ac:dyDescent="0.25">
      <c r="A2786" t="s">
        <v>7360</v>
      </c>
      <c r="B2786" s="1">
        <v>45056</v>
      </c>
      <c r="C2786" t="s">
        <v>7361</v>
      </c>
      <c r="D2786" t="s">
        <v>811</v>
      </c>
      <c r="E2786" t="s">
        <v>319</v>
      </c>
      <c r="F2786" t="s">
        <v>320</v>
      </c>
      <c r="G2786" t="s">
        <v>108</v>
      </c>
      <c r="H2786" t="s">
        <v>79</v>
      </c>
      <c r="I2786">
        <v>4</v>
      </c>
      <c r="J2786">
        <v>381.53</v>
      </c>
      <c r="K2786">
        <v>0.1</v>
      </c>
      <c r="L2786">
        <v>109.88</v>
      </c>
      <c r="M2786">
        <v>3.76</v>
      </c>
      <c r="N2786">
        <v>1487.15</v>
      </c>
      <c r="O2786" t="s">
        <v>69</v>
      </c>
      <c r="P2786" t="s">
        <v>70</v>
      </c>
      <c r="Q2786" t="s">
        <v>188</v>
      </c>
      <c r="R2786" t="s">
        <v>82</v>
      </c>
      <c r="S2786" t="s">
        <v>43</v>
      </c>
      <c r="T2786" t="s">
        <v>971</v>
      </c>
    </row>
    <row r="2787" spans="1:20" x14ac:dyDescent="0.25">
      <c r="A2787" t="s">
        <v>7362</v>
      </c>
      <c r="B2787" s="1">
        <v>44687</v>
      </c>
      <c r="C2787" t="s">
        <v>7363</v>
      </c>
      <c r="D2787" t="s">
        <v>923</v>
      </c>
      <c r="E2787" t="s">
        <v>23</v>
      </c>
      <c r="F2787" t="s">
        <v>24</v>
      </c>
      <c r="G2787" t="s">
        <v>38</v>
      </c>
      <c r="H2787" t="s">
        <v>39</v>
      </c>
      <c r="I2787">
        <v>4</v>
      </c>
      <c r="J2787">
        <v>355.23</v>
      </c>
      <c r="K2787">
        <v>0</v>
      </c>
      <c r="L2787">
        <v>0</v>
      </c>
      <c r="M2787">
        <v>3.02</v>
      </c>
      <c r="N2787">
        <v>1423.94</v>
      </c>
      <c r="O2787" t="s">
        <v>69</v>
      </c>
      <c r="P2787" t="s">
        <v>28</v>
      </c>
      <c r="Q2787" t="s">
        <v>188</v>
      </c>
      <c r="R2787" t="s">
        <v>82</v>
      </c>
      <c r="S2787" t="s">
        <v>91</v>
      </c>
      <c r="T2787" t="s">
        <v>7364</v>
      </c>
    </row>
    <row r="2788" spans="1:20" x14ac:dyDescent="0.25">
      <c r="A2788" t="s">
        <v>7365</v>
      </c>
      <c r="B2788" s="1">
        <v>43976</v>
      </c>
      <c r="C2788" t="s">
        <v>7366</v>
      </c>
      <c r="D2788" t="s">
        <v>201</v>
      </c>
      <c r="E2788" t="s">
        <v>87</v>
      </c>
      <c r="F2788" t="s">
        <v>88</v>
      </c>
      <c r="G2788" t="s">
        <v>38</v>
      </c>
      <c r="H2788" t="s">
        <v>58</v>
      </c>
      <c r="I2788">
        <v>5</v>
      </c>
      <c r="J2788">
        <v>24.45</v>
      </c>
      <c r="K2788">
        <v>0.1</v>
      </c>
      <c r="L2788">
        <v>5.5</v>
      </c>
      <c r="M2788">
        <v>4.43</v>
      </c>
      <c r="N2788">
        <v>119.96</v>
      </c>
      <c r="O2788" t="s">
        <v>69</v>
      </c>
      <c r="P2788" t="s">
        <v>28</v>
      </c>
      <c r="Q2788" t="s">
        <v>100</v>
      </c>
      <c r="R2788" t="s">
        <v>101</v>
      </c>
      <c r="S2788" t="s">
        <v>31</v>
      </c>
      <c r="T2788" t="s">
        <v>7367</v>
      </c>
    </row>
    <row r="2789" spans="1:20" x14ac:dyDescent="0.25">
      <c r="A2789" t="s">
        <v>7368</v>
      </c>
      <c r="B2789" s="1">
        <v>44745</v>
      </c>
      <c r="C2789" t="s">
        <v>7369</v>
      </c>
      <c r="D2789" t="s">
        <v>439</v>
      </c>
      <c r="E2789" t="s">
        <v>302</v>
      </c>
      <c r="F2789" t="s">
        <v>303</v>
      </c>
      <c r="G2789" t="s">
        <v>50</v>
      </c>
      <c r="H2789" t="s">
        <v>354</v>
      </c>
      <c r="I2789">
        <v>3</v>
      </c>
      <c r="J2789">
        <v>27.35</v>
      </c>
      <c r="K2789">
        <v>0</v>
      </c>
      <c r="L2789">
        <v>9.85</v>
      </c>
      <c r="M2789">
        <v>0.32</v>
      </c>
      <c r="N2789">
        <v>92.22</v>
      </c>
      <c r="O2789" t="s">
        <v>40</v>
      </c>
      <c r="P2789" t="s">
        <v>28</v>
      </c>
      <c r="Q2789" t="s">
        <v>100</v>
      </c>
      <c r="R2789" t="s">
        <v>101</v>
      </c>
      <c r="S2789" t="s">
        <v>43</v>
      </c>
      <c r="T2789" t="s">
        <v>2246</v>
      </c>
    </row>
    <row r="2790" spans="1:20" x14ac:dyDescent="0.25">
      <c r="A2790" t="s">
        <v>7370</v>
      </c>
      <c r="B2790" s="1">
        <v>45530</v>
      </c>
      <c r="C2790" t="s">
        <v>7371</v>
      </c>
      <c r="D2790" t="s">
        <v>566</v>
      </c>
      <c r="E2790" t="s">
        <v>783</v>
      </c>
      <c r="F2790" t="s">
        <v>784</v>
      </c>
      <c r="G2790" t="s">
        <v>25</v>
      </c>
      <c r="H2790" t="s">
        <v>354</v>
      </c>
      <c r="I2790">
        <v>3</v>
      </c>
      <c r="J2790">
        <v>408.19</v>
      </c>
      <c r="K2790">
        <v>0.1</v>
      </c>
      <c r="L2790">
        <v>198.38</v>
      </c>
      <c r="M2790">
        <v>12.06</v>
      </c>
      <c r="N2790">
        <v>1312.55</v>
      </c>
      <c r="O2790" t="s">
        <v>27</v>
      </c>
      <c r="P2790" t="s">
        <v>181</v>
      </c>
      <c r="Q2790" t="s">
        <v>210</v>
      </c>
      <c r="R2790" t="s">
        <v>42</v>
      </c>
      <c r="S2790" t="s">
        <v>43</v>
      </c>
      <c r="T2790" t="s">
        <v>7372</v>
      </c>
    </row>
    <row r="2791" spans="1:20" x14ac:dyDescent="0.25">
      <c r="A2791" t="s">
        <v>7373</v>
      </c>
      <c r="B2791" s="1">
        <v>44823</v>
      </c>
      <c r="C2791" t="s">
        <v>7374</v>
      </c>
      <c r="D2791" t="s">
        <v>2111</v>
      </c>
      <c r="E2791" t="s">
        <v>36</v>
      </c>
      <c r="F2791" t="s">
        <v>37</v>
      </c>
      <c r="G2791" t="s">
        <v>25</v>
      </c>
      <c r="H2791" t="s">
        <v>256</v>
      </c>
      <c r="I2791">
        <v>1</v>
      </c>
      <c r="J2791">
        <v>111.89</v>
      </c>
      <c r="K2791">
        <v>0</v>
      </c>
      <c r="L2791">
        <v>8.9499999999999993</v>
      </c>
      <c r="M2791">
        <v>7.06</v>
      </c>
      <c r="N2791">
        <v>127.9</v>
      </c>
      <c r="O2791" t="s">
        <v>40</v>
      </c>
      <c r="P2791" t="s">
        <v>28</v>
      </c>
      <c r="Q2791" t="s">
        <v>29</v>
      </c>
      <c r="R2791" t="s">
        <v>30</v>
      </c>
      <c r="S2791" t="s">
        <v>43</v>
      </c>
      <c r="T2791" t="s">
        <v>7375</v>
      </c>
    </row>
    <row r="2792" spans="1:20" x14ac:dyDescent="0.25">
      <c r="A2792" t="s">
        <v>7376</v>
      </c>
      <c r="B2792" s="1">
        <v>45293</v>
      </c>
      <c r="C2792" t="s">
        <v>7377</v>
      </c>
      <c r="D2792" t="s">
        <v>1465</v>
      </c>
      <c r="E2792" t="s">
        <v>469</v>
      </c>
      <c r="F2792" t="s">
        <v>470</v>
      </c>
      <c r="G2792" t="s">
        <v>38</v>
      </c>
      <c r="H2792" t="s">
        <v>79</v>
      </c>
      <c r="I2792">
        <v>1</v>
      </c>
      <c r="J2792">
        <v>500.67</v>
      </c>
      <c r="K2792">
        <v>0.1</v>
      </c>
      <c r="L2792">
        <v>54.07</v>
      </c>
      <c r="M2792">
        <v>5.66</v>
      </c>
      <c r="N2792">
        <v>510.33</v>
      </c>
      <c r="O2792" t="s">
        <v>27</v>
      </c>
      <c r="P2792" t="s">
        <v>28</v>
      </c>
      <c r="Q2792" t="s">
        <v>124</v>
      </c>
      <c r="R2792" t="s">
        <v>125</v>
      </c>
      <c r="S2792" t="s">
        <v>43</v>
      </c>
      <c r="T2792" t="s">
        <v>1202</v>
      </c>
    </row>
    <row r="2793" spans="1:20" x14ac:dyDescent="0.25">
      <c r="A2793" t="s">
        <v>7378</v>
      </c>
      <c r="B2793" s="1">
        <v>44072</v>
      </c>
      <c r="C2793" t="s">
        <v>7379</v>
      </c>
      <c r="D2793" t="s">
        <v>1137</v>
      </c>
      <c r="E2793" t="s">
        <v>469</v>
      </c>
      <c r="F2793" t="s">
        <v>470</v>
      </c>
      <c r="G2793" t="s">
        <v>38</v>
      </c>
      <c r="H2793" t="s">
        <v>26</v>
      </c>
      <c r="I2793">
        <v>3</v>
      </c>
      <c r="J2793">
        <v>266.70999999999998</v>
      </c>
      <c r="K2793">
        <v>0.1</v>
      </c>
      <c r="L2793">
        <v>36.01</v>
      </c>
      <c r="M2793">
        <v>3.93</v>
      </c>
      <c r="N2793">
        <v>760.06</v>
      </c>
      <c r="O2793" t="s">
        <v>69</v>
      </c>
      <c r="P2793" t="s">
        <v>28</v>
      </c>
      <c r="Q2793" t="s">
        <v>154</v>
      </c>
      <c r="R2793" t="s">
        <v>155</v>
      </c>
      <c r="S2793" t="s">
        <v>43</v>
      </c>
      <c r="T2793" t="s">
        <v>7380</v>
      </c>
    </row>
    <row r="2794" spans="1:20" x14ac:dyDescent="0.25">
      <c r="A2794" t="s">
        <v>7381</v>
      </c>
      <c r="B2794" s="1">
        <v>44411</v>
      </c>
      <c r="C2794" t="s">
        <v>7382</v>
      </c>
      <c r="D2794" t="s">
        <v>1379</v>
      </c>
      <c r="E2794" t="s">
        <v>592</v>
      </c>
      <c r="F2794" t="s">
        <v>593</v>
      </c>
      <c r="G2794" t="s">
        <v>108</v>
      </c>
      <c r="H2794" t="s">
        <v>123</v>
      </c>
      <c r="I2794">
        <v>2</v>
      </c>
      <c r="J2794">
        <v>128.52000000000001</v>
      </c>
      <c r="K2794">
        <v>0</v>
      </c>
      <c r="L2794">
        <v>30.84</v>
      </c>
      <c r="M2794">
        <v>5.84</v>
      </c>
      <c r="N2794">
        <v>293.72000000000003</v>
      </c>
      <c r="O2794" t="s">
        <v>80</v>
      </c>
      <c r="P2794" t="s">
        <v>132</v>
      </c>
      <c r="Q2794" t="s">
        <v>116</v>
      </c>
      <c r="R2794" t="s">
        <v>42</v>
      </c>
      <c r="S2794" t="s">
        <v>43</v>
      </c>
      <c r="T2794" t="s">
        <v>6818</v>
      </c>
    </row>
    <row r="2795" spans="1:20" x14ac:dyDescent="0.25">
      <c r="A2795" t="s">
        <v>7383</v>
      </c>
      <c r="B2795" s="1">
        <v>44517</v>
      </c>
      <c r="C2795" t="s">
        <v>7384</v>
      </c>
      <c r="D2795" t="s">
        <v>570</v>
      </c>
      <c r="E2795" t="s">
        <v>812</v>
      </c>
      <c r="F2795" t="s">
        <v>813</v>
      </c>
      <c r="G2795" t="s">
        <v>38</v>
      </c>
      <c r="H2795" t="s">
        <v>79</v>
      </c>
      <c r="I2795">
        <v>5</v>
      </c>
      <c r="J2795">
        <v>514.51</v>
      </c>
      <c r="K2795">
        <v>0</v>
      </c>
      <c r="L2795">
        <v>205.8</v>
      </c>
      <c r="M2795">
        <v>4.1500000000000004</v>
      </c>
      <c r="N2795">
        <v>2782.5</v>
      </c>
      <c r="O2795" t="s">
        <v>27</v>
      </c>
      <c r="P2795" t="s">
        <v>28</v>
      </c>
      <c r="Q2795" t="s">
        <v>139</v>
      </c>
      <c r="R2795" t="s">
        <v>140</v>
      </c>
      <c r="S2795" t="s">
        <v>31</v>
      </c>
      <c r="T2795" t="s">
        <v>2787</v>
      </c>
    </row>
    <row r="2796" spans="1:20" x14ac:dyDescent="0.25">
      <c r="A2796" t="s">
        <v>7385</v>
      </c>
      <c r="B2796" s="1">
        <v>45415</v>
      </c>
      <c r="C2796" t="s">
        <v>7386</v>
      </c>
      <c r="D2796" t="s">
        <v>214</v>
      </c>
      <c r="E2796" t="s">
        <v>945</v>
      </c>
      <c r="F2796" t="s">
        <v>946</v>
      </c>
      <c r="G2796" t="s">
        <v>98</v>
      </c>
      <c r="H2796" t="s">
        <v>109</v>
      </c>
      <c r="I2796">
        <v>4</v>
      </c>
      <c r="J2796">
        <v>133.26</v>
      </c>
      <c r="K2796">
        <v>0</v>
      </c>
      <c r="L2796">
        <v>0</v>
      </c>
      <c r="M2796">
        <v>4.87</v>
      </c>
      <c r="N2796">
        <v>537.91</v>
      </c>
      <c r="O2796" t="s">
        <v>69</v>
      </c>
      <c r="P2796" t="s">
        <v>28</v>
      </c>
      <c r="Q2796" t="s">
        <v>116</v>
      </c>
      <c r="R2796" t="s">
        <v>42</v>
      </c>
      <c r="S2796" t="s">
        <v>31</v>
      </c>
      <c r="T2796" t="s">
        <v>4531</v>
      </c>
    </row>
    <row r="2797" spans="1:20" x14ac:dyDescent="0.25">
      <c r="A2797" t="s">
        <v>7387</v>
      </c>
      <c r="B2797" s="1">
        <v>44313</v>
      </c>
      <c r="C2797" t="s">
        <v>7388</v>
      </c>
      <c r="D2797" t="s">
        <v>1257</v>
      </c>
      <c r="E2797" t="s">
        <v>945</v>
      </c>
      <c r="F2797" t="s">
        <v>946</v>
      </c>
      <c r="G2797" t="s">
        <v>98</v>
      </c>
      <c r="H2797" t="s">
        <v>58</v>
      </c>
      <c r="I2797">
        <v>1</v>
      </c>
      <c r="J2797">
        <v>357.58</v>
      </c>
      <c r="K2797">
        <v>0.1</v>
      </c>
      <c r="L2797">
        <v>16.09</v>
      </c>
      <c r="M2797">
        <v>10.19</v>
      </c>
      <c r="N2797">
        <v>348.1</v>
      </c>
      <c r="O2797" t="s">
        <v>69</v>
      </c>
      <c r="P2797" t="s">
        <v>132</v>
      </c>
      <c r="Q2797" t="s">
        <v>100</v>
      </c>
      <c r="R2797" t="s">
        <v>101</v>
      </c>
      <c r="S2797" t="s">
        <v>43</v>
      </c>
      <c r="T2797" t="s">
        <v>4502</v>
      </c>
    </row>
    <row r="2798" spans="1:20" x14ac:dyDescent="0.25">
      <c r="A2798" t="s">
        <v>7389</v>
      </c>
      <c r="B2798" s="1">
        <v>44962</v>
      </c>
      <c r="C2798" t="s">
        <v>7390</v>
      </c>
      <c r="D2798" t="s">
        <v>1614</v>
      </c>
      <c r="E2798" t="s">
        <v>151</v>
      </c>
      <c r="F2798" t="s">
        <v>152</v>
      </c>
      <c r="G2798" t="s">
        <v>108</v>
      </c>
      <c r="H2798" t="s">
        <v>123</v>
      </c>
      <c r="I2798">
        <v>5</v>
      </c>
      <c r="J2798">
        <v>278.75</v>
      </c>
      <c r="K2798">
        <v>0.15</v>
      </c>
      <c r="L2798">
        <v>94.78</v>
      </c>
      <c r="M2798">
        <v>14.41</v>
      </c>
      <c r="N2798">
        <v>1293.8800000000001</v>
      </c>
      <c r="O2798" t="s">
        <v>69</v>
      </c>
      <c r="P2798" t="s">
        <v>132</v>
      </c>
      <c r="Q2798" t="s">
        <v>166</v>
      </c>
      <c r="R2798" t="s">
        <v>167</v>
      </c>
      <c r="S2798" t="s">
        <v>43</v>
      </c>
      <c r="T2798" t="s">
        <v>5916</v>
      </c>
    </row>
    <row r="2799" spans="1:20" x14ac:dyDescent="0.25">
      <c r="A2799" t="s">
        <v>7391</v>
      </c>
      <c r="B2799" s="1">
        <v>45080</v>
      </c>
      <c r="C2799" t="s">
        <v>7392</v>
      </c>
      <c r="D2799" t="s">
        <v>1465</v>
      </c>
      <c r="E2799" t="s">
        <v>244</v>
      </c>
      <c r="F2799" t="s">
        <v>245</v>
      </c>
      <c r="G2799" t="s">
        <v>98</v>
      </c>
      <c r="H2799" t="s">
        <v>256</v>
      </c>
      <c r="I2799">
        <v>4</v>
      </c>
      <c r="J2799">
        <v>400.92</v>
      </c>
      <c r="K2799">
        <v>0</v>
      </c>
      <c r="L2799">
        <v>192.44</v>
      </c>
      <c r="M2799">
        <v>9.4600000000000009</v>
      </c>
      <c r="N2799">
        <v>1805.58</v>
      </c>
      <c r="O2799" t="s">
        <v>80</v>
      </c>
      <c r="P2799" t="s">
        <v>28</v>
      </c>
      <c r="Q2799" t="s">
        <v>81</v>
      </c>
      <c r="R2799" t="s">
        <v>82</v>
      </c>
      <c r="S2799" t="s">
        <v>31</v>
      </c>
      <c r="T2799" t="s">
        <v>1931</v>
      </c>
    </row>
    <row r="2800" spans="1:20" x14ac:dyDescent="0.25">
      <c r="A2800" t="s">
        <v>7393</v>
      </c>
      <c r="B2800" s="1">
        <v>44503</v>
      </c>
      <c r="C2800" t="s">
        <v>7394</v>
      </c>
      <c r="D2800" t="s">
        <v>1739</v>
      </c>
      <c r="E2800" t="s">
        <v>77</v>
      </c>
      <c r="F2800" t="s">
        <v>78</v>
      </c>
      <c r="G2800" t="s">
        <v>180</v>
      </c>
      <c r="H2800" t="s">
        <v>123</v>
      </c>
      <c r="I2800">
        <v>4</v>
      </c>
      <c r="J2800">
        <v>205.14</v>
      </c>
      <c r="K2800">
        <v>0</v>
      </c>
      <c r="L2800">
        <v>65.64</v>
      </c>
      <c r="M2800">
        <v>10.59</v>
      </c>
      <c r="N2800">
        <v>896.79</v>
      </c>
      <c r="O2800" t="s">
        <v>80</v>
      </c>
      <c r="P2800" t="s">
        <v>28</v>
      </c>
      <c r="Q2800" t="s">
        <v>145</v>
      </c>
      <c r="R2800" t="s">
        <v>146</v>
      </c>
      <c r="S2800" t="s">
        <v>91</v>
      </c>
      <c r="T2800" t="s">
        <v>6202</v>
      </c>
    </row>
    <row r="2801" spans="1:20" x14ac:dyDescent="0.25">
      <c r="A2801" t="s">
        <v>7395</v>
      </c>
      <c r="B2801" s="1">
        <v>44461</v>
      </c>
      <c r="C2801" t="s">
        <v>7396</v>
      </c>
      <c r="D2801" t="s">
        <v>2575</v>
      </c>
      <c r="E2801" t="s">
        <v>530</v>
      </c>
      <c r="F2801" t="s">
        <v>531</v>
      </c>
      <c r="G2801" t="s">
        <v>38</v>
      </c>
      <c r="H2801" t="s">
        <v>39</v>
      </c>
      <c r="I2801">
        <v>4</v>
      </c>
      <c r="J2801">
        <v>195.95</v>
      </c>
      <c r="K2801">
        <v>0.15</v>
      </c>
      <c r="L2801">
        <v>79.95</v>
      </c>
      <c r="M2801">
        <v>9.66</v>
      </c>
      <c r="N2801">
        <v>755.84</v>
      </c>
      <c r="O2801" t="s">
        <v>69</v>
      </c>
      <c r="P2801" t="s">
        <v>28</v>
      </c>
      <c r="Q2801" t="s">
        <v>210</v>
      </c>
      <c r="R2801" t="s">
        <v>42</v>
      </c>
      <c r="S2801" t="s">
        <v>43</v>
      </c>
      <c r="T2801" t="s">
        <v>3889</v>
      </c>
    </row>
    <row r="2802" spans="1:20" x14ac:dyDescent="0.25">
      <c r="A2802" t="s">
        <v>7397</v>
      </c>
      <c r="B2802" s="1">
        <v>44491</v>
      </c>
      <c r="C2802" t="s">
        <v>7398</v>
      </c>
      <c r="D2802" t="s">
        <v>706</v>
      </c>
      <c r="E2802" t="s">
        <v>492</v>
      </c>
      <c r="F2802" t="s">
        <v>493</v>
      </c>
      <c r="G2802" t="s">
        <v>108</v>
      </c>
      <c r="H2802" t="s">
        <v>123</v>
      </c>
      <c r="I2802">
        <v>1</v>
      </c>
      <c r="J2802">
        <v>374.35</v>
      </c>
      <c r="K2802">
        <v>0</v>
      </c>
      <c r="L2802">
        <v>0</v>
      </c>
      <c r="M2802">
        <v>11.67</v>
      </c>
      <c r="N2802">
        <v>386.02</v>
      </c>
      <c r="O2802" t="s">
        <v>153</v>
      </c>
      <c r="P2802" t="s">
        <v>28</v>
      </c>
      <c r="Q2802" t="s">
        <v>145</v>
      </c>
      <c r="R2802" t="s">
        <v>146</v>
      </c>
      <c r="S2802" t="s">
        <v>43</v>
      </c>
      <c r="T2802" t="s">
        <v>5206</v>
      </c>
    </row>
    <row r="2803" spans="1:20" x14ac:dyDescent="0.25">
      <c r="A2803" t="s">
        <v>7399</v>
      </c>
      <c r="B2803" s="1">
        <v>44492</v>
      </c>
      <c r="C2803" t="s">
        <v>7400</v>
      </c>
      <c r="D2803" t="s">
        <v>461</v>
      </c>
      <c r="E2803" t="s">
        <v>261</v>
      </c>
      <c r="F2803" t="s">
        <v>262</v>
      </c>
      <c r="G2803" t="s">
        <v>25</v>
      </c>
      <c r="H2803" t="s">
        <v>123</v>
      </c>
      <c r="I2803">
        <v>3</v>
      </c>
      <c r="J2803">
        <v>585.59</v>
      </c>
      <c r="K2803">
        <v>0.2</v>
      </c>
      <c r="L2803">
        <v>252.97</v>
      </c>
      <c r="M2803">
        <v>2.64</v>
      </c>
      <c r="N2803">
        <v>1661.03</v>
      </c>
      <c r="O2803" t="s">
        <v>59</v>
      </c>
      <c r="P2803" t="s">
        <v>28</v>
      </c>
      <c r="Q2803" t="s">
        <v>210</v>
      </c>
      <c r="R2803" t="s">
        <v>42</v>
      </c>
      <c r="S2803" t="s">
        <v>43</v>
      </c>
      <c r="T2803" t="s">
        <v>4145</v>
      </c>
    </row>
    <row r="2804" spans="1:20" x14ac:dyDescent="0.25">
      <c r="A2804" t="s">
        <v>7401</v>
      </c>
      <c r="B2804" s="1">
        <v>45286</v>
      </c>
      <c r="C2804" t="s">
        <v>7402</v>
      </c>
      <c r="D2804" t="s">
        <v>443</v>
      </c>
      <c r="E2804" t="s">
        <v>226</v>
      </c>
      <c r="F2804" t="s">
        <v>227</v>
      </c>
      <c r="G2804" t="s">
        <v>98</v>
      </c>
      <c r="H2804" t="s">
        <v>123</v>
      </c>
      <c r="I2804">
        <v>1</v>
      </c>
      <c r="J2804">
        <v>574.99</v>
      </c>
      <c r="K2804">
        <v>0.15</v>
      </c>
      <c r="L2804">
        <v>39.1</v>
      </c>
      <c r="M2804">
        <v>3.9</v>
      </c>
      <c r="N2804">
        <v>531.74</v>
      </c>
      <c r="O2804" t="s">
        <v>27</v>
      </c>
      <c r="P2804" t="s">
        <v>28</v>
      </c>
      <c r="Q2804" t="s">
        <v>41</v>
      </c>
      <c r="R2804" t="s">
        <v>42</v>
      </c>
      <c r="S2804" t="s">
        <v>31</v>
      </c>
      <c r="T2804" t="s">
        <v>1872</v>
      </c>
    </row>
    <row r="2805" spans="1:20" x14ac:dyDescent="0.25">
      <c r="A2805" t="s">
        <v>7403</v>
      </c>
      <c r="B2805" s="1">
        <v>44635</v>
      </c>
      <c r="C2805" t="s">
        <v>7404</v>
      </c>
      <c r="D2805" t="s">
        <v>171</v>
      </c>
      <c r="E2805" t="s">
        <v>23</v>
      </c>
      <c r="F2805" t="s">
        <v>24</v>
      </c>
      <c r="G2805" t="s">
        <v>98</v>
      </c>
      <c r="H2805" t="s">
        <v>79</v>
      </c>
      <c r="I2805">
        <v>2</v>
      </c>
      <c r="J2805">
        <v>41.16</v>
      </c>
      <c r="K2805">
        <v>0.15</v>
      </c>
      <c r="L2805">
        <v>5.6</v>
      </c>
      <c r="M2805">
        <v>7.99</v>
      </c>
      <c r="N2805">
        <v>83.56</v>
      </c>
      <c r="O2805" t="s">
        <v>69</v>
      </c>
      <c r="P2805" t="s">
        <v>28</v>
      </c>
      <c r="Q2805" t="s">
        <v>166</v>
      </c>
      <c r="R2805" t="s">
        <v>167</v>
      </c>
      <c r="S2805" t="s">
        <v>43</v>
      </c>
      <c r="T2805" t="s">
        <v>7405</v>
      </c>
    </row>
    <row r="2806" spans="1:20" x14ac:dyDescent="0.25">
      <c r="A2806" t="s">
        <v>7406</v>
      </c>
      <c r="B2806" s="1">
        <v>45509</v>
      </c>
      <c r="C2806" t="s">
        <v>7407</v>
      </c>
      <c r="D2806" t="s">
        <v>1825</v>
      </c>
      <c r="E2806" t="s">
        <v>380</v>
      </c>
      <c r="F2806" t="s">
        <v>381</v>
      </c>
      <c r="G2806" t="s">
        <v>108</v>
      </c>
      <c r="H2806" t="s">
        <v>354</v>
      </c>
      <c r="I2806">
        <v>2</v>
      </c>
      <c r="J2806">
        <v>349.74</v>
      </c>
      <c r="K2806">
        <v>0</v>
      </c>
      <c r="L2806">
        <v>34.97</v>
      </c>
      <c r="M2806">
        <v>14.66</v>
      </c>
      <c r="N2806">
        <v>749.11</v>
      </c>
      <c r="O2806" t="s">
        <v>69</v>
      </c>
      <c r="P2806" t="s">
        <v>28</v>
      </c>
      <c r="Q2806" t="s">
        <v>228</v>
      </c>
      <c r="R2806" t="s">
        <v>82</v>
      </c>
      <c r="S2806" t="s">
        <v>43</v>
      </c>
      <c r="T2806" t="s">
        <v>7408</v>
      </c>
    </row>
    <row r="2807" spans="1:20" x14ac:dyDescent="0.25">
      <c r="A2807" t="s">
        <v>7409</v>
      </c>
      <c r="B2807" s="1">
        <v>44249</v>
      </c>
      <c r="C2807" t="s">
        <v>7410</v>
      </c>
      <c r="D2807" t="s">
        <v>120</v>
      </c>
      <c r="E2807" t="s">
        <v>783</v>
      </c>
      <c r="F2807" t="s">
        <v>784</v>
      </c>
      <c r="G2807" t="s">
        <v>98</v>
      </c>
      <c r="H2807" t="s">
        <v>68</v>
      </c>
      <c r="I2807">
        <v>4</v>
      </c>
      <c r="J2807">
        <v>16.72</v>
      </c>
      <c r="K2807">
        <v>0.1</v>
      </c>
      <c r="L2807">
        <v>4.82</v>
      </c>
      <c r="M2807">
        <v>4.5999999999999996</v>
      </c>
      <c r="N2807">
        <v>69.61</v>
      </c>
      <c r="O2807" t="s">
        <v>153</v>
      </c>
      <c r="P2807" t="s">
        <v>28</v>
      </c>
      <c r="Q2807" t="s">
        <v>182</v>
      </c>
      <c r="R2807" t="s">
        <v>183</v>
      </c>
      <c r="S2807" t="s">
        <v>72</v>
      </c>
      <c r="T2807" t="s">
        <v>7411</v>
      </c>
    </row>
    <row r="2808" spans="1:20" x14ac:dyDescent="0.25">
      <c r="A2808" t="s">
        <v>7412</v>
      </c>
      <c r="B2808" s="1">
        <v>44818</v>
      </c>
      <c r="C2808" t="s">
        <v>7413</v>
      </c>
      <c r="D2808" t="s">
        <v>497</v>
      </c>
      <c r="E2808" t="s">
        <v>386</v>
      </c>
      <c r="F2808" t="s">
        <v>387</v>
      </c>
      <c r="G2808" t="s">
        <v>25</v>
      </c>
      <c r="H2808" t="s">
        <v>58</v>
      </c>
      <c r="I2808">
        <v>3</v>
      </c>
      <c r="J2808">
        <v>418.66</v>
      </c>
      <c r="K2808">
        <v>0.1</v>
      </c>
      <c r="L2808">
        <v>90.43</v>
      </c>
      <c r="M2808">
        <v>9.91</v>
      </c>
      <c r="N2808">
        <v>1230.72</v>
      </c>
      <c r="O2808" t="s">
        <v>40</v>
      </c>
      <c r="P2808" t="s">
        <v>70</v>
      </c>
      <c r="Q2808" t="s">
        <v>71</v>
      </c>
      <c r="R2808" t="s">
        <v>42</v>
      </c>
      <c r="S2808" t="s">
        <v>31</v>
      </c>
      <c r="T2808" t="s">
        <v>1675</v>
      </c>
    </row>
    <row r="2809" spans="1:20" x14ac:dyDescent="0.25">
      <c r="A2809" t="s">
        <v>7414</v>
      </c>
      <c r="B2809" s="1">
        <v>45309</v>
      </c>
      <c r="C2809" t="s">
        <v>7415</v>
      </c>
      <c r="D2809" t="s">
        <v>1241</v>
      </c>
      <c r="E2809" t="s">
        <v>172</v>
      </c>
      <c r="F2809" t="s">
        <v>173</v>
      </c>
      <c r="G2809" t="s">
        <v>50</v>
      </c>
      <c r="H2809" t="s">
        <v>58</v>
      </c>
      <c r="I2809">
        <v>5</v>
      </c>
      <c r="J2809">
        <v>433.26</v>
      </c>
      <c r="K2809">
        <v>0.1</v>
      </c>
      <c r="L2809">
        <v>155.97</v>
      </c>
      <c r="M2809">
        <v>3.07</v>
      </c>
      <c r="N2809">
        <v>2108.71</v>
      </c>
      <c r="O2809" t="s">
        <v>80</v>
      </c>
      <c r="P2809" t="s">
        <v>28</v>
      </c>
      <c r="Q2809" t="s">
        <v>188</v>
      </c>
      <c r="R2809" t="s">
        <v>82</v>
      </c>
      <c r="S2809" t="s">
        <v>43</v>
      </c>
      <c r="T2809" t="s">
        <v>1826</v>
      </c>
    </row>
    <row r="2810" spans="1:20" x14ac:dyDescent="0.25">
      <c r="A2810" t="s">
        <v>7416</v>
      </c>
      <c r="B2810" s="1">
        <v>45014</v>
      </c>
      <c r="C2810" t="s">
        <v>5465</v>
      </c>
      <c r="D2810" t="s">
        <v>2440</v>
      </c>
      <c r="E2810" t="s">
        <v>114</v>
      </c>
      <c r="F2810" t="s">
        <v>115</v>
      </c>
      <c r="G2810" t="s">
        <v>25</v>
      </c>
      <c r="H2810" t="s">
        <v>263</v>
      </c>
      <c r="I2810">
        <v>3</v>
      </c>
      <c r="J2810">
        <v>129.77000000000001</v>
      </c>
      <c r="K2810">
        <v>0</v>
      </c>
      <c r="L2810">
        <v>31.14</v>
      </c>
      <c r="M2810">
        <v>6.47</v>
      </c>
      <c r="N2810">
        <v>426.92</v>
      </c>
      <c r="O2810" t="s">
        <v>80</v>
      </c>
      <c r="P2810" t="s">
        <v>132</v>
      </c>
      <c r="Q2810" t="s">
        <v>116</v>
      </c>
      <c r="R2810" t="s">
        <v>42</v>
      </c>
      <c r="S2810" t="s">
        <v>31</v>
      </c>
      <c r="T2810" t="s">
        <v>2849</v>
      </c>
    </row>
    <row r="2811" spans="1:20" x14ac:dyDescent="0.25">
      <c r="A2811" t="s">
        <v>7417</v>
      </c>
      <c r="B2811" s="1">
        <v>45377</v>
      </c>
      <c r="C2811" t="s">
        <v>7418</v>
      </c>
      <c r="D2811" t="s">
        <v>974</v>
      </c>
      <c r="E2811" t="s">
        <v>114</v>
      </c>
      <c r="F2811" t="s">
        <v>115</v>
      </c>
      <c r="G2811" t="s">
        <v>180</v>
      </c>
      <c r="H2811" t="s">
        <v>79</v>
      </c>
      <c r="I2811">
        <v>4</v>
      </c>
      <c r="J2811">
        <v>416.26</v>
      </c>
      <c r="K2811">
        <v>0</v>
      </c>
      <c r="L2811">
        <v>199.8</v>
      </c>
      <c r="M2811">
        <v>8.5500000000000007</v>
      </c>
      <c r="N2811">
        <v>1873.39</v>
      </c>
      <c r="O2811" t="s">
        <v>27</v>
      </c>
      <c r="P2811" t="s">
        <v>28</v>
      </c>
      <c r="Q2811" t="s">
        <v>51</v>
      </c>
      <c r="R2811" t="s">
        <v>42</v>
      </c>
      <c r="S2811" t="s">
        <v>43</v>
      </c>
      <c r="T2811" t="s">
        <v>3005</v>
      </c>
    </row>
    <row r="2812" spans="1:20" x14ac:dyDescent="0.25">
      <c r="A2812" t="s">
        <v>7419</v>
      </c>
      <c r="B2812" s="1">
        <v>44480</v>
      </c>
      <c r="C2812" t="s">
        <v>7420</v>
      </c>
      <c r="D2812" t="s">
        <v>772</v>
      </c>
      <c r="E2812" t="s">
        <v>945</v>
      </c>
      <c r="F2812" t="s">
        <v>946</v>
      </c>
      <c r="G2812" t="s">
        <v>98</v>
      </c>
      <c r="H2812" t="s">
        <v>263</v>
      </c>
      <c r="I2812">
        <v>2</v>
      </c>
      <c r="J2812">
        <v>54.87</v>
      </c>
      <c r="K2812">
        <v>0</v>
      </c>
      <c r="L2812">
        <v>8.7799999999999994</v>
      </c>
      <c r="M2812">
        <v>4.0199999999999996</v>
      </c>
      <c r="N2812">
        <v>122.54</v>
      </c>
      <c r="O2812" t="s">
        <v>153</v>
      </c>
      <c r="P2812" t="s">
        <v>28</v>
      </c>
      <c r="Q2812" t="s">
        <v>182</v>
      </c>
      <c r="R2812" t="s">
        <v>183</v>
      </c>
      <c r="S2812" t="s">
        <v>43</v>
      </c>
      <c r="T2812" t="s">
        <v>3276</v>
      </c>
    </row>
    <row r="2813" spans="1:20" x14ac:dyDescent="0.25">
      <c r="A2813" t="s">
        <v>7421</v>
      </c>
      <c r="B2813" s="1">
        <v>44799</v>
      </c>
      <c r="C2813" t="s">
        <v>7422</v>
      </c>
      <c r="D2813" t="s">
        <v>433</v>
      </c>
      <c r="E2813" t="s">
        <v>202</v>
      </c>
      <c r="F2813" t="s">
        <v>203</v>
      </c>
      <c r="G2813" t="s">
        <v>25</v>
      </c>
      <c r="H2813" t="s">
        <v>109</v>
      </c>
      <c r="I2813">
        <v>3</v>
      </c>
      <c r="J2813">
        <v>86.51</v>
      </c>
      <c r="K2813">
        <v>0</v>
      </c>
      <c r="L2813">
        <v>31.14</v>
      </c>
      <c r="M2813">
        <v>2.4700000000000002</v>
      </c>
      <c r="N2813">
        <v>293.14</v>
      </c>
      <c r="O2813" t="s">
        <v>69</v>
      </c>
      <c r="P2813" t="s">
        <v>28</v>
      </c>
      <c r="Q2813" t="s">
        <v>166</v>
      </c>
      <c r="R2813" t="s">
        <v>167</v>
      </c>
      <c r="S2813" t="s">
        <v>31</v>
      </c>
      <c r="T2813" t="s">
        <v>3330</v>
      </c>
    </row>
    <row r="2814" spans="1:20" x14ac:dyDescent="0.25">
      <c r="A2814" t="s">
        <v>7423</v>
      </c>
      <c r="B2814" s="1">
        <v>44420</v>
      </c>
      <c r="C2814" t="s">
        <v>7424</v>
      </c>
      <c r="D2814" t="s">
        <v>656</v>
      </c>
      <c r="E2814" t="s">
        <v>77</v>
      </c>
      <c r="F2814" t="s">
        <v>78</v>
      </c>
      <c r="G2814" t="s">
        <v>25</v>
      </c>
      <c r="H2814" t="s">
        <v>256</v>
      </c>
      <c r="I2814">
        <v>2</v>
      </c>
      <c r="J2814">
        <v>311.58999999999997</v>
      </c>
      <c r="K2814">
        <v>0</v>
      </c>
      <c r="L2814">
        <v>49.85</v>
      </c>
      <c r="M2814">
        <v>8.65</v>
      </c>
      <c r="N2814">
        <v>681.68</v>
      </c>
      <c r="O2814" t="s">
        <v>69</v>
      </c>
      <c r="P2814" t="s">
        <v>28</v>
      </c>
      <c r="Q2814" t="s">
        <v>145</v>
      </c>
      <c r="R2814" t="s">
        <v>146</v>
      </c>
      <c r="S2814" t="s">
        <v>43</v>
      </c>
      <c r="T2814" t="s">
        <v>1003</v>
      </c>
    </row>
    <row r="2815" spans="1:20" x14ac:dyDescent="0.25">
      <c r="A2815" t="s">
        <v>7425</v>
      </c>
      <c r="B2815" s="1">
        <v>44931</v>
      </c>
      <c r="C2815" t="s">
        <v>7426</v>
      </c>
      <c r="D2815" t="s">
        <v>706</v>
      </c>
      <c r="E2815" t="s">
        <v>130</v>
      </c>
      <c r="F2815" t="s">
        <v>131</v>
      </c>
      <c r="G2815" t="s">
        <v>108</v>
      </c>
      <c r="H2815" t="s">
        <v>263</v>
      </c>
      <c r="I2815">
        <v>4</v>
      </c>
      <c r="J2815">
        <v>223.01</v>
      </c>
      <c r="K2815">
        <v>0.15</v>
      </c>
      <c r="L2815">
        <v>0</v>
      </c>
      <c r="M2815">
        <v>12.39</v>
      </c>
      <c r="N2815">
        <v>770.62</v>
      </c>
      <c r="O2815" t="s">
        <v>80</v>
      </c>
      <c r="P2815" t="s">
        <v>132</v>
      </c>
      <c r="Q2815" t="s">
        <v>51</v>
      </c>
      <c r="R2815" t="s">
        <v>42</v>
      </c>
      <c r="S2815" t="s">
        <v>43</v>
      </c>
      <c r="T2815" t="s">
        <v>1678</v>
      </c>
    </row>
    <row r="2816" spans="1:20" x14ac:dyDescent="0.25">
      <c r="A2816" t="s">
        <v>7427</v>
      </c>
      <c r="B2816" s="1">
        <v>44339</v>
      </c>
      <c r="C2816" t="s">
        <v>7428</v>
      </c>
      <c r="D2816" t="s">
        <v>232</v>
      </c>
      <c r="E2816" t="s">
        <v>87</v>
      </c>
      <c r="F2816" t="s">
        <v>88</v>
      </c>
      <c r="G2816" t="s">
        <v>38</v>
      </c>
      <c r="H2816" t="s">
        <v>263</v>
      </c>
      <c r="I2816">
        <v>3</v>
      </c>
      <c r="J2816">
        <v>561.17999999999995</v>
      </c>
      <c r="K2816">
        <v>0.15</v>
      </c>
      <c r="L2816">
        <v>71.55</v>
      </c>
      <c r="M2816">
        <v>0.42</v>
      </c>
      <c r="N2816">
        <v>1502.98</v>
      </c>
      <c r="O2816" t="s">
        <v>27</v>
      </c>
      <c r="P2816" t="s">
        <v>28</v>
      </c>
      <c r="Q2816" t="s">
        <v>100</v>
      </c>
      <c r="R2816" t="s">
        <v>101</v>
      </c>
      <c r="S2816" t="s">
        <v>43</v>
      </c>
      <c r="T2816" t="s">
        <v>2665</v>
      </c>
    </row>
    <row r="2817" spans="1:20" x14ac:dyDescent="0.25">
      <c r="A2817" t="s">
        <v>7429</v>
      </c>
      <c r="B2817" s="1">
        <v>44271</v>
      </c>
      <c r="C2817" t="s">
        <v>7430</v>
      </c>
      <c r="D2817" t="s">
        <v>566</v>
      </c>
      <c r="E2817" t="s">
        <v>96</v>
      </c>
      <c r="F2817" t="s">
        <v>97</v>
      </c>
      <c r="G2817" t="s">
        <v>25</v>
      </c>
      <c r="H2817" t="s">
        <v>39</v>
      </c>
      <c r="I2817">
        <v>4</v>
      </c>
      <c r="J2817">
        <v>371.44</v>
      </c>
      <c r="K2817">
        <v>0.1</v>
      </c>
      <c r="L2817">
        <v>106.97</v>
      </c>
      <c r="M2817">
        <v>2.21</v>
      </c>
      <c r="N2817">
        <v>1446.36</v>
      </c>
      <c r="O2817" t="s">
        <v>80</v>
      </c>
      <c r="P2817" t="s">
        <v>28</v>
      </c>
      <c r="Q2817" t="s">
        <v>166</v>
      </c>
      <c r="R2817" t="s">
        <v>167</v>
      </c>
      <c r="S2817" t="s">
        <v>43</v>
      </c>
      <c r="T2817" t="s">
        <v>4652</v>
      </c>
    </row>
    <row r="2818" spans="1:20" x14ac:dyDescent="0.25">
      <c r="A2818" t="s">
        <v>7431</v>
      </c>
      <c r="B2818" s="1">
        <v>45108</v>
      </c>
      <c r="C2818" t="s">
        <v>7432</v>
      </c>
      <c r="D2818" t="s">
        <v>22</v>
      </c>
      <c r="E2818" t="s">
        <v>48</v>
      </c>
      <c r="F2818" t="s">
        <v>49</v>
      </c>
      <c r="G2818" t="s">
        <v>25</v>
      </c>
      <c r="H2818" t="s">
        <v>68</v>
      </c>
      <c r="I2818">
        <v>3</v>
      </c>
      <c r="J2818">
        <v>414.01</v>
      </c>
      <c r="K2818">
        <v>0</v>
      </c>
      <c r="L2818">
        <v>149.04</v>
      </c>
      <c r="M2818">
        <v>3.08</v>
      </c>
      <c r="N2818">
        <v>1394.15</v>
      </c>
      <c r="O2818" t="s">
        <v>153</v>
      </c>
      <c r="P2818" t="s">
        <v>28</v>
      </c>
      <c r="Q2818" t="s">
        <v>81</v>
      </c>
      <c r="R2818" t="s">
        <v>82</v>
      </c>
      <c r="S2818" t="s">
        <v>43</v>
      </c>
      <c r="T2818" t="s">
        <v>7433</v>
      </c>
    </row>
    <row r="2819" spans="1:20" x14ac:dyDescent="0.25">
      <c r="A2819" t="s">
        <v>7434</v>
      </c>
      <c r="B2819" s="1">
        <v>44751</v>
      </c>
      <c r="C2819" t="s">
        <v>7435</v>
      </c>
      <c r="D2819" t="s">
        <v>351</v>
      </c>
      <c r="E2819" t="s">
        <v>23</v>
      </c>
      <c r="F2819" t="s">
        <v>24</v>
      </c>
      <c r="G2819" t="s">
        <v>50</v>
      </c>
      <c r="H2819" t="s">
        <v>68</v>
      </c>
      <c r="I2819">
        <v>1</v>
      </c>
      <c r="J2819">
        <v>497.79</v>
      </c>
      <c r="K2819">
        <v>0.1</v>
      </c>
      <c r="L2819">
        <v>35.840000000000003</v>
      </c>
      <c r="M2819">
        <v>14.86</v>
      </c>
      <c r="N2819">
        <v>498.71</v>
      </c>
      <c r="O2819" t="s">
        <v>27</v>
      </c>
      <c r="P2819" t="s">
        <v>28</v>
      </c>
      <c r="Q2819" t="s">
        <v>154</v>
      </c>
      <c r="R2819" t="s">
        <v>155</v>
      </c>
      <c r="S2819" t="s">
        <v>43</v>
      </c>
      <c r="T2819" t="s">
        <v>3302</v>
      </c>
    </row>
    <row r="2820" spans="1:20" x14ac:dyDescent="0.25">
      <c r="A2820" t="s">
        <v>7436</v>
      </c>
      <c r="B2820" s="1">
        <v>44600</v>
      </c>
      <c r="C2820" t="s">
        <v>7437</v>
      </c>
      <c r="D2820" t="s">
        <v>497</v>
      </c>
      <c r="E2820" t="s">
        <v>130</v>
      </c>
      <c r="F2820" t="s">
        <v>131</v>
      </c>
      <c r="G2820" t="s">
        <v>108</v>
      </c>
      <c r="H2820" t="s">
        <v>109</v>
      </c>
      <c r="I2820">
        <v>2</v>
      </c>
      <c r="J2820">
        <v>494.44</v>
      </c>
      <c r="K2820">
        <v>0</v>
      </c>
      <c r="L2820">
        <v>49.44</v>
      </c>
      <c r="M2820">
        <v>2.14</v>
      </c>
      <c r="N2820">
        <v>1040.46</v>
      </c>
      <c r="O2820" t="s">
        <v>69</v>
      </c>
      <c r="P2820" t="s">
        <v>28</v>
      </c>
      <c r="Q2820" t="s">
        <v>100</v>
      </c>
      <c r="R2820" t="s">
        <v>101</v>
      </c>
      <c r="S2820" t="s">
        <v>31</v>
      </c>
      <c r="T2820" t="s">
        <v>4148</v>
      </c>
    </row>
    <row r="2821" spans="1:20" x14ac:dyDescent="0.25">
      <c r="A2821" t="s">
        <v>7438</v>
      </c>
      <c r="B2821" s="1">
        <v>45174</v>
      </c>
      <c r="C2821" t="s">
        <v>7439</v>
      </c>
      <c r="D2821" t="s">
        <v>768</v>
      </c>
      <c r="E2821" t="s">
        <v>530</v>
      </c>
      <c r="F2821" t="s">
        <v>531</v>
      </c>
      <c r="G2821" t="s">
        <v>25</v>
      </c>
      <c r="H2821" t="s">
        <v>26</v>
      </c>
      <c r="I2821">
        <v>4</v>
      </c>
      <c r="J2821">
        <v>462.63</v>
      </c>
      <c r="K2821">
        <v>0.15</v>
      </c>
      <c r="L2821">
        <v>125.84</v>
      </c>
      <c r="M2821">
        <v>3.95</v>
      </c>
      <c r="N2821">
        <v>1702.73</v>
      </c>
      <c r="O2821" t="s">
        <v>40</v>
      </c>
      <c r="P2821" t="s">
        <v>28</v>
      </c>
      <c r="Q2821" t="s">
        <v>154</v>
      </c>
      <c r="R2821" t="s">
        <v>155</v>
      </c>
      <c r="S2821" t="s">
        <v>43</v>
      </c>
      <c r="T2821" t="s">
        <v>5516</v>
      </c>
    </row>
    <row r="2822" spans="1:20" x14ac:dyDescent="0.25">
      <c r="A2822" t="s">
        <v>7440</v>
      </c>
      <c r="B2822" s="1">
        <v>44093</v>
      </c>
      <c r="C2822" t="s">
        <v>7441</v>
      </c>
      <c r="D2822" t="s">
        <v>144</v>
      </c>
      <c r="E2822" t="s">
        <v>319</v>
      </c>
      <c r="F2822" t="s">
        <v>320</v>
      </c>
      <c r="G2822" t="s">
        <v>180</v>
      </c>
      <c r="H2822" t="s">
        <v>256</v>
      </c>
      <c r="I2822">
        <v>5</v>
      </c>
      <c r="J2822">
        <v>434.92</v>
      </c>
      <c r="K2822">
        <v>0</v>
      </c>
      <c r="L2822">
        <v>0</v>
      </c>
      <c r="M2822">
        <v>1.02</v>
      </c>
      <c r="N2822">
        <v>2175.62</v>
      </c>
      <c r="O2822" t="s">
        <v>69</v>
      </c>
      <c r="P2822" t="s">
        <v>28</v>
      </c>
      <c r="Q2822" t="s">
        <v>89</v>
      </c>
      <c r="R2822" t="s">
        <v>90</v>
      </c>
      <c r="S2822" t="s">
        <v>31</v>
      </c>
      <c r="T2822" t="s">
        <v>7372</v>
      </c>
    </row>
    <row r="2823" spans="1:20" x14ac:dyDescent="0.25">
      <c r="A2823" t="s">
        <v>7442</v>
      </c>
      <c r="B2823" s="1">
        <v>45451</v>
      </c>
      <c r="C2823" t="s">
        <v>7443</v>
      </c>
      <c r="D2823" t="s">
        <v>271</v>
      </c>
      <c r="E2823" t="s">
        <v>196</v>
      </c>
      <c r="F2823" t="s">
        <v>197</v>
      </c>
      <c r="G2823" t="s">
        <v>108</v>
      </c>
      <c r="H2823" t="s">
        <v>26</v>
      </c>
      <c r="I2823">
        <v>2</v>
      </c>
      <c r="J2823">
        <v>475.99</v>
      </c>
      <c r="K2823">
        <v>0</v>
      </c>
      <c r="L2823">
        <v>76.16</v>
      </c>
      <c r="M2823">
        <v>3.12</v>
      </c>
      <c r="N2823">
        <v>1031.26</v>
      </c>
      <c r="O2823" t="s">
        <v>153</v>
      </c>
      <c r="P2823" t="s">
        <v>132</v>
      </c>
      <c r="Q2823" t="s">
        <v>228</v>
      </c>
      <c r="R2823" t="s">
        <v>82</v>
      </c>
      <c r="S2823" t="s">
        <v>43</v>
      </c>
      <c r="T2823" t="s">
        <v>7444</v>
      </c>
    </row>
    <row r="2824" spans="1:20" x14ac:dyDescent="0.25">
      <c r="A2824" t="s">
        <v>7445</v>
      </c>
      <c r="B2824" s="1">
        <v>45512</v>
      </c>
      <c r="C2824" t="s">
        <v>7446</v>
      </c>
      <c r="D2824" t="s">
        <v>716</v>
      </c>
      <c r="E2824" t="s">
        <v>56</v>
      </c>
      <c r="F2824" t="s">
        <v>57</v>
      </c>
      <c r="G2824" t="s">
        <v>38</v>
      </c>
      <c r="H2824" t="s">
        <v>68</v>
      </c>
      <c r="I2824">
        <v>2</v>
      </c>
      <c r="J2824">
        <v>40.049999999999997</v>
      </c>
      <c r="K2824">
        <v>0.15</v>
      </c>
      <c r="L2824">
        <v>3.4</v>
      </c>
      <c r="M2824">
        <v>11.72</v>
      </c>
      <c r="N2824">
        <v>83.2</v>
      </c>
      <c r="O2824" t="s">
        <v>59</v>
      </c>
      <c r="P2824" t="s">
        <v>28</v>
      </c>
      <c r="Q2824" t="s">
        <v>139</v>
      </c>
      <c r="R2824" t="s">
        <v>140</v>
      </c>
      <c r="S2824" t="s">
        <v>72</v>
      </c>
      <c r="T2824" t="s">
        <v>947</v>
      </c>
    </row>
    <row r="2825" spans="1:20" x14ac:dyDescent="0.25">
      <c r="A2825" t="s">
        <v>7447</v>
      </c>
      <c r="B2825" s="1">
        <v>45408</v>
      </c>
      <c r="C2825" t="s">
        <v>7448</v>
      </c>
      <c r="D2825" t="s">
        <v>1292</v>
      </c>
      <c r="E2825" t="s">
        <v>244</v>
      </c>
      <c r="F2825" t="s">
        <v>245</v>
      </c>
      <c r="G2825" t="s">
        <v>180</v>
      </c>
      <c r="H2825" t="s">
        <v>39</v>
      </c>
      <c r="I2825">
        <v>4</v>
      </c>
      <c r="J2825">
        <v>360.29</v>
      </c>
      <c r="K2825">
        <v>0</v>
      </c>
      <c r="L2825">
        <v>72.06</v>
      </c>
      <c r="M2825">
        <v>8.8000000000000007</v>
      </c>
      <c r="N2825">
        <v>1522.02</v>
      </c>
      <c r="O2825" t="s">
        <v>27</v>
      </c>
      <c r="P2825" t="s">
        <v>28</v>
      </c>
      <c r="Q2825" t="s">
        <v>60</v>
      </c>
      <c r="R2825" t="s">
        <v>61</v>
      </c>
      <c r="S2825" t="s">
        <v>43</v>
      </c>
      <c r="T2825" t="s">
        <v>7449</v>
      </c>
    </row>
    <row r="2826" spans="1:20" x14ac:dyDescent="0.25">
      <c r="A2826" t="s">
        <v>7450</v>
      </c>
      <c r="B2826" s="1">
        <v>45228</v>
      </c>
      <c r="C2826" t="s">
        <v>2595</v>
      </c>
      <c r="D2826" t="s">
        <v>369</v>
      </c>
      <c r="E2826" t="s">
        <v>374</v>
      </c>
      <c r="F2826" t="s">
        <v>375</v>
      </c>
      <c r="G2826" t="s">
        <v>108</v>
      </c>
      <c r="H2826" t="s">
        <v>39</v>
      </c>
      <c r="I2826">
        <v>2</v>
      </c>
      <c r="J2826">
        <v>415.49</v>
      </c>
      <c r="K2826">
        <v>0</v>
      </c>
      <c r="L2826">
        <v>66.48</v>
      </c>
      <c r="M2826">
        <v>5.1100000000000003</v>
      </c>
      <c r="N2826">
        <v>902.57</v>
      </c>
      <c r="O2826" t="s">
        <v>40</v>
      </c>
      <c r="P2826" t="s">
        <v>28</v>
      </c>
      <c r="Q2826" t="s">
        <v>81</v>
      </c>
      <c r="R2826" t="s">
        <v>82</v>
      </c>
      <c r="S2826" t="s">
        <v>43</v>
      </c>
      <c r="T2826" t="s">
        <v>7451</v>
      </c>
    </row>
    <row r="2827" spans="1:20" x14ac:dyDescent="0.25">
      <c r="A2827" t="s">
        <v>7452</v>
      </c>
      <c r="B2827" s="1">
        <v>44467</v>
      </c>
      <c r="C2827" t="s">
        <v>7453</v>
      </c>
      <c r="D2827" t="s">
        <v>1739</v>
      </c>
      <c r="E2827" t="s">
        <v>521</v>
      </c>
      <c r="F2827" t="s">
        <v>522</v>
      </c>
      <c r="G2827" t="s">
        <v>25</v>
      </c>
      <c r="H2827" t="s">
        <v>68</v>
      </c>
      <c r="I2827">
        <v>4</v>
      </c>
      <c r="J2827">
        <v>266.55</v>
      </c>
      <c r="K2827">
        <v>0</v>
      </c>
      <c r="L2827">
        <v>53.31</v>
      </c>
      <c r="M2827">
        <v>12.56</v>
      </c>
      <c r="N2827">
        <v>1132.07</v>
      </c>
      <c r="O2827" t="s">
        <v>69</v>
      </c>
      <c r="P2827" t="s">
        <v>28</v>
      </c>
      <c r="Q2827" t="s">
        <v>100</v>
      </c>
      <c r="R2827" t="s">
        <v>101</v>
      </c>
      <c r="S2827" t="s">
        <v>43</v>
      </c>
      <c r="T2827" t="s">
        <v>6338</v>
      </c>
    </row>
    <row r="2828" spans="1:20" x14ac:dyDescent="0.25">
      <c r="A2828" t="s">
        <v>7454</v>
      </c>
      <c r="B2828" s="1">
        <v>45021</v>
      </c>
      <c r="C2828" t="s">
        <v>7455</v>
      </c>
      <c r="D2828" t="s">
        <v>894</v>
      </c>
      <c r="E2828" t="s">
        <v>202</v>
      </c>
      <c r="F2828" t="s">
        <v>203</v>
      </c>
      <c r="G2828" t="s">
        <v>108</v>
      </c>
      <c r="H2828" t="s">
        <v>263</v>
      </c>
      <c r="I2828">
        <v>1</v>
      </c>
      <c r="J2828">
        <v>488.89</v>
      </c>
      <c r="K2828">
        <v>0</v>
      </c>
      <c r="L2828">
        <v>39.11</v>
      </c>
      <c r="M2828">
        <v>6.85</v>
      </c>
      <c r="N2828">
        <v>534.85</v>
      </c>
      <c r="O2828" t="s">
        <v>69</v>
      </c>
      <c r="P2828" t="s">
        <v>28</v>
      </c>
      <c r="Q2828" t="s">
        <v>71</v>
      </c>
      <c r="R2828" t="s">
        <v>42</v>
      </c>
      <c r="S2828" t="s">
        <v>43</v>
      </c>
      <c r="T2828" t="s">
        <v>7456</v>
      </c>
    </row>
    <row r="2829" spans="1:20" x14ac:dyDescent="0.25">
      <c r="A2829" t="s">
        <v>7457</v>
      </c>
      <c r="B2829" s="1">
        <v>45607</v>
      </c>
      <c r="C2829" t="s">
        <v>7458</v>
      </c>
      <c r="D2829" t="s">
        <v>974</v>
      </c>
      <c r="E2829" t="s">
        <v>244</v>
      </c>
      <c r="F2829" t="s">
        <v>245</v>
      </c>
      <c r="G2829" t="s">
        <v>98</v>
      </c>
      <c r="H2829" t="s">
        <v>256</v>
      </c>
      <c r="I2829">
        <v>2</v>
      </c>
      <c r="J2829">
        <v>424.75</v>
      </c>
      <c r="K2829">
        <v>0</v>
      </c>
      <c r="L2829">
        <v>67.959999999999994</v>
      </c>
      <c r="M2829">
        <v>5.22</v>
      </c>
      <c r="N2829">
        <v>922.68</v>
      </c>
      <c r="O2829" t="s">
        <v>27</v>
      </c>
      <c r="P2829" t="s">
        <v>28</v>
      </c>
      <c r="Q2829" t="s">
        <v>210</v>
      </c>
      <c r="R2829" t="s">
        <v>42</v>
      </c>
      <c r="S2829" t="s">
        <v>235</v>
      </c>
      <c r="T2829" t="s">
        <v>5232</v>
      </c>
    </row>
    <row r="2830" spans="1:20" x14ac:dyDescent="0.25">
      <c r="A2830" t="s">
        <v>7459</v>
      </c>
      <c r="B2830" s="1">
        <v>44289</v>
      </c>
      <c r="C2830" t="s">
        <v>7460</v>
      </c>
      <c r="D2830" t="s">
        <v>1892</v>
      </c>
      <c r="E2830" t="s">
        <v>945</v>
      </c>
      <c r="F2830" t="s">
        <v>946</v>
      </c>
      <c r="G2830" t="s">
        <v>50</v>
      </c>
      <c r="H2830" t="s">
        <v>263</v>
      </c>
      <c r="I2830">
        <v>5</v>
      </c>
      <c r="J2830">
        <v>53.02</v>
      </c>
      <c r="K2830">
        <v>0.05</v>
      </c>
      <c r="L2830">
        <v>20.149999999999999</v>
      </c>
      <c r="M2830">
        <v>14.71</v>
      </c>
      <c r="N2830">
        <v>286.7</v>
      </c>
      <c r="O2830" t="s">
        <v>40</v>
      </c>
      <c r="P2830" t="s">
        <v>28</v>
      </c>
      <c r="Q2830" t="s">
        <v>60</v>
      </c>
      <c r="R2830" t="s">
        <v>61</v>
      </c>
      <c r="S2830" t="s">
        <v>43</v>
      </c>
      <c r="T2830" t="s">
        <v>981</v>
      </c>
    </row>
    <row r="2831" spans="1:20" x14ac:dyDescent="0.25">
      <c r="A2831" t="s">
        <v>7461</v>
      </c>
      <c r="B2831" s="1">
        <v>44829</v>
      </c>
      <c r="C2831" t="s">
        <v>7462</v>
      </c>
      <c r="D2831" t="s">
        <v>405</v>
      </c>
      <c r="E2831" t="s">
        <v>337</v>
      </c>
      <c r="F2831" t="s">
        <v>338</v>
      </c>
      <c r="G2831" t="s">
        <v>25</v>
      </c>
      <c r="H2831" t="s">
        <v>58</v>
      </c>
      <c r="I2831">
        <v>4</v>
      </c>
      <c r="J2831">
        <v>495.37</v>
      </c>
      <c r="K2831">
        <v>0.05</v>
      </c>
      <c r="L2831">
        <v>338.83</v>
      </c>
      <c r="M2831">
        <v>11.98</v>
      </c>
      <c r="N2831">
        <v>2233.2199999999998</v>
      </c>
      <c r="O2831" t="s">
        <v>153</v>
      </c>
      <c r="P2831" t="s">
        <v>28</v>
      </c>
      <c r="Q2831" t="s">
        <v>60</v>
      </c>
      <c r="R2831" t="s">
        <v>61</v>
      </c>
      <c r="S2831" t="s">
        <v>43</v>
      </c>
      <c r="T2831" t="s">
        <v>5824</v>
      </c>
    </row>
    <row r="2832" spans="1:20" x14ac:dyDescent="0.25">
      <c r="A2832" t="s">
        <v>7463</v>
      </c>
      <c r="B2832" s="1">
        <v>45134</v>
      </c>
      <c r="C2832" t="s">
        <v>7464</v>
      </c>
      <c r="D2832" t="s">
        <v>373</v>
      </c>
      <c r="E2832" t="s">
        <v>172</v>
      </c>
      <c r="F2832" t="s">
        <v>173</v>
      </c>
      <c r="G2832" t="s">
        <v>180</v>
      </c>
      <c r="H2832" t="s">
        <v>68</v>
      </c>
      <c r="I2832">
        <v>1</v>
      </c>
      <c r="J2832">
        <v>214.01</v>
      </c>
      <c r="K2832">
        <v>0</v>
      </c>
      <c r="L2832">
        <v>17.12</v>
      </c>
      <c r="M2832">
        <v>12.99</v>
      </c>
      <c r="N2832">
        <v>244.12</v>
      </c>
      <c r="O2832" t="s">
        <v>69</v>
      </c>
      <c r="P2832" t="s">
        <v>28</v>
      </c>
      <c r="Q2832" t="s">
        <v>221</v>
      </c>
      <c r="R2832" t="s">
        <v>222</v>
      </c>
      <c r="S2832" t="s">
        <v>31</v>
      </c>
      <c r="T2832" t="s">
        <v>7465</v>
      </c>
    </row>
    <row r="2833" spans="1:20" x14ac:dyDescent="0.25">
      <c r="A2833" t="s">
        <v>7466</v>
      </c>
      <c r="B2833" s="1">
        <v>44530</v>
      </c>
      <c r="C2833" t="s">
        <v>7467</v>
      </c>
      <c r="D2833" t="s">
        <v>243</v>
      </c>
      <c r="E2833" t="s">
        <v>244</v>
      </c>
      <c r="F2833" t="s">
        <v>245</v>
      </c>
      <c r="G2833" t="s">
        <v>108</v>
      </c>
      <c r="H2833" t="s">
        <v>79</v>
      </c>
      <c r="I2833">
        <v>1</v>
      </c>
      <c r="J2833">
        <v>284.48</v>
      </c>
      <c r="K2833">
        <v>0.1</v>
      </c>
      <c r="L2833">
        <v>20.48</v>
      </c>
      <c r="M2833">
        <v>7.36</v>
      </c>
      <c r="N2833">
        <v>283.87</v>
      </c>
      <c r="O2833" t="s">
        <v>80</v>
      </c>
      <c r="P2833" t="s">
        <v>70</v>
      </c>
      <c r="Q2833" t="s">
        <v>210</v>
      </c>
      <c r="R2833" t="s">
        <v>42</v>
      </c>
      <c r="S2833" t="s">
        <v>31</v>
      </c>
      <c r="T2833" t="s">
        <v>2741</v>
      </c>
    </row>
    <row r="2834" spans="1:20" x14ac:dyDescent="0.25">
      <c r="A2834" t="s">
        <v>7468</v>
      </c>
      <c r="B2834" s="1">
        <v>44132</v>
      </c>
      <c r="C2834" t="s">
        <v>7469</v>
      </c>
      <c r="D2834" t="s">
        <v>120</v>
      </c>
      <c r="E2834" t="s">
        <v>96</v>
      </c>
      <c r="F2834" t="s">
        <v>97</v>
      </c>
      <c r="G2834" t="s">
        <v>108</v>
      </c>
      <c r="H2834" t="s">
        <v>263</v>
      </c>
      <c r="I2834">
        <v>3</v>
      </c>
      <c r="J2834">
        <v>195.27</v>
      </c>
      <c r="K2834">
        <v>0.15</v>
      </c>
      <c r="L2834">
        <v>39.840000000000003</v>
      </c>
      <c r="M2834">
        <v>2.95</v>
      </c>
      <c r="N2834">
        <v>540.73</v>
      </c>
      <c r="O2834" t="s">
        <v>80</v>
      </c>
      <c r="P2834" t="s">
        <v>28</v>
      </c>
      <c r="Q2834" t="s">
        <v>221</v>
      </c>
      <c r="R2834" t="s">
        <v>222</v>
      </c>
      <c r="S2834" t="s">
        <v>43</v>
      </c>
      <c r="T2834" t="s">
        <v>3296</v>
      </c>
    </row>
    <row r="2835" spans="1:20" x14ac:dyDescent="0.25">
      <c r="A2835" t="s">
        <v>7470</v>
      </c>
      <c r="B2835" s="1">
        <v>45385</v>
      </c>
      <c r="C2835" t="s">
        <v>7471</v>
      </c>
      <c r="D2835" t="s">
        <v>772</v>
      </c>
      <c r="E2835" t="s">
        <v>675</v>
      </c>
      <c r="F2835" t="s">
        <v>676</v>
      </c>
      <c r="G2835" t="s">
        <v>38</v>
      </c>
      <c r="H2835" t="s">
        <v>26</v>
      </c>
      <c r="I2835">
        <v>4</v>
      </c>
      <c r="J2835">
        <v>524.73</v>
      </c>
      <c r="K2835">
        <v>0.05</v>
      </c>
      <c r="L2835">
        <v>159.52000000000001</v>
      </c>
      <c r="M2835">
        <v>13.39</v>
      </c>
      <c r="N2835">
        <v>2166.88</v>
      </c>
      <c r="O2835" t="s">
        <v>27</v>
      </c>
      <c r="P2835" t="s">
        <v>28</v>
      </c>
      <c r="Q2835" t="s">
        <v>29</v>
      </c>
      <c r="R2835" t="s">
        <v>30</v>
      </c>
      <c r="S2835" t="s">
        <v>43</v>
      </c>
      <c r="T2835" t="s">
        <v>2408</v>
      </c>
    </row>
    <row r="2836" spans="1:20" x14ac:dyDescent="0.25">
      <c r="A2836" t="s">
        <v>7472</v>
      </c>
      <c r="B2836" s="1">
        <v>45434</v>
      </c>
      <c r="C2836" t="s">
        <v>7473</v>
      </c>
      <c r="D2836" t="s">
        <v>343</v>
      </c>
      <c r="E2836" t="s">
        <v>202</v>
      </c>
      <c r="F2836" t="s">
        <v>203</v>
      </c>
      <c r="G2836" t="s">
        <v>25</v>
      </c>
      <c r="H2836" t="s">
        <v>109</v>
      </c>
      <c r="I2836">
        <v>4</v>
      </c>
      <c r="J2836">
        <v>236.63</v>
      </c>
      <c r="K2836">
        <v>0</v>
      </c>
      <c r="L2836">
        <v>113.58</v>
      </c>
      <c r="M2836">
        <v>9.92</v>
      </c>
      <c r="N2836">
        <v>1070.02</v>
      </c>
      <c r="O2836" t="s">
        <v>80</v>
      </c>
      <c r="P2836" t="s">
        <v>28</v>
      </c>
      <c r="Q2836" t="s">
        <v>339</v>
      </c>
      <c r="R2836" t="s">
        <v>82</v>
      </c>
      <c r="S2836" t="s">
        <v>91</v>
      </c>
      <c r="T2836" t="s">
        <v>7474</v>
      </c>
    </row>
    <row r="2837" spans="1:20" x14ac:dyDescent="0.25">
      <c r="A2837" t="s">
        <v>7475</v>
      </c>
      <c r="B2837" s="1">
        <v>45072</v>
      </c>
      <c r="C2837" t="s">
        <v>7476</v>
      </c>
      <c r="D2837" t="s">
        <v>1103</v>
      </c>
      <c r="E2837" t="s">
        <v>280</v>
      </c>
      <c r="F2837" t="s">
        <v>281</v>
      </c>
      <c r="G2837" t="s">
        <v>98</v>
      </c>
      <c r="H2837" t="s">
        <v>256</v>
      </c>
      <c r="I2837">
        <v>4</v>
      </c>
      <c r="J2837">
        <v>556.91999999999996</v>
      </c>
      <c r="K2837">
        <v>0.05</v>
      </c>
      <c r="L2837">
        <v>169.3</v>
      </c>
      <c r="M2837">
        <v>5.49</v>
      </c>
      <c r="N2837">
        <v>2291.09</v>
      </c>
      <c r="O2837" t="s">
        <v>153</v>
      </c>
      <c r="P2837" t="s">
        <v>28</v>
      </c>
      <c r="Q2837" t="s">
        <v>116</v>
      </c>
      <c r="R2837" t="s">
        <v>42</v>
      </c>
      <c r="S2837" t="s">
        <v>43</v>
      </c>
      <c r="T2837" t="s">
        <v>1751</v>
      </c>
    </row>
    <row r="2838" spans="1:20" x14ac:dyDescent="0.25">
      <c r="A2838" t="s">
        <v>7477</v>
      </c>
      <c r="B2838" s="1">
        <v>44956</v>
      </c>
      <c r="C2838" t="s">
        <v>7478</v>
      </c>
      <c r="D2838" t="s">
        <v>120</v>
      </c>
      <c r="E2838" t="s">
        <v>87</v>
      </c>
      <c r="F2838" t="s">
        <v>88</v>
      </c>
      <c r="G2838" t="s">
        <v>98</v>
      </c>
      <c r="H2838" t="s">
        <v>79</v>
      </c>
      <c r="I2838">
        <v>3</v>
      </c>
      <c r="J2838">
        <v>534.99</v>
      </c>
      <c r="K2838">
        <v>0.1</v>
      </c>
      <c r="L2838">
        <v>173.34</v>
      </c>
      <c r="M2838">
        <v>3.21</v>
      </c>
      <c r="N2838">
        <v>1621.02</v>
      </c>
      <c r="O2838" t="s">
        <v>40</v>
      </c>
      <c r="P2838" t="s">
        <v>28</v>
      </c>
      <c r="Q2838" t="s">
        <v>145</v>
      </c>
      <c r="R2838" t="s">
        <v>146</v>
      </c>
      <c r="S2838" t="s">
        <v>43</v>
      </c>
      <c r="T2838" t="s">
        <v>7479</v>
      </c>
    </row>
    <row r="2839" spans="1:20" x14ac:dyDescent="0.25">
      <c r="A2839" t="s">
        <v>7480</v>
      </c>
      <c r="B2839" s="1">
        <v>44384</v>
      </c>
      <c r="C2839" t="s">
        <v>7481</v>
      </c>
      <c r="D2839" t="s">
        <v>542</v>
      </c>
      <c r="E2839" t="s">
        <v>121</v>
      </c>
      <c r="F2839" t="s">
        <v>122</v>
      </c>
      <c r="G2839" t="s">
        <v>180</v>
      </c>
      <c r="H2839" t="s">
        <v>263</v>
      </c>
      <c r="I2839">
        <v>1</v>
      </c>
      <c r="J2839">
        <v>331.16</v>
      </c>
      <c r="K2839">
        <v>0.25</v>
      </c>
      <c r="L2839">
        <v>29.8</v>
      </c>
      <c r="M2839">
        <v>7.75</v>
      </c>
      <c r="N2839">
        <v>285.92</v>
      </c>
      <c r="O2839" t="s">
        <v>80</v>
      </c>
      <c r="P2839" t="s">
        <v>28</v>
      </c>
      <c r="Q2839" t="s">
        <v>89</v>
      </c>
      <c r="R2839" t="s">
        <v>90</v>
      </c>
      <c r="S2839" t="s">
        <v>31</v>
      </c>
      <c r="T2839" t="s">
        <v>2329</v>
      </c>
    </row>
    <row r="2840" spans="1:20" x14ac:dyDescent="0.25">
      <c r="A2840" t="s">
        <v>7482</v>
      </c>
      <c r="B2840" s="1">
        <v>44118</v>
      </c>
      <c r="C2840" t="s">
        <v>7483</v>
      </c>
      <c r="D2840" t="s">
        <v>451</v>
      </c>
      <c r="E2840" t="s">
        <v>492</v>
      </c>
      <c r="F2840" t="s">
        <v>493</v>
      </c>
      <c r="G2840" t="s">
        <v>180</v>
      </c>
      <c r="H2840" t="s">
        <v>256</v>
      </c>
      <c r="I2840">
        <v>5</v>
      </c>
      <c r="J2840">
        <v>201.91</v>
      </c>
      <c r="K2840">
        <v>0</v>
      </c>
      <c r="L2840">
        <v>50.48</v>
      </c>
      <c r="M2840">
        <v>12.16</v>
      </c>
      <c r="N2840">
        <v>1072.19</v>
      </c>
      <c r="O2840" t="s">
        <v>27</v>
      </c>
      <c r="P2840" t="s">
        <v>28</v>
      </c>
      <c r="Q2840" t="s">
        <v>228</v>
      </c>
      <c r="R2840" t="s">
        <v>82</v>
      </c>
      <c r="S2840" t="s">
        <v>43</v>
      </c>
      <c r="T2840" t="s">
        <v>3765</v>
      </c>
    </row>
    <row r="2841" spans="1:20" x14ac:dyDescent="0.25">
      <c r="A2841" t="s">
        <v>7484</v>
      </c>
      <c r="B2841" s="1">
        <v>45021</v>
      </c>
      <c r="C2841" t="s">
        <v>7485</v>
      </c>
      <c r="D2841" t="s">
        <v>1825</v>
      </c>
      <c r="E2841" t="s">
        <v>302</v>
      </c>
      <c r="F2841" t="s">
        <v>303</v>
      </c>
      <c r="G2841" t="s">
        <v>180</v>
      </c>
      <c r="H2841" t="s">
        <v>123</v>
      </c>
      <c r="I2841">
        <v>3</v>
      </c>
      <c r="J2841">
        <v>37.44</v>
      </c>
      <c r="K2841">
        <v>0.15</v>
      </c>
      <c r="L2841">
        <v>7.64</v>
      </c>
      <c r="M2841">
        <v>0.35</v>
      </c>
      <c r="N2841">
        <v>103.46</v>
      </c>
      <c r="O2841" t="s">
        <v>27</v>
      </c>
      <c r="P2841" t="s">
        <v>181</v>
      </c>
      <c r="Q2841" t="s">
        <v>145</v>
      </c>
      <c r="R2841" t="s">
        <v>146</v>
      </c>
      <c r="S2841" t="s">
        <v>43</v>
      </c>
      <c r="T2841" t="s">
        <v>3506</v>
      </c>
    </row>
    <row r="2842" spans="1:20" x14ac:dyDescent="0.25">
      <c r="A2842" t="s">
        <v>7486</v>
      </c>
      <c r="B2842" s="1">
        <v>44451</v>
      </c>
      <c r="C2842" t="s">
        <v>7487</v>
      </c>
      <c r="D2842" t="s">
        <v>724</v>
      </c>
      <c r="E2842" t="s">
        <v>151</v>
      </c>
      <c r="F2842" t="s">
        <v>152</v>
      </c>
      <c r="G2842" t="s">
        <v>108</v>
      </c>
      <c r="H2842" t="s">
        <v>354</v>
      </c>
      <c r="I2842">
        <v>4</v>
      </c>
      <c r="J2842">
        <v>22</v>
      </c>
      <c r="K2842">
        <v>0</v>
      </c>
      <c r="L2842">
        <v>15.84</v>
      </c>
      <c r="M2842">
        <v>10.130000000000001</v>
      </c>
      <c r="N2842">
        <v>113.97</v>
      </c>
      <c r="O2842" t="s">
        <v>40</v>
      </c>
      <c r="P2842" t="s">
        <v>28</v>
      </c>
      <c r="Q2842" t="s">
        <v>139</v>
      </c>
      <c r="R2842" t="s">
        <v>140</v>
      </c>
      <c r="S2842" t="s">
        <v>43</v>
      </c>
      <c r="T2842" t="s">
        <v>1633</v>
      </c>
    </row>
    <row r="2843" spans="1:20" x14ac:dyDescent="0.25">
      <c r="A2843" t="s">
        <v>7488</v>
      </c>
      <c r="B2843" s="1">
        <v>44836</v>
      </c>
      <c r="C2843" t="s">
        <v>7489</v>
      </c>
      <c r="D2843" t="s">
        <v>516</v>
      </c>
      <c r="E2843" t="s">
        <v>380</v>
      </c>
      <c r="F2843" t="s">
        <v>381</v>
      </c>
      <c r="G2843" t="s">
        <v>38</v>
      </c>
      <c r="H2843" t="s">
        <v>58</v>
      </c>
      <c r="I2843">
        <v>4</v>
      </c>
      <c r="J2843">
        <v>509.11</v>
      </c>
      <c r="K2843">
        <v>0.05</v>
      </c>
      <c r="L2843">
        <v>154.77000000000001</v>
      </c>
      <c r="M2843">
        <v>10.06</v>
      </c>
      <c r="N2843">
        <v>2099.4499999999998</v>
      </c>
      <c r="O2843" t="s">
        <v>27</v>
      </c>
      <c r="P2843" t="s">
        <v>28</v>
      </c>
      <c r="Q2843" t="s">
        <v>154</v>
      </c>
      <c r="R2843" t="s">
        <v>155</v>
      </c>
      <c r="S2843" t="s">
        <v>43</v>
      </c>
      <c r="T2843" t="s">
        <v>4399</v>
      </c>
    </row>
    <row r="2844" spans="1:20" x14ac:dyDescent="0.25">
      <c r="A2844" t="s">
        <v>7490</v>
      </c>
      <c r="B2844" s="1">
        <v>43866</v>
      </c>
      <c r="C2844" t="s">
        <v>7491</v>
      </c>
      <c r="D2844" t="s">
        <v>1002</v>
      </c>
      <c r="E2844" t="s">
        <v>280</v>
      </c>
      <c r="F2844" t="s">
        <v>281</v>
      </c>
      <c r="G2844" t="s">
        <v>98</v>
      </c>
      <c r="H2844" t="s">
        <v>79</v>
      </c>
      <c r="I2844">
        <v>4</v>
      </c>
      <c r="J2844">
        <v>376.47</v>
      </c>
      <c r="K2844">
        <v>0</v>
      </c>
      <c r="L2844">
        <v>120.47</v>
      </c>
      <c r="M2844">
        <v>0.7</v>
      </c>
      <c r="N2844">
        <v>1627.05</v>
      </c>
      <c r="O2844" t="s">
        <v>69</v>
      </c>
      <c r="P2844" t="s">
        <v>70</v>
      </c>
      <c r="Q2844" t="s">
        <v>139</v>
      </c>
      <c r="R2844" t="s">
        <v>140</v>
      </c>
      <c r="S2844" t="s">
        <v>31</v>
      </c>
      <c r="T2844" t="s">
        <v>4191</v>
      </c>
    </row>
    <row r="2845" spans="1:20" x14ac:dyDescent="0.25">
      <c r="A2845" t="s">
        <v>7492</v>
      </c>
      <c r="B2845" s="1">
        <v>44574</v>
      </c>
      <c r="C2845" t="s">
        <v>7493</v>
      </c>
      <c r="D2845" t="s">
        <v>904</v>
      </c>
      <c r="E2845" t="s">
        <v>226</v>
      </c>
      <c r="F2845" t="s">
        <v>227</v>
      </c>
      <c r="G2845" t="s">
        <v>25</v>
      </c>
      <c r="H2845" t="s">
        <v>109</v>
      </c>
      <c r="I2845">
        <v>5</v>
      </c>
      <c r="J2845">
        <v>175.68</v>
      </c>
      <c r="K2845">
        <v>0.05</v>
      </c>
      <c r="L2845">
        <v>100.14</v>
      </c>
      <c r="M2845">
        <v>2.25</v>
      </c>
      <c r="N2845">
        <v>936.87</v>
      </c>
      <c r="O2845" t="s">
        <v>27</v>
      </c>
      <c r="P2845" t="s">
        <v>28</v>
      </c>
      <c r="Q2845" t="s">
        <v>182</v>
      </c>
      <c r="R2845" t="s">
        <v>183</v>
      </c>
      <c r="S2845" t="s">
        <v>43</v>
      </c>
      <c r="T2845" t="s">
        <v>5607</v>
      </c>
    </row>
    <row r="2846" spans="1:20" x14ac:dyDescent="0.25">
      <c r="A2846" t="s">
        <v>7494</v>
      </c>
      <c r="B2846" s="1">
        <v>45595</v>
      </c>
      <c r="C2846" t="s">
        <v>7495</v>
      </c>
      <c r="D2846" t="s">
        <v>1825</v>
      </c>
      <c r="E2846" t="s">
        <v>202</v>
      </c>
      <c r="F2846" t="s">
        <v>203</v>
      </c>
      <c r="G2846" t="s">
        <v>38</v>
      </c>
      <c r="H2846" t="s">
        <v>58</v>
      </c>
      <c r="I2846">
        <v>4</v>
      </c>
      <c r="J2846">
        <v>117.57</v>
      </c>
      <c r="K2846">
        <v>0.2</v>
      </c>
      <c r="L2846">
        <v>18.809999999999999</v>
      </c>
      <c r="M2846">
        <v>4.82</v>
      </c>
      <c r="N2846">
        <v>399.85</v>
      </c>
      <c r="O2846" t="s">
        <v>153</v>
      </c>
      <c r="P2846" t="s">
        <v>181</v>
      </c>
      <c r="Q2846" t="s">
        <v>188</v>
      </c>
      <c r="R2846" t="s">
        <v>82</v>
      </c>
      <c r="S2846" t="s">
        <v>43</v>
      </c>
      <c r="T2846" t="s">
        <v>6111</v>
      </c>
    </row>
    <row r="2847" spans="1:20" x14ac:dyDescent="0.25">
      <c r="A2847" t="s">
        <v>7496</v>
      </c>
      <c r="B2847" s="1">
        <v>44183</v>
      </c>
      <c r="C2847" t="s">
        <v>7497</v>
      </c>
      <c r="D2847" t="s">
        <v>1732</v>
      </c>
      <c r="E2847" t="s">
        <v>319</v>
      </c>
      <c r="F2847" t="s">
        <v>320</v>
      </c>
      <c r="G2847" t="s">
        <v>25</v>
      </c>
      <c r="H2847" t="s">
        <v>26</v>
      </c>
      <c r="I2847">
        <v>3</v>
      </c>
      <c r="J2847">
        <v>44.31</v>
      </c>
      <c r="K2847">
        <v>0</v>
      </c>
      <c r="L2847">
        <v>10.63</v>
      </c>
      <c r="M2847">
        <v>3.88</v>
      </c>
      <c r="N2847">
        <v>147.44</v>
      </c>
      <c r="O2847" t="s">
        <v>40</v>
      </c>
      <c r="P2847" t="s">
        <v>28</v>
      </c>
      <c r="Q2847" t="s">
        <v>182</v>
      </c>
      <c r="R2847" t="s">
        <v>183</v>
      </c>
      <c r="S2847" t="s">
        <v>43</v>
      </c>
      <c r="T2847" t="s">
        <v>7498</v>
      </c>
    </row>
    <row r="2848" spans="1:20" x14ac:dyDescent="0.25">
      <c r="A2848" t="s">
        <v>7499</v>
      </c>
      <c r="B2848" s="1">
        <v>45530</v>
      </c>
      <c r="C2848" t="s">
        <v>7500</v>
      </c>
      <c r="D2848" t="s">
        <v>451</v>
      </c>
      <c r="E2848" t="s">
        <v>208</v>
      </c>
      <c r="F2848" t="s">
        <v>209</v>
      </c>
      <c r="G2848" t="s">
        <v>108</v>
      </c>
      <c r="H2848" t="s">
        <v>123</v>
      </c>
      <c r="I2848">
        <v>4</v>
      </c>
      <c r="J2848">
        <v>257.63</v>
      </c>
      <c r="K2848">
        <v>0</v>
      </c>
      <c r="L2848">
        <v>51.53</v>
      </c>
      <c r="M2848">
        <v>6.92</v>
      </c>
      <c r="N2848">
        <v>1088.97</v>
      </c>
      <c r="O2848" t="s">
        <v>40</v>
      </c>
      <c r="P2848" t="s">
        <v>28</v>
      </c>
      <c r="Q2848" t="s">
        <v>339</v>
      </c>
      <c r="R2848" t="s">
        <v>82</v>
      </c>
      <c r="S2848" t="s">
        <v>43</v>
      </c>
      <c r="T2848" t="s">
        <v>7501</v>
      </c>
    </row>
    <row r="2849" spans="1:20" x14ac:dyDescent="0.25">
      <c r="A2849" t="s">
        <v>7502</v>
      </c>
      <c r="B2849" s="1">
        <v>43903</v>
      </c>
      <c r="C2849" t="s">
        <v>7503</v>
      </c>
      <c r="D2849" t="s">
        <v>1736</v>
      </c>
      <c r="E2849" t="s">
        <v>87</v>
      </c>
      <c r="F2849" t="s">
        <v>88</v>
      </c>
      <c r="G2849" t="s">
        <v>25</v>
      </c>
      <c r="H2849" t="s">
        <v>58</v>
      </c>
      <c r="I2849">
        <v>1</v>
      </c>
      <c r="J2849">
        <v>213.04</v>
      </c>
      <c r="K2849">
        <v>0.3</v>
      </c>
      <c r="L2849">
        <v>11.93</v>
      </c>
      <c r="M2849">
        <v>8.94</v>
      </c>
      <c r="N2849">
        <v>170</v>
      </c>
      <c r="O2849" t="s">
        <v>69</v>
      </c>
      <c r="P2849" t="s">
        <v>28</v>
      </c>
      <c r="Q2849" t="s">
        <v>210</v>
      </c>
      <c r="R2849" t="s">
        <v>42</v>
      </c>
      <c r="S2849" t="s">
        <v>43</v>
      </c>
      <c r="T2849" t="s">
        <v>7065</v>
      </c>
    </row>
    <row r="2850" spans="1:20" x14ac:dyDescent="0.25">
      <c r="A2850" t="s">
        <v>7504</v>
      </c>
      <c r="B2850" s="1">
        <v>44478</v>
      </c>
      <c r="C2850" t="s">
        <v>7505</v>
      </c>
      <c r="D2850" t="s">
        <v>1919</v>
      </c>
      <c r="E2850" t="s">
        <v>530</v>
      </c>
      <c r="F2850" t="s">
        <v>531</v>
      </c>
      <c r="G2850" t="s">
        <v>98</v>
      </c>
      <c r="H2850" t="s">
        <v>26</v>
      </c>
      <c r="I2850">
        <v>1</v>
      </c>
      <c r="J2850">
        <v>267.39999999999998</v>
      </c>
      <c r="K2850">
        <v>0</v>
      </c>
      <c r="L2850">
        <v>0</v>
      </c>
      <c r="M2850">
        <v>7.58</v>
      </c>
      <c r="N2850">
        <v>274.98</v>
      </c>
      <c r="O2850" t="s">
        <v>59</v>
      </c>
      <c r="P2850" t="s">
        <v>28</v>
      </c>
      <c r="Q2850" t="s">
        <v>89</v>
      </c>
      <c r="R2850" t="s">
        <v>90</v>
      </c>
      <c r="S2850" t="s">
        <v>43</v>
      </c>
      <c r="T2850" t="s">
        <v>1308</v>
      </c>
    </row>
    <row r="2851" spans="1:20" x14ac:dyDescent="0.25">
      <c r="A2851" t="s">
        <v>7506</v>
      </c>
      <c r="B2851" s="1">
        <v>45207</v>
      </c>
      <c r="C2851" t="s">
        <v>7507</v>
      </c>
      <c r="D2851" t="s">
        <v>1465</v>
      </c>
      <c r="E2851" t="s">
        <v>319</v>
      </c>
      <c r="F2851" t="s">
        <v>320</v>
      </c>
      <c r="G2851" t="s">
        <v>180</v>
      </c>
      <c r="H2851" t="s">
        <v>263</v>
      </c>
      <c r="I2851">
        <v>1</v>
      </c>
      <c r="J2851">
        <v>298.14</v>
      </c>
      <c r="K2851">
        <v>0</v>
      </c>
      <c r="L2851">
        <v>14.91</v>
      </c>
      <c r="M2851">
        <v>3.92</v>
      </c>
      <c r="N2851">
        <v>316.97000000000003</v>
      </c>
      <c r="O2851" t="s">
        <v>153</v>
      </c>
      <c r="P2851" t="s">
        <v>28</v>
      </c>
      <c r="Q2851" t="s">
        <v>210</v>
      </c>
      <c r="R2851" t="s">
        <v>42</v>
      </c>
      <c r="S2851" t="s">
        <v>43</v>
      </c>
      <c r="T2851" t="s">
        <v>7508</v>
      </c>
    </row>
    <row r="2852" spans="1:20" x14ac:dyDescent="0.25">
      <c r="A2852" t="s">
        <v>7509</v>
      </c>
      <c r="B2852" s="1">
        <v>44924</v>
      </c>
      <c r="C2852" t="s">
        <v>7510</v>
      </c>
      <c r="D2852" t="s">
        <v>591</v>
      </c>
      <c r="E2852" t="s">
        <v>574</v>
      </c>
      <c r="F2852" t="s">
        <v>575</v>
      </c>
      <c r="G2852" t="s">
        <v>98</v>
      </c>
      <c r="H2852" t="s">
        <v>39</v>
      </c>
      <c r="I2852">
        <v>4</v>
      </c>
      <c r="J2852">
        <v>387.43</v>
      </c>
      <c r="K2852">
        <v>0.05</v>
      </c>
      <c r="L2852">
        <v>73.61</v>
      </c>
      <c r="M2852">
        <v>6.75</v>
      </c>
      <c r="N2852">
        <v>1552.59</v>
      </c>
      <c r="O2852" t="s">
        <v>40</v>
      </c>
      <c r="P2852" t="s">
        <v>28</v>
      </c>
      <c r="Q2852" t="s">
        <v>51</v>
      </c>
      <c r="R2852" t="s">
        <v>42</v>
      </c>
      <c r="S2852" t="s">
        <v>43</v>
      </c>
      <c r="T2852" t="s">
        <v>2668</v>
      </c>
    </row>
    <row r="2853" spans="1:20" x14ac:dyDescent="0.25">
      <c r="A2853" t="s">
        <v>7511</v>
      </c>
      <c r="B2853" s="1">
        <v>44255</v>
      </c>
      <c r="C2853" t="s">
        <v>7512</v>
      </c>
      <c r="D2853" t="s">
        <v>974</v>
      </c>
      <c r="E2853" t="s">
        <v>434</v>
      </c>
      <c r="F2853" t="s">
        <v>435</v>
      </c>
      <c r="G2853" t="s">
        <v>180</v>
      </c>
      <c r="H2853" t="s">
        <v>79</v>
      </c>
      <c r="I2853">
        <v>3</v>
      </c>
      <c r="J2853">
        <v>205.88</v>
      </c>
      <c r="K2853">
        <v>0.1</v>
      </c>
      <c r="L2853">
        <v>0</v>
      </c>
      <c r="M2853">
        <v>12.37</v>
      </c>
      <c r="N2853">
        <v>568.25</v>
      </c>
      <c r="O2853" t="s">
        <v>59</v>
      </c>
      <c r="P2853" t="s">
        <v>28</v>
      </c>
      <c r="Q2853" t="s">
        <v>188</v>
      </c>
      <c r="R2853" t="s">
        <v>82</v>
      </c>
      <c r="S2853" t="s">
        <v>31</v>
      </c>
      <c r="T2853" t="s">
        <v>6216</v>
      </c>
    </row>
    <row r="2854" spans="1:20" x14ac:dyDescent="0.25">
      <c r="A2854" t="s">
        <v>7513</v>
      </c>
      <c r="B2854" s="1">
        <v>44829</v>
      </c>
      <c r="C2854" t="s">
        <v>7514</v>
      </c>
      <c r="D2854" t="s">
        <v>443</v>
      </c>
      <c r="E2854" t="s">
        <v>202</v>
      </c>
      <c r="F2854" t="s">
        <v>203</v>
      </c>
      <c r="G2854" t="s">
        <v>38</v>
      </c>
      <c r="H2854" t="s">
        <v>26</v>
      </c>
      <c r="I2854">
        <v>1</v>
      </c>
      <c r="J2854">
        <v>26.89</v>
      </c>
      <c r="K2854">
        <v>0.15</v>
      </c>
      <c r="L2854">
        <v>4.1100000000000003</v>
      </c>
      <c r="M2854">
        <v>0.16</v>
      </c>
      <c r="N2854">
        <v>27.13</v>
      </c>
      <c r="O2854" t="s">
        <v>80</v>
      </c>
      <c r="P2854" t="s">
        <v>28</v>
      </c>
      <c r="Q2854" t="s">
        <v>81</v>
      </c>
      <c r="R2854" t="s">
        <v>82</v>
      </c>
      <c r="S2854" t="s">
        <v>43</v>
      </c>
      <c r="T2854" t="s">
        <v>1161</v>
      </c>
    </row>
    <row r="2855" spans="1:20" x14ac:dyDescent="0.25">
      <c r="A2855" t="s">
        <v>7515</v>
      </c>
      <c r="B2855" s="1">
        <v>44538</v>
      </c>
      <c r="C2855" t="s">
        <v>7516</v>
      </c>
      <c r="D2855" t="s">
        <v>538</v>
      </c>
      <c r="E2855" t="s">
        <v>48</v>
      </c>
      <c r="F2855" t="s">
        <v>49</v>
      </c>
      <c r="G2855" t="s">
        <v>38</v>
      </c>
      <c r="H2855" t="s">
        <v>39</v>
      </c>
      <c r="I2855">
        <v>1</v>
      </c>
      <c r="J2855">
        <v>287.27999999999997</v>
      </c>
      <c r="K2855">
        <v>0.05</v>
      </c>
      <c r="L2855">
        <v>0</v>
      </c>
      <c r="M2855">
        <v>5.68</v>
      </c>
      <c r="N2855">
        <v>278.60000000000002</v>
      </c>
      <c r="O2855" t="s">
        <v>59</v>
      </c>
      <c r="P2855" t="s">
        <v>132</v>
      </c>
      <c r="Q2855" t="s">
        <v>145</v>
      </c>
      <c r="R2855" t="s">
        <v>146</v>
      </c>
      <c r="S2855" t="s">
        <v>72</v>
      </c>
      <c r="T2855" t="s">
        <v>7517</v>
      </c>
    </row>
    <row r="2856" spans="1:20" x14ac:dyDescent="0.25">
      <c r="A2856" t="s">
        <v>7518</v>
      </c>
      <c r="B2856" s="1">
        <v>45635</v>
      </c>
      <c r="C2856" t="s">
        <v>7519</v>
      </c>
      <c r="D2856" t="s">
        <v>652</v>
      </c>
      <c r="E2856" t="s">
        <v>783</v>
      </c>
      <c r="F2856" t="s">
        <v>784</v>
      </c>
      <c r="G2856" t="s">
        <v>98</v>
      </c>
      <c r="H2856" t="s">
        <v>58</v>
      </c>
      <c r="I2856">
        <v>2</v>
      </c>
      <c r="J2856">
        <v>336.79</v>
      </c>
      <c r="K2856">
        <v>0.1</v>
      </c>
      <c r="L2856">
        <v>72.75</v>
      </c>
      <c r="M2856">
        <v>10.53</v>
      </c>
      <c r="N2856">
        <v>689.5</v>
      </c>
      <c r="O2856" t="s">
        <v>69</v>
      </c>
      <c r="P2856" t="s">
        <v>28</v>
      </c>
      <c r="Q2856" t="s">
        <v>124</v>
      </c>
      <c r="R2856" t="s">
        <v>125</v>
      </c>
      <c r="S2856" t="s">
        <v>91</v>
      </c>
      <c r="T2856" t="s">
        <v>4198</v>
      </c>
    </row>
    <row r="2857" spans="1:20" x14ac:dyDescent="0.25">
      <c r="A2857" t="s">
        <v>7520</v>
      </c>
      <c r="B2857" s="1">
        <v>44391</v>
      </c>
      <c r="C2857" t="s">
        <v>7521</v>
      </c>
      <c r="D2857" t="s">
        <v>347</v>
      </c>
      <c r="E2857" t="s">
        <v>130</v>
      </c>
      <c r="F2857" t="s">
        <v>131</v>
      </c>
      <c r="G2857" t="s">
        <v>98</v>
      </c>
      <c r="H2857" t="s">
        <v>79</v>
      </c>
      <c r="I2857">
        <v>5</v>
      </c>
      <c r="J2857">
        <v>144.97</v>
      </c>
      <c r="K2857">
        <v>0</v>
      </c>
      <c r="L2857">
        <v>36.24</v>
      </c>
      <c r="M2857">
        <v>8.7899999999999991</v>
      </c>
      <c r="N2857">
        <v>769.88</v>
      </c>
      <c r="O2857" t="s">
        <v>80</v>
      </c>
      <c r="P2857" t="s">
        <v>181</v>
      </c>
      <c r="Q2857" t="s">
        <v>188</v>
      </c>
      <c r="R2857" t="s">
        <v>82</v>
      </c>
      <c r="S2857" t="s">
        <v>43</v>
      </c>
      <c r="T2857" t="s">
        <v>7522</v>
      </c>
    </row>
    <row r="2858" spans="1:20" x14ac:dyDescent="0.25">
      <c r="A2858" t="s">
        <v>7523</v>
      </c>
      <c r="B2858" s="1">
        <v>44658</v>
      </c>
      <c r="C2858" t="s">
        <v>7524</v>
      </c>
      <c r="D2858" t="s">
        <v>516</v>
      </c>
      <c r="E2858" t="s">
        <v>36</v>
      </c>
      <c r="F2858" t="s">
        <v>37</v>
      </c>
      <c r="G2858" t="s">
        <v>98</v>
      </c>
      <c r="H2858" t="s">
        <v>263</v>
      </c>
      <c r="I2858">
        <v>4</v>
      </c>
      <c r="J2858">
        <v>195.59</v>
      </c>
      <c r="K2858">
        <v>0</v>
      </c>
      <c r="L2858">
        <v>62.59</v>
      </c>
      <c r="M2858">
        <v>11.94</v>
      </c>
      <c r="N2858">
        <v>856.89</v>
      </c>
      <c r="O2858" t="s">
        <v>27</v>
      </c>
      <c r="P2858" t="s">
        <v>28</v>
      </c>
      <c r="Q2858" t="s">
        <v>116</v>
      </c>
      <c r="R2858" t="s">
        <v>42</v>
      </c>
      <c r="S2858" t="s">
        <v>91</v>
      </c>
      <c r="T2858" t="s">
        <v>769</v>
      </c>
    </row>
    <row r="2859" spans="1:20" x14ac:dyDescent="0.25">
      <c r="A2859" t="s">
        <v>7525</v>
      </c>
      <c r="B2859" s="1">
        <v>45496</v>
      </c>
      <c r="C2859" t="s">
        <v>7526</v>
      </c>
      <c r="D2859" t="s">
        <v>1092</v>
      </c>
      <c r="E2859" t="s">
        <v>66</v>
      </c>
      <c r="F2859" t="s">
        <v>67</v>
      </c>
      <c r="G2859" t="s">
        <v>38</v>
      </c>
      <c r="H2859" t="s">
        <v>123</v>
      </c>
      <c r="I2859">
        <v>4</v>
      </c>
      <c r="J2859">
        <v>429.37</v>
      </c>
      <c r="K2859">
        <v>0</v>
      </c>
      <c r="L2859">
        <v>85.87</v>
      </c>
      <c r="M2859">
        <v>4.9800000000000004</v>
      </c>
      <c r="N2859">
        <v>1808.33</v>
      </c>
      <c r="O2859" t="s">
        <v>27</v>
      </c>
      <c r="P2859" t="s">
        <v>181</v>
      </c>
      <c r="Q2859" t="s">
        <v>182</v>
      </c>
      <c r="R2859" t="s">
        <v>183</v>
      </c>
      <c r="S2859" t="s">
        <v>31</v>
      </c>
      <c r="T2859" t="s">
        <v>2846</v>
      </c>
    </row>
    <row r="2860" spans="1:20" x14ac:dyDescent="0.25">
      <c r="A2860" t="s">
        <v>7527</v>
      </c>
      <c r="B2860" s="1">
        <v>44786</v>
      </c>
      <c r="C2860" t="s">
        <v>7528</v>
      </c>
      <c r="D2860" t="s">
        <v>1081</v>
      </c>
      <c r="E2860" t="s">
        <v>302</v>
      </c>
      <c r="F2860" t="s">
        <v>303</v>
      </c>
      <c r="G2860" t="s">
        <v>108</v>
      </c>
      <c r="H2860" t="s">
        <v>109</v>
      </c>
      <c r="I2860">
        <v>4</v>
      </c>
      <c r="J2860">
        <v>251.22</v>
      </c>
      <c r="K2860">
        <v>0.25</v>
      </c>
      <c r="L2860">
        <v>90.44</v>
      </c>
      <c r="M2860">
        <v>11.85</v>
      </c>
      <c r="N2860">
        <v>855.95</v>
      </c>
      <c r="O2860" t="s">
        <v>27</v>
      </c>
      <c r="P2860" t="s">
        <v>28</v>
      </c>
      <c r="Q2860" t="s">
        <v>139</v>
      </c>
      <c r="R2860" t="s">
        <v>140</v>
      </c>
      <c r="S2860" t="s">
        <v>43</v>
      </c>
      <c r="T2860" t="s">
        <v>747</v>
      </c>
    </row>
    <row r="2861" spans="1:20" x14ac:dyDescent="0.25">
      <c r="A2861" t="s">
        <v>7529</v>
      </c>
      <c r="B2861" s="1">
        <v>44347</v>
      </c>
      <c r="C2861" t="s">
        <v>7530</v>
      </c>
      <c r="D2861" t="s">
        <v>220</v>
      </c>
      <c r="E2861" t="s">
        <v>337</v>
      </c>
      <c r="F2861" t="s">
        <v>338</v>
      </c>
      <c r="G2861" t="s">
        <v>98</v>
      </c>
      <c r="H2861" t="s">
        <v>26</v>
      </c>
      <c r="I2861">
        <v>1</v>
      </c>
      <c r="J2861">
        <v>271.38</v>
      </c>
      <c r="K2861">
        <v>0</v>
      </c>
      <c r="L2861">
        <v>32.57</v>
      </c>
      <c r="M2861">
        <v>13.17</v>
      </c>
      <c r="N2861">
        <v>317.12</v>
      </c>
      <c r="O2861" t="s">
        <v>40</v>
      </c>
      <c r="P2861" t="s">
        <v>28</v>
      </c>
      <c r="Q2861" t="s">
        <v>210</v>
      </c>
      <c r="R2861" t="s">
        <v>42</v>
      </c>
      <c r="S2861" t="s">
        <v>31</v>
      </c>
      <c r="T2861" t="s">
        <v>2511</v>
      </c>
    </row>
    <row r="2862" spans="1:20" x14ac:dyDescent="0.25">
      <c r="A2862" t="s">
        <v>7531</v>
      </c>
      <c r="B2862" s="1">
        <v>44258</v>
      </c>
      <c r="C2862" t="s">
        <v>7532</v>
      </c>
      <c r="D2862" t="s">
        <v>113</v>
      </c>
      <c r="E2862" t="s">
        <v>945</v>
      </c>
      <c r="F2862" t="s">
        <v>946</v>
      </c>
      <c r="G2862" t="s">
        <v>180</v>
      </c>
      <c r="H2862" t="s">
        <v>39</v>
      </c>
      <c r="I2862">
        <v>3</v>
      </c>
      <c r="J2862">
        <v>388.18</v>
      </c>
      <c r="K2862">
        <v>0</v>
      </c>
      <c r="L2862">
        <v>58.23</v>
      </c>
      <c r="M2862">
        <v>6.58</v>
      </c>
      <c r="N2862">
        <v>1229.3499999999999</v>
      </c>
      <c r="O2862" t="s">
        <v>59</v>
      </c>
      <c r="P2862" t="s">
        <v>28</v>
      </c>
      <c r="Q2862" t="s">
        <v>228</v>
      </c>
      <c r="R2862" t="s">
        <v>82</v>
      </c>
      <c r="S2862" t="s">
        <v>43</v>
      </c>
      <c r="T2862" t="s">
        <v>1278</v>
      </c>
    </row>
    <row r="2863" spans="1:20" x14ac:dyDescent="0.25">
      <c r="A2863" t="s">
        <v>7533</v>
      </c>
      <c r="B2863" s="1">
        <v>45393</v>
      </c>
      <c r="C2863" t="s">
        <v>4448</v>
      </c>
      <c r="D2863" t="s">
        <v>811</v>
      </c>
      <c r="E2863" t="s">
        <v>106</v>
      </c>
      <c r="F2863" t="s">
        <v>107</v>
      </c>
      <c r="G2863" t="s">
        <v>50</v>
      </c>
      <c r="H2863" t="s">
        <v>39</v>
      </c>
      <c r="I2863">
        <v>1</v>
      </c>
      <c r="J2863">
        <v>446.81</v>
      </c>
      <c r="K2863">
        <v>0.3</v>
      </c>
      <c r="L2863">
        <v>25.02</v>
      </c>
      <c r="M2863">
        <v>6.97</v>
      </c>
      <c r="N2863">
        <v>344.76</v>
      </c>
      <c r="O2863" t="s">
        <v>40</v>
      </c>
      <c r="P2863" t="s">
        <v>28</v>
      </c>
      <c r="Q2863" t="s">
        <v>81</v>
      </c>
      <c r="R2863" t="s">
        <v>82</v>
      </c>
      <c r="S2863" t="s">
        <v>43</v>
      </c>
      <c r="T2863" t="s">
        <v>6330</v>
      </c>
    </row>
    <row r="2864" spans="1:20" x14ac:dyDescent="0.25">
      <c r="A2864" t="s">
        <v>7534</v>
      </c>
      <c r="B2864" s="1">
        <v>43990</v>
      </c>
      <c r="C2864" t="s">
        <v>7535</v>
      </c>
      <c r="D2864" t="s">
        <v>425</v>
      </c>
      <c r="E2864" t="s">
        <v>386</v>
      </c>
      <c r="F2864" t="s">
        <v>387</v>
      </c>
      <c r="G2864" t="s">
        <v>98</v>
      </c>
      <c r="H2864" t="s">
        <v>354</v>
      </c>
      <c r="I2864">
        <v>3</v>
      </c>
      <c r="J2864">
        <v>323.11</v>
      </c>
      <c r="K2864">
        <v>0.2</v>
      </c>
      <c r="L2864">
        <v>38.770000000000003</v>
      </c>
      <c r="M2864">
        <v>14.81</v>
      </c>
      <c r="N2864">
        <v>829.04</v>
      </c>
      <c r="O2864" t="s">
        <v>27</v>
      </c>
      <c r="P2864" t="s">
        <v>28</v>
      </c>
      <c r="Q2864" t="s">
        <v>81</v>
      </c>
      <c r="R2864" t="s">
        <v>82</v>
      </c>
      <c r="S2864" t="s">
        <v>31</v>
      </c>
      <c r="T2864" t="s">
        <v>5127</v>
      </c>
    </row>
    <row r="2865" spans="1:20" x14ac:dyDescent="0.25">
      <c r="A2865" t="s">
        <v>7536</v>
      </c>
      <c r="B2865" s="1">
        <v>43979</v>
      </c>
      <c r="C2865" t="s">
        <v>7537</v>
      </c>
      <c r="D2865" t="s">
        <v>611</v>
      </c>
      <c r="E2865" t="s">
        <v>172</v>
      </c>
      <c r="F2865" t="s">
        <v>173</v>
      </c>
      <c r="G2865" t="s">
        <v>180</v>
      </c>
      <c r="H2865" t="s">
        <v>354</v>
      </c>
      <c r="I2865">
        <v>4</v>
      </c>
      <c r="J2865">
        <v>392.49</v>
      </c>
      <c r="K2865">
        <v>0.05</v>
      </c>
      <c r="L2865">
        <v>178.98</v>
      </c>
      <c r="M2865">
        <v>0.55000000000000004</v>
      </c>
      <c r="N2865">
        <v>1670.99</v>
      </c>
      <c r="O2865" t="s">
        <v>153</v>
      </c>
      <c r="P2865" t="s">
        <v>28</v>
      </c>
      <c r="Q2865" t="s">
        <v>182</v>
      </c>
      <c r="R2865" t="s">
        <v>183</v>
      </c>
      <c r="S2865" t="s">
        <v>235</v>
      </c>
      <c r="T2865" t="s">
        <v>7538</v>
      </c>
    </row>
    <row r="2866" spans="1:20" x14ac:dyDescent="0.25">
      <c r="A2866" t="s">
        <v>7539</v>
      </c>
      <c r="B2866" s="1">
        <v>44606</v>
      </c>
      <c r="C2866" t="s">
        <v>294</v>
      </c>
      <c r="D2866" t="s">
        <v>301</v>
      </c>
      <c r="E2866" t="s">
        <v>208</v>
      </c>
      <c r="F2866" t="s">
        <v>209</v>
      </c>
      <c r="G2866" t="s">
        <v>25</v>
      </c>
      <c r="H2866" t="s">
        <v>79</v>
      </c>
      <c r="I2866">
        <v>2</v>
      </c>
      <c r="J2866">
        <v>490.04</v>
      </c>
      <c r="K2866">
        <v>0.1</v>
      </c>
      <c r="L2866">
        <v>70.569999999999993</v>
      </c>
      <c r="M2866">
        <v>5.77</v>
      </c>
      <c r="N2866">
        <v>958.41</v>
      </c>
      <c r="O2866" t="s">
        <v>69</v>
      </c>
      <c r="P2866" t="s">
        <v>28</v>
      </c>
      <c r="Q2866" t="s">
        <v>124</v>
      </c>
      <c r="R2866" t="s">
        <v>125</v>
      </c>
      <c r="S2866" t="s">
        <v>72</v>
      </c>
      <c r="T2866" t="s">
        <v>1415</v>
      </c>
    </row>
    <row r="2867" spans="1:20" x14ac:dyDescent="0.25">
      <c r="A2867" t="s">
        <v>7540</v>
      </c>
      <c r="B2867" s="1">
        <v>45084</v>
      </c>
      <c r="C2867" t="s">
        <v>7541</v>
      </c>
      <c r="D2867" t="s">
        <v>405</v>
      </c>
      <c r="E2867" t="s">
        <v>48</v>
      </c>
      <c r="F2867" t="s">
        <v>49</v>
      </c>
      <c r="G2867" t="s">
        <v>38</v>
      </c>
      <c r="H2867" t="s">
        <v>123</v>
      </c>
      <c r="I2867">
        <v>3</v>
      </c>
      <c r="J2867">
        <v>84.26</v>
      </c>
      <c r="K2867">
        <v>0</v>
      </c>
      <c r="L2867">
        <v>30.33</v>
      </c>
      <c r="M2867">
        <v>0.35</v>
      </c>
      <c r="N2867">
        <v>283.45999999999998</v>
      </c>
      <c r="O2867" t="s">
        <v>59</v>
      </c>
      <c r="P2867" t="s">
        <v>28</v>
      </c>
      <c r="Q2867" t="s">
        <v>29</v>
      </c>
      <c r="R2867" t="s">
        <v>30</v>
      </c>
      <c r="S2867" t="s">
        <v>43</v>
      </c>
      <c r="T2867" t="s">
        <v>7542</v>
      </c>
    </row>
    <row r="2868" spans="1:20" x14ac:dyDescent="0.25">
      <c r="A2868" t="s">
        <v>7543</v>
      </c>
      <c r="B2868" s="1">
        <v>45566</v>
      </c>
      <c r="C2868" t="s">
        <v>7544</v>
      </c>
      <c r="D2868" t="s">
        <v>702</v>
      </c>
      <c r="E2868" t="s">
        <v>280</v>
      </c>
      <c r="F2868" t="s">
        <v>281</v>
      </c>
      <c r="G2868" t="s">
        <v>108</v>
      </c>
      <c r="H2868" t="s">
        <v>256</v>
      </c>
      <c r="I2868">
        <v>5</v>
      </c>
      <c r="J2868">
        <v>103.76</v>
      </c>
      <c r="K2868">
        <v>0.2</v>
      </c>
      <c r="L2868">
        <v>0</v>
      </c>
      <c r="M2868">
        <v>10.039999999999999</v>
      </c>
      <c r="N2868">
        <v>425.08</v>
      </c>
      <c r="O2868" t="s">
        <v>69</v>
      </c>
      <c r="P2868" t="s">
        <v>28</v>
      </c>
      <c r="Q2868" t="s">
        <v>60</v>
      </c>
      <c r="R2868" t="s">
        <v>61</v>
      </c>
      <c r="S2868" t="s">
        <v>72</v>
      </c>
      <c r="T2868" t="s">
        <v>7545</v>
      </c>
    </row>
    <row r="2869" spans="1:20" x14ac:dyDescent="0.25">
      <c r="A2869" t="s">
        <v>7546</v>
      </c>
      <c r="B2869" s="1">
        <v>45416</v>
      </c>
      <c r="C2869" t="s">
        <v>7547</v>
      </c>
      <c r="D2869" t="s">
        <v>573</v>
      </c>
      <c r="E2869" t="s">
        <v>352</v>
      </c>
      <c r="F2869" t="s">
        <v>353</v>
      </c>
      <c r="G2869" t="s">
        <v>180</v>
      </c>
      <c r="H2869" t="s">
        <v>58</v>
      </c>
      <c r="I2869">
        <v>2</v>
      </c>
      <c r="J2869">
        <v>380.71</v>
      </c>
      <c r="K2869">
        <v>0.1</v>
      </c>
      <c r="L2869">
        <v>0</v>
      </c>
      <c r="M2869">
        <v>1.1599999999999999</v>
      </c>
      <c r="N2869">
        <v>686.44</v>
      </c>
      <c r="O2869" t="s">
        <v>27</v>
      </c>
      <c r="P2869" t="s">
        <v>28</v>
      </c>
      <c r="Q2869" t="s">
        <v>60</v>
      </c>
      <c r="R2869" t="s">
        <v>61</v>
      </c>
      <c r="S2869" t="s">
        <v>31</v>
      </c>
      <c r="T2869" t="s">
        <v>4851</v>
      </c>
    </row>
    <row r="2870" spans="1:20" x14ac:dyDescent="0.25">
      <c r="A2870" t="s">
        <v>7548</v>
      </c>
      <c r="B2870" s="1">
        <v>43897</v>
      </c>
      <c r="C2870" t="s">
        <v>7549</v>
      </c>
      <c r="D2870" t="s">
        <v>1636</v>
      </c>
      <c r="E2870" t="s">
        <v>391</v>
      </c>
      <c r="F2870" t="s">
        <v>392</v>
      </c>
      <c r="G2870" t="s">
        <v>180</v>
      </c>
      <c r="H2870" t="s">
        <v>256</v>
      </c>
      <c r="I2870">
        <v>3</v>
      </c>
      <c r="J2870">
        <v>576.24</v>
      </c>
      <c r="K2870">
        <v>0</v>
      </c>
      <c r="L2870">
        <v>0</v>
      </c>
      <c r="M2870">
        <v>10.53</v>
      </c>
      <c r="N2870">
        <v>1739.25</v>
      </c>
      <c r="O2870" t="s">
        <v>69</v>
      </c>
      <c r="P2870" t="s">
        <v>28</v>
      </c>
      <c r="Q2870" t="s">
        <v>71</v>
      </c>
      <c r="R2870" t="s">
        <v>42</v>
      </c>
      <c r="S2870" t="s">
        <v>43</v>
      </c>
      <c r="T2870" t="s">
        <v>7550</v>
      </c>
    </row>
    <row r="2871" spans="1:20" x14ac:dyDescent="0.25">
      <c r="A2871" t="s">
        <v>7551</v>
      </c>
      <c r="B2871" s="1">
        <v>44844</v>
      </c>
      <c r="C2871" t="s">
        <v>7552</v>
      </c>
      <c r="D2871" t="s">
        <v>923</v>
      </c>
      <c r="E2871" t="s">
        <v>254</v>
      </c>
      <c r="F2871" t="s">
        <v>255</v>
      </c>
      <c r="G2871" t="s">
        <v>38</v>
      </c>
      <c r="H2871" t="s">
        <v>256</v>
      </c>
      <c r="I2871">
        <v>1</v>
      </c>
      <c r="J2871">
        <v>10.039999999999999</v>
      </c>
      <c r="K2871">
        <v>0.05</v>
      </c>
      <c r="L2871">
        <v>1.1399999999999999</v>
      </c>
      <c r="M2871">
        <v>6.9</v>
      </c>
      <c r="N2871">
        <v>17.579999999999998</v>
      </c>
      <c r="O2871" t="s">
        <v>80</v>
      </c>
      <c r="P2871" t="s">
        <v>28</v>
      </c>
      <c r="Q2871" t="s">
        <v>228</v>
      </c>
      <c r="R2871" t="s">
        <v>82</v>
      </c>
      <c r="S2871" t="s">
        <v>43</v>
      </c>
      <c r="T2871" t="s">
        <v>7553</v>
      </c>
    </row>
    <row r="2872" spans="1:20" x14ac:dyDescent="0.25">
      <c r="A2872" t="s">
        <v>7554</v>
      </c>
      <c r="B2872" s="1">
        <v>44211</v>
      </c>
      <c r="C2872" t="s">
        <v>7555</v>
      </c>
      <c r="D2872" t="s">
        <v>1314</v>
      </c>
      <c r="E2872" t="s">
        <v>521</v>
      </c>
      <c r="F2872" t="s">
        <v>522</v>
      </c>
      <c r="G2872" t="s">
        <v>38</v>
      </c>
      <c r="H2872" t="s">
        <v>123</v>
      </c>
      <c r="I2872">
        <v>5</v>
      </c>
      <c r="J2872">
        <v>179.67</v>
      </c>
      <c r="K2872">
        <v>0</v>
      </c>
      <c r="L2872">
        <v>0</v>
      </c>
      <c r="M2872">
        <v>9.31</v>
      </c>
      <c r="N2872">
        <v>907.66</v>
      </c>
      <c r="O2872" t="s">
        <v>27</v>
      </c>
      <c r="P2872" t="s">
        <v>99</v>
      </c>
      <c r="Q2872" t="s">
        <v>60</v>
      </c>
      <c r="R2872" t="s">
        <v>61</v>
      </c>
      <c r="S2872" t="s">
        <v>43</v>
      </c>
      <c r="T2872" t="s">
        <v>5981</v>
      </c>
    </row>
    <row r="2873" spans="1:20" x14ac:dyDescent="0.25">
      <c r="A2873" t="s">
        <v>7556</v>
      </c>
      <c r="B2873" s="1">
        <v>43888</v>
      </c>
      <c r="C2873" t="s">
        <v>7557</v>
      </c>
      <c r="D2873" t="s">
        <v>811</v>
      </c>
      <c r="E2873" t="s">
        <v>226</v>
      </c>
      <c r="F2873" t="s">
        <v>227</v>
      </c>
      <c r="G2873" t="s">
        <v>50</v>
      </c>
      <c r="H2873" t="s">
        <v>58</v>
      </c>
      <c r="I2873">
        <v>2</v>
      </c>
      <c r="J2873">
        <v>173.28</v>
      </c>
      <c r="K2873">
        <v>0</v>
      </c>
      <c r="L2873">
        <v>27.72</v>
      </c>
      <c r="M2873">
        <v>12.67</v>
      </c>
      <c r="N2873">
        <v>386.95</v>
      </c>
      <c r="O2873" t="s">
        <v>69</v>
      </c>
      <c r="P2873" t="s">
        <v>28</v>
      </c>
      <c r="Q2873" t="s">
        <v>51</v>
      </c>
      <c r="R2873" t="s">
        <v>42</v>
      </c>
      <c r="S2873" t="s">
        <v>43</v>
      </c>
      <c r="T2873" t="s">
        <v>4098</v>
      </c>
    </row>
    <row r="2874" spans="1:20" x14ac:dyDescent="0.25">
      <c r="A2874" t="s">
        <v>7558</v>
      </c>
      <c r="B2874" s="1">
        <v>45113</v>
      </c>
      <c r="C2874" t="s">
        <v>7559</v>
      </c>
      <c r="D2874" t="s">
        <v>192</v>
      </c>
      <c r="E2874" t="s">
        <v>812</v>
      </c>
      <c r="F2874" t="s">
        <v>813</v>
      </c>
      <c r="G2874" t="s">
        <v>38</v>
      </c>
      <c r="H2874" t="s">
        <v>39</v>
      </c>
      <c r="I2874">
        <v>3</v>
      </c>
      <c r="J2874">
        <v>96.8</v>
      </c>
      <c r="K2874">
        <v>0</v>
      </c>
      <c r="L2874">
        <v>14.52</v>
      </c>
      <c r="M2874">
        <v>14.4</v>
      </c>
      <c r="N2874">
        <v>319.32</v>
      </c>
      <c r="O2874" t="s">
        <v>69</v>
      </c>
      <c r="P2874" t="s">
        <v>28</v>
      </c>
      <c r="Q2874" t="s">
        <v>60</v>
      </c>
      <c r="R2874" t="s">
        <v>61</v>
      </c>
      <c r="S2874" t="s">
        <v>43</v>
      </c>
      <c r="T2874" t="s">
        <v>3700</v>
      </c>
    </row>
    <row r="2875" spans="1:20" x14ac:dyDescent="0.25">
      <c r="A2875" t="s">
        <v>7560</v>
      </c>
      <c r="B2875" s="1">
        <v>44172</v>
      </c>
      <c r="C2875" t="s">
        <v>7561</v>
      </c>
      <c r="D2875" t="s">
        <v>611</v>
      </c>
      <c r="E2875" t="s">
        <v>23</v>
      </c>
      <c r="F2875" t="s">
        <v>24</v>
      </c>
      <c r="G2875" t="s">
        <v>38</v>
      </c>
      <c r="H2875" t="s">
        <v>354</v>
      </c>
      <c r="I2875">
        <v>4</v>
      </c>
      <c r="J2875">
        <v>303.98</v>
      </c>
      <c r="K2875">
        <v>0.05</v>
      </c>
      <c r="L2875">
        <v>0</v>
      </c>
      <c r="M2875">
        <v>10.210000000000001</v>
      </c>
      <c r="N2875">
        <v>1165.33</v>
      </c>
      <c r="O2875" t="s">
        <v>59</v>
      </c>
      <c r="P2875" t="s">
        <v>132</v>
      </c>
      <c r="Q2875" t="s">
        <v>145</v>
      </c>
      <c r="R2875" t="s">
        <v>146</v>
      </c>
      <c r="S2875" t="s">
        <v>43</v>
      </c>
      <c r="T2875" t="s">
        <v>817</v>
      </c>
    </row>
    <row r="2876" spans="1:20" x14ac:dyDescent="0.25">
      <c r="A2876" t="s">
        <v>7562</v>
      </c>
      <c r="B2876" s="1">
        <v>44984</v>
      </c>
      <c r="C2876" t="s">
        <v>7563</v>
      </c>
      <c r="D2876" t="s">
        <v>823</v>
      </c>
      <c r="E2876" t="s">
        <v>172</v>
      </c>
      <c r="F2876" t="s">
        <v>173</v>
      </c>
      <c r="G2876" t="s">
        <v>180</v>
      </c>
      <c r="H2876" t="s">
        <v>354</v>
      </c>
      <c r="I2876">
        <v>5</v>
      </c>
      <c r="J2876">
        <v>380.95</v>
      </c>
      <c r="K2876">
        <v>0.05</v>
      </c>
      <c r="L2876">
        <v>217.14</v>
      </c>
      <c r="M2876">
        <v>2.42</v>
      </c>
      <c r="N2876">
        <v>2029.07</v>
      </c>
      <c r="O2876" t="s">
        <v>27</v>
      </c>
      <c r="P2876" t="s">
        <v>132</v>
      </c>
      <c r="Q2876" t="s">
        <v>100</v>
      </c>
      <c r="R2876" t="s">
        <v>101</v>
      </c>
      <c r="S2876" t="s">
        <v>31</v>
      </c>
      <c r="T2876" t="s">
        <v>7564</v>
      </c>
    </row>
    <row r="2877" spans="1:20" x14ac:dyDescent="0.25">
      <c r="A2877" t="s">
        <v>7565</v>
      </c>
      <c r="B2877" s="1">
        <v>44557</v>
      </c>
      <c r="C2877" t="s">
        <v>7566</v>
      </c>
      <c r="D2877" t="s">
        <v>65</v>
      </c>
      <c r="E2877" t="s">
        <v>352</v>
      </c>
      <c r="F2877" t="s">
        <v>353</v>
      </c>
      <c r="G2877" t="s">
        <v>50</v>
      </c>
      <c r="H2877" t="s">
        <v>354</v>
      </c>
      <c r="I2877">
        <v>2</v>
      </c>
      <c r="J2877">
        <v>372.54</v>
      </c>
      <c r="K2877">
        <v>0.15</v>
      </c>
      <c r="L2877">
        <v>31.67</v>
      </c>
      <c r="M2877">
        <v>12.96</v>
      </c>
      <c r="N2877">
        <v>677.95</v>
      </c>
      <c r="O2877" t="s">
        <v>27</v>
      </c>
      <c r="P2877" t="s">
        <v>28</v>
      </c>
      <c r="Q2877" t="s">
        <v>81</v>
      </c>
      <c r="R2877" t="s">
        <v>82</v>
      </c>
      <c r="S2877" t="s">
        <v>43</v>
      </c>
      <c r="T2877" t="s">
        <v>5816</v>
      </c>
    </row>
    <row r="2878" spans="1:20" x14ac:dyDescent="0.25">
      <c r="A2878" t="s">
        <v>7567</v>
      </c>
      <c r="B2878" s="1">
        <v>45026</v>
      </c>
      <c r="C2878" t="s">
        <v>7568</v>
      </c>
      <c r="D2878" t="s">
        <v>396</v>
      </c>
      <c r="E2878" t="s">
        <v>215</v>
      </c>
      <c r="F2878" t="s">
        <v>216</v>
      </c>
      <c r="G2878" t="s">
        <v>38</v>
      </c>
      <c r="H2878" t="s">
        <v>79</v>
      </c>
      <c r="I2878">
        <v>3</v>
      </c>
      <c r="J2878">
        <v>578.83000000000004</v>
      </c>
      <c r="K2878">
        <v>0.05</v>
      </c>
      <c r="L2878">
        <v>131.97</v>
      </c>
      <c r="M2878">
        <v>6.57</v>
      </c>
      <c r="N2878">
        <v>1788.21</v>
      </c>
      <c r="O2878" t="s">
        <v>69</v>
      </c>
      <c r="P2878" t="s">
        <v>28</v>
      </c>
      <c r="Q2878" t="s">
        <v>116</v>
      </c>
      <c r="R2878" t="s">
        <v>42</v>
      </c>
      <c r="S2878" t="s">
        <v>43</v>
      </c>
      <c r="T2878" t="s">
        <v>1281</v>
      </c>
    </row>
    <row r="2879" spans="1:20" x14ac:dyDescent="0.25">
      <c r="A2879" t="s">
        <v>7569</v>
      </c>
      <c r="B2879" s="1">
        <v>44600</v>
      </c>
      <c r="C2879" t="s">
        <v>7570</v>
      </c>
      <c r="D2879" t="s">
        <v>232</v>
      </c>
      <c r="E2879" t="s">
        <v>178</v>
      </c>
      <c r="F2879" t="s">
        <v>179</v>
      </c>
      <c r="G2879" t="s">
        <v>25</v>
      </c>
      <c r="H2879" t="s">
        <v>68</v>
      </c>
      <c r="I2879">
        <v>3</v>
      </c>
      <c r="J2879">
        <v>174.31</v>
      </c>
      <c r="K2879">
        <v>0</v>
      </c>
      <c r="L2879">
        <v>62.75</v>
      </c>
      <c r="M2879">
        <v>10.09</v>
      </c>
      <c r="N2879">
        <v>595.77</v>
      </c>
      <c r="O2879" t="s">
        <v>27</v>
      </c>
      <c r="P2879" t="s">
        <v>70</v>
      </c>
      <c r="Q2879" t="s">
        <v>188</v>
      </c>
      <c r="R2879" t="s">
        <v>82</v>
      </c>
      <c r="S2879" t="s">
        <v>43</v>
      </c>
      <c r="T2879" t="s">
        <v>4508</v>
      </c>
    </row>
    <row r="2880" spans="1:20" x14ac:dyDescent="0.25">
      <c r="A2880" t="s">
        <v>7571</v>
      </c>
      <c r="B2880" s="1">
        <v>44444</v>
      </c>
      <c r="C2880" t="s">
        <v>7572</v>
      </c>
      <c r="D2880" t="s">
        <v>1137</v>
      </c>
      <c r="E2880" t="s">
        <v>77</v>
      </c>
      <c r="F2880" t="s">
        <v>78</v>
      </c>
      <c r="G2880" t="s">
        <v>38</v>
      </c>
      <c r="H2880" t="s">
        <v>109</v>
      </c>
      <c r="I2880">
        <v>2</v>
      </c>
      <c r="J2880">
        <v>329.65</v>
      </c>
      <c r="K2880">
        <v>0</v>
      </c>
      <c r="L2880">
        <v>79.12</v>
      </c>
      <c r="M2880">
        <v>14.19</v>
      </c>
      <c r="N2880">
        <v>752.61</v>
      </c>
      <c r="O2880" t="s">
        <v>40</v>
      </c>
      <c r="P2880" t="s">
        <v>181</v>
      </c>
      <c r="Q2880" t="s">
        <v>188</v>
      </c>
      <c r="R2880" t="s">
        <v>82</v>
      </c>
      <c r="S2880" t="s">
        <v>43</v>
      </c>
      <c r="T2880" t="s">
        <v>5439</v>
      </c>
    </row>
    <row r="2881" spans="1:20" x14ac:dyDescent="0.25">
      <c r="A2881" t="s">
        <v>7573</v>
      </c>
      <c r="B2881" s="1">
        <v>45063</v>
      </c>
      <c r="C2881" t="s">
        <v>7574</v>
      </c>
      <c r="D2881" t="s">
        <v>291</v>
      </c>
      <c r="E2881" t="s">
        <v>945</v>
      </c>
      <c r="F2881" t="s">
        <v>946</v>
      </c>
      <c r="G2881" t="s">
        <v>180</v>
      </c>
      <c r="H2881" t="s">
        <v>26</v>
      </c>
      <c r="I2881">
        <v>5</v>
      </c>
      <c r="J2881">
        <v>48.79</v>
      </c>
      <c r="K2881">
        <v>0.15</v>
      </c>
      <c r="L2881">
        <v>24.88</v>
      </c>
      <c r="M2881">
        <v>14.58</v>
      </c>
      <c r="N2881">
        <v>246.82</v>
      </c>
      <c r="O2881" t="s">
        <v>27</v>
      </c>
      <c r="P2881" t="s">
        <v>28</v>
      </c>
      <c r="Q2881" t="s">
        <v>60</v>
      </c>
      <c r="R2881" t="s">
        <v>61</v>
      </c>
      <c r="S2881" t="s">
        <v>43</v>
      </c>
      <c r="T2881" t="s">
        <v>1578</v>
      </c>
    </row>
    <row r="2882" spans="1:20" x14ac:dyDescent="0.25">
      <c r="A2882" t="s">
        <v>7575</v>
      </c>
      <c r="B2882" s="1">
        <v>44184</v>
      </c>
      <c r="C2882" t="s">
        <v>1617</v>
      </c>
      <c r="D2882" t="s">
        <v>481</v>
      </c>
      <c r="E2882" t="s">
        <v>172</v>
      </c>
      <c r="F2882" t="s">
        <v>173</v>
      </c>
      <c r="G2882" t="s">
        <v>98</v>
      </c>
      <c r="H2882" t="s">
        <v>109</v>
      </c>
      <c r="I2882">
        <v>1</v>
      </c>
      <c r="J2882">
        <v>396.14</v>
      </c>
      <c r="K2882">
        <v>0</v>
      </c>
      <c r="L2882">
        <v>19.809999999999999</v>
      </c>
      <c r="M2882">
        <v>11.19</v>
      </c>
      <c r="N2882">
        <v>427.14</v>
      </c>
      <c r="O2882" t="s">
        <v>153</v>
      </c>
      <c r="P2882" t="s">
        <v>28</v>
      </c>
      <c r="Q2882" t="s">
        <v>221</v>
      </c>
      <c r="R2882" t="s">
        <v>222</v>
      </c>
      <c r="S2882" t="s">
        <v>235</v>
      </c>
      <c r="T2882" t="s">
        <v>911</v>
      </c>
    </row>
    <row r="2883" spans="1:20" x14ac:dyDescent="0.25">
      <c r="A2883" t="s">
        <v>7576</v>
      </c>
      <c r="B2883" s="1">
        <v>45325</v>
      </c>
      <c r="C2883" t="s">
        <v>7577</v>
      </c>
      <c r="D2883" t="s">
        <v>1496</v>
      </c>
      <c r="E2883" t="s">
        <v>202</v>
      </c>
      <c r="F2883" t="s">
        <v>203</v>
      </c>
      <c r="G2883" t="s">
        <v>50</v>
      </c>
      <c r="H2883" t="s">
        <v>39</v>
      </c>
      <c r="I2883">
        <v>2</v>
      </c>
      <c r="J2883">
        <v>506.81</v>
      </c>
      <c r="K2883">
        <v>0.05</v>
      </c>
      <c r="L2883">
        <v>0</v>
      </c>
      <c r="M2883">
        <v>3.23</v>
      </c>
      <c r="N2883">
        <v>966.17</v>
      </c>
      <c r="O2883" t="s">
        <v>69</v>
      </c>
      <c r="P2883" t="s">
        <v>28</v>
      </c>
      <c r="Q2883" t="s">
        <v>221</v>
      </c>
      <c r="R2883" t="s">
        <v>222</v>
      </c>
      <c r="S2883" t="s">
        <v>43</v>
      </c>
      <c r="T2883" t="s">
        <v>2202</v>
      </c>
    </row>
    <row r="2884" spans="1:20" x14ac:dyDescent="0.25">
      <c r="A2884" t="s">
        <v>7578</v>
      </c>
      <c r="B2884" s="1">
        <v>45652</v>
      </c>
      <c r="C2884" t="s">
        <v>7579</v>
      </c>
      <c r="D2884" t="s">
        <v>1892</v>
      </c>
      <c r="E2884" t="s">
        <v>244</v>
      </c>
      <c r="F2884" t="s">
        <v>245</v>
      </c>
      <c r="G2884" t="s">
        <v>98</v>
      </c>
      <c r="H2884" t="s">
        <v>256</v>
      </c>
      <c r="I2884">
        <v>1</v>
      </c>
      <c r="J2884">
        <v>566.21</v>
      </c>
      <c r="K2884">
        <v>0</v>
      </c>
      <c r="L2884">
        <v>28.31</v>
      </c>
      <c r="M2884">
        <v>0.31</v>
      </c>
      <c r="N2884">
        <v>594.83000000000004</v>
      </c>
      <c r="O2884" t="s">
        <v>69</v>
      </c>
      <c r="P2884" t="s">
        <v>28</v>
      </c>
      <c r="Q2884" t="s">
        <v>139</v>
      </c>
      <c r="R2884" t="s">
        <v>140</v>
      </c>
      <c r="S2884" t="s">
        <v>31</v>
      </c>
      <c r="T2884" t="s">
        <v>4806</v>
      </c>
    </row>
    <row r="2885" spans="1:20" x14ac:dyDescent="0.25">
      <c r="A2885" t="s">
        <v>7580</v>
      </c>
      <c r="B2885" s="1">
        <v>43946</v>
      </c>
      <c r="C2885" t="s">
        <v>7581</v>
      </c>
      <c r="D2885" t="s">
        <v>1878</v>
      </c>
      <c r="E2885" t="s">
        <v>87</v>
      </c>
      <c r="F2885" t="s">
        <v>88</v>
      </c>
      <c r="G2885" t="s">
        <v>98</v>
      </c>
      <c r="H2885" t="s">
        <v>263</v>
      </c>
      <c r="I2885">
        <v>3</v>
      </c>
      <c r="J2885">
        <v>338.41</v>
      </c>
      <c r="K2885">
        <v>0.05</v>
      </c>
      <c r="L2885">
        <v>77.16</v>
      </c>
      <c r="M2885">
        <v>4.6900000000000004</v>
      </c>
      <c r="N2885">
        <v>1046.32</v>
      </c>
      <c r="O2885" t="s">
        <v>27</v>
      </c>
      <c r="P2885" t="s">
        <v>70</v>
      </c>
      <c r="Q2885" t="s">
        <v>100</v>
      </c>
      <c r="R2885" t="s">
        <v>101</v>
      </c>
      <c r="S2885" t="s">
        <v>91</v>
      </c>
      <c r="T2885" t="s">
        <v>3177</v>
      </c>
    </row>
    <row r="2886" spans="1:20" x14ac:dyDescent="0.25">
      <c r="A2886" t="s">
        <v>7582</v>
      </c>
      <c r="B2886" s="1">
        <v>45118</v>
      </c>
      <c r="C2886" t="s">
        <v>7583</v>
      </c>
      <c r="D2886" t="s">
        <v>555</v>
      </c>
      <c r="E2886" t="s">
        <v>48</v>
      </c>
      <c r="F2886" t="s">
        <v>49</v>
      </c>
      <c r="G2886" t="s">
        <v>25</v>
      </c>
      <c r="H2886" t="s">
        <v>354</v>
      </c>
      <c r="I2886">
        <v>3</v>
      </c>
      <c r="J2886">
        <v>419.91</v>
      </c>
      <c r="K2886">
        <v>0.2</v>
      </c>
      <c r="L2886">
        <v>50.39</v>
      </c>
      <c r="M2886">
        <v>5.22</v>
      </c>
      <c r="N2886">
        <v>1063.3900000000001</v>
      </c>
      <c r="O2886" t="s">
        <v>80</v>
      </c>
      <c r="P2886" t="s">
        <v>28</v>
      </c>
      <c r="Q2886" t="s">
        <v>89</v>
      </c>
      <c r="R2886" t="s">
        <v>90</v>
      </c>
      <c r="S2886" t="s">
        <v>43</v>
      </c>
      <c r="T2886" t="s">
        <v>1399</v>
      </c>
    </row>
    <row r="2887" spans="1:20" x14ac:dyDescent="0.25">
      <c r="A2887" t="s">
        <v>7584</v>
      </c>
      <c r="B2887" s="1">
        <v>44492</v>
      </c>
      <c r="C2887" t="s">
        <v>7585</v>
      </c>
      <c r="D2887" t="s">
        <v>591</v>
      </c>
      <c r="E2887" t="s">
        <v>492</v>
      </c>
      <c r="F2887" t="s">
        <v>493</v>
      </c>
      <c r="G2887" t="s">
        <v>38</v>
      </c>
      <c r="H2887" t="s">
        <v>109</v>
      </c>
      <c r="I2887">
        <v>5</v>
      </c>
      <c r="J2887">
        <v>502.63</v>
      </c>
      <c r="K2887">
        <v>0.05</v>
      </c>
      <c r="L2887">
        <v>429.75</v>
      </c>
      <c r="M2887">
        <v>8.9499999999999993</v>
      </c>
      <c r="N2887">
        <v>2826.19</v>
      </c>
      <c r="O2887" t="s">
        <v>27</v>
      </c>
      <c r="P2887" t="s">
        <v>132</v>
      </c>
      <c r="Q2887" t="s">
        <v>221</v>
      </c>
      <c r="R2887" t="s">
        <v>222</v>
      </c>
      <c r="S2887" t="s">
        <v>31</v>
      </c>
      <c r="T2887" t="s">
        <v>5311</v>
      </c>
    </row>
    <row r="2888" spans="1:20" x14ac:dyDescent="0.25">
      <c r="A2888" t="s">
        <v>7586</v>
      </c>
      <c r="B2888" s="1">
        <v>45296</v>
      </c>
      <c r="C2888" t="s">
        <v>7587</v>
      </c>
      <c r="D2888" t="s">
        <v>1002</v>
      </c>
      <c r="E2888" t="s">
        <v>675</v>
      </c>
      <c r="F2888" t="s">
        <v>676</v>
      </c>
      <c r="G2888" t="s">
        <v>180</v>
      </c>
      <c r="H2888" t="s">
        <v>109</v>
      </c>
      <c r="I2888">
        <v>1</v>
      </c>
      <c r="J2888">
        <v>508.6</v>
      </c>
      <c r="K2888">
        <v>0</v>
      </c>
      <c r="L2888">
        <v>25.43</v>
      </c>
      <c r="M2888">
        <v>8.4</v>
      </c>
      <c r="N2888">
        <v>542.42999999999995</v>
      </c>
      <c r="O2888" t="s">
        <v>153</v>
      </c>
      <c r="P2888" t="s">
        <v>28</v>
      </c>
      <c r="Q2888" t="s">
        <v>60</v>
      </c>
      <c r="R2888" t="s">
        <v>61</v>
      </c>
      <c r="S2888" t="s">
        <v>43</v>
      </c>
      <c r="T2888" t="s">
        <v>6253</v>
      </c>
    </row>
    <row r="2889" spans="1:20" x14ac:dyDescent="0.25">
      <c r="A2889" t="s">
        <v>7588</v>
      </c>
      <c r="B2889" s="1">
        <v>45402</v>
      </c>
      <c r="C2889" t="s">
        <v>7589</v>
      </c>
      <c r="D2889" t="s">
        <v>542</v>
      </c>
      <c r="E2889" t="s">
        <v>106</v>
      </c>
      <c r="F2889" t="s">
        <v>107</v>
      </c>
      <c r="G2889" t="s">
        <v>108</v>
      </c>
      <c r="H2889" t="s">
        <v>68</v>
      </c>
      <c r="I2889">
        <v>2</v>
      </c>
      <c r="J2889">
        <v>173.83</v>
      </c>
      <c r="K2889">
        <v>0</v>
      </c>
      <c r="L2889">
        <v>41.72</v>
      </c>
      <c r="M2889">
        <v>2.48</v>
      </c>
      <c r="N2889">
        <v>391.86</v>
      </c>
      <c r="O2889" t="s">
        <v>80</v>
      </c>
      <c r="P2889" t="s">
        <v>28</v>
      </c>
      <c r="Q2889" t="s">
        <v>51</v>
      </c>
      <c r="R2889" t="s">
        <v>42</v>
      </c>
      <c r="S2889" t="s">
        <v>43</v>
      </c>
      <c r="T2889" t="s">
        <v>1665</v>
      </c>
    </row>
    <row r="2890" spans="1:20" x14ac:dyDescent="0.25">
      <c r="A2890" t="s">
        <v>7590</v>
      </c>
      <c r="B2890" s="1">
        <v>44283</v>
      </c>
      <c r="C2890" t="s">
        <v>7591</v>
      </c>
      <c r="D2890" t="s">
        <v>1232</v>
      </c>
      <c r="E2890" t="s">
        <v>226</v>
      </c>
      <c r="F2890" t="s">
        <v>227</v>
      </c>
      <c r="G2890" t="s">
        <v>38</v>
      </c>
      <c r="H2890" t="s">
        <v>26</v>
      </c>
      <c r="I2890">
        <v>3</v>
      </c>
      <c r="J2890">
        <v>393.23</v>
      </c>
      <c r="K2890">
        <v>0.15</v>
      </c>
      <c r="L2890">
        <v>120.33</v>
      </c>
      <c r="M2890">
        <v>12.22</v>
      </c>
      <c r="N2890">
        <v>1135.29</v>
      </c>
      <c r="O2890" t="s">
        <v>80</v>
      </c>
      <c r="P2890" t="s">
        <v>28</v>
      </c>
      <c r="Q2890" t="s">
        <v>71</v>
      </c>
      <c r="R2890" t="s">
        <v>42</v>
      </c>
      <c r="S2890" t="s">
        <v>31</v>
      </c>
      <c r="T2890" t="s">
        <v>3214</v>
      </c>
    </row>
    <row r="2891" spans="1:20" x14ac:dyDescent="0.25">
      <c r="A2891" t="s">
        <v>7592</v>
      </c>
      <c r="B2891" s="1">
        <v>45331</v>
      </c>
      <c r="C2891" t="s">
        <v>7593</v>
      </c>
      <c r="D2891" t="s">
        <v>881</v>
      </c>
      <c r="E2891" t="s">
        <v>226</v>
      </c>
      <c r="F2891" t="s">
        <v>227</v>
      </c>
      <c r="G2891" t="s">
        <v>180</v>
      </c>
      <c r="H2891" t="s">
        <v>109</v>
      </c>
      <c r="I2891">
        <v>4</v>
      </c>
      <c r="J2891">
        <v>564.52</v>
      </c>
      <c r="K2891">
        <v>0</v>
      </c>
      <c r="L2891">
        <v>270.97000000000003</v>
      </c>
      <c r="M2891">
        <v>6.64</v>
      </c>
      <c r="N2891">
        <v>2535.69</v>
      </c>
      <c r="O2891" t="s">
        <v>153</v>
      </c>
      <c r="P2891" t="s">
        <v>181</v>
      </c>
      <c r="Q2891" t="s">
        <v>145</v>
      </c>
      <c r="R2891" t="s">
        <v>146</v>
      </c>
      <c r="S2891" t="s">
        <v>31</v>
      </c>
      <c r="T2891" t="s">
        <v>2334</v>
      </c>
    </row>
    <row r="2892" spans="1:20" x14ac:dyDescent="0.25">
      <c r="A2892" t="s">
        <v>7594</v>
      </c>
      <c r="B2892" s="1">
        <v>44117</v>
      </c>
      <c r="C2892" t="s">
        <v>7595</v>
      </c>
      <c r="D2892" t="s">
        <v>455</v>
      </c>
      <c r="E2892" t="s">
        <v>172</v>
      </c>
      <c r="F2892" t="s">
        <v>173</v>
      </c>
      <c r="G2892" t="s">
        <v>98</v>
      </c>
      <c r="H2892" t="s">
        <v>79</v>
      </c>
      <c r="I2892">
        <v>2</v>
      </c>
      <c r="J2892">
        <v>561.98</v>
      </c>
      <c r="K2892">
        <v>0.1</v>
      </c>
      <c r="L2892">
        <v>121.39</v>
      </c>
      <c r="M2892">
        <v>12.2</v>
      </c>
      <c r="N2892">
        <v>1145.1500000000001</v>
      </c>
      <c r="O2892" t="s">
        <v>153</v>
      </c>
      <c r="P2892" t="s">
        <v>28</v>
      </c>
      <c r="Q2892" t="s">
        <v>81</v>
      </c>
      <c r="R2892" t="s">
        <v>82</v>
      </c>
      <c r="S2892" t="s">
        <v>43</v>
      </c>
      <c r="T2892" t="s">
        <v>6236</v>
      </c>
    </row>
    <row r="2893" spans="1:20" x14ac:dyDescent="0.25">
      <c r="A2893" t="s">
        <v>7596</v>
      </c>
      <c r="B2893" s="1">
        <v>45157</v>
      </c>
      <c r="C2893" t="s">
        <v>7597</v>
      </c>
      <c r="D2893" t="s">
        <v>1802</v>
      </c>
      <c r="E2893" t="s">
        <v>130</v>
      </c>
      <c r="F2893" t="s">
        <v>131</v>
      </c>
      <c r="G2893" t="s">
        <v>98</v>
      </c>
      <c r="H2893" t="s">
        <v>354</v>
      </c>
      <c r="I2893">
        <v>5</v>
      </c>
      <c r="J2893">
        <v>115.84</v>
      </c>
      <c r="K2893">
        <v>0.05</v>
      </c>
      <c r="L2893">
        <v>27.51</v>
      </c>
      <c r="M2893">
        <v>13.03</v>
      </c>
      <c r="N2893">
        <v>590.78</v>
      </c>
      <c r="O2893" t="s">
        <v>80</v>
      </c>
      <c r="P2893" t="s">
        <v>28</v>
      </c>
      <c r="Q2893" t="s">
        <v>100</v>
      </c>
      <c r="R2893" t="s">
        <v>101</v>
      </c>
      <c r="S2893" t="s">
        <v>43</v>
      </c>
      <c r="T2893" t="s">
        <v>7598</v>
      </c>
    </row>
    <row r="2894" spans="1:20" x14ac:dyDescent="0.25">
      <c r="A2894" t="s">
        <v>7599</v>
      </c>
      <c r="B2894" s="1">
        <v>44847</v>
      </c>
      <c r="C2894" t="s">
        <v>7384</v>
      </c>
      <c r="D2894" t="s">
        <v>2111</v>
      </c>
      <c r="E2894" t="s">
        <v>172</v>
      </c>
      <c r="F2894" t="s">
        <v>173</v>
      </c>
      <c r="G2894" t="s">
        <v>108</v>
      </c>
      <c r="H2894" t="s">
        <v>68</v>
      </c>
      <c r="I2894">
        <v>4</v>
      </c>
      <c r="J2894">
        <v>553.85</v>
      </c>
      <c r="K2894">
        <v>0</v>
      </c>
      <c r="L2894">
        <v>110.77</v>
      </c>
      <c r="M2894">
        <v>9.8699999999999992</v>
      </c>
      <c r="N2894">
        <v>2336.04</v>
      </c>
      <c r="O2894" t="s">
        <v>27</v>
      </c>
      <c r="P2894" t="s">
        <v>28</v>
      </c>
      <c r="Q2894" t="s">
        <v>116</v>
      </c>
      <c r="R2894" t="s">
        <v>42</v>
      </c>
      <c r="S2894" t="s">
        <v>43</v>
      </c>
      <c r="T2894" t="s">
        <v>7545</v>
      </c>
    </row>
    <row r="2895" spans="1:20" x14ac:dyDescent="0.25">
      <c r="A2895" t="s">
        <v>7600</v>
      </c>
      <c r="B2895" s="1">
        <v>44141</v>
      </c>
      <c r="C2895" t="s">
        <v>7601</v>
      </c>
      <c r="D2895" t="s">
        <v>1802</v>
      </c>
      <c r="E2895" t="s">
        <v>530</v>
      </c>
      <c r="F2895" t="s">
        <v>531</v>
      </c>
      <c r="G2895" t="s">
        <v>180</v>
      </c>
      <c r="H2895" t="s">
        <v>58</v>
      </c>
      <c r="I2895">
        <v>3</v>
      </c>
      <c r="J2895">
        <v>560.86</v>
      </c>
      <c r="K2895">
        <v>0</v>
      </c>
      <c r="L2895">
        <v>302.86</v>
      </c>
      <c r="M2895">
        <v>14.82</v>
      </c>
      <c r="N2895">
        <v>2000.26</v>
      </c>
      <c r="O2895" t="s">
        <v>69</v>
      </c>
      <c r="P2895" t="s">
        <v>28</v>
      </c>
      <c r="Q2895" t="s">
        <v>81</v>
      </c>
      <c r="R2895" t="s">
        <v>82</v>
      </c>
      <c r="S2895" t="s">
        <v>31</v>
      </c>
      <c r="T2895" t="s">
        <v>5743</v>
      </c>
    </row>
    <row r="2896" spans="1:20" x14ac:dyDescent="0.25">
      <c r="A2896" t="s">
        <v>7602</v>
      </c>
      <c r="B2896" s="1">
        <v>44038</v>
      </c>
      <c r="C2896" t="s">
        <v>7603</v>
      </c>
      <c r="D2896" t="s">
        <v>47</v>
      </c>
      <c r="E2896" t="s">
        <v>492</v>
      </c>
      <c r="F2896" t="s">
        <v>493</v>
      </c>
      <c r="G2896" t="s">
        <v>25</v>
      </c>
      <c r="H2896" t="s">
        <v>123</v>
      </c>
      <c r="I2896">
        <v>3</v>
      </c>
      <c r="J2896">
        <v>335.5</v>
      </c>
      <c r="K2896">
        <v>0.15</v>
      </c>
      <c r="L2896">
        <v>102.66</v>
      </c>
      <c r="M2896">
        <v>4.99</v>
      </c>
      <c r="N2896">
        <v>963.18</v>
      </c>
      <c r="O2896" t="s">
        <v>69</v>
      </c>
      <c r="P2896" t="s">
        <v>28</v>
      </c>
      <c r="Q2896" t="s">
        <v>81</v>
      </c>
      <c r="R2896" t="s">
        <v>82</v>
      </c>
      <c r="S2896" t="s">
        <v>31</v>
      </c>
      <c r="T2896" t="s">
        <v>2396</v>
      </c>
    </row>
    <row r="2897" spans="1:20" x14ac:dyDescent="0.25">
      <c r="A2897" t="s">
        <v>7604</v>
      </c>
      <c r="B2897" s="1">
        <v>44448</v>
      </c>
      <c r="C2897" t="s">
        <v>7605</v>
      </c>
      <c r="D2897" t="s">
        <v>604</v>
      </c>
      <c r="E2897" t="s">
        <v>121</v>
      </c>
      <c r="F2897" t="s">
        <v>122</v>
      </c>
      <c r="G2897" t="s">
        <v>108</v>
      </c>
      <c r="H2897" t="s">
        <v>354</v>
      </c>
      <c r="I2897">
        <v>2</v>
      </c>
      <c r="J2897">
        <v>131.41</v>
      </c>
      <c r="K2897">
        <v>0</v>
      </c>
      <c r="L2897">
        <v>13.14</v>
      </c>
      <c r="M2897">
        <v>8.4</v>
      </c>
      <c r="N2897">
        <v>284.36</v>
      </c>
      <c r="O2897" t="s">
        <v>40</v>
      </c>
      <c r="P2897" t="s">
        <v>28</v>
      </c>
      <c r="Q2897" t="s">
        <v>89</v>
      </c>
      <c r="R2897" t="s">
        <v>90</v>
      </c>
      <c r="S2897" t="s">
        <v>43</v>
      </c>
      <c r="T2897" t="s">
        <v>1399</v>
      </c>
    </row>
    <row r="2898" spans="1:20" x14ac:dyDescent="0.25">
      <c r="A2898" t="s">
        <v>7606</v>
      </c>
      <c r="B2898" s="1">
        <v>44276</v>
      </c>
      <c r="C2898" t="s">
        <v>7607</v>
      </c>
      <c r="D2898" t="s">
        <v>136</v>
      </c>
      <c r="E2898" t="s">
        <v>574</v>
      </c>
      <c r="F2898" t="s">
        <v>575</v>
      </c>
      <c r="G2898" t="s">
        <v>25</v>
      </c>
      <c r="H2898" t="s">
        <v>123</v>
      </c>
      <c r="I2898">
        <v>5</v>
      </c>
      <c r="J2898">
        <v>36.19</v>
      </c>
      <c r="K2898">
        <v>0</v>
      </c>
      <c r="L2898">
        <v>32.57</v>
      </c>
      <c r="M2898">
        <v>3.39</v>
      </c>
      <c r="N2898">
        <v>216.91</v>
      </c>
      <c r="O2898" t="s">
        <v>69</v>
      </c>
      <c r="P2898" t="s">
        <v>28</v>
      </c>
      <c r="Q2898" t="s">
        <v>339</v>
      </c>
      <c r="R2898" t="s">
        <v>82</v>
      </c>
      <c r="S2898" t="s">
        <v>31</v>
      </c>
      <c r="T2898" t="s">
        <v>7608</v>
      </c>
    </row>
    <row r="2899" spans="1:20" x14ac:dyDescent="0.25">
      <c r="A2899" t="s">
        <v>7609</v>
      </c>
      <c r="B2899" s="1">
        <v>44500</v>
      </c>
      <c r="C2899" t="s">
        <v>7610</v>
      </c>
      <c r="D2899" t="s">
        <v>538</v>
      </c>
      <c r="E2899" t="s">
        <v>319</v>
      </c>
      <c r="F2899" t="s">
        <v>320</v>
      </c>
      <c r="G2899" t="s">
        <v>25</v>
      </c>
      <c r="H2899" t="s">
        <v>256</v>
      </c>
      <c r="I2899">
        <v>3</v>
      </c>
      <c r="J2899">
        <v>119.51</v>
      </c>
      <c r="K2899">
        <v>0</v>
      </c>
      <c r="L2899">
        <v>28.68</v>
      </c>
      <c r="M2899">
        <v>2.09</v>
      </c>
      <c r="N2899">
        <v>389.3</v>
      </c>
      <c r="O2899" t="s">
        <v>69</v>
      </c>
      <c r="P2899" t="s">
        <v>28</v>
      </c>
      <c r="Q2899" t="s">
        <v>210</v>
      </c>
      <c r="R2899" t="s">
        <v>42</v>
      </c>
      <c r="S2899" t="s">
        <v>43</v>
      </c>
      <c r="T2899" t="s">
        <v>1202</v>
      </c>
    </row>
    <row r="2900" spans="1:20" x14ac:dyDescent="0.25">
      <c r="A2900" t="s">
        <v>7611</v>
      </c>
      <c r="B2900" s="1">
        <v>44463</v>
      </c>
      <c r="C2900" t="s">
        <v>7612</v>
      </c>
      <c r="D2900" t="s">
        <v>641</v>
      </c>
      <c r="E2900" t="s">
        <v>530</v>
      </c>
      <c r="F2900" t="s">
        <v>531</v>
      </c>
      <c r="G2900" t="s">
        <v>98</v>
      </c>
      <c r="H2900" t="s">
        <v>123</v>
      </c>
      <c r="I2900">
        <v>3</v>
      </c>
      <c r="J2900">
        <v>85.26</v>
      </c>
      <c r="K2900">
        <v>0</v>
      </c>
      <c r="L2900">
        <v>46.04</v>
      </c>
      <c r="M2900">
        <v>9.89</v>
      </c>
      <c r="N2900">
        <v>311.70999999999998</v>
      </c>
      <c r="O2900" t="s">
        <v>40</v>
      </c>
      <c r="P2900" t="s">
        <v>28</v>
      </c>
      <c r="Q2900" t="s">
        <v>221</v>
      </c>
      <c r="R2900" t="s">
        <v>222</v>
      </c>
      <c r="S2900" t="s">
        <v>43</v>
      </c>
      <c r="T2900" t="s">
        <v>4505</v>
      </c>
    </row>
    <row r="2901" spans="1:20" x14ac:dyDescent="0.25">
      <c r="A2901" t="s">
        <v>7613</v>
      </c>
      <c r="B2901" s="1">
        <v>43885</v>
      </c>
      <c r="C2901" t="s">
        <v>7614</v>
      </c>
      <c r="D2901" t="s">
        <v>843</v>
      </c>
      <c r="E2901" t="s">
        <v>302</v>
      </c>
      <c r="F2901" t="s">
        <v>303</v>
      </c>
      <c r="G2901" t="s">
        <v>38</v>
      </c>
      <c r="H2901" t="s">
        <v>39</v>
      </c>
      <c r="I2901">
        <v>4</v>
      </c>
      <c r="J2901">
        <v>119.61</v>
      </c>
      <c r="K2901">
        <v>0.25</v>
      </c>
      <c r="L2901">
        <v>17.940000000000001</v>
      </c>
      <c r="M2901">
        <v>2.17</v>
      </c>
      <c r="N2901">
        <v>378.94</v>
      </c>
      <c r="O2901" t="s">
        <v>27</v>
      </c>
      <c r="P2901" t="s">
        <v>28</v>
      </c>
      <c r="Q2901" t="s">
        <v>81</v>
      </c>
      <c r="R2901" t="s">
        <v>82</v>
      </c>
      <c r="S2901" t="s">
        <v>43</v>
      </c>
      <c r="T2901" t="s">
        <v>5519</v>
      </c>
    </row>
    <row r="2902" spans="1:20" x14ac:dyDescent="0.25">
      <c r="A2902" t="s">
        <v>7615</v>
      </c>
      <c r="B2902" s="1">
        <v>44742</v>
      </c>
      <c r="C2902" t="s">
        <v>7616</v>
      </c>
      <c r="D2902" t="s">
        <v>753</v>
      </c>
      <c r="E2902" t="s">
        <v>386</v>
      </c>
      <c r="F2902" t="s">
        <v>387</v>
      </c>
      <c r="G2902" t="s">
        <v>38</v>
      </c>
      <c r="H2902" t="s">
        <v>256</v>
      </c>
      <c r="I2902">
        <v>3</v>
      </c>
      <c r="J2902">
        <v>583.39</v>
      </c>
      <c r="K2902">
        <v>0</v>
      </c>
      <c r="L2902">
        <v>210.02</v>
      </c>
      <c r="M2902">
        <v>11.56</v>
      </c>
      <c r="N2902">
        <v>1971.75</v>
      </c>
      <c r="O2902" t="s">
        <v>69</v>
      </c>
      <c r="P2902" t="s">
        <v>28</v>
      </c>
      <c r="Q2902" t="s">
        <v>124</v>
      </c>
      <c r="R2902" t="s">
        <v>125</v>
      </c>
      <c r="S2902" t="s">
        <v>43</v>
      </c>
      <c r="T2902" t="s">
        <v>5694</v>
      </c>
    </row>
    <row r="2903" spans="1:20" x14ac:dyDescent="0.25">
      <c r="A2903" t="s">
        <v>7617</v>
      </c>
      <c r="B2903" s="1">
        <v>44866</v>
      </c>
      <c r="C2903" t="s">
        <v>7618</v>
      </c>
      <c r="D2903" t="s">
        <v>447</v>
      </c>
      <c r="E2903" t="s">
        <v>106</v>
      </c>
      <c r="F2903" t="s">
        <v>107</v>
      </c>
      <c r="G2903" t="s">
        <v>38</v>
      </c>
      <c r="H2903" t="s">
        <v>123</v>
      </c>
      <c r="I2903">
        <v>3</v>
      </c>
      <c r="J2903">
        <v>102.34</v>
      </c>
      <c r="K2903">
        <v>0</v>
      </c>
      <c r="L2903">
        <v>24.56</v>
      </c>
      <c r="M2903">
        <v>13.6</v>
      </c>
      <c r="N2903">
        <v>345.18</v>
      </c>
      <c r="O2903" t="s">
        <v>80</v>
      </c>
      <c r="P2903" t="s">
        <v>28</v>
      </c>
      <c r="Q2903" t="s">
        <v>116</v>
      </c>
      <c r="R2903" t="s">
        <v>42</v>
      </c>
      <c r="S2903" t="s">
        <v>43</v>
      </c>
      <c r="T2903" t="s">
        <v>7619</v>
      </c>
    </row>
    <row r="2904" spans="1:20" x14ac:dyDescent="0.25">
      <c r="A2904" t="s">
        <v>7620</v>
      </c>
      <c r="B2904" s="1">
        <v>44487</v>
      </c>
      <c r="C2904" t="s">
        <v>7621</v>
      </c>
      <c r="D2904" t="s">
        <v>485</v>
      </c>
      <c r="E2904" t="s">
        <v>202</v>
      </c>
      <c r="F2904" t="s">
        <v>203</v>
      </c>
      <c r="G2904" t="s">
        <v>50</v>
      </c>
      <c r="H2904" t="s">
        <v>263</v>
      </c>
      <c r="I2904">
        <v>5</v>
      </c>
      <c r="J2904">
        <v>318.5</v>
      </c>
      <c r="K2904">
        <v>0.05</v>
      </c>
      <c r="L2904">
        <v>75.64</v>
      </c>
      <c r="M2904">
        <v>8.84</v>
      </c>
      <c r="N2904">
        <v>1597.36</v>
      </c>
      <c r="O2904" t="s">
        <v>80</v>
      </c>
      <c r="P2904" t="s">
        <v>28</v>
      </c>
      <c r="Q2904" t="s">
        <v>89</v>
      </c>
      <c r="R2904" t="s">
        <v>90</v>
      </c>
      <c r="S2904" t="s">
        <v>91</v>
      </c>
      <c r="T2904" t="s">
        <v>4387</v>
      </c>
    </row>
    <row r="2905" spans="1:20" x14ac:dyDescent="0.25">
      <c r="A2905" t="s">
        <v>7622</v>
      </c>
      <c r="B2905" s="1">
        <v>45254</v>
      </c>
      <c r="C2905" t="s">
        <v>7623</v>
      </c>
      <c r="D2905" t="s">
        <v>1250</v>
      </c>
      <c r="E2905" t="s">
        <v>261</v>
      </c>
      <c r="F2905" t="s">
        <v>262</v>
      </c>
      <c r="G2905" t="s">
        <v>98</v>
      </c>
      <c r="H2905" t="s">
        <v>26</v>
      </c>
      <c r="I2905">
        <v>5</v>
      </c>
      <c r="J2905">
        <v>144.66999999999999</v>
      </c>
      <c r="K2905">
        <v>0</v>
      </c>
      <c r="L2905">
        <v>57.87</v>
      </c>
      <c r="M2905">
        <v>8.4</v>
      </c>
      <c r="N2905">
        <v>789.62</v>
      </c>
      <c r="O2905" t="s">
        <v>80</v>
      </c>
      <c r="P2905" t="s">
        <v>132</v>
      </c>
      <c r="Q2905" t="s">
        <v>60</v>
      </c>
      <c r="R2905" t="s">
        <v>61</v>
      </c>
      <c r="S2905" t="s">
        <v>72</v>
      </c>
      <c r="T2905" t="s">
        <v>862</v>
      </c>
    </row>
    <row r="2906" spans="1:20" x14ac:dyDescent="0.25">
      <c r="A2906" t="s">
        <v>7624</v>
      </c>
      <c r="B2906" s="1">
        <v>45502</v>
      </c>
      <c r="C2906" t="s">
        <v>7625</v>
      </c>
      <c r="D2906" t="s">
        <v>1825</v>
      </c>
      <c r="E2906" t="s">
        <v>574</v>
      </c>
      <c r="F2906" t="s">
        <v>575</v>
      </c>
      <c r="G2906" t="s">
        <v>50</v>
      </c>
      <c r="H2906" t="s">
        <v>68</v>
      </c>
      <c r="I2906">
        <v>1</v>
      </c>
      <c r="J2906">
        <v>48.93</v>
      </c>
      <c r="K2906">
        <v>0</v>
      </c>
      <c r="L2906">
        <v>2.4500000000000002</v>
      </c>
      <c r="M2906">
        <v>4.3499999999999996</v>
      </c>
      <c r="N2906">
        <v>55.73</v>
      </c>
      <c r="O2906" t="s">
        <v>27</v>
      </c>
      <c r="P2906" t="s">
        <v>28</v>
      </c>
      <c r="Q2906" t="s">
        <v>116</v>
      </c>
      <c r="R2906" t="s">
        <v>42</v>
      </c>
      <c r="S2906" t="s">
        <v>43</v>
      </c>
      <c r="T2906" t="s">
        <v>7626</v>
      </c>
    </row>
    <row r="2907" spans="1:20" x14ac:dyDescent="0.25">
      <c r="A2907" t="s">
        <v>7627</v>
      </c>
      <c r="B2907" s="1">
        <v>44810</v>
      </c>
      <c r="C2907" t="s">
        <v>7628</v>
      </c>
      <c r="D2907" t="s">
        <v>275</v>
      </c>
      <c r="E2907" t="s">
        <v>358</v>
      </c>
      <c r="F2907" t="s">
        <v>359</v>
      </c>
      <c r="G2907" t="s">
        <v>108</v>
      </c>
      <c r="H2907" t="s">
        <v>256</v>
      </c>
      <c r="I2907">
        <v>4</v>
      </c>
      <c r="J2907">
        <v>149.84</v>
      </c>
      <c r="K2907">
        <v>0</v>
      </c>
      <c r="L2907">
        <v>29.97</v>
      </c>
      <c r="M2907">
        <v>14.38</v>
      </c>
      <c r="N2907">
        <v>643.71</v>
      </c>
      <c r="O2907" t="s">
        <v>80</v>
      </c>
      <c r="P2907" t="s">
        <v>132</v>
      </c>
      <c r="Q2907" t="s">
        <v>221</v>
      </c>
      <c r="R2907" t="s">
        <v>222</v>
      </c>
      <c r="S2907" t="s">
        <v>31</v>
      </c>
      <c r="T2907" t="s">
        <v>765</v>
      </c>
    </row>
    <row r="2908" spans="1:20" x14ac:dyDescent="0.25">
      <c r="A2908" t="s">
        <v>7629</v>
      </c>
      <c r="B2908" s="1">
        <v>44345</v>
      </c>
      <c r="C2908" t="s">
        <v>7630</v>
      </c>
      <c r="D2908" t="s">
        <v>953</v>
      </c>
      <c r="E2908" t="s">
        <v>783</v>
      </c>
      <c r="F2908" t="s">
        <v>784</v>
      </c>
      <c r="G2908" t="s">
        <v>98</v>
      </c>
      <c r="H2908" t="s">
        <v>58</v>
      </c>
      <c r="I2908">
        <v>4</v>
      </c>
      <c r="J2908">
        <v>414.21</v>
      </c>
      <c r="K2908">
        <v>0.25</v>
      </c>
      <c r="L2908">
        <v>99.41</v>
      </c>
      <c r="M2908">
        <v>14.03</v>
      </c>
      <c r="N2908">
        <v>1356.07</v>
      </c>
      <c r="O2908" t="s">
        <v>80</v>
      </c>
      <c r="P2908" t="s">
        <v>28</v>
      </c>
      <c r="Q2908" t="s">
        <v>188</v>
      </c>
      <c r="R2908" t="s">
        <v>82</v>
      </c>
      <c r="S2908" t="s">
        <v>235</v>
      </c>
      <c r="T2908" t="s">
        <v>1041</v>
      </c>
    </row>
    <row r="2909" spans="1:20" x14ac:dyDescent="0.25">
      <c r="A2909" t="s">
        <v>7631</v>
      </c>
      <c r="B2909" s="1">
        <v>45510</v>
      </c>
      <c r="C2909" t="s">
        <v>7632</v>
      </c>
      <c r="D2909" t="s">
        <v>620</v>
      </c>
      <c r="E2909" t="s">
        <v>456</v>
      </c>
      <c r="F2909" t="s">
        <v>457</v>
      </c>
      <c r="G2909" t="s">
        <v>180</v>
      </c>
      <c r="H2909" t="s">
        <v>79</v>
      </c>
      <c r="I2909">
        <v>5</v>
      </c>
      <c r="J2909">
        <v>123.26</v>
      </c>
      <c r="K2909">
        <v>0.15</v>
      </c>
      <c r="L2909">
        <v>41.91</v>
      </c>
      <c r="M2909">
        <v>13.77</v>
      </c>
      <c r="N2909">
        <v>579.54</v>
      </c>
      <c r="O2909" t="s">
        <v>153</v>
      </c>
      <c r="P2909" t="s">
        <v>28</v>
      </c>
      <c r="Q2909" t="s">
        <v>29</v>
      </c>
      <c r="R2909" t="s">
        <v>30</v>
      </c>
      <c r="S2909" t="s">
        <v>43</v>
      </c>
      <c r="T2909" t="s">
        <v>7633</v>
      </c>
    </row>
    <row r="2910" spans="1:20" x14ac:dyDescent="0.25">
      <c r="A2910" t="s">
        <v>7634</v>
      </c>
      <c r="B2910" s="1">
        <v>45396</v>
      </c>
      <c r="C2910" t="s">
        <v>7635</v>
      </c>
      <c r="D2910" t="s">
        <v>1257</v>
      </c>
      <c r="E2910" t="s">
        <v>233</v>
      </c>
      <c r="F2910" t="s">
        <v>234</v>
      </c>
      <c r="G2910" t="s">
        <v>98</v>
      </c>
      <c r="H2910" t="s">
        <v>68</v>
      </c>
      <c r="I2910">
        <v>5</v>
      </c>
      <c r="J2910">
        <v>91.46</v>
      </c>
      <c r="K2910">
        <v>0.25</v>
      </c>
      <c r="L2910">
        <v>0</v>
      </c>
      <c r="M2910">
        <v>14.89</v>
      </c>
      <c r="N2910">
        <v>357.86</v>
      </c>
      <c r="O2910" t="s">
        <v>80</v>
      </c>
      <c r="P2910" t="s">
        <v>28</v>
      </c>
      <c r="Q2910" t="s">
        <v>81</v>
      </c>
      <c r="R2910" t="s">
        <v>82</v>
      </c>
      <c r="S2910" t="s">
        <v>43</v>
      </c>
      <c r="T2910" t="s">
        <v>2668</v>
      </c>
    </row>
    <row r="2911" spans="1:20" x14ac:dyDescent="0.25">
      <c r="A2911" t="s">
        <v>7636</v>
      </c>
      <c r="B2911" s="1">
        <v>44067</v>
      </c>
      <c r="C2911" t="s">
        <v>7637</v>
      </c>
      <c r="D2911" t="s">
        <v>285</v>
      </c>
      <c r="E2911" t="s">
        <v>400</v>
      </c>
      <c r="F2911" t="s">
        <v>401</v>
      </c>
      <c r="G2911" t="s">
        <v>180</v>
      </c>
      <c r="H2911" t="s">
        <v>354</v>
      </c>
      <c r="I2911">
        <v>3</v>
      </c>
      <c r="J2911">
        <v>65.52</v>
      </c>
      <c r="K2911">
        <v>0.1</v>
      </c>
      <c r="L2911">
        <v>14.15</v>
      </c>
      <c r="M2911">
        <v>12.33</v>
      </c>
      <c r="N2911">
        <v>203.38</v>
      </c>
      <c r="O2911" t="s">
        <v>59</v>
      </c>
      <c r="P2911" t="s">
        <v>28</v>
      </c>
      <c r="Q2911" t="s">
        <v>339</v>
      </c>
      <c r="R2911" t="s">
        <v>82</v>
      </c>
      <c r="S2911" t="s">
        <v>31</v>
      </c>
      <c r="T2911" t="s">
        <v>7372</v>
      </c>
    </row>
    <row r="2912" spans="1:20" x14ac:dyDescent="0.25">
      <c r="A2912" t="s">
        <v>7638</v>
      </c>
      <c r="B2912" s="1">
        <v>45133</v>
      </c>
      <c r="C2912" t="s">
        <v>7639</v>
      </c>
      <c r="D2912" t="s">
        <v>328</v>
      </c>
      <c r="E2912" t="s">
        <v>386</v>
      </c>
      <c r="F2912" t="s">
        <v>387</v>
      </c>
      <c r="G2912" t="s">
        <v>98</v>
      </c>
      <c r="H2912" t="s">
        <v>354</v>
      </c>
      <c r="I2912">
        <v>4</v>
      </c>
      <c r="J2912">
        <v>92.41</v>
      </c>
      <c r="K2912">
        <v>0</v>
      </c>
      <c r="L2912">
        <v>44.36</v>
      </c>
      <c r="M2912">
        <v>3.31</v>
      </c>
      <c r="N2912">
        <v>417.31</v>
      </c>
      <c r="O2912" t="s">
        <v>27</v>
      </c>
      <c r="P2912" t="s">
        <v>132</v>
      </c>
      <c r="Q2912" t="s">
        <v>210</v>
      </c>
      <c r="R2912" t="s">
        <v>42</v>
      </c>
      <c r="S2912" t="s">
        <v>43</v>
      </c>
      <c r="T2912" t="s">
        <v>1071</v>
      </c>
    </row>
    <row r="2913" spans="1:20" x14ac:dyDescent="0.25">
      <c r="A2913" t="s">
        <v>7640</v>
      </c>
      <c r="B2913" s="1">
        <v>44178</v>
      </c>
      <c r="C2913" t="s">
        <v>7641</v>
      </c>
      <c r="D2913" t="s">
        <v>986</v>
      </c>
      <c r="E2913" t="s">
        <v>48</v>
      </c>
      <c r="F2913" t="s">
        <v>49</v>
      </c>
      <c r="G2913" t="s">
        <v>98</v>
      </c>
      <c r="H2913" t="s">
        <v>123</v>
      </c>
      <c r="I2913">
        <v>2</v>
      </c>
      <c r="J2913">
        <v>24.15</v>
      </c>
      <c r="K2913">
        <v>0.25</v>
      </c>
      <c r="L2913">
        <v>4.3499999999999996</v>
      </c>
      <c r="M2913">
        <v>0.05</v>
      </c>
      <c r="N2913">
        <v>40.619999999999997</v>
      </c>
      <c r="O2913" t="s">
        <v>69</v>
      </c>
      <c r="P2913" t="s">
        <v>28</v>
      </c>
      <c r="Q2913" t="s">
        <v>60</v>
      </c>
      <c r="R2913" t="s">
        <v>61</v>
      </c>
      <c r="S2913" t="s">
        <v>43</v>
      </c>
      <c r="T2913" t="s">
        <v>1432</v>
      </c>
    </row>
    <row r="2914" spans="1:20" x14ac:dyDescent="0.25">
      <c r="A2914" t="s">
        <v>7642</v>
      </c>
      <c r="B2914" s="1">
        <v>44457</v>
      </c>
      <c r="C2914" t="s">
        <v>7643</v>
      </c>
      <c r="D2914" t="s">
        <v>1133</v>
      </c>
      <c r="E2914" t="s">
        <v>358</v>
      </c>
      <c r="F2914" t="s">
        <v>359</v>
      </c>
      <c r="G2914" t="s">
        <v>25</v>
      </c>
      <c r="H2914" t="s">
        <v>263</v>
      </c>
      <c r="I2914">
        <v>2</v>
      </c>
      <c r="J2914">
        <v>115.2</v>
      </c>
      <c r="K2914">
        <v>0</v>
      </c>
      <c r="L2914">
        <v>27.65</v>
      </c>
      <c r="M2914">
        <v>12.03</v>
      </c>
      <c r="N2914">
        <v>270.08</v>
      </c>
      <c r="O2914" t="s">
        <v>153</v>
      </c>
      <c r="P2914" t="s">
        <v>28</v>
      </c>
      <c r="Q2914" t="s">
        <v>81</v>
      </c>
      <c r="R2914" t="s">
        <v>82</v>
      </c>
      <c r="S2914" t="s">
        <v>43</v>
      </c>
      <c r="T2914" t="s">
        <v>3256</v>
      </c>
    </row>
    <row r="2915" spans="1:20" x14ac:dyDescent="0.25">
      <c r="A2915" t="s">
        <v>7644</v>
      </c>
      <c r="B2915" s="1">
        <v>44958</v>
      </c>
      <c r="C2915" t="s">
        <v>7645</v>
      </c>
      <c r="D2915" t="s">
        <v>3062</v>
      </c>
      <c r="E2915" t="s">
        <v>434</v>
      </c>
      <c r="F2915" t="s">
        <v>435</v>
      </c>
      <c r="G2915" t="s">
        <v>50</v>
      </c>
      <c r="H2915" t="s">
        <v>58</v>
      </c>
      <c r="I2915">
        <v>4</v>
      </c>
      <c r="J2915">
        <v>551.16999999999996</v>
      </c>
      <c r="K2915">
        <v>0.05</v>
      </c>
      <c r="L2915">
        <v>104.72</v>
      </c>
      <c r="M2915">
        <v>1.79</v>
      </c>
      <c r="N2915">
        <v>2200.96</v>
      </c>
      <c r="O2915" t="s">
        <v>40</v>
      </c>
      <c r="P2915" t="s">
        <v>28</v>
      </c>
      <c r="Q2915" t="s">
        <v>154</v>
      </c>
      <c r="R2915" t="s">
        <v>155</v>
      </c>
      <c r="S2915" t="s">
        <v>72</v>
      </c>
      <c r="T2915" t="s">
        <v>1541</v>
      </c>
    </row>
    <row r="2916" spans="1:20" x14ac:dyDescent="0.25">
      <c r="A2916" t="s">
        <v>7646</v>
      </c>
      <c r="B2916" s="1">
        <v>44460</v>
      </c>
      <c r="C2916" t="s">
        <v>7647</v>
      </c>
      <c r="D2916" t="s">
        <v>249</v>
      </c>
      <c r="E2916" t="s">
        <v>783</v>
      </c>
      <c r="F2916" t="s">
        <v>784</v>
      </c>
      <c r="G2916" t="s">
        <v>50</v>
      </c>
      <c r="H2916" t="s">
        <v>109</v>
      </c>
      <c r="I2916">
        <v>1</v>
      </c>
      <c r="J2916">
        <v>598.13</v>
      </c>
      <c r="K2916">
        <v>0</v>
      </c>
      <c r="L2916">
        <v>107.66</v>
      </c>
      <c r="M2916">
        <v>0.65</v>
      </c>
      <c r="N2916">
        <v>706.44</v>
      </c>
      <c r="O2916" t="s">
        <v>69</v>
      </c>
      <c r="P2916" t="s">
        <v>28</v>
      </c>
      <c r="Q2916" t="s">
        <v>51</v>
      </c>
      <c r="R2916" t="s">
        <v>42</v>
      </c>
      <c r="S2916" t="s">
        <v>43</v>
      </c>
      <c r="T2916" t="s">
        <v>734</v>
      </c>
    </row>
    <row r="2917" spans="1:20" x14ac:dyDescent="0.25">
      <c r="A2917" t="s">
        <v>7648</v>
      </c>
      <c r="B2917" s="1">
        <v>45371</v>
      </c>
      <c r="C2917" t="s">
        <v>7649</v>
      </c>
      <c r="D2917" t="s">
        <v>1264</v>
      </c>
      <c r="E2917" t="s">
        <v>87</v>
      </c>
      <c r="F2917" t="s">
        <v>88</v>
      </c>
      <c r="G2917" t="s">
        <v>50</v>
      </c>
      <c r="H2917" t="s">
        <v>263</v>
      </c>
      <c r="I2917">
        <v>4</v>
      </c>
      <c r="J2917">
        <v>445.09</v>
      </c>
      <c r="K2917">
        <v>0</v>
      </c>
      <c r="L2917">
        <v>89.02</v>
      </c>
      <c r="M2917">
        <v>13.54</v>
      </c>
      <c r="N2917">
        <v>1882.92</v>
      </c>
      <c r="O2917" t="s">
        <v>40</v>
      </c>
      <c r="P2917" t="s">
        <v>28</v>
      </c>
      <c r="Q2917" t="s">
        <v>154</v>
      </c>
      <c r="R2917" t="s">
        <v>155</v>
      </c>
      <c r="S2917" t="s">
        <v>43</v>
      </c>
      <c r="T2917" t="s">
        <v>1570</v>
      </c>
    </row>
    <row r="2918" spans="1:20" x14ac:dyDescent="0.25">
      <c r="A2918" t="s">
        <v>7650</v>
      </c>
      <c r="B2918" s="1">
        <v>45102</v>
      </c>
      <c r="C2918" t="s">
        <v>7651</v>
      </c>
      <c r="D2918" t="s">
        <v>1006</v>
      </c>
      <c r="E2918" t="s">
        <v>208</v>
      </c>
      <c r="F2918" t="s">
        <v>209</v>
      </c>
      <c r="G2918" t="s">
        <v>25</v>
      </c>
      <c r="H2918" t="s">
        <v>58</v>
      </c>
      <c r="I2918">
        <v>4</v>
      </c>
      <c r="J2918">
        <v>328.49</v>
      </c>
      <c r="K2918">
        <v>0.05</v>
      </c>
      <c r="L2918">
        <v>0</v>
      </c>
      <c r="M2918">
        <v>9.2200000000000006</v>
      </c>
      <c r="N2918">
        <v>1257.48</v>
      </c>
      <c r="O2918" t="s">
        <v>40</v>
      </c>
      <c r="P2918" t="s">
        <v>28</v>
      </c>
      <c r="Q2918" t="s">
        <v>124</v>
      </c>
      <c r="R2918" t="s">
        <v>125</v>
      </c>
      <c r="S2918" t="s">
        <v>43</v>
      </c>
      <c r="T2918" t="s">
        <v>1318</v>
      </c>
    </row>
    <row r="2919" spans="1:20" x14ac:dyDescent="0.25">
      <c r="A2919" t="s">
        <v>7652</v>
      </c>
      <c r="B2919" s="1">
        <v>44194</v>
      </c>
      <c r="C2919" t="s">
        <v>7653</v>
      </c>
      <c r="D2919" t="s">
        <v>2236</v>
      </c>
      <c r="E2919" t="s">
        <v>302</v>
      </c>
      <c r="F2919" t="s">
        <v>303</v>
      </c>
      <c r="G2919" t="s">
        <v>180</v>
      </c>
      <c r="H2919" t="s">
        <v>263</v>
      </c>
      <c r="I2919">
        <v>2</v>
      </c>
      <c r="J2919">
        <v>43.56</v>
      </c>
      <c r="K2919">
        <v>0</v>
      </c>
      <c r="L2919">
        <v>6.97</v>
      </c>
      <c r="M2919">
        <v>3.17</v>
      </c>
      <c r="N2919">
        <v>97.26</v>
      </c>
      <c r="O2919" t="s">
        <v>69</v>
      </c>
      <c r="P2919" t="s">
        <v>28</v>
      </c>
      <c r="Q2919" t="s">
        <v>139</v>
      </c>
      <c r="R2919" t="s">
        <v>140</v>
      </c>
      <c r="S2919" t="s">
        <v>43</v>
      </c>
      <c r="T2919" t="s">
        <v>2747</v>
      </c>
    </row>
    <row r="2920" spans="1:20" x14ac:dyDescent="0.25">
      <c r="A2920" t="s">
        <v>7654</v>
      </c>
      <c r="B2920" s="1">
        <v>44151</v>
      </c>
      <c r="C2920" t="s">
        <v>7655</v>
      </c>
      <c r="D2920" t="s">
        <v>1028</v>
      </c>
      <c r="E2920" t="s">
        <v>592</v>
      </c>
      <c r="F2920" t="s">
        <v>593</v>
      </c>
      <c r="G2920" t="s">
        <v>38</v>
      </c>
      <c r="H2920" t="s">
        <v>79</v>
      </c>
      <c r="I2920">
        <v>2</v>
      </c>
      <c r="J2920">
        <v>490.76</v>
      </c>
      <c r="K2920">
        <v>0</v>
      </c>
      <c r="L2920">
        <v>49.08</v>
      </c>
      <c r="M2920">
        <v>7.83</v>
      </c>
      <c r="N2920">
        <v>1038.43</v>
      </c>
      <c r="O2920" t="s">
        <v>153</v>
      </c>
      <c r="P2920" t="s">
        <v>28</v>
      </c>
      <c r="Q2920" t="s">
        <v>116</v>
      </c>
      <c r="R2920" t="s">
        <v>42</v>
      </c>
      <c r="S2920" t="s">
        <v>43</v>
      </c>
      <c r="T2920" t="s">
        <v>2924</v>
      </c>
    </row>
    <row r="2921" spans="1:20" x14ac:dyDescent="0.25">
      <c r="A2921" t="s">
        <v>7656</v>
      </c>
      <c r="B2921" s="1">
        <v>45487</v>
      </c>
      <c r="C2921" t="s">
        <v>7657</v>
      </c>
      <c r="D2921" t="s">
        <v>1919</v>
      </c>
      <c r="E2921" t="s">
        <v>280</v>
      </c>
      <c r="F2921" t="s">
        <v>281</v>
      </c>
      <c r="G2921" t="s">
        <v>25</v>
      </c>
      <c r="H2921" t="s">
        <v>26</v>
      </c>
      <c r="I2921">
        <v>1</v>
      </c>
      <c r="J2921">
        <v>113.63</v>
      </c>
      <c r="K2921">
        <v>0</v>
      </c>
      <c r="L2921">
        <v>9.09</v>
      </c>
      <c r="M2921">
        <v>11.02</v>
      </c>
      <c r="N2921">
        <v>133.74</v>
      </c>
      <c r="O2921" t="s">
        <v>69</v>
      </c>
      <c r="P2921" t="s">
        <v>70</v>
      </c>
      <c r="Q2921" t="s">
        <v>221</v>
      </c>
      <c r="R2921" t="s">
        <v>222</v>
      </c>
      <c r="S2921" t="s">
        <v>43</v>
      </c>
      <c r="T2921" t="s">
        <v>7658</v>
      </c>
    </row>
    <row r="2922" spans="1:20" x14ac:dyDescent="0.25">
      <c r="A2922" t="s">
        <v>7659</v>
      </c>
      <c r="B2922" s="1">
        <v>44116</v>
      </c>
      <c r="C2922" t="s">
        <v>7660</v>
      </c>
      <c r="D2922" t="s">
        <v>746</v>
      </c>
      <c r="E2922" t="s">
        <v>434</v>
      </c>
      <c r="F2922" t="s">
        <v>435</v>
      </c>
      <c r="G2922" t="s">
        <v>108</v>
      </c>
      <c r="H2922" t="s">
        <v>79</v>
      </c>
      <c r="I2922">
        <v>1</v>
      </c>
      <c r="J2922">
        <v>442.34</v>
      </c>
      <c r="K2922">
        <v>0</v>
      </c>
      <c r="L2922">
        <v>0</v>
      </c>
      <c r="M2922">
        <v>12.55</v>
      </c>
      <c r="N2922">
        <v>454.89</v>
      </c>
      <c r="O2922" t="s">
        <v>69</v>
      </c>
      <c r="P2922" t="s">
        <v>28</v>
      </c>
      <c r="Q2922" t="s">
        <v>41</v>
      </c>
      <c r="R2922" t="s">
        <v>42</v>
      </c>
      <c r="S2922" t="s">
        <v>43</v>
      </c>
      <c r="T2922" t="s">
        <v>2532</v>
      </c>
    </row>
    <row r="2923" spans="1:20" x14ac:dyDescent="0.25">
      <c r="A2923" t="s">
        <v>7661</v>
      </c>
      <c r="B2923" s="1">
        <v>43979</v>
      </c>
      <c r="C2923" t="s">
        <v>7662</v>
      </c>
      <c r="D2923" t="s">
        <v>192</v>
      </c>
      <c r="E2923" t="s">
        <v>391</v>
      </c>
      <c r="F2923" t="s">
        <v>392</v>
      </c>
      <c r="G2923" t="s">
        <v>38</v>
      </c>
      <c r="H2923" t="s">
        <v>26</v>
      </c>
      <c r="I2923">
        <v>4</v>
      </c>
      <c r="J2923">
        <v>588.28</v>
      </c>
      <c r="K2923">
        <v>0.15</v>
      </c>
      <c r="L2923">
        <v>100.01</v>
      </c>
      <c r="M2923">
        <v>0.49</v>
      </c>
      <c r="N2923">
        <v>2100.65</v>
      </c>
      <c r="O2923" t="s">
        <v>40</v>
      </c>
      <c r="P2923" t="s">
        <v>28</v>
      </c>
      <c r="Q2923" t="s">
        <v>221</v>
      </c>
      <c r="R2923" t="s">
        <v>222</v>
      </c>
      <c r="S2923" t="s">
        <v>235</v>
      </c>
      <c r="T2923" t="s">
        <v>6471</v>
      </c>
    </row>
    <row r="2924" spans="1:20" x14ac:dyDescent="0.25">
      <c r="A2924" t="s">
        <v>7663</v>
      </c>
      <c r="B2924" s="1">
        <v>44938</v>
      </c>
      <c r="C2924" t="s">
        <v>7664</v>
      </c>
      <c r="D2924" t="s">
        <v>425</v>
      </c>
      <c r="E2924" t="s">
        <v>66</v>
      </c>
      <c r="F2924" t="s">
        <v>67</v>
      </c>
      <c r="G2924" t="s">
        <v>38</v>
      </c>
      <c r="H2924" t="s">
        <v>256</v>
      </c>
      <c r="I2924">
        <v>2</v>
      </c>
      <c r="J2924">
        <v>493.31</v>
      </c>
      <c r="K2924">
        <v>0</v>
      </c>
      <c r="L2924">
        <v>177.59</v>
      </c>
      <c r="M2924">
        <v>12.94</v>
      </c>
      <c r="N2924">
        <v>1177.1500000000001</v>
      </c>
      <c r="O2924" t="s">
        <v>40</v>
      </c>
      <c r="P2924" t="s">
        <v>181</v>
      </c>
      <c r="Q2924" t="s">
        <v>29</v>
      </c>
      <c r="R2924" t="s">
        <v>30</v>
      </c>
      <c r="S2924" t="s">
        <v>72</v>
      </c>
      <c r="T2924" t="s">
        <v>2224</v>
      </c>
    </row>
    <row r="2925" spans="1:20" x14ac:dyDescent="0.25">
      <c r="A2925" t="s">
        <v>7665</v>
      </c>
      <c r="B2925" s="1">
        <v>44236</v>
      </c>
      <c r="C2925" t="s">
        <v>7666</v>
      </c>
      <c r="D2925" t="s">
        <v>267</v>
      </c>
      <c r="E2925" t="s">
        <v>233</v>
      </c>
      <c r="F2925" t="s">
        <v>234</v>
      </c>
      <c r="G2925" t="s">
        <v>50</v>
      </c>
      <c r="H2925" t="s">
        <v>58</v>
      </c>
      <c r="I2925">
        <v>5</v>
      </c>
      <c r="J2925">
        <v>369.18</v>
      </c>
      <c r="K2925">
        <v>0.15</v>
      </c>
      <c r="L2925">
        <v>78.45</v>
      </c>
      <c r="M2925">
        <v>0.92</v>
      </c>
      <c r="N2925">
        <v>1648.39</v>
      </c>
      <c r="O2925" t="s">
        <v>69</v>
      </c>
      <c r="P2925" t="s">
        <v>132</v>
      </c>
      <c r="Q2925" t="s">
        <v>228</v>
      </c>
      <c r="R2925" t="s">
        <v>82</v>
      </c>
      <c r="S2925" t="s">
        <v>43</v>
      </c>
      <c r="T2925" t="s">
        <v>2158</v>
      </c>
    </row>
    <row r="2926" spans="1:20" x14ac:dyDescent="0.25">
      <c r="A2926" t="s">
        <v>7667</v>
      </c>
      <c r="B2926" s="1">
        <v>44808</v>
      </c>
      <c r="C2926" t="s">
        <v>7668</v>
      </c>
      <c r="D2926" t="s">
        <v>1736</v>
      </c>
      <c r="E2926" t="s">
        <v>215</v>
      </c>
      <c r="F2926" t="s">
        <v>216</v>
      </c>
      <c r="G2926" t="s">
        <v>98</v>
      </c>
      <c r="H2926" t="s">
        <v>58</v>
      </c>
      <c r="I2926">
        <v>3</v>
      </c>
      <c r="J2926">
        <v>116.23</v>
      </c>
      <c r="K2926">
        <v>0</v>
      </c>
      <c r="L2926">
        <v>17.43</v>
      </c>
      <c r="M2926">
        <v>13.03</v>
      </c>
      <c r="N2926">
        <v>379.15</v>
      </c>
      <c r="O2926" t="s">
        <v>27</v>
      </c>
      <c r="P2926" t="s">
        <v>132</v>
      </c>
      <c r="Q2926" t="s">
        <v>339</v>
      </c>
      <c r="R2926" t="s">
        <v>82</v>
      </c>
      <c r="S2926" t="s">
        <v>43</v>
      </c>
      <c r="T2926" t="s">
        <v>6114</v>
      </c>
    </row>
    <row r="2927" spans="1:20" x14ac:dyDescent="0.25">
      <c r="A2927" t="s">
        <v>7669</v>
      </c>
      <c r="B2927" s="1">
        <v>44286</v>
      </c>
      <c r="C2927" t="s">
        <v>7670</v>
      </c>
      <c r="D2927" t="s">
        <v>279</v>
      </c>
      <c r="E2927" t="s">
        <v>66</v>
      </c>
      <c r="F2927" t="s">
        <v>67</v>
      </c>
      <c r="G2927" t="s">
        <v>108</v>
      </c>
      <c r="H2927" t="s">
        <v>26</v>
      </c>
      <c r="I2927">
        <v>1</v>
      </c>
      <c r="J2927">
        <v>597.54</v>
      </c>
      <c r="K2927">
        <v>0</v>
      </c>
      <c r="L2927">
        <v>47.8</v>
      </c>
      <c r="M2927">
        <v>14.63</v>
      </c>
      <c r="N2927">
        <v>659.97</v>
      </c>
      <c r="O2927" t="s">
        <v>69</v>
      </c>
      <c r="P2927" t="s">
        <v>28</v>
      </c>
      <c r="Q2927" t="s">
        <v>182</v>
      </c>
      <c r="R2927" t="s">
        <v>183</v>
      </c>
      <c r="S2927" t="s">
        <v>72</v>
      </c>
      <c r="T2927" t="s">
        <v>7671</v>
      </c>
    </row>
    <row r="2928" spans="1:20" x14ac:dyDescent="0.25">
      <c r="A2928" t="s">
        <v>7672</v>
      </c>
      <c r="B2928" s="1">
        <v>45597</v>
      </c>
      <c r="C2928" t="s">
        <v>7673</v>
      </c>
      <c r="D2928" t="s">
        <v>1739</v>
      </c>
      <c r="E2928" t="s">
        <v>374</v>
      </c>
      <c r="F2928" t="s">
        <v>375</v>
      </c>
      <c r="G2928" t="s">
        <v>98</v>
      </c>
      <c r="H2928" t="s">
        <v>354</v>
      </c>
      <c r="I2928">
        <v>5</v>
      </c>
      <c r="J2928">
        <v>63.39</v>
      </c>
      <c r="K2928">
        <v>0</v>
      </c>
      <c r="L2928">
        <v>57.05</v>
      </c>
      <c r="M2928">
        <v>10.44</v>
      </c>
      <c r="N2928">
        <v>384.44</v>
      </c>
      <c r="O2928" t="s">
        <v>69</v>
      </c>
      <c r="P2928" t="s">
        <v>99</v>
      </c>
      <c r="Q2928" t="s">
        <v>221</v>
      </c>
      <c r="R2928" t="s">
        <v>222</v>
      </c>
      <c r="S2928" t="s">
        <v>43</v>
      </c>
      <c r="T2928" t="s">
        <v>6948</v>
      </c>
    </row>
    <row r="2929" spans="1:20" x14ac:dyDescent="0.25">
      <c r="A2929" t="s">
        <v>7674</v>
      </c>
      <c r="B2929" s="1">
        <v>44630</v>
      </c>
      <c r="C2929" t="s">
        <v>7675</v>
      </c>
      <c r="D2929" t="s">
        <v>611</v>
      </c>
      <c r="E2929" t="s">
        <v>226</v>
      </c>
      <c r="F2929" t="s">
        <v>227</v>
      </c>
      <c r="G2929" t="s">
        <v>50</v>
      </c>
      <c r="H2929" t="s">
        <v>26</v>
      </c>
      <c r="I2929">
        <v>1</v>
      </c>
      <c r="J2929">
        <v>448.88</v>
      </c>
      <c r="K2929">
        <v>0</v>
      </c>
      <c r="L2929">
        <v>22.44</v>
      </c>
      <c r="M2929">
        <v>0.55000000000000004</v>
      </c>
      <c r="N2929">
        <v>471.87</v>
      </c>
      <c r="O2929" t="s">
        <v>59</v>
      </c>
      <c r="P2929" t="s">
        <v>28</v>
      </c>
      <c r="Q2929" t="s">
        <v>116</v>
      </c>
      <c r="R2929" t="s">
        <v>42</v>
      </c>
      <c r="S2929" t="s">
        <v>43</v>
      </c>
      <c r="T2929" t="s">
        <v>938</v>
      </c>
    </row>
    <row r="2930" spans="1:20" x14ac:dyDescent="0.25">
      <c r="A2930" t="s">
        <v>7676</v>
      </c>
      <c r="B2930" s="1">
        <v>45015</v>
      </c>
      <c r="C2930" t="s">
        <v>7677</v>
      </c>
      <c r="D2930" t="s">
        <v>1314</v>
      </c>
      <c r="E2930" t="s">
        <v>66</v>
      </c>
      <c r="F2930" t="s">
        <v>67</v>
      </c>
      <c r="G2930" t="s">
        <v>38</v>
      </c>
      <c r="H2930" t="s">
        <v>123</v>
      </c>
      <c r="I2930">
        <v>5</v>
      </c>
      <c r="J2930">
        <v>170.85</v>
      </c>
      <c r="K2930">
        <v>0.1</v>
      </c>
      <c r="L2930">
        <v>61.51</v>
      </c>
      <c r="M2930">
        <v>7.05</v>
      </c>
      <c r="N2930">
        <v>837.38</v>
      </c>
      <c r="O2930" t="s">
        <v>69</v>
      </c>
      <c r="P2930" t="s">
        <v>28</v>
      </c>
      <c r="Q2930" t="s">
        <v>29</v>
      </c>
      <c r="R2930" t="s">
        <v>30</v>
      </c>
      <c r="S2930" t="s">
        <v>31</v>
      </c>
      <c r="T2930" t="s">
        <v>7678</v>
      </c>
    </row>
    <row r="2931" spans="1:20" x14ac:dyDescent="0.25">
      <c r="A2931" t="s">
        <v>7679</v>
      </c>
      <c r="B2931" s="1">
        <v>44843</v>
      </c>
      <c r="C2931" t="s">
        <v>7680</v>
      </c>
      <c r="D2931" t="s">
        <v>2236</v>
      </c>
      <c r="E2931" t="s">
        <v>380</v>
      </c>
      <c r="F2931" t="s">
        <v>381</v>
      </c>
      <c r="G2931" t="s">
        <v>38</v>
      </c>
      <c r="H2931" t="s">
        <v>58</v>
      </c>
      <c r="I2931">
        <v>5</v>
      </c>
      <c r="J2931">
        <v>13.83</v>
      </c>
      <c r="K2931">
        <v>0.1</v>
      </c>
      <c r="L2931">
        <v>7.47</v>
      </c>
      <c r="M2931">
        <v>11.19</v>
      </c>
      <c r="N2931">
        <v>80.900000000000006</v>
      </c>
      <c r="O2931" t="s">
        <v>69</v>
      </c>
      <c r="P2931" t="s">
        <v>132</v>
      </c>
      <c r="Q2931" t="s">
        <v>166</v>
      </c>
      <c r="R2931" t="s">
        <v>167</v>
      </c>
      <c r="S2931" t="s">
        <v>43</v>
      </c>
      <c r="T2931" t="s">
        <v>1493</v>
      </c>
    </row>
    <row r="2932" spans="1:20" x14ac:dyDescent="0.25">
      <c r="A2932" t="s">
        <v>7681</v>
      </c>
      <c r="B2932" s="1">
        <v>44614</v>
      </c>
      <c r="C2932" t="s">
        <v>158</v>
      </c>
      <c r="D2932" t="s">
        <v>239</v>
      </c>
      <c r="E2932" t="s">
        <v>151</v>
      </c>
      <c r="F2932" t="s">
        <v>152</v>
      </c>
      <c r="G2932" t="s">
        <v>98</v>
      </c>
      <c r="H2932" t="s">
        <v>256</v>
      </c>
      <c r="I2932">
        <v>4</v>
      </c>
      <c r="J2932">
        <v>199.94</v>
      </c>
      <c r="K2932">
        <v>0</v>
      </c>
      <c r="L2932">
        <v>95.97</v>
      </c>
      <c r="M2932">
        <v>13.37</v>
      </c>
      <c r="N2932">
        <v>909.1</v>
      </c>
      <c r="O2932" t="s">
        <v>40</v>
      </c>
      <c r="P2932" t="s">
        <v>28</v>
      </c>
      <c r="Q2932" t="s">
        <v>339</v>
      </c>
      <c r="R2932" t="s">
        <v>82</v>
      </c>
      <c r="S2932" t="s">
        <v>43</v>
      </c>
      <c r="T2932" t="s">
        <v>1503</v>
      </c>
    </row>
    <row r="2933" spans="1:20" x14ac:dyDescent="0.25">
      <c r="A2933" t="s">
        <v>7682</v>
      </c>
      <c r="B2933" s="1">
        <v>44290</v>
      </c>
      <c r="C2933" t="s">
        <v>7683</v>
      </c>
      <c r="D2933" t="s">
        <v>279</v>
      </c>
      <c r="E2933" t="s">
        <v>137</v>
      </c>
      <c r="F2933" t="s">
        <v>138</v>
      </c>
      <c r="G2933" t="s">
        <v>38</v>
      </c>
      <c r="H2933" t="s">
        <v>354</v>
      </c>
      <c r="I2933">
        <v>5</v>
      </c>
      <c r="J2933">
        <v>394.56</v>
      </c>
      <c r="K2933">
        <v>0</v>
      </c>
      <c r="L2933">
        <v>157.82</v>
      </c>
      <c r="M2933">
        <v>4.7300000000000004</v>
      </c>
      <c r="N2933">
        <v>2135.35</v>
      </c>
      <c r="O2933" t="s">
        <v>27</v>
      </c>
      <c r="P2933" t="s">
        <v>28</v>
      </c>
      <c r="Q2933" t="s">
        <v>210</v>
      </c>
      <c r="R2933" t="s">
        <v>42</v>
      </c>
      <c r="S2933" t="s">
        <v>43</v>
      </c>
      <c r="T2933" t="s">
        <v>3360</v>
      </c>
    </row>
    <row r="2934" spans="1:20" x14ac:dyDescent="0.25">
      <c r="A2934" t="s">
        <v>7684</v>
      </c>
      <c r="B2934" s="1">
        <v>45404</v>
      </c>
      <c r="C2934" t="s">
        <v>7685</v>
      </c>
      <c r="D2934" t="s">
        <v>1509</v>
      </c>
      <c r="E2934" t="s">
        <v>675</v>
      </c>
      <c r="F2934" t="s">
        <v>676</v>
      </c>
      <c r="G2934" t="s">
        <v>25</v>
      </c>
      <c r="H2934" t="s">
        <v>123</v>
      </c>
      <c r="I2934">
        <v>5</v>
      </c>
      <c r="J2934">
        <v>551.82000000000005</v>
      </c>
      <c r="K2934">
        <v>0</v>
      </c>
      <c r="L2934">
        <v>496.64</v>
      </c>
      <c r="M2934">
        <v>4.97</v>
      </c>
      <c r="N2934">
        <v>3260.71</v>
      </c>
      <c r="O2934" t="s">
        <v>40</v>
      </c>
      <c r="P2934" t="s">
        <v>132</v>
      </c>
      <c r="Q2934" t="s">
        <v>339</v>
      </c>
      <c r="R2934" t="s">
        <v>82</v>
      </c>
      <c r="S2934" t="s">
        <v>43</v>
      </c>
      <c r="T2934" t="s">
        <v>875</v>
      </c>
    </row>
    <row r="2935" spans="1:20" x14ac:dyDescent="0.25">
      <c r="A2935" t="s">
        <v>7686</v>
      </c>
      <c r="B2935" s="1">
        <v>45354</v>
      </c>
      <c r="C2935" t="s">
        <v>6290</v>
      </c>
      <c r="D2935" t="s">
        <v>171</v>
      </c>
      <c r="E2935" t="s">
        <v>208</v>
      </c>
      <c r="F2935" t="s">
        <v>209</v>
      </c>
      <c r="G2935" t="s">
        <v>108</v>
      </c>
      <c r="H2935" t="s">
        <v>256</v>
      </c>
      <c r="I2935">
        <v>2</v>
      </c>
      <c r="J2935">
        <v>32.15</v>
      </c>
      <c r="K2935">
        <v>0</v>
      </c>
      <c r="L2935">
        <v>5.14</v>
      </c>
      <c r="M2935">
        <v>3.97</v>
      </c>
      <c r="N2935">
        <v>73.41</v>
      </c>
      <c r="O2935" t="s">
        <v>153</v>
      </c>
      <c r="P2935" t="s">
        <v>132</v>
      </c>
      <c r="Q2935" t="s">
        <v>339</v>
      </c>
      <c r="R2935" t="s">
        <v>82</v>
      </c>
      <c r="S2935" t="s">
        <v>43</v>
      </c>
      <c r="T2935" t="s">
        <v>996</v>
      </c>
    </row>
    <row r="2936" spans="1:20" x14ac:dyDescent="0.25">
      <c r="A2936" t="s">
        <v>7687</v>
      </c>
      <c r="B2936" s="1">
        <v>44568</v>
      </c>
      <c r="C2936" t="s">
        <v>7688</v>
      </c>
      <c r="D2936" t="s">
        <v>757</v>
      </c>
      <c r="E2936" t="s">
        <v>130</v>
      </c>
      <c r="F2936" t="s">
        <v>131</v>
      </c>
      <c r="G2936" t="s">
        <v>98</v>
      </c>
      <c r="H2936" t="s">
        <v>123</v>
      </c>
      <c r="I2936">
        <v>5</v>
      </c>
      <c r="J2936">
        <v>488.79</v>
      </c>
      <c r="K2936">
        <v>0</v>
      </c>
      <c r="L2936">
        <v>439.91</v>
      </c>
      <c r="M2936">
        <v>14.26</v>
      </c>
      <c r="N2936">
        <v>2898.12</v>
      </c>
      <c r="O2936" t="s">
        <v>80</v>
      </c>
      <c r="P2936" t="s">
        <v>28</v>
      </c>
      <c r="Q2936" t="s">
        <v>182</v>
      </c>
      <c r="R2936" t="s">
        <v>183</v>
      </c>
      <c r="S2936" t="s">
        <v>43</v>
      </c>
      <c r="T2936" t="s">
        <v>4499</v>
      </c>
    </row>
    <row r="2937" spans="1:20" x14ac:dyDescent="0.25">
      <c r="A2937" t="s">
        <v>7689</v>
      </c>
      <c r="B2937" s="1">
        <v>44339</v>
      </c>
      <c r="C2937" t="s">
        <v>7690</v>
      </c>
      <c r="D2937" t="s">
        <v>465</v>
      </c>
      <c r="E2937" t="s">
        <v>196</v>
      </c>
      <c r="F2937" t="s">
        <v>197</v>
      </c>
      <c r="G2937" t="s">
        <v>108</v>
      </c>
      <c r="H2937" t="s">
        <v>123</v>
      </c>
      <c r="I2937">
        <v>2</v>
      </c>
      <c r="J2937">
        <v>329.06</v>
      </c>
      <c r="K2937">
        <v>0.05</v>
      </c>
      <c r="L2937">
        <v>0</v>
      </c>
      <c r="M2937">
        <v>7.05</v>
      </c>
      <c r="N2937">
        <v>632.26</v>
      </c>
      <c r="O2937" t="s">
        <v>69</v>
      </c>
      <c r="P2937" t="s">
        <v>28</v>
      </c>
      <c r="Q2937" t="s">
        <v>339</v>
      </c>
      <c r="R2937" t="s">
        <v>82</v>
      </c>
      <c r="S2937" t="s">
        <v>43</v>
      </c>
      <c r="T2937" t="s">
        <v>304</v>
      </c>
    </row>
    <row r="2938" spans="1:20" x14ac:dyDescent="0.25">
      <c r="A2938" t="s">
        <v>7691</v>
      </c>
      <c r="B2938" s="1">
        <v>45508</v>
      </c>
      <c r="C2938" t="s">
        <v>7692</v>
      </c>
      <c r="D2938" t="s">
        <v>324</v>
      </c>
      <c r="E2938" t="s">
        <v>574</v>
      </c>
      <c r="F2938" t="s">
        <v>575</v>
      </c>
      <c r="G2938" t="s">
        <v>180</v>
      </c>
      <c r="H2938" t="s">
        <v>58</v>
      </c>
      <c r="I2938">
        <v>1</v>
      </c>
      <c r="J2938">
        <v>291.64</v>
      </c>
      <c r="K2938">
        <v>0.15</v>
      </c>
      <c r="L2938">
        <v>0</v>
      </c>
      <c r="M2938">
        <v>9.48</v>
      </c>
      <c r="N2938">
        <v>257.37</v>
      </c>
      <c r="O2938" t="s">
        <v>69</v>
      </c>
      <c r="P2938" t="s">
        <v>181</v>
      </c>
      <c r="Q2938" t="s">
        <v>71</v>
      </c>
      <c r="R2938" t="s">
        <v>42</v>
      </c>
      <c r="S2938" t="s">
        <v>31</v>
      </c>
      <c r="T2938" t="s">
        <v>7693</v>
      </c>
    </row>
    <row r="2939" spans="1:20" x14ac:dyDescent="0.25">
      <c r="A2939" t="s">
        <v>7694</v>
      </c>
      <c r="B2939" s="1">
        <v>44311</v>
      </c>
      <c r="C2939" t="s">
        <v>7695</v>
      </c>
      <c r="D2939" t="s">
        <v>285</v>
      </c>
      <c r="E2939" t="s">
        <v>302</v>
      </c>
      <c r="F2939" t="s">
        <v>303</v>
      </c>
      <c r="G2939" t="s">
        <v>108</v>
      </c>
      <c r="H2939" t="s">
        <v>58</v>
      </c>
      <c r="I2939">
        <v>2</v>
      </c>
      <c r="J2939">
        <v>452.55</v>
      </c>
      <c r="K2939">
        <v>0.3</v>
      </c>
      <c r="L2939">
        <v>50.69</v>
      </c>
      <c r="M2939">
        <v>9.26</v>
      </c>
      <c r="N2939">
        <v>693.52</v>
      </c>
      <c r="O2939" t="s">
        <v>69</v>
      </c>
      <c r="P2939" t="s">
        <v>28</v>
      </c>
      <c r="Q2939" t="s">
        <v>188</v>
      </c>
      <c r="R2939" t="s">
        <v>82</v>
      </c>
      <c r="S2939" t="s">
        <v>43</v>
      </c>
      <c r="T2939" t="s">
        <v>7696</v>
      </c>
    </row>
    <row r="2940" spans="1:20" x14ac:dyDescent="0.25">
      <c r="A2940" t="s">
        <v>7697</v>
      </c>
      <c r="B2940" s="1">
        <v>45517</v>
      </c>
      <c r="C2940" t="s">
        <v>7698</v>
      </c>
      <c r="D2940" t="s">
        <v>120</v>
      </c>
      <c r="E2940" t="s">
        <v>172</v>
      </c>
      <c r="F2940" t="s">
        <v>173</v>
      </c>
      <c r="G2940" t="s">
        <v>50</v>
      </c>
      <c r="H2940" t="s">
        <v>109</v>
      </c>
      <c r="I2940">
        <v>2</v>
      </c>
      <c r="J2940">
        <v>144.26</v>
      </c>
      <c r="K2940">
        <v>0.25</v>
      </c>
      <c r="L2940">
        <v>17.309999999999999</v>
      </c>
      <c r="M2940">
        <v>0.64</v>
      </c>
      <c r="N2940">
        <v>234.34</v>
      </c>
      <c r="O2940" t="s">
        <v>69</v>
      </c>
      <c r="P2940" t="s">
        <v>132</v>
      </c>
      <c r="Q2940" t="s">
        <v>210</v>
      </c>
      <c r="R2940" t="s">
        <v>42</v>
      </c>
      <c r="S2940" t="s">
        <v>43</v>
      </c>
      <c r="T2940" t="s">
        <v>5284</v>
      </c>
    </row>
    <row r="2941" spans="1:20" x14ac:dyDescent="0.25">
      <c r="A2941" t="s">
        <v>7699</v>
      </c>
      <c r="B2941" s="1">
        <v>43944</v>
      </c>
      <c r="C2941" t="s">
        <v>7700</v>
      </c>
      <c r="D2941" t="s">
        <v>779</v>
      </c>
      <c r="E2941" t="s">
        <v>358</v>
      </c>
      <c r="F2941" t="s">
        <v>359</v>
      </c>
      <c r="G2941" t="s">
        <v>98</v>
      </c>
      <c r="H2941" t="s">
        <v>58</v>
      </c>
      <c r="I2941">
        <v>1</v>
      </c>
      <c r="J2941">
        <v>402.77</v>
      </c>
      <c r="K2941">
        <v>0.1</v>
      </c>
      <c r="L2941">
        <v>65.25</v>
      </c>
      <c r="M2941">
        <v>6.28</v>
      </c>
      <c r="N2941">
        <v>434.02</v>
      </c>
      <c r="O2941" t="s">
        <v>69</v>
      </c>
      <c r="P2941" t="s">
        <v>99</v>
      </c>
      <c r="Q2941" t="s">
        <v>182</v>
      </c>
      <c r="R2941" t="s">
        <v>183</v>
      </c>
      <c r="S2941" t="s">
        <v>43</v>
      </c>
      <c r="T2941" t="s">
        <v>6606</v>
      </c>
    </row>
    <row r="2942" spans="1:20" x14ac:dyDescent="0.25">
      <c r="A2942" t="s">
        <v>7701</v>
      </c>
      <c r="B2942" s="1">
        <v>44579</v>
      </c>
      <c r="C2942" t="s">
        <v>7702</v>
      </c>
      <c r="D2942" t="s">
        <v>1192</v>
      </c>
      <c r="E2942" t="s">
        <v>48</v>
      </c>
      <c r="F2942" t="s">
        <v>49</v>
      </c>
      <c r="G2942" t="s">
        <v>38</v>
      </c>
      <c r="H2942" t="s">
        <v>263</v>
      </c>
      <c r="I2942">
        <v>2</v>
      </c>
      <c r="J2942">
        <v>191.46</v>
      </c>
      <c r="K2942">
        <v>0</v>
      </c>
      <c r="L2942">
        <v>45.95</v>
      </c>
      <c r="M2942">
        <v>14.31</v>
      </c>
      <c r="N2942">
        <v>443.18</v>
      </c>
      <c r="O2942" t="s">
        <v>27</v>
      </c>
      <c r="P2942" t="s">
        <v>28</v>
      </c>
      <c r="Q2942" t="s">
        <v>139</v>
      </c>
      <c r="R2942" t="s">
        <v>140</v>
      </c>
      <c r="S2942" t="s">
        <v>43</v>
      </c>
      <c r="T2942" t="s">
        <v>7372</v>
      </c>
    </row>
    <row r="2943" spans="1:20" x14ac:dyDescent="0.25">
      <c r="A2943" t="s">
        <v>7703</v>
      </c>
      <c r="B2943" s="1">
        <v>45432</v>
      </c>
      <c r="C2943" t="s">
        <v>7704</v>
      </c>
      <c r="D2943" t="s">
        <v>279</v>
      </c>
      <c r="E2943" t="s">
        <v>337</v>
      </c>
      <c r="F2943" t="s">
        <v>338</v>
      </c>
      <c r="G2943" t="s">
        <v>180</v>
      </c>
      <c r="H2943" t="s">
        <v>256</v>
      </c>
      <c r="I2943">
        <v>2</v>
      </c>
      <c r="J2943">
        <v>382.89</v>
      </c>
      <c r="K2943">
        <v>0</v>
      </c>
      <c r="L2943">
        <v>91.89</v>
      </c>
      <c r="M2943">
        <v>4.5199999999999996</v>
      </c>
      <c r="N2943">
        <v>862.19</v>
      </c>
      <c r="O2943" t="s">
        <v>40</v>
      </c>
      <c r="P2943" t="s">
        <v>28</v>
      </c>
      <c r="Q2943" t="s">
        <v>339</v>
      </c>
      <c r="R2943" t="s">
        <v>82</v>
      </c>
      <c r="S2943" t="s">
        <v>43</v>
      </c>
      <c r="T2943" t="s">
        <v>7705</v>
      </c>
    </row>
    <row r="2944" spans="1:20" x14ac:dyDescent="0.25">
      <c r="A2944" t="s">
        <v>7706</v>
      </c>
      <c r="B2944" s="1">
        <v>44191</v>
      </c>
      <c r="C2944" t="s">
        <v>7707</v>
      </c>
      <c r="D2944" t="s">
        <v>1232</v>
      </c>
      <c r="E2944" t="s">
        <v>592</v>
      </c>
      <c r="F2944" t="s">
        <v>593</v>
      </c>
      <c r="G2944" t="s">
        <v>38</v>
      </c>
      <c r="H2944" t="s">
        <v>39</v>
      </c>
      <c r="I2944">
        <v>5</v>
      </c>
      <c r="J2944">
        <v>18.84</v>
      </c>
      <c r="K2944">
        <v>0</v>
      </c>
      <c r="L2944">
        <v>11.3</v>
      </c>
      <c r="M2944">
        <v>1.48</v>
      </c>
      <c r="N2944">
        <v>106.98</v>
      </c>
      <c r="O2944" t="s">
        <v>69</v>
      </c>
      <c r="P2944" t="s">
        <v>28</v>
      </c>
      <c r="Q2944" t="s">
        <v>124</v>
      </c>
      <c r="R2944" t="s">
        <v>125</v>
      </c>
      <c r="S2944" t="s">
        <v>43</v>
      </c>
      <c r="T2944" t="s">
        <v>2559</v>
      </c>
    </row>
    <row r="2945" spans="1:20" x14ac:dyDescent="0.25">
      <c r="A2945" t="s">
        <v>7708</v>
      </c>
      <c r="B2945" s="1">
        <v>44171</v>
      </c>
      <c r="C2945" t="s">
        <v>7709</v>
      </c>
      <c r="D2945" t="s">
        <v>538</v>
      </c>
      <c r="E2945" t="s">
        <v>137</v>
      </c>
      <c r="F2945" t="s">
        <v>138</v>
      </c>
      <c r="G2945" t="s">
        <v>38</v>
      </c>
      <c r="H2945" t="s">
        <v>79</v>
      </c>
      <c r="I2945">
        <v>2</v>
      </c>
      <c r="J2945">
        <v>564.26</v>
      </c>
      <c r="K2945">
        <v>0.1</v>
      </c>
      <c r="L2945">
        <v>0</v>
      </c>
      <c r="M2945">
        <v>5.08</v>
      </c>
      <c r="N2945">
        <v>1020.75</v>
      </c>
      <c r="O2945" t="s">
        <v>69</v>
      </c>
      <c r="P2945" t="s">
        <v>28</v>
      </c>
      <c r="Q2945" t="s">
        <v>89</v>
      </c>
      <c r="R2945" t="s">
        <v>90</v>
      </c>
      <c r="S2945" t="s">
        <v>43</v>
      </c>
      <c r="T2945" t="s">
        <v>7710</v>
      </c>
    </row>
    <row r="2946" spans="1:20" x14ac:dyDescent="0.25">
      <c r="A2946" t="s">
        <v>7711</v>
      </c>
      <c r="B2946" s="1">
        <v>44600</v>
      </c>
      <c r="C2946" t="s">
        <v>7712</v>
      </c>
      <c r="D2946" t="s">
        <v>881</v>
      </c>
      <c r="E2946" t="s">
        <v>391</v>
      </c>
      <c r="F2946" t="s">
        <v>392</v>
      </c>
      <c r="G2946" t="s">
        <v>25</v>
      </c>
      <c r="H2946" t="s">
        <v>263</v>
      </c>
      <c r="I2946">
        <v>5</v>
      </c>
      <c r="J2946">
        <v>547.87</v>
      </c>
      <c r="K2946">
        <v>0.05</v>
      </c>
      <c r="L2946">
        <v>130.12</v>
      </c>
      <c r="M2946">
        <v>1.55</v>
      </c>
      <c r="N2946">
        <v>2734.05</v>
      </c>
      <c r="O2946" t="s">
        <v>80</v>
      </c>
      <c r="P2946" t="s">
        <v>28</v>
      </c>
      <c r="Q2946" t="s">
        <v>210</v>
      </c>
      <c r="R2946" t="s">
        <v>42</v>
      </c>
      <c r="S2946" t="s">
        <v>43</v>
      </c>
      <c r="T2946" t="s">
        <v>2627</v>
      </c>
    </row>
    <row r="2947" spans="1:20" x14ac:dyDescent="0.25">
      <c r="A2947" t="s">
        <v>7713</v>
      </c>
      <c r="B2947" s="1">
        <v>44591</v>
      </c>
      <c r="C2947" t="s">
        <v>7714</v>
      </c>
      <c r="D2947" t="s">
        <v>706</v>
      </c>
      <c r="E2947" t="s">
        <v>226</v>
      </c>
      <c r="F2947" t="s">
        <v>227</v>
      </c>
      <c r="G2947" t="s">
        <v>108</v>
      </c>
      <c r="H2947" t="s">
        <v>26</v>
      </c>
      <c r="I2947">
        <v>4</v>
      </c>
      <c r="J2947">
        <v>561.96</v>
      </c>
      <c r="K2947">
        <v>0.2</v>
      </c>
      <c r="L2947">
        <v>143.86000000000001</v>
      </c>
      <c r="M2947">
        <v>5.56</v>
      </c>
      <c r="N2947">
        <v>1947.69</v>
      </c>
      <c r="O2947" t="s">
        <v>40</v>
      </c>
      <c r="P2947" t="s">
        <v>132</v>
      </c>
      <c r="Q2947" t="s">
        <v>188</v>
      </c>
      <c r="R2947" t="s">
        <v>82</v>
      </c>
      <c r="S2947" t="s">
        <v>43</v>
      </c>
      <c r="T2947" t="s">
        <v>7715</v>
      </c>
    </row>
    <row r="2948" spans="1:20" x14ac:dyDescent="0.25">
      <c r="A2948" t="s">
        <v>7716</v>
      </c>
      <c r="B2948" s="1">
        <v>44799</v>
      </c>
      <c r="C2948" t="s">
        <v>7495</v>
      </c>
      <c r="D2948" t="s">
        <v>474</v>
      </c>
      <c r="E2948" t="s">
        <v>202</v>
      </c>
      <c r="F2948" t="s">
        <v>203</v>
      </c>
      <c r="G2948" t="s">
        <v>25</v>
      </c>
      <c r="H2948" t="s">
        <v>79</v>
      </c>
      <c r="I2948">
        <v>4</v>
      </c>
      <c r="J2948">
        <v>49.42</v>
      </c>
      <c r="K2948">
        <v>0.2</v>
      </c>
      <c r="L2948">
        <v>12.65</v>
      </c>
      <c r="M2948">
        <v>6.92</v>
      </c>
      <c r="N2948">
        <v>177.71</v>
      </c>
      <c r="O2948" t="s">
        <v>69</v>
      </c>
      <c r="P2948" t="s">
        <v>132</v>
      </c>
      <c r="Q2948" t="s">
        <v>210</v>
      </c>
      <c r="R2948" t="s">
        <v>42</v>
      </c>
      <c r="S2948" t="s">
        <v>43</v>
      </c>
      <c r="T2948" t="s">
        <v>4800</v>
      </c>
    </row>
    <row r="2949" spans="1:20" x14ac:dyDescent="0.25">
      <c r="A2949" t="s">
        <v>7717</v>
      </c>
      <c r="B2949" s="1">
        <v>44279</v>
      </c>
      <c r="C2949" t="s">
        <v>7718</v>
      </c>
      <c r="D2949" t="s">
        <v>1496</v>
      </c>
      <c r="E2949" t="s">
        <v>244</v>
      </c>
      <c r="F2949" t="s">
        <v>245</v>
      </c>
      <c r="G2949" t="s">
        <v>108</v>
      </c>
      <c r="H2949" t="s">
        <v>263</v>
      </c>
      <c r="I2949">
        <v>2</v>
      </c>
      <c r="J2949">
        <v>96.45</v>
      </c>
      <c r="K2949">
        <v>0.05</v>
      </c>
      <c r="L2949">
        <v>9.16</v>
      </c>
      <c r="M2949">
        <v>0.41</v>
      </c>
      <c r="N2949">
        <v>192.82</v>
      </c>
      <c r="O2949" t="s">
        <v>80</v>
      </c>
      <c r="P2949" t="s">
        <v>28</v>
      </c>
      <c r="Q2949" t="s">
        <v>182</v>
      </c>
      <c r="R2949" t="s">
        <v>183</v>
      </c>
      <c r="S2949" t="s">
        <v>31</v>
      </c>
      <c r="T2949" t="s">
        <v>4851</v>
      </c>
    </row>
    <row r="2950" spans="1:20" x14ac:dyDescent="0.25">
      <c r="A2950" t="s">
        <v>7719</v>
      </c>
      <c r="B2950" s="1">
        <v>44665</v>
      </c>
      <c r="C2950" t="s">
        <v>7720</v>
      </c>
      <c r="D2950" t="s">
        <v>923</v>
      </c>
      <c r="E2950" t="s">
        <v>945</v>
      </c>
      <c r="F2950" t="s">
        <v>946</v>
      </c>
      <c r="G2950" t="s">
        <v>25</v>
      </c>
      <c r="H2950" t="s">
        <v>79</v>
      </c>
      <c r="I2950">
        <v>1</v>
      </c>
      <c r="J2950">
        <v>541.25</v>
      </c>
      <c r="K2950">
        <v>0.05</v>
      </c>
      <c r="L2950">
        <v>25.71</v>
      </c>
      <c r="M2950">
        <v>1.07</v>
      </c>
      <c r="N2950">
        <v>540.97</v>
      </c>
      <c r="O2950" t="s">
        <v>69</v>
      </c>
      <c r="P2950" t="s">
        <v>28</v>
      </c>
      <c r="Q2950" t="s">
        <v>154</v>
      </c>
      <c r="R2950" t="s">
        <v>155</v>
      </c>
      <c r="S2950" t="s">
        <v>43</v>
      </c>
      <c r="T2950" t="s">
        <v>7285</v>
      </c>
    </row>
    <row r="2951" spans="1:20" x14ac:dyDescent="0.25">
      <c r="A2951" t="s">
        <v>7721</v>
      </c>
      <c r="B2951" s="1">
        <v>45034</v>
      </c>
      <c r="C2951" t="s">
        <v>7722</v>
      </c>
      <c r="D2951" t="s">
        <v>86</v>
      </c>
      <c r="E2951" t="s">
        <v>400</v>
      </c>
      <c r="F2951" t="s">
        <v>401</v>
      </c>
      <c r="G2951" t="s">
        <v>98</v>
      </c>
      <c r="H2951" t="s">
        <v>354</v>
      </c>
      <c r="I2951">
        <v>1</v>
      </c>
      <c r="J2951">
        <v>436.66</v>
      </c>
      <c r="K2951">
        <v>0.15</v>
      </c>
      <c r="L2951">
        <v>66.81</v>
      </c>
      <c r="M2951">
        <v>1.53</v>
      </c>
      <c r="N2951">
        <v>439.5</v>
      </c>
      <c r="O2951" t="s">
        <v>40</v>
      </c>
      <c r="P2951" t="s">
        <v>132</v>
      </c>
      <c r="Q2951" t="s">
        <v>71</v>
      </c>
      <c r="R2951" t="s">
        <v>42</v>
      </c>
      <c r="S2951" t="s">
        <v>91</v>
      </c>
      <c r="T2951" t="s">
        <v>1229</v>
      </c>
    </row>
    <row r="2952" spans="1:20" x14ac:dyDescent="0.25">
      <c r="A2952" t="s">
        <v>7723</v>
      </c>
      <c r="B2952" s="1">
        <v>45556</v>
      </c>
      <c r="C2952" t="s">
        <v>7724</v>
      </c>
      <c r="D2952" t="s">
        <v>253</v>
      </c>
      <c r="E2952" t="s">
        <v>400</v>
      </c>
      <c r="F2952" t="s">
        <v>401</v>
      </c>
      <c r="G2952" t="s">
        <v>25</v>
      </c>
      <c r="H2952" t="s">
        <v>109</v>
      </c>
      <c r="I2952">
        <v>3</v>
      </c>
      <c r="J2952">
        <v>274.04000000000002</v>
      </c>
      <c r="K2952">
        <v>0.1</v>
      </c>
      <c r="L2952">
        <v>0</v>
      </c>
      <c r="M2952">
        <v>11.61</v>
      </c>
      <c r="N2952">
        <v>751.52</v>
      </c>
      <c r="O2952" t="s">
        <v>69</v>
      </c>
      <c r="P2952" t="s">
        <v>28</v>
      </c>
      <c r="Q2952" t="s">
        <v>166</v>
      </c>
      <c r="R2952" t="s">
        <v>167</v>
      </c>
      <c r="S2952" t="s">
        <v>43</v>
      </c>
      <c r="T2952" t="s">
        <v>621</v>
      </c>
    </row>
    <row r="2953" spans="1:20" x14ac:dyDescent="0.25">
      <c r="A2953" t="s">
        <v>7725</v>
      </c>
      <c r="B2953" s="1">
        <v>45261</v>
      </c>
      <c r="C2953" t="s">
        <v>7726</v>
      </c>
      <c r="D2953" t="s">
        <v>2056</v>
      </c>
      <c r="E2953" t="s">
        <v>172</v>
      </c>
      <c r="F2953" t="s">
        <v>173</v>
      </c>
      <c r="G2953" t="s">
        <v>50</v>
      </c>
      <c r="H2953" t="s">
        <v>39</v>
      </c>
      <c r="I2953">
        <v>3</v>
      </c>
      <c r="J2953">
        <v>180.7</v>
      </c>
      <c r="K2953">
        <v>0</v>
      </c>
      <c r="L2953">
        <v>0</v>
      </c>
      <c r="M2953">
        <v>13.08</v>
      </c>
      <c r="N2953">
        <v>555.17999999999995</v>
      </c>
      <c r="O2953" t="s">
        <v>80</v>
      </c>
      <c r="P2953" t="s">
        <v>132</v>
      </c>
      <c r="Q2953" t="s">
        <v>166</v>
      </c>
      <c r="R2953" t="s">
        <v>167</v>
      </c>
      <c r="S2953" t="s">
        <v>43</v>
      </c>
      <c r="T2953" t="s">
        <v>6338</v>
      </c>
    </row>
    <row r="2954" spans="1:20" x14ac:dyDescent="0.25">
      <c r="A2954" t="s">
        <v>7727</v>
      </c>
      <c r="B2954" s="1">
        <v>45520</v>
      </c>
      <c r="C2954" t="s">
        <v>7728</v>
      </c>
      <c r="D2954" t="s">
        <v>425</v>
      </c>
      <c r="E2954" t="s">
        <v>151</v>
      </c>
      <c r="F2954" t="s">
        <v>152</v>
      </c>
      <c r="G2954" t="s">
        <v>50</v>
      </c>
      <c r="H2954" t="s">
        <v>58</v>
      </c>
      <c r="I2954">
        <v>1</v>
      </c>
      <c r="J2954">
        <v>508.96</v>
      </c>
      <c r="K2954">
        <v>0.15</v>
      </c>
      <c r="L2954">
        <v>51.91</v>
      </c>
      <c r="M2954">
        <v>14.16</v>
      </c>
      <c r="N2954">
        <v>498.69</v>
      </c>
      <c r="O2954" t="s">
        <v>80</v>
      </c>
      <c r="P2954" t="s">
        <v>28</v>
      </c>
      <c r="Q2954" t="s">
        <v>71</v>
      </c>
      <c r="R2954" t="s">
        <v>42</v>
      </c>
      <c r="S2954" t="s">
        <v>43</v>
      </c>
      <c r="T2954" t="s">
        <v>4773</v>
      </c>
    </row>
    <row r="2955" spans="1:20" x14ac:dyDescent="0.25">
      <c r="A2955" t="s">
        <v>7729</v>
      </c>
      <c r="B2955" s="1">
        <v>45050</v>
      </c>
      <c r="C2955" t="s">
        <v>7730</v>
      </c>
      <c r="D2955" t="s">
        <v>1103</v>
      </c>
      <c r="E2955" t="s">
        <v>178</v>
      </c>
      <c r="F2955" t="s">
        <v>179</v>
      </c>
      <c r="G2955" t="s">
        <v>50</v>
      </c>
      <c r="H2955" t="s">
        <v>26</v>
      </c>
      <c r="I2955">
        <v>5</v>
      </c>
      <c r="J2955">
        <v>496.5</v>
      </c>
      <c r="K2955">
        <v>0</v>
      </c>
      <c r="L2955">
        <v>297.89999999999998</v>
      </c>
      <c r="M2955">
        <v>2.1800000000000002</v>
      </c>
      <c r="N2955">
        <v>2782.58</v>
      </c>
      <c r="O2955" t="s">
        <v>40</v>
      </c>
      <c r="P2955" t="s">
        <v>28</v>
      </c>
      <c r="Q2955" t="s">
        <v>51</v>
      </c>
      <c r="R2955" t="s">
        <v>42</v>
      </c>
      <c r="S2955" t="s">
        <v>43</v>
      </c>
      <c r="T2955" t="s">
        <v>2291</v>
      </c>
    </row>
    <row r="2956" spans="1:20" x14ac:dyDescent="0.25">
      <c r="A2956" t="s">
        <v>7731</v>
      </c>
      <c r="B2956" s="1">
        <v>45320</v>
      </c>
      <c r="C2956" t="s">
        <v>7732</v>
      </c>
      <c r="D2956" t="s">
        <v>953</v>
      </c>
      <c r="E2956" t="s">
        <v>337</v>
      </c>
      <c r="F2956" t="s">
        <v>338</v>
      </c>
      <c r="G2956" t="s">
        <v>108</v>
      </c>
      <c r="H2956" t="s">
        <v>256</v>
      </c>
      <c r="I2956">
        <v>2</v>
      </c>
      <c r="J2956">
        <v>164.32</v>
      </c>
      <c r="K2956">
        <v>0.05</v>
      </c>
      <c r="L2956">
        <v>24.98</v>
      </c>
      <c r="M2956">
        <v>10.63</v>
      </c>
      <c r="N2956">
        <v>347.82</v>
      </c>
      <c r="O2956" t="s">
        <v>153</v>
      </c>
      <c r="P2956" t="s">
        <v>28</v>
      </c>
      <c r="Q2956" t="s">
        <v>81</v>
      </c>
      <c r="R2956" t="s">
        <v>82</v>
      </c>
      <c r="S2956" t="s">
        <v>31</v>
      </c>
      <c r="T2956" t="s">
        <v>3625</v>
      </c>
    </row>
    <row r="2957" spans="1:20" x14ac:dyDescent="0.25">
      <c r="A2957" t="s">
        <v>7733</v>
      </c>
      <c r="B2957" s="1">
        <v>44141</v>
      </c>
      <c r="C2957" t="s">
        <v>7734</v>
      </c>
      <c r="D2957" t="s">
        <v>187</v>
      </c>
      <c r="E2957" t="s">
        <v>358</v>
      </c>
      <c r="F2957" t="s">
        <v>359</v>
      </c>
      <c r="G2957" t="s">
        <v>180</v>
      </c>
      <c r="H2957" t="s">
        <v>39</v>
      </c>
      <c r="I2957">
        <v>3</v>
      </c>
      <c r="J2957">
        <v>297.62</v>
      </c>
      <c r="K2957">
        <v>0.05</v>
      </c>
      <c r="L2957">
        <v>67.86</v>
      </c>
      <c r="M2957">
        <v>5.96</v>
      </c>
      <c r="N2957">
        <v>922.04</v>
      </c>
      <c r="O2957" t="s">
        <v>80</v>
      </c>
      <c r="P2957" t="s">
        <v>132</v>
      </c>
      <c r="Q2957" t="s">
        <v>166</v>
      </c>
      <c r="R2957" t="s">
        <v>167</v>
      </c>
      <c r="S2957" t="s">
        <v>43</v>
      </c>
      <c r="T2957" t="s">
        <v>3460</v>
      </c>
    </row>
    <row r="2958" spans="1:20" x14ac:dyDescent="0.25">
      <c r="A2958" t="s">
        <v>7735</v>
      </c>
      <c r="B2958" s="1">
        <v>44092</v>
      </c>
      <c r="C2958" t="s">
        <v>7736</v>
      </c>
      <c r="D2958" t="s">
        <v>1943</v>
      </c>
      <c r="E2958" t="s">
        <v>434</v>
      </c>
      <c r="F2958" t="s">
        <v>435</v>
      </c>
      <c r="G2958" t="s">
        <v>38</v>
      </c>
      <c r="H2958" t="s">
        <v>26</v>
      </c>
      <c r="I2958">
        <v>2</v>
      </c>
      <c r="J2958">
        <v>375.99</v>
      </c>
      <c r="K2958">
        <v>0</v>
      </c>
      <c r="L2958">
        <v>135.36000000000001</v>
      </c>
      <c r="M2958">
        <v>4.96</v>
      </c>
      <c r="N2958">
        <v>892.3</v>
      </c>
      <c r="O2958" t="s">
        <v>27</v>
      </c>
      <c r="P2958" t="s">
        <v>28</v>
      </c>
      <c r="Q2958" t="s">
        <v>51</v>
      </c>
      <c r="R2958" t="s">
        <v>42</v>
      </c>
      <c r="S2958" t="s">
        <v>43</v>
      </c>
      <c r="T2958" t="s">
        <v>2030</v>
      </c>
    </row>
    <row r="2959" spans="1:20" x14ac:dyDescent="0.25">
      <c r="A2959" t="s">
        <v>7737</v>
      </c>
      <c r="B2959" s="1">
        <v>45273</v>
      </c>
      <c r="C2959" t="s">
        <v>7738</v>
      </c>
      <c r="D2959" t="s">
        <v>1174</v>
      </c>
      <c r="E2959" t="s">
        <v>121</v>
      </c>
      <c r="F2959" t="s">
        <v>122</v>
      </c>
      <c r="G2959" t="s">
        <v>108</v>
      </c>
      <c r="H2959" t="s">
        <v>256</v>
      </c>
      <c r="I2959">
        <v>2</v>
      </c>
      <c r="J2959">
        <v>74.66</v>
      </c>
      <c r="K2959">
        <v>0.05</v>
      </c>
      <c r="L2959">
        <v>11.35</v>
      </c>
      <c r="M2959">
        <v>7.62</v>
      </c>
      <c r="N2959">
        <v>160.82</v>
      </c>
      <c r="O2959" t="s">
        <v>27</v>
      </c>
      <c r="P2959" t="s">
        <v>99</v>
      </c>
      <c r="Q2959" t="s">
        <v>41</v>
      </c>
      <c r="R2959" t="s">
        <v>42</v>
      </c>
      <c r="S2959" t="s">
        <v>43</v>
      </c>
      <c r="T2959" t="s">
        <v>1751</v>
      </c>
    </row>
    <row r="2960" spans="1:20" x14ac:dyDescent="0.25">
      <c r="A2960" t="s">
        <v>7739</v>
      </c>
      <c r="B2960" s="1">
        <v>44236</v>
      </c>
      <c r="C2960" t="s">
        <v>3684</v>
      </c>
      <c r="D2960" t="s">
        <v>1593</v>
      </c>
      <c r="E2960" t="s">
        <v>675</v>
      </c>
      <c r="F2960" t="s">
        <v>676</v>
      </c>
      <c r="G2960" t="s">
        <v>180</v>
      </c>
      <c r="H2960" t="s">
        <v>263</v>
      </c>
      <c r="I2960">
        <v>5</v>
      </c>
      <c r="J2960">
        <v>579.5</v>
      </c>
      <c r="K2960">
        <v>0</v>
      </c>
      <c r="L2960">
        <v>231.8</v>
      </c>
      <c r="M2960">
        <v>14.3</v>
      </c>
      <c r="N2960">
        <v>3143.6</v>
      </c>
      <c r="O2960" t="s">
        <v>59</v>
      </c>
      <c r="P2960" t="s">
        <v>28</v>
      </c>
      <c r="Q2960" t="s">
        <v>29</v>
      </c>
      <c r="R2960" t="s">
        <v>30</v>
      </c>
      <c r="S2960" t="s">
        <v>31</v>
      </c>
      <c r="T2960" t="s">
        <v>6043</v>
      </c>
    </row>
    <row r="2961" spans="1:20" x14ac:dyDescent="0.25">
      <c r="A2961" t="s">
        <v>7740</v>
      </c>
      <c r="B2961" s="1">
        <v>43973</v>
      </c>
      <c r="C2961" t="s">
        <v>7741</v>
      </c>
      <c r="D2961" t="s">
        <v>520</v>
      </c>
      <c r="E2961" t="s">
        <v>202</v>
      </c>
      <c r="F2961" t="s">
        <v>203</v>
      </c>
      <c r="G2961" t="s">
        <v>25</v>
      </c>
      <c r="H2961" t="s">
        <v>68</v>
      </c>
      <c r="I2961">
        <v>4</v>
      </c>
      <c r="J2961">
        <v>476.02</v>
      </c>
      <c r="K2961">
        <v>0</v>
      </c>
      <c r="L2961">
        <v>152.33000000000001</v>
      </c>
      <c r="M2961">
        <v>5.72</v>
      </c>
      <c r="N2961">
        <v>2062.13</v>
      </c>
      <c r="O2961" t="s">
        <v>80</v>
      </c>
      <c r="P2961" t="s">
        <v>132</v>
      </c>
      <c r="Q2961" t="s">
        <v>81</v>
      </c>
      <c r="R2961" t="s">
        <v>82</v>
      </c>
      <c r="S2961" t="s">
        <v>43</v>
      </c>
      <c r="T2961" t="s">
        <v>5456</v>
      </c>
    </row>
    <row r="2962" spans="1:20" x14ac:dyDescent="0.25">
      <c r="A2962" t="s">
        <v>7742</v>
      </c>
      <c r="B2962" s="1">
        <v>44172</v>
      </c>
      <c r="C2962" t="s">
        <v>7743</v>
      </c>
      <c r="D2962" t="s">
        <v>637</v>
      </c>
      <c r="E2962" t="s">
        <v>87</v>
      </c>
      <c r="F2962" t="s">
        <v>88</v>
      </c>
      <c r="G2962" t="s">
        <v>25</v>
      </c>
      <c r="H2962" t="s">
        <v>354</v>
      </c>
      <c r="I2962">
        <v>1</v>
      </c>
      <c r="J2962">
        <v>395.44</v>
      </c>
      <c r="K2962">
        <v>0</v>
      </c>
      <c r="L2962">
        <v>31.64</v>
      </c>
      <c r="M2962">
        <v>14.73</v>
      </c>
      <c r="N2962">
        <v>441.81</v>
      </c>
      <c r="O2962" t="s">
        <v>27</v>
      </c>
      <c r="P2962" t="s">
        <v>132</v>
      </c>
      <c r="Q2962" t="s">
        <v>145</v>
      </c>
      <c r="R2962" t="s">
        <v>146</v>
      </c>
      <c r="S2962" t="s">
        <v>43</v>
      </c>
      <c r="T2962" t="s">
        <v>7744</v>
      </c>
    </row>
    <row r="2963" spans="1:20" x14ac:dyDescent="0.25">
      <c r="A2963" t="s">
        <v>7745</v>
      </c>
      <c r="B2963" s="1">
        <v>45170</v>
      </c>
      <c r="C2963" t="s">
        <v>7746</v>
      </c>
      <c r="D2963" t="s">
        <v>239</v>
      </c>
      <c r="E2963" t="s">
        <v>391</v>
      </c>
      <c r="F2963" t="s">
        <v>392</v>
      </c>
      <c r="G2963" t="s">
        <v>50</v>
      </c>
      <c r="H2963" t="s">
        <v>354</v>
      </c>
      <c r="I2963">
        <v>3</v>
      </c>
      <c r="J2963">
        <v>518.6</v>
      </c>
      <c r="K2963">
        <v>0</v>
      </c>
      <c r="L2963">
        <v>186.7</v>
      </c>
      <c r="M2963">
        <v>11.65</v>
      </c>
      <c r="N2963">
        <v>1754.15</v>
      </c>
      <c r="O2963" t="s">
        <v>69</v>
      </c>
      <c r="P2963" t="s">
        <v>28</v>
      </c>
      <c r="Q2963" t="s">
        <v>124</v>
      </c>
      <c r="R2963" t="s">
        <v>125</v>
      </c>
      <c r="S2963" t="s">
        <v>43</v>
      </c>
      <c r="T2963" t="s">
        <v>7747</v>
      </c>
    </row>
    <row r="2964" spans="1:20" x14ac:dyDescent="0.25">
      <c r="A2964" t="s">
        <v>7748</v>
      </c>
      <c r="B2964" s="1">
        <v>44955</v>
      </c>
      <c r="C2964" t="s">
        <v>7749</v>
      </c>
      <c r="D2964" t="s">
        <v>779</v>
      </c>
      <c r="E2964" t="s">
        <v>261</v>
      </c>
      <c r="F2964" t="s">
        <v>262</v>
      </c>
      <c r="G2964" t="s">
        <v>180</v>
      </c>
      <c r="H2964" t="s">
        <v>58</v>
      </c>
      <c r="I2964">
        <v>3</v>
      </c>
      <c r="J2964">
        <v>98.29</v>
      </c>
      <c r="K2964">
        <v>0</v>
      </c>
      <c r="L2964">
        <v>35.380000000000003</v>
      </c>
      <c r="M2964">
        <v>10.74</v>
      </c>
      <c r="N2964">
        <v>340.99</v>
      </c>
      <c r="O2964" t="s">
        <v>69</v>
      </c>
      <c r="P2964" t="s">
        <v>28</v>
      </c>
      <c r="Q2964" t="s">
        <v>41</v>
      </c>
      <c r="R2964" t="s">
        <v>42</v>
      </c>
      <c r="S2964" t="s">
        <v>91</v>
      </c>
      <c r="T2964" t="s">
        <v>1284</v>
      </c>
    </row>
    <row r="2965" spans="1:20" x14ac:dyDescent="0.25">
      <c r="A2965" t="s">
        <v>7750</v>
      </c>
      <c r="B2965" s="1">
        <v>44074</v>
      </c>
      <c r="C2965" t="s">
        <v>7751</v>
      </c>
      <c r="D2965" t="s">
        <v>1137</v>
      </c>
      <c r="E2965" t="s">
        <v>812</v>
      </c>
      <c r="F2965" t="s">
        <v>813</v>
      </c>
      <c r="G2965" t="s">
        <v>108</v>
      </c>
      <c r="H2965" t="s">
        <v>79</v>
      </c>
      <c r="I2965">
        <v>4</v>
      </c>
      <c r="J2965">
        <v>408.07</v>
      </c>
      <c r="K2965">
        <v>0</v>
      </c>
      <c r="L2965">
        <v>195.87</v>
      </c>
      <c r="M2965">
        <v>12.98</v>
      </c>
      <c r="N2965">
        <v>1841.13</v>
      </c>
      <c r="O2965" t="s">
        <v>27</v>
      </c>
      <c r="P2965" t="s">
        <v>28</v>
      </c>
      <c r="Q2965" t="s">
        <v>139</v>
      </c>
      <c r="R2965" t="s">
        <v>140</v>
      </c>
      <c r="S2965" t="s">
        <v>43</v>
      </c>
      <c r="T2965" t="s">
        <v>7752</v>
      </c>
    </row>
    <row r="2966" spans="1:20" x14ac:dyDescent="0.25">
      <c r="A2966" t="s">
        <v>7753</v>
      </c>
      <c r="B2966" s="1">
        <v>44320</v>
      </c>
      <c r="C2966" t="s">
        <v>7754</v>
      </c>
      <c r="D2966" t="s">
        <v>753</v>
      </c>
      <c r="E2966" t="s">
        <v>66</v>
      </c>
      <c r="F2966" t="s">
        <v>67</v>
      </c>
      <c r="G2966" t="s">
        <v>50</v>
      </c>
      <c r="H2966" t="s">
        <v>109</v>
      </c>
      <c r="I2966">
        <v>4</v>
      </c>
      <c r="J2966">
        <v>63.01</v>
      </c>
      <c r="K2966">
        <v>0</v>
      </c>
      <c r="L2966">
        <v>30.24</v>
      </c>
      <c r="M2966">
        <v>1.47</v>
      </c>
      <c r="N2966">
        <v>283.75</v>
      </c>
      <c r="O2966" t="s">
        <v>80</v>
      </c>
      <c r="P2966" t="s">
        <v>28</v>
      </c>
      <c r="Q2966" t="s">
        <v>71</v>
      </c>
      <c r="R2966" t="s">
        <v>42</v>
      </c>
      <c r="S2966" t="s">
        <v>43</v>
      </c>
      <c r="T2966" t="s">
        <v>2841</v>
      </c>
    </row>
    <row r="2967" spans="1:20" x14ac:dyDescent="0.25">
      <c r="A2967" t="s">
        <v>7755</v>
      </c>
      <c r="B2967" s="1">
        <v>43842</v>
      </c>
      <c r="C2967" t="s">
        <v>7756</v>
      </c>
      <c r="D2967" t="s">
        <v>1211</v>
      </c>
      <c r="E2967" t="s">
        <v>208</v>
      </c>
      <c r="F2967" t="s">
        <v>209</v>
      </c>
      <c r="G2967" t="s">
        <v>108</v>
      </c>
      <c r="H2967" t="s">
        <v>109</v>
      </c>
      <c r="I2967">
        <v>3</v>
      </c>
      <c r="J2967">
        <v>114.32</v>
      </c>
      <c r="K2967">
        <v>0.25</v>
      </c>
      <c r="L2967">
        <v>0</v>
      </c>
      <c r="M2967">
        <v>11.53</v>
      </c>
      <c r="N2967">
        <v>268.75</v>
      </c>
      <c r="O2967" t="s">
        <v>27</v>
      </c>
      <c r="P2967" t="s">
        <v>28</v>
      </c>
      <c r="Q2967" t="s">
        <v>154</v>
      </c>
      <c r="R2967" t="s">
        <v>155</v>
      </c>
      <c r="S2967" t="s">
        <v>31</v>
      </c>
      <c r="T2967" t="s">
        <v>638</v>
      </c>
    </row>
    <row r="2968" spans="1:20" x14ac:dyDescent="0.25">
      <c r="A2968" t="s">
        <v>7757</v>
      </c>
      <c r="B2968" s="1">
        <v>45093</v>
      </c>
      <c r="C2968" t="s">
        <v>7758</v>
      </c>
      <c r="D2968" t="s">
        <v>1919</v>
      </c>
      <c r="E2968" t="s">
        <v>456</v>
      </c>
      <c r="F2968" t="s">
        <v>457</v>
      </c>
      <c r="G2968" t="s">
        <v>25</v>
      </c>
      <c r="H2968" t="s">
        <v>256</v>
      </c>
      <c r="I2968">
        <v>1</v>
      </c>
      <c r="J2968">
        <v>158.22</v>
      </c>
      <c r="K2968">
        <v>0</v>
      </c>
      <c r="L2968">
        <v>12.66</v>
      </c>
      <c r="M2968">
        <v>13.47</v>
      </c>
      <c r="N2968">
        <v>184.35</v>
      </c>
      <c r="O2968" t="s">
        <v>69</v>
      </c>
      <c r="P2968" t="s">
        <v>28</v>
      </c>
      <c r="Q2968" t="s">
        <v>145</v>
      </c>
      <c r="R2968" t="s">
        <v>146</v>
      </c>
      <c r="S2968" t="s">
        <v>43</v>
      </c>
      <c r="T2968" t="s">
        <v>7759</v>
      </c>
    </row>
    <row r="2969" spans="1:20" x14ac:dyDescent="0.25">
      <c r="A2969" t="s">
        <v>7760</v>
      </c>
      <c r="B2969" s="1">
        <v>44391</v>
      </c>
      <c r="C2969" t="s">
        <v>7761</v>
      </c>
      <c r="D2969" t="s">
        <v>474</v>
      </c>
      <c r="E2969" t="s">
        <v>374</v>
      </c>
      <c r="F2969" t="s">
        <v>375</v>
      </c>
      <c r="G2969" t="s">
        <v>98</v>
      </c>
      <c r="H2969" t="s">
        <v>354</v>
      </c>
      <c r="I2969">
        <v>3</v>
      </c>
      <c r="J2969">
        <v>313.52999999999997</v>
      </c>
      <c r="K2969">
        <v>0.25</v>
      </c>
      <c r="L2969">
        <v>126.98</v>
      </c>
      <c r="M2969">
        <v>1.98</v>
      </c>
      <c r="N2969">
        <v>834.4</v>
      </c>
      <c r="O2969" t="s">
        <v>59</v>
      </c>
      <c r="P2969" t="s">
        <v>28</v>
      </c>
      <c r="Q2969" t="s">
        <v>182</v>
      </c>
      <c r="R2969" t="s">
        <v>183</v>
      </c>
      <c r="S2969" t="s">
        <v>91</v>
      </c>
      <c r="T2969" t="s">
        <v>1340</v>
      </c>
    </row>
    <row r="2970" spans="1:20" x14ac:dyDescent="0.25">
      <c r="A2970" t="s">
        <v>7762</v>
      </c>
      <c r="B2970" s="1">
        <v>43872</v>
      </c>
      <c r="C2970" t="s">
        <v>7763</v>
      </c>
      <c r="D2970" t="s">
        <v>779</v>
      </c>
      <c r="E2970" t="s">
        <v>56</v>
      </c>
      <c r="F2970" t="s">
        <v>57</v>
      </c>
      <c r="G2970" t="s">
        <v>25</v>
      </c>
      <c r="H2970" t="s">
        <v>109</v>
      </c>
      <c r="I2970">
        <v>1</v>
      </c>
      <c r="J2970">
        <v>84.93</v>
      </c>
      <c r="K2970">
        <v>0.05</v>
      </c>
      <c r="L2970">
        <v>4.03</v>
      </c>
      <c r="M2970">
        <v>2.4500000000000002</v>
      </c>
      <c r="N2970">
        <v>87.16</v>
      </c>
      <c r="O2970" t="s">
        <v>69</v>
      </c>
      <c r="P2970" t="s">
        <v>28</v>
      </c>
      <c r="Q2970" t="s">
        <v>339</v>
      </c>
      <c r="R2970" t="s">
        <v>82</v>
      </c>
      <c r="S2970" t="s">
        <v>43</v>
      </c>
      <c r="T2970" t="s">
        <v>6521</v>
      </c>
    </row>
    <row r="2971" spans="1:20" x14ac:dyDescent="0.25">
      <c r="A2971" t="s">
        <v>7764</v>
      </c>
      <c r="B2971" s="1">
        <v>44508</v>
      </c>
      <c r="C2971" t="s">
        <v>7765</v>
      </c>
      <c r="D2971" t="s">
        <v>881</v>
      </c>
      <c r="E2971" t="s">
        <v>23</v>
      </c>
      <c r="F2971" t="s">
        <v>24</v>
      </c>
      <c r="G2971" t="s">
        <v>180</v>
      </c>
      <c r="H2971" t="s">
        <v>263</v>
      </c>
      <c r="I2971">
        <v>2</v>
      </c>
      <c r="J2971">
        <v>394.13</v>
      </c>
      <c r="K2971">
        <v>0.05</v>
      </c>
      <c r="L2971">
        <v>37.44</v>
      </c>
      <c r="M2971">
        <v>9.1</v>
      </c>
      <c r="N2971">
        <v>795.39</v>
      </c>
      <c r="O2971" t="s">
        <v>69</v>
      </c>
      <c r="P2971" t="s">
        <v>28</v>
      </c>
      <c r="Q2971" t="s">
        <v>51</v>
      </c>
      <c r="R2971" t="s">
        <v>42</v>
      </c>
      <c r="S2971" t="s">
        <v>43</v>
      </c>
      <c r="T2971" t="s">
        <v>3791</v>
      </c>
    </row>
    <row r="2972" spans="1:20" x14ac:dyDescent="0.25">
      <c r="A2972" t="s">
        <v>7766</v>
      </c>
      <c r="B2972" s="1">
        <v>44424</v>
      </c>
      <c r="C2972" t="s">
        <v>7767</v>
      </c>
      <c r="D2972" t="s">
        <v>660</v>
      </c>
      <c r="E2972" t="s">
        <v>456</v>
      </c>
      <c r="F2972" t="s">
        <v>457</v>
      </c>
      <c r="G2972" t="s">
        <v>25</v>
      </c>
      <c r="H2972" t="s">
        <v>109</v>
      </c>
      <c r="I2972">
        <v>5</v>
      </c>
      <c r="J2972">
        <v>72.599999999999994</v>
      </c>
      <c r="K2972">
        <v>0.05</v>
      </c>
      <c r="L2972">
        <v>0</v>
      </c>
      <c r="M2972">
        <v>12.99</v>
      </c>
      <c r="N2972">
        <v>357.84</v>
      </c>
      <c r="O2972" t="s">
        <v>80</v>
      </c>
      <c r="P2972" t="s">
        <v>99</v>
      </c>
      <c r="Q2972" t="s">
        <v>29</v>
      </c>
      <c r="R2972" t="s">
        <v>30</v>
      </c>
      <c r="S2972" t="s">
        <v>43</v>
      </c>
      <c r="T2972" t="s">
        <v>3217</v>
      </c>
    </row>
    <row r="2973" spans="1:20" x14ac:dyDescent="0.25">
      <c r="A2973" t="s">
        <v>7768</v>
      </c>
      <c r="B2973" s="1">
        <v>45283</v>
      </c>
      <c r="C2973" t="s">
        <v>7769</v>
      </c>
      <c r="D2973" t="s">
        <v>347</v>
      </c>
      <c r="E2973" t="s">
        <v>87</v>
      </c>
      <c r="F2973" t="s">
        <v>88</v>
      </c>
      <c r="G2973" t="s">
        <v>50</v>
      </c>
      <c r="H2973" t="s">
        <v>79</v>
      </c>
      <c r="I2973">
        <v>3</v>
      </c>
      <c r="J2973">
        <v>171.63</v>
      </c>
      <c r="K2973">
        <v>0</v>
      </c>
      <c r="L2973">
        <v>92.68</v>
      </c>
      <c r="M2973">
        <v>2.6</v>
      </c>
      <c r="N2973">
        <v>610.16999999999996</v>
      </c>
      <c r="O2973" t="s">
        <v>69</v>
      </c>
      <c r="P2973" t="s">
        <v>132</v>
      </c>
      <c r="Q2973" t="s">
        <v>60</v>
      </c>
      <c r="R2973" t="s">
        <v>61</v>
      </c>
      <c r="S2973" t="s">
        <v>235</v>
      </c>
      <c r="T2973" t="s">
        <v>2838</v>
      </c>
    </row>
    <row r="2974" spans="1:20" x14ac:dyDescent="0.25">
      <c r="A2974" t="s">
        <v>7770</v>
      </c>
      <c r="B2974" s="1">
        <v>45012</v>
      </c>
      <c r="C2974" t="s">
        <v>6904</v>
      </c>
      <c r="D2974" t="s">
        <v>47</v>
      </c>
      <c r="E2974" t="s">
        <v>380</v>
      </c>
      <c r="F2974" t="s">
        <v>381</v>
      </c>
      <c r="G2974" t="s">
        <v>38</v>
      </c>
      <c r="H2974" t="s">
        <v>79</v>
      </c>
      <c r="I2974">
        <v>2</v>
      </c>
      <c r="J2974">
        <v>446.72</v>
      </c>
      <c r="K2974">
        <v>0.05</v>
      </c>
      <c r="L2974">
        <v>0</v>
      </c>
      <c r="M2974">
        <v>8.17</v>
      </c>
      <c r="N2974">
        <v>856.94</v>
      </c>
      <c r="O2974" t="s">
        <v>27</v>
      </c>
      <c r="P2974" t="s">
        <v>28</v>
      </c>
      <c r="Q2974" t="s">
        <v>182</v>
      </c>
      <c r="R2974" t="s">
        <v>183</v>
      </c>
      <c r="S2974" t="s">
        <v>43</v>
      </c>
      <c r="T2974" t="s">
        <v>471</v>
      </c>
    </row>
    <row r="2975" spans="1:20" x14ac:dyDescent="0.25">
      <c r="A2975" t="s">
        <v>7771</v>
      </c>
      <c r="B2975" s="1">
        <v>45070</v>
      </c>
      <c r="C2975" t="s">
        <v>7772</v>
      </c>
      <c r="D2975" t="s">
        <v>311</v>
      </c>
      <c r="E2975" t="s">
        <v>675</v>
      </c>
      <c r="F2975" t="s">
        <v>676</v>
      </c>
      <c r="G2975" t="s">
        <v>50</v>
      </c>
      <c r="H2975" t="s">
        <v>109</v>
      </c>
      <c r="I2975">
        <v>2</v>
      </c>
      <c r="J2975">
        <v>421.52</v>
      </c>
      <c r="K2975">
        <v>0.15</v>
      </c>
      <c r="L2975">
        <v>57.33</v>
      </c>
      <c r="M2975">
        <v>1.64</v>
      </c>
      <c r="N2975">
        <v>775.55</v>
      </c>
      <c r="O2975" t="s">
        <v>27</v>
      </c>
      <c r="P2975" t="s">
        <v>28</v>
      </c>
      <c r="Q2975" t="s">
        <v>139</v>
      </c>
      <c r="R2975" t="s">
        <v>140</v>
      </c>
      <c r="S2975" t="s">
        <v>43</v>
      </c>
      <c r="T2975" t="s">
        <v>1035</v>
      </c>
    </row>
    <row r="2976" spans="1:20" x14ac:dyDescent="0.25">
      <c r="A2976" t="s">
        <v>7773</v>
      </c>
      <c r="B2976" s="1">
        <v>45524</v>
      </c>
      <c r="C2976" t="s">
        <v>7774</v>
      </c>
      <c r="D2976" t="s">
        <v>1636</v>
      </c>
      <c r="E2976" t="s">
        <v>172</v>
      </c>
      <c r="F2976" t="s">
        <v>173</v>
      </c>
      <c r="G2976" t="s">
        <v>108</v>
      </c>
      <c r="H2976" t="s">
        <v>26</v>
      </c>
      <c r="I2976">
        <v>3</v>
      </c>
      <c r="J2976">
        <v>539.95000000000005</v>
      </c>
      <c r="K2976">
        <v>0.15</v>
      </c>
      <c r="L2976">
        <v>110.15</v>
      </c>
      <c r="M2976">
        <v>1.98</v>
      </c>
      <c r="N2976">
        <v>1489</v>
      </c>
      <c r="O2976" t="s">
        <v>69</v>
      </c>
      <c r="P2976" t="s">
        <v>28</v>
      </c>
      <c r="Q2976" t="s">
        <v>221</v>
      </c>
      <c r="R2976" t="s">
        <v>222</v>
      </c>
      <c r="S2976" t="s">
        <v>43</v>
      </c>
      <c r="T2976" t="s">
        <v>7775</v>
      </c>
    </row>
    <row r="2977" spans="1:20" x14ac:dyDescent="0.25">
      <c r="A2977" t="s">
        <v>7776</v>
      </c>
      <c r="B2977" s="1">
        <v>45316</v>
      </c>
      <c r="C2977" t="s">
        <v>7777</v>
      </c>
      <c r="D2977" t="s">
        <v>953</v>
      </c>
      <c r="E2977" t="s">
        <v>391</v>
      </c>
      <c r="F2977" t="s">
        <v>392</v>
      </c>
      <c r="G2977" t="s">
        <v>38</v>
      </c>
      <c r="H2977" t="s">
        <v>109</v>
      </c>
      <c r="I2977">
        <v>1</v>
      </c>
      <c r="J2977">
        <v>352.54</v>
      </c>
      <c r="K2977">
        <v>0.05</v>
      </c>
      <c r="L2977">
        <v>26.79</v>
      </c>
      <c r="M2977">
        <v>10.130000000000001</v>
      </c>
      <c r="N2977">
        <v>371.83</v>
      </c>
      <c r="O2977" t="s">
        <v>69</v>
      </c>
      <c r="P2977" t="s">
        <v>132</v>
      </c>
      <c r="Q2977" t="s">
        <v>41</v>
      </c>
      <c r="R2977" t="s">
        <v>42</v>
      </c>
      <c r="S2977" t="s">
        <v>43</v>
      </c>
      <c r="T2977" t="s">
        <v>7778</v>
      </c>
    </row>
    <row r="2978" spans="1:20" x14ac:dyDescent="0.25">
      <c r="A2978" t="s">
        <v>7779</v>
      </c>
      <c r="B2978" s="1">
        <v>43964</v>
      </c>
      <c r="C2978" t="s">
        <v>7780</v>
      </c>
      <c r="D2978" t="s">
        <v>443</v>
      </c>
      <c r="E2978" t="s">
        <v>386</v>
      </c>
      <c r="F2978" t="s">
        <v>387</v>
      </c>
      <c r="G2978" t="s">
        <v>98</v>
      </c>
      <c r="H2978" t="s">
        <v>109</v>
      </c>
      <c r="I2978">
        <v>3</v>
      </c>
      <c r="J2978">
        <v>522.95000000000005</v>
      </c>
      <c r="K2978">
        <v>0.1</v>
      </c>
      <c r="L2978">
        <v>70.599999999999994</v>
      </c>
      <c r="M2978">
        <v>13.19</v>
      </c>
      <c r="N2978">
        <v>1495.76</v>
      </c>
      <c r="O2978" t="s">
        <v>40</v>
      </c>
      <c r="P2978" t="s">
        <v>28</v>
      </c>
      <c r="Q2978" t="s">
        <v>60</v>
      </c>
      <c r="R2978" t="s">
        <v>61</v>
      </c>
      <c r="S2978" t="s">
        <v>43</v>
      </c>
      <c r="T2978" t="s">
        <v>3391</v>
      </c>
    </row>
    <row r="2979" spans="1:20" x14ac:dyDescent="0.25">
      <c r="A2979" t="s">
        <v>7781</v>
      </c>
      <c r="B2979" s="1">
        <v>44921</v>
      </c>
      <c r="C2979" t="s">
        <v>916</v>
      </c>
      <c r="D2979" t="s">
        <v>129</v>
      </c>
      <c r="E2979" t="s">
        <v>530</v>
      </c>
      <c r="F2979" t="s">
        <v>531</v>
      </c>
      <c r="G2979" t="s">
        <v>98</v>
      </c>
      <c r="H2979" t="s">
        <v>256</v>
      </c>
      <c r="I2979">
        <v>5</v>
      </c>
      <c r="J2979">
        <v>513.02</v>
      </c>
      <c r="K2979">
        <v>0</v>
      </c>
      <c r="L2979">
        <v>128.26</v>
      </c>
      <c r="M2979">
        <v>10.23</v>
      </c>
      <c r="N2979">
        <v>2703.59</v>
      </c>
      <c r="O2979" t="s">
        <v>69</v>
      </c>
      <c r="P2979" t="s">
        <v>28</v>
      </c>
      <c r="Q2979" t="s">
        <v>124</v>
      </c>
      <c r="R2979" t="s">
        <v>125</v>
      </c>
      <c r="S2979" t="s">
        <v>43</v>
      </c>
      <c r="T2979" t="s">
        <v>2449</v>
      </c>
    </row>
    <row r="2980" spans="1:20" x14ac:dyDescent="0.25">
      <c r="A2980" t="s">
        <v>7782</v>
      </c>
      <c r="B2980" s="1">
        <v>44861</v>
      </c>
      <c r="C2980" t="s">
        <v>7783</v>
      </c>
      <c r="D2980" t="s">
        <v>2111</v>
      </c>
      <c r="E2980" t="s">
        <v>254</v>
      </c>
      <c r="F2980" t="s">
        <v>255</v>
      </c>
      <c r="G2980" t="s">
        <v>108</v>
      </c>
      <c r="H2980" t="s">
        <v>26</v>
      </c>
      <c r="I2980">
        <v>2</v>
      </c>
      <c r="J2980">
        <v>275.82</v>
      </c>
      <c r="K2980">
        <v>0</v>
      </c>
      <c r="L2980">
        <v>0</v>
      </c>
      <c r="M2980">
        <v>8.0399999999999991</v>
      </c>
      <c r="N2980">
        <v>559.67999999999995</v>
      </c>
      <c r="O2980" t="s">
        <v>69</v>
      </c>
      <c r="P2980" t="s">
        <v>28</v>
      </c>
      <c r="Q2980" t="s">
        <v>188</v>
      </c>
      <c r="R2980" t="s">
        <v>82</v>
      </c>
      <c r="S2980" t="s">
        <v>43</v>
      </c>
      <c r="T2980" t="s">
        <v>5619</v>
      </c>
    </row>
    <row r="2981" spans="1:20" x14ac:dyDescent="0.25">
      <c r="A2981" t="s">
        <v>7784</v>
      </c>
      <c r="B2981" s="1">
        <v>44778</v>
      </c>
      <c r="C2981" t="s">
        <v>7785</v>
      </c>
      <c r="D2981" t="s">
        <v>843</v>
      </c>
      <c r="E2981" t="s">
        <v>172</v>
      </c>
      <c r="F2981" t="s">
        <v>173</v>
      </c>
      <c r="G2981" t="s">
        <v>180</v>
      </c>
      <c r="H2981" t="s">
        <v>354</v>
      </c>
      <c r="I2981">
        <v>1</v>
      </c>
      <c r="J2981">
        <v>512.13</v>
      </c>
      <c r="K2981">
        <v>0.05</v>
      </c>
      <c r="L2981">
        <v>87.57</v>
      </c>
      <c r="M2981">
        <v>3.04</v>
      </c>
      <c r="N2981">
        <v>577.13</v>
      </c>
      <c r="O2981" t="s">
        <v>40</v>
      </c>
      <c r="P2981" t="s">
        <v>28</v>
      </c>
      <c r="Q2981" t="s">
        <v>339</v>
      </c>
      <c r="R2981" t="s">
        <v>82</v>
      </c>
      <c r="S2981" t="s">
        <v>43</v>
      </c>
      <c r="T2981" t="s">
        <v>5659</v>
      </c>
    </row>
    <row r="2982" spans="1:20" x14ac:dyDescent="0.25">
      <c r="A2982" t="s">
        <v>7786</v>
      </c>
      <c r="B2982" s="1">
        <v>45380</v>
      </c>
      <c r="C2982" t="s">
        <v>7787</v>
      </c>
      <c r="D2982" t="s">
        <v>461</v>
      </c>
      <c r="E2982" t="s">
        <v>77</v>
      </c>
      <c r="F2982" t="s">
        <v>78</v>
      </c>
      <c r="G2982" t="s">
        <v>108</v>
      </c>
      <c r="H2982" t="s">
        <v>58</v>
      </c>
      <c r="I2982">
        <v>3</v>
      </c>
      <c r="J2982">
        <v>429.99</v>
      </c>
      <c r="K2982">
        <v>0</v>
      </c>
      <c r="L2982">
        <v>64.5</v>
      </c>
      <c r="M2982">
        <v>11.66</v>
      </c>
      <c r="N2982">
        <v>1366.13</v>
      </c>
      <c r="O2982" t="s">
        <v>27</v>
      </c>
      <c r="P2982" t="s">
        <v>28</v>
      </c>
      <c r="Q2982" t="s">
        <v>89</v>
      </c>
      <c r="R2982" t="s">
        <v>90</v>
      </c>
      <c r="S2982" t="s">
        <v>43</v>
      </c>
      <c r="T2982" t="s">
        <v>5232</v>
      </c>
    </row>
    <row r="2983" spans="1:20" x14ac:dyDescent="0.25">
      <c r="A2983" t="s">
        <v>7788</v>
      </c>
      <c r="B2983" s="1">
        <v>43903</v>
      </c>
      <c r="C2983" t="s">
        <v>1301</v>
      </c>
      <c r="D2983" t="s">
        <v>201</v>
      </c>
      <c r="E2983" t="s">
        <v>208</v>
      </c>
      <c r="F2983" t="s">
        <v>209</v>
      </c>
      <c r="G2983" t="s">
        <v>180</v>
      </c>
      <c r="H2983" t="s">
        <v>58</v>
      </c>
      <c r="I2983">
        <v>1</v>
      </c>
      <c r="J2983">
        <v>113.28</v>
      </c>
      <c r="K2983">
        <v>0</v>
      </c>
      <c r="L2983">
        <v>5.66</v>
      </c>
      <c r="M2983">
        <v>4.63</v>
      </c>
      <c r="N2983">
        <v>123.57</v>
      </c>
      <c r="O2983" t="s">
        <v>27</v>
      </c>
      <c r="P2983" t="s">
        <v>28</v>
      </c>
      <c r="Q2983" t="s">
        <v>41</v>
      </c>
      <c r="R2983" t="s">
        <v>42</v>
      </c>
      <c r="S2983" t="s">
        <v>43</v>
      </c>
      <c r="T2983" t="s">
        <v>2800</v>
      </c>
    </row>
    <row r="2984" spans="1:20" x14ac:dyDescent="0.25">
      <c r="A2984" t="s">
        <v>7789</v>
      </c>
      <c r="B2984" s="1">
        <v>44229</v>
      </c>
      <c r="C2984" t="s">
        <v>7790</v>
      </c>
      <c r="D2984" t="s">
        <v>163</v>
      </c>
      <c r="E2984" t="s">
        <v>592</v>
      </c>
      <c r="F2984" t="s">
        <v>593</v>
      </c>
      <c r="G2984" t="s">
        <v>50</v>
      </c>
      <c r="H2984" t="s">
        <v>263</v>
      </c>
      <c r="I2984">
        <v>1</v>
      </c>
      <c r="J2984">
        <v>357.39</v>
      </c>
      <c r="K2984">
        <v>0</v>
      </c>
      <c r="L2984">
        <v>42.89</v>
      </c>
      <c r="M2984">
        <v>11.33</v>
      </c>
      <c r="N2984">
        <v>411.61</v>
      </c>
      <c r="O2984" t="s">
        <v>40</v>
      </c>
      <c r="P2984" t="s">
        <v>28</v>
      </c>
      <c r="Q2984" t="s">
        <v>100</v>
      </c>
      <c r="R2984" t="s">
        <v>101</v>
      </c>
      <c r="S2984" t="s">
        <v>31</v>
      </c>
      <c r="T2984" t="s">
        <v>4045</v>
      </c>
    </row>
    <row r="2985" spans="1:20" x14ac:dyDescent="0.25">
      <c r="A2985" t="s">
        <v>7791</v>
      </c>
      <c r="B2985" s="1">
        <v>45259</v>
      </c>
      <c r="C2985" t="s">
        <v>7792</v>
      </c>
      <c r="D2985" t="s">
        <v>1241</v>
      </c>
      <c r="E2985" t="s">
        <v>945</v>
      </c>
      <c r="F2985" t="s">
        <v>946</v>
      </c>
      <c r="G2985" t="s">
        <v>25</v>
      </c>
      <c r="H2985" t="s">
        <v>123</v>
      </c>
      <c r="I2985">
        <v>3</v>
      </c>
      <c r="J2985">
        <v>245.74</v>
      </c>
      <c r="K2985">
        <v>0.15</v>
      </c>
      <c r="L2985">
        <v>75.2</v>
      </c>
      <c r="M2985">
        <v>5.44</v>
      </c>
      <c r="N2985">
        <v>707.28</v>
      </c>
      <c r="O2985" t="s">
        <v>69</v>
      </c>
      <c r="P2985" t="s">
        <v>28</v>
      </c>
      <c r="Q2985" t="s">
        <v>210</v>
      </c>
      <c r="R2985" t="s">
        <v>42</v>
      </c>
      <c r="S2985" t="s">
        <v>43</v>
      </c>
      <c r="T2985" t="s">
        <v>7206</v>
      </c>
    </row>
    <row r="2986" spans="1:20" x14ac:dyDescent="0.25">
      <c r="A2986" t="s">
        <v>7793</v>
      </c>
      <c r="B2986" s="1">
        <v>45529</v>
      </c>
      <c r="C2986" t="s">
        <v>7794</v>
      </c>
      <c r="D2986" t="s">
        <v>285</v>
      </c>
      <c r="E2986" t="s">
        <v>391</v>
      </c>
      <c r="F2986" t="s">
        <v>392</v>
      </c>
      <c r="G2986" t="s">
        <v>50</v>
      </c>
      <c r="H2986" t="s">
        <v>256</v>
      </c>
      <c r="I2986">
        <v>1</v>
      </c>
      <c r="J2986">
        <v>200.17</v>
      </c>
      <c r="K2986">
        <v>0</v>
      </c>
      <c r="L2986">
        <v>10.01</v>
      </c>
      <c r="M2986">
        <v>3.55</v>
      </c>
      <c r="N2986">
        <v>213.73</v>
      </c>
      <c r="O2986" t="s">
        <v>80</v>
      </c>
      <c r="P2986" t="s">
        <v>132</v>
      </c>
      <c r="Q2986" t="s">
        <v>51</v>
      </c>
      <c r="R2986" t="s">
        <v>42</v>
      </c>
      <c r="S2986" t="s">
        <v>43</v>
      </c>
      <c r="T2986" t="s">
        <v>7498</v>
      </c>
    </row>
    <row r="2987" spans="1:20" x14ac:dyDescent="0.25">
      <c r="A2987" t="s">
        <v>7795</v>
      </c>
      <c r="B2987" s="1">
        <v>44408</v>
      </c>
      <c r="C2987" t="s">
        <v>7796</v>
      </c>
      <c r="D2987" t="s">
        <v>811</v>
      </c>
      <c r="E2987" t="s">
        <v>151</v>
      </c>
      <c r="F2987" t="s">
        <v>152</v>
      </c>
      <c r="G2987" t="s">
        <v>98</v>
      </c>
      <c r="H2987" t="s">
        <v>354</v>
      </c>
      <c r="I2987">
        <v>2</v>
      </c>
      <c r="J2987">
        <v>365.8</v>
      </c>
      <c r="K2987">
        <v>0.1</v>
      </c>
      <c r="L2987">
        <v>52.68</v>
      </c>
      <c r="M2987">
        <v>0.12</v>
      </c>
      <c r="N2987">
        <v>711.24</v>
      </c>
      <c r="O2987" t="s">
        <v>80</v>
      </c>
      <c r="P2987" t="s">
        <v>28</v>
      </c>
      <c r="Q2987" t="s">
        <v>124</v>
      </c>
      <c r="R2987" t="s">
        <v>125</v>
      </c>
      <c r="S2987" t="s">
        <v>91</v>
      </c>
      <c r="T2987" t="s">
        <v>4693</v>
      </c>
    </row>
    <row r="2988" spans="1:20" x14ac:dyDescent="0.25">
      <c r="A2988" t="s">
        <v>7797</v>
      </c>
      <c r="B2988" s="1">
        <v>44689</v>
      </c>
      <c r="C2988" t="s">
        <v>7798</v>
      </c>
      <c r="D2988" t="s">
        <v>429</v>
      </c>
      <c r="E2988" t="s">
        <v>319</v>
      </c>
      <c r="F2988" t="s">
        <v>320</v>
      </c>
      <c r="G2988" t="s">
        <v>108</v>
      </c>
      <c r="H2988" t="s">
        <v>58</v>
      </c>
      <c r="I2988">
        <v>1</v>
      </c>
      <c r="J2988">
        <v>288.23</v>
      </c>
      <c r="K2988">
        <v>0.05</v>
      </c>
      <c r="L2988">
        <v>32.86</v>
      </c>
      <c r="M2988">
        <v>13.79</v>
      </c>
      <c r="N2988">
        <v>320.47000000000003</v>
      </c>
      <c r="O2988" t="s">
        <v>80</v>
      </c>
      <c r="P2988" t="s">
        <v>132</v>
      </c>
      <c r="Q2988" t="s">
        <v>60</v>
      </c>
      <c r="R2988" t="s">
        <v>61</v>
      </c>
      <c r="S2988" t="s">
        <v>43</v>
      </c>
      <c r="T2988" t="s">
        <v>4770</v>
      </c>
    </row>
    <row r="2989" spans="1:20" x14ac:dyDescent="0.25">
      <c r="A2989" t="s">
        <v>7799</v>
      </c>
      <c r="B2989" s="1">
        <v>43960</v>
      </c>
      <c r="C2989" t="s">
        <v>7800</v>
      </c>
      <c r="D2989" t="s">
        <v>620</v>
      </c>
      <c r="E2989" t="s">
        <v>386</v>
      </c>
      <c r="F2989" t="s">
        <v>387</v>
      </c>
      <c r="G2989" t="s">
        <v>98</v>
      </c>
      <c r="H2989" t="s">
        <v>79</v>
      </c>
      <c r="I2989">
        <v>2</v>
      </c>
      <c r="J2989">
        <v>595.24</v>
      </c>
      <c r="K2989">
        <v>0.1</v>
      </c>
      <c r="L2989">
        <v>53.57</v>
      </c>
      <c r="M2989">
        <v>14.44</v>
      </c>
      <c r="N2989">
        <v>1139.44</v>
      </c>
      <c r="O2989" t="s">
        <v>69</v>
      </c>
      <c r="P2989" t="s">
        <v>28</v>
      </c>
      <c r="Q2989" t="s">
        <v>339</v>
      </c>
      <c r="R2989" t="s">
        <v>82</v>
      </c>
      <c r="S2989" t="s">
        <v>43</v>
      </c>
      <c r="T2989" t="s">
        <v>6221</v>
      </c>
    </row>
    <row r="2990" spans="1:20" x14ac:dyDescent="0.25">
      <c r="A2990" t="s">
        <v>7801</v>
      </c>
      <c r="B2990" s="1">
        <v>44761</v>
      </c>
      <c r="C2990" t="s">
        <v>7802</v>
      </c>
      <c r="D2990" t="s">
        <v>2111</v>
      </c>
      <c r="E2990" t="s">
        <v>164</v>
      </c>
      <c r="F2990" t="s">
        <v>165</v>
      </c>
      <c r="G2990" t="s">
        <v>180</v>
      </c>
      <c r="H2990" t="s">
        <v>26</v>
      </c>
      <c r="I2990">
        <v>5</v>
      </c>
      <c r="J2990">
        <v>585.46</v>
      </c>
      <c r="K2990">
        <v>0.15</v>
      </c>
      <c r="L2990">
        <v>447.88</v>
      </c>
      <c r="M2990">
        <v>11.24</v>
      </c>
      <c r="N2990">
        <v>2947.32</v>
      </c>
      <c r="O2990" t="s">
        <v>80</v>
      </c>
      <c r="P2990" t="s">
        <v>28</v>
      </c>
      <c r="Q2990" t="s">
        <v>81</v>
      </c>
      <c r="R2990" t="s">
        <v>82</v>
      </c>
      <c r="S2990" t="s">
        <v>43</v>
      </c>
      <c r="T2990" t="s">
        <v>6122</v>
      </c>
    </row>
    <row r="2991" spans="1:20" x14ac:dyDescent="0.25">
      <c r="A2991" t="s">
        <v>7803</v>
      </c>
      <c r="B2991" s="1">
        <v>45320</v>
      </c>
      <c r="C2991" t="s">
        <v>7804</v>
      </c>
      <c r="D2991" t="s">
        <v>171</v>
      </c>
      <c r="E2991" t="s">
        <v>137</v>
      </c>
      <c r="F2991" t="s">
        <v>138</v>
      </c>
      <c r="G2991" t="s">
        <v>38</v>
      </c>
      <c r="H2991" t="s">
        <v>354</v>
      </c>
      <c r="I2991">
        <v>2</v>
      </c>
      <c r="J2991">
        <v>394.8</v>
      </c>
      <c r="K2991">
        <v>0</v>
      </c>
      <c r="L2991">
        <v>94.75</v>
      </c>
      <c r="M2991">
        <v>12.51</v>
      </c>
      <c r="N2991">
        <v>896.86</v>
      </c>
      <c r="O2991" t="s">
        <v>27</v>
      </c>
      <c r="P2991" t="s">
        <v>28</v>
      </c>
      <c r="Q2991" t="s">
        <v>29</v>
      </c>
      <c r="R2991" t="s">
        <v>30</v>
      </c>
      <c r="S2991" t="s">
        <v>43</v>
      </c>
      <c r="T2991" t="s">
        <v>7805</v>
      </c>
    </row>
    <row r="2992" spans="1:20" x14ac:dyDescent="0.25">
      <c r="A2992" t="s">
        <v>7806</v>
      </c>
      <c r="B2992" s="1">
        <v>45060</v>
      </c>
      <c r="C2992" t="s">
        <v>7807</v>
      </c>
      <c r="D2992" t="s">
        <v>1458</v>
      </c>
      <c r="E2992" t="s">
        <v>374</v>
      </c>
      <c r="F2992" t="s">
        <v>375</v>
      </c>
      <c r="G2992" t="s">
        <v>25</v>
      </c>
      <c r="H2992" t="s">
        <v>263</v>
      </c>
      <c r="I2992">
        <v>3</v>
      </c>
      <c r="J2992">
        <v>144.94999999999999</v>
      </c>
      <c r="K2992">
        <v>0.15</v>
      </c>
      <c r="L2992">
        <v>18.48</v>
      </c>
      <c r="M2992">
        <v>9.01</v>
      </c>
      <c r="N2992">
        <v>397.11</v>
      </c>
      <c r="O2992" t="s">
        <v>69</v>
      </c>
      <c r="P2992" t="s">
        <v>132</v>
      </c>
      <c r="Q2992" t="s">
        <v>71</v>
      </c>
      <c r="R2992" t="s">
        <v>42</v>
      </c>
      <c r="S2992" t="s">
        <v>72</v>
      </c>
      <c r="T2992" t="s">
        <v>3128</v>
      </c>
    </row>
    <row r="2993" spans="1:20" x14ac:dyDescent="0.25">
      <c r="A2993" t="s">
        <v>7808</v>
      </c>
      <c r="B2993" s="1">
        <v>45642</v>
      </c>
      <c r="C2993" t="s">
        <v>7809</v>
      </c>
      <c r="D2993" t="s">
        <v>1321</v>
      </c>
      <c r="E2993" t="s">
        <v>492</v>
      </c>
      <c r="F2993" t="s">
        <v>493</v>
      </c>
      <c r="G2993" t="s">
        <v>108</v>
      </c>
      <c r="H2993" t="s">
        <v>39</v>
      </c>
      <c r="I2993">
        <v>1</v>
      </c>
      <c r="J2993">
        <v>365.31</v>
      </c>
      <c r="K2993">
        <v>0.05</v>
      </c>
      <c r="L2993">
        <v>41.65</v>
      </c>
      <c r="M2993">
        <v>7.42</v>
      </c>
      <c r="N2993">
        <v>396.11</v>
      </c>
      <c r="O2993" t="s">
        <v>27</v>
      </c>
      <c r="P2993" t="s">
        <v>28</v>
      </c>
      <c r="Q2993" t="s">
        <v>29</v>
      </c>
      <c r="R2993" t="s">
        <v>30</v>
      </c>
      <c r="S2993" t="s">
        <v>43</v>
      </c>
      <c r="T2993" t="s">
        <v>6216</v>
      </c>
    </row>
    <row r="2994" spans="1:20" x14ac:dyDescent="0.25">
      <c r="A2994" t="s">
        <v>7810</v>
      </c>
      <c r="B2994" s="1">
        <v>45622</v>
      </c>
      <c r="C2994" t="s">
        <v>7811</v>
      </c>
      <c r="D2994" t="s">
        <v>849</v>
      </c>
      <c r="E2994" t="s">
        <v>215</v>
      </c>
      <c r="F2994" t="s">
        <v>216</v>
      </c>
      <c r="G2994" t="s">
        <v>38</v>
      </c>
      <c r="H2994" t="s">
        <v>354</v>
      </c>
      <c r="I2994">
        <v>3</v>
      </c>
      <c r="J2994">
        <v>110.36</v>
      </c>
      <c r="K2994">
        <v>0</v>
      </c>
      <c r="L2994">
        <v>39.729999999999997</v>
      </c>
      <c r="M2994">
        <v>1.91</v>
      </c>
      <c r="N2994">
        <v>372.72</v>
      </c>
      <c r="O2994" t="s">
        <v>69</v>
      </c>
      <c r="P2994" t="s">
        <v>28</v>
      </c>
      <c r="Q2994" t="s">
        <v>124</v>
      </c>
      <c r="R2994" t="s">
        <v>125</v>
      </c>
      <c r="S2994" t="s">
        <v>31</v>
      </c>
      <c r="T2994" t="s">
        <v>7744</v>
      </c>
    </row>
    <row r="2995" spans="1:20" x14ac:dyDescent="0.25">
      <c r="A2995" t="s">
        <v>7812</v>
      </c>
      <c r="B2995" s="1">
        <v>44096</v>
      </c>
      <c r="C2995" t="s">
        <v>7813</v>
      </c>
      <c r="D2995" t="s">
        <v>1211</v>
      </c>
      <c r="E2995" t="s">
        <v>208</v>
      </c>
      <c r="F2995" t="s">
        <v>209</v>
      </c>
      <c r="G2995" t="s">
        <v>50</v>
      </c>
      <c r="H2995" t="s">
        <v>68</v>
      </c>
      <c r="I2995">
        <v>4</v>
      </c>
      <c r="J2995">
        <v>475.35</v>
      </c>
      <c r="K2995">
        <v>0.05</v>
      </c>
      <c r="L2995">
        <v>0</v>
      </c>
      <c r="M2995">
        <v>7.09</v>
      </c>
      <c r="N2995">
        <v>1813.42</v>
      </c>
      <c r="O2995" t="s">
        <v>27</v>
      </c>
      <c r="P2995" t="s">
        <v>28</v>
      </c>
      <c r="Q2995" t="s">
        <v>145</v>
      </c>
      <c r="R2995" t="s">
        <v>146</v>
      </c>
      <c r="S2995" t="s">
        <v>31</v>
      </c>
      <c r="T2995" t="s">
        <v>7408</v>
      </c>
    </row>
    <row r="2996" spans="1:20" x14ac:dyDescent="0.25">
      <c r="A2996" t="s">
        <v>7814</v>
      </c>
      <c r="B2996" s="1">
        <v>45391</v>
      </c>
      <c r="C2996" t="s">
        <v>7815</v>
      </c>
      <c r="D2996" t="s">
        <v>1028</v>
      </c>
      <c r="E2996" t="s">
        <v>352</v>
      </c>
      <c r="F2996" t="s">
        <v>353</v>
      </c>
      <c r="G2996" t="s">
        <v>98</v>
      </c>
      <c r="H2996" t="s">
        <v>26</v>
      </c>
      <c r="I2996">
        <v>5</v>
      </c>
      <c r="J2996">
        <v>582.41999999999996</v>
      </c>
      <c r="K2996">
        <v>0.2</v>
      </c>
      <c r="L2996">
        <v>116.48</v>
      </c>
      <c r="M2996">
        <v>13.43</v>
      </c>
      <c r="N2996">
        <v>2459.59</v>
      </c>
      <c r="O2996" t="s">
        <v>27</v>
      </c>
      <c r="P2996" t="s">
        <v>132</v>
      </c>
      <c r="Q2996" t="s">
        <v>221</v>
      </c>
      <c r="R2996" t="s">
        <v>222</v>
      </c>
      <c r="S2996" t="s">
        <v>31</v>
      </c>
      <c r="T2996" t="s">
        <v>4121</v>
      </c>
    </row>
    <row r="2997" spans="1:20" x14ac:dyDescent="0.25">
      <c r="A2997" t="s">
        <v>7816</v>
      </c>
      <c r="B2997" s="1">
        <v>44623</v>
      </c>
      <c r="C2997" t="s">
        <v>7817</v>
      </c>
      <c r="D2997" t="s">
        <v>757</v>
      </c>
      <c r="E2997" t="s">
        <v>456</v>
      </c>
      <c r="F2997" t="s">
        <v>457</v>
      </c>
      <c r="G2997" t="s">
        <v>38</v>
      </c>
      <c r="H2997" t="s">
        <v>354</v>
      </c>
      <c r="I2997">
        <v>3</v>
      </c>
      <c r="J2997">
        <v>139.97999999999999</v>
      </c>
      <c r="K2997">
        <v>0</v>
      </c>
      <c r="L2997">
        <v>21</v>
      </c>
      <c r="M2997">
        <v>4.1399999999999997</v>
      </c>
      <c r="N2997">
        <v>445.08</v>
      </c>
      <c r="O2997" t="s">
        <v>69</v>
      </c>
      <c r="P2997" t="s">
        <v>132</v>
      </c>
      <c r="Q2997" t="s">
        <v>210</v>
      </c>
      <c r="R2997" t="s">
        <v>42</v>
      </c>
      <c r="S2997" t="s">
        <v>43</v>
      </c>
      <c r="T2997" t="s">
        <v>2986</v>
      </c>
    </row>
    <row r="2998" spans="1:20" x14ac:dyDescent="0.25">
      <c r="A2998" t="s">
        <v>7818</v>
      </c>
      <c r="B2998" s="1">
        <v>44083</v>
      </c>
      <c r="C2998" t="s">
        <v>7819</v>
      </c>
      <c r="D2998" t="s">
        <v>336</v>
      </c>
      <c r="E2998" t="s">
        <v>261</v>
      </c>
      <c r="F2998" t="s">
        <v>262</v>
      </c>
      <c r="G2998" t="s">
        <v>50</v>
      </c>
      <c r="H2998" t="s">
        <v>263</v>
      </c>
      <c r="I2998">
        <v>4</v>
      </c>
      <c r="J2998">
        <v>267.83</v>
      </c>
      <c r="K2998">
        <v>0</v>
      </c>
      <c r="L2998">
        <v>192.84</v>
      </c>
      <c r="M2998">
        <v>10.36</v>
      </c>
      <c r="N2998">
        <v>1274.52</v>
      </c>
      <c r="O2998" t="s">
        <v>27</v>
      </c>
      <c r="P2998" t="s">
        <v>28</v>
      </c>
      <c r="Q2998" t="s">
        <v>29</v>
      </c>
      <c r="R2998" t="s">
        <v>30</v>
      </c>
      <c r="S2998" t="s">
        <v>43</v>
      </c>
      <c r="T2998" t="s">
        <v>3357</v>
      </c>
    </row>
    <row r="2999" spans="1:20" x14ac:dyDescent="0.25">
      <c r="A2999" t="s">
        <v>7820</v>
      </c>
      <c r="B2999" s="1">
        <v>44652</v>
      </c>
      <c r="C2999" t="s">
        <v>7821</v>
      </c>
      <c r="D2999" t="s">
        <v>232</v>
      </c>
      <c r="E2999" t="s">
        <v>530</v>
      </c>
      <c r="F2999" t="s">
        <v>531</v>
      </c>
      <c r="G2999" t="s">
        <v>180</v>
      </c>
      <c r="H2999" t="s">
        <v>263</v>
      </c>
      <c r="I2999">
        <v>2</v>
      </c>
      <c r="J2999">
        <v>174.88</v>
      </c>
      <c r="K2999">
        <v>0</v>
      </c>
      <c r="L2999">
        <v>27.98</v>
      </c>
      <c r="M2999">
        <v>12.43</v>
      </c>
      <c r="N2999">
        <v>390.17</v>
      </c>
      <c r="O2999" t="s">
        <v>153</v>
      </c>
      <c r="P2999" t="s">
        <v>132</v>
      </c>
      <c r="Q2999" t="s">
        <v>100</v>
      </c>
      <c r="R2999" t="s">
        <v>101</v>
      </c>
      <c r="S2999" t="s">
        <v>43</v>
      </c>
      <c r="T2999" t="s">
        <v>7822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AAF9-E409-4178-B0C1-2AB36DBB369C}">
  <sheetPr codeName="Sheet2"/>
  <dimension ref="A1:AD2999"/>
  <sheetViews>
    <sheetView zoomScale="69" workbookViewId="0"/>
  </sheetViews>
  <sheetFormatPr defaultRowHeight="15" x14ac:dyDescent="0.25"/>
  <cols>
    <col min="1" max="2" width="20.7109375" customWidth="1"/>
    <col min="3" max="4" width="12.28515625" customWidth="1"/>
    <col min="5" max="5" width="20.7109375" customWidth="1"/>
    <col min="6" max="6" width="21.7109375" customWidth="1"/>
    <col min="7" max="10" width="20.7109375" customWidth="1"/>
    <col min="11" max="11" width="20.7109375" style="27" customWidth="1"/>
    <col min="12" max="12" width="20.7109375" style="2" customWidth="1"/>
    <col min="13" max="13" width="20.7109375" style="4" customWidth="1"/>
    <col min="14" max="16" width="20.7109375" style="3" customWidth="1"/>
    <col min="17" max="17" width="22.5703125" customWidth="1"/>
    <col min="18" max="22" width="20.7109375" customWidth="1"/>
  </cols>
  <sheetData>
    <row r="1" spans="1:30" s="7" customFormat="1" x14ac:dyDescent="0.25">
      <c r="A1" s="31" t="s">
        <v>0</v>
      </c>
      <c r="B1" s="32" t="s">
        <v>1</v>
      </c>
      <c r="C1" s="32" t="s">
        <v>7835</v>
      </c>
      <c r="D1" s="32" t="s">
        <v>7839</v>
      </c>
      <c r="E1" s="32" t="s">
        <v>2</v>
      </c>
      <c r="F1" s="32" t="s">
        <v>3</v>
      </c>
      <c r="G1" s="32" t="s">
        <v>4</v>
      </c>
      <c r="H1" s="32" t="s">
        <v>5</v>
      </c>
      <c r="I1" s="32" t="s">
        <v>6</v>
      </c>
      <c r="J1" s="32" t="s">
        <v>7</v>
      </c>
      <c r="K1" s="33" t="s">
        <v>8</v>
      </c>
      <c r="L1" s="34" t="s">
        <v>9</v>
      </c>
      <c r="M1" s="35" t="s">
        <v>10</v>
      </c>
      <c r="N1" s="36" t="s">
        <v>11</v>
      </c>
      <c r="O1" s="36" t="s">
        <v>12</v>
      </c>
      <c r="P1" s="36" t="s">
        <v>7841</v>
      </c>
      <c r="Q1" s="32" t="s">
        <v>14</v>
      </c>
      <c r="R1" s="32" t="s">
        <v>15</v>
      </c>
      <c r="S1" s="32" t="s">
        <v>16</v>
      </c>
      <c r="T1" s="32" t="s">
        <v>17</v>
      </c>
      <c r="U1" s="32" t="s">
        <v>18</v>
      </c>
      <c r="V1" s="32" t="s">
        <v>19</v>
      </c>
    </row>
    <row r="2" spans="1:30" ht="17.100000000000001" customHeight="1" x14ac:dyDescent="0.25">
      <c r="A2" s="28" t="s">
        <v>20</v>
      </c>
      <c r="B2" s="10">
        <v>44957</v>
      </c>
      <c r="C2" s="9">
        <f>YEAR(B2)</f>
        <v>2023</v>
      </c>
      <c r="D2" s="9" t="str">
        <f>TEXT(salestable[[#This Row],[OrderDate]],"MMM")</f>
        <v>Jan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 t="s">
        <v>26</v>
      </c>
      <c r="K2" s="25">
        <v>3</v>
      </c>
      <c r="L2" s="11">
        <v>106.59</v>
      </c>
      <c r="M2" s="12">
        <v>0</v>
      </c>
      <c r="N2" s="13">
        <v>0</v>
      </c>
      <c r="O2" s="13">
        <v>0.09</v>
      </c>
      <c r="P2" s="13">
        <v>319.86</v>
      </c>
      <c r="Q2" s="9" t="s">
        <v>27</v>
      </c>
      <c r="R2" s="9" t="s">
        <v>28</v>
      </c>
      <c r="S2" s="9" t="s">
        <v>29</v>
      </c>
      <c r="T2" s="9" t="s">
        <v>30</v>
      </c>
      <c r="U2" s="9" t="s">
        <v>31</v>
      </c>
      <c r="V2" s="9" t="s">
        <v>32</v>
      </c>
    </row>
    <row r="3" spans="1:30" ht="17.100000000000001" customHeight="1" x14ac:dyDescent="0.25">
      <c r="A3" s="29" t="s">
        <v>33</v>
      </c>
      <c r="B3" s="15">
        <v>45290</v>
      </c>
      <c r="C3" s="9">
        <f>YEAR(B3)</f>
        <v>2023</v>
      </c>
      <c r="D3" s="9" t="str">
        <f>TEXT(salestable[[#This Row],[OrderDate]],"MMM")</f>
        <v>Dec</v>
      </c>
      <c r="E3" s="14" t="s">
        <v>34</v>
      </c>
      <c r="F3" s="14" t="s">
        <v>35</v>
      </c>
      <c r="G3" s="14" t="s">
        <v>36</v>
      </c>
      <c r="H3" s="14" t="s">
        <v>37</v>
      </c>
      <c r="I3" s="14" t="s">
        <v>38</v>
      </c>
      <c r="J3" s="14" t="s">
        <v>39</v>
      </c>
      <c r="K3" s="25">
        <v>1</v>
      </c>
      <c r="L3" s="16">
        <v>251.37</v>
      </c>
      <c r="M3" s="17">
        <v>0.05</v>
      </c>
      <c r="N3" s="18">
        <v>19.100000000000001</v>
      </c>
      <c r="O3" s="18">
        <v>1.74</v>
      </c>
      <c r="P3" s="18">
        <v>259.64</v>
      </c>
      <c r="Q3" s="14" t="s">
        <v>40</v>
      </c>
      <c r="R3" s="14" t="s">
        <v>28</v>
      </c>
      <c r="S3" s="14" t="s">
        <v>41</v>
      </c>
      <c r="T3" s="14" t="s">
        <v>42</v>
      </c>
      <c r="U3" s="14" t="s">
        <v>43</v>
      </c>
      <c r="V3" s="14" t="s">
        <v>44</v>
      </c>
      <c r="Y3" s="54" t="s">
        <v>7823</v>
      </c>
      <c r="Z3" s="54"/>
      <c r="AA3" s="54"/>
      <c r="AB3" s="54"/>
      <c r="AC3" s="54"/>
      <c r="AD3" s="54"/>
    </row>
    <row r="4" spans="1:30" ht="17.100000000000001" customHeight="1" x14ac:dyDescent="0.25">
      <c r="A4" s="28" t="s">
        <v>45</v>
      </c>
      <c r="B4" s="10">
        <v>44691</v>
      </c>
      <c r="C4" s="9">
        <f t="shared" ref="C4:C67" si="0">YEAR(B4)</f>
        <v>2022</v>
      </c>
      <c r="D4" s="9" t="str">
        <f>TEXT(salestable[[#This Row],[OrderDate]],"MMM")</f>
        <v>May</v>
      </c>
      <c r="E4" s="9" t="s">
        <v>46</v>
      </c>
      <c r="F4" s="9" t="s">
        <v>47</v>
      </c>
      <c r="G4" s="9" t="s">
        <v>48</v>
      </c>
      <c r="H4" s="9" t="s">
        <v>49</v>
      </c>
      <c r="I4" s="9" t="s">
        <v>50</v>
      </c>
      <c r="J4" s="9" t="s">
        <v>39</v>
      </c>
      <c r="K4" s="25">
        <v>3</v>
      </c>
      <c r="L4" s="11">
        <v>35.03</v>
      </c>
      <c r="M4" s="12">
        <v>0.1</v>
      </c>
      <c r="N4" s="13">
        <v>7.57</v>
      </c>
      <c r="O4" s="13">
        <v>5.91</v>
      </c>
      <c r="P4" s="13">
        <v>108.06</v>
      </c>
      <c r="Q4" s="9" t="s">
        <v>27</v>
      </c>
      <c r="R4" s="9" t="s">
        <v>28</v>
      </c>
      <c r="S4" s="9" t="s">
        <v>51</v>
      </c>
      <c r="T4" s="9" t="s">
        <v>42</v>
      </c>
      <c r="U4" s="9" t="s">
        <v>43</v>
      </c>
      <c r="V4" s="9" t="s">
        <v>52</v>
      </c>
      <c r="Y4" s="53" t="s">
        <v>7824</v>
      </c>
      <c r="Z4" s="53"/>
      <c r="AA4" s="53"/>
      <c r="AB4" s="53"/>
      <c r="AC4" s="53"/>
      <c r="AD4" s="53"/>
    </row>
    <row r="5" spans="1:30" ht="17.100000000000001" customHeight="1" x14ac:dyDescent="0.25">
      <c r="A5" s="29" t="s">
        <v>53</v>
      </c>
      <c r="B5" s="15">
        <v>45125</v>
      </c>
      <c r="C5" s="9">
        <f t="shared" si="0"/>
        <v>2023</v>
      </c>
      <c r="D5" s="9" t="str">
        <f>TEXT(salestable[[#This Row],[OrderDate]],"MMM")</f>
        <v>Jul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38</v>
      </c>
      <c r="J5" s="14" t="s">
        <v>58</v>
      </c>
      <c r="K5" s="25">
        <v>5</v>
      </c>
      <c r="L5" s="16">
        <v>33.58</v>
      </c>
      <c r="M5" s="17">
        <v>0.15</v>
      </c>
      <c r="N5" s="18">
        <v>11.42</v>
      </c>
      <c r="O5" s="18">
        <v>5.53</v>
      </c>
      <c r="P5" s="18">
        <v>159.66</v>
      </c>
      <c r="Q5" s="14" t="s">
        <v>59</v>
      </c>
      <c r="R5" s="14" t="s">
        <v>28</v>
      </c>
      <c r="S5" s="14" t="s">
        <v>60</v>
      </c>
      <c r="T5" s="14" t="s">
        <v>61</v>
      </c>
      <c r="U5" s="14" t="s">
        <v>31</v>
      </c>
      <c r="V5" s="14" t="s">
        <v>62</v>
      </c>
      <c r="Y5" s="53" t="s">
        <v>7825</v>
      </c>
      <c r="Z5" s="53"/>
      <c r="AA5" s="53"/>
      <c r="AB5" s="53"/>
      <c r="AC5" s="53"/>
      <c r="AD5" s="53"/>
    </row>
    <row r="6" spans="1:30" ht="17.100000000000001" customHeight="1" x14ac:dyDescent="0.25">
      <c r="A6" s="28" t="s">
        <v>63</v>
      </c>
      <c r="B6" s="10">
        <v>44961</v>
      </c>
      <c r="C6" s="9">
        <f t="shared" si="0"/>
        <v>2023</v>
      </c>
      <c r="D6" s="9" t="str">
        <f>TEXT(salestable[[#This Row],[OrderDate]],"MMM")</f>
        <v>Feb</v>
      </c>
      <c r="E6" s="9" t="s">
        <v>64</v>
      </c>
      <c r="F6" s="9" t="s">
        <v>65</v>
      </c>
      <c r="G6" s="9" t="s">
        <v>66</v>
      </c>
      <c r="H6" s="9" t="s">
        <v>67</v>
      </c>
      <c r="I6" s="9" t="s">
        <v>50</v>
      </c>
      <c r="J6" s="9" t="s">
        <v>68</v>
      </c>
      <c r="K6" s="25">
        <v>2</v>
      </c>
      <c r="L6" s="11">
        <v>515.64</v>
      </c>
      <c r="M6" s="12">
        <v>0.25</v>
      </c>
      <c r="N6" s="13">
        <v>38.67</v>
      </c>
      <c r="O6" s="13">
        <v>9.23</v>
      </c>
      <c r="P6" s="13">
        <v>821.36</v>
      </c>
      <c r="Q6" s="9" t="s">
        <v>69</v>
      </c>
      <c r="R6" s="9" t="s">
        <v>70</v>
      </c>
      <c r="S6" s="9" t="s">
        <v>71</v>
      </c>
      <c r="T6" s="9" t="s">
        <v>42</v>
      </c>
      <c r="U6" s="9" t="s">
        <v>72</v>
      </c>
      <c r="V6" s="9" t="s">
        <v>73</v>
      </c>
      <c r="Y6" s="53" t="s">
        <v>7826</v>
      </c>
      <c r="Z6" s="53"/>
      <c r="AA6" s="53"/>
      <c r="AB6" s="53"/>
      <c r="AC6" s="53"/>
      <c r="AD6" s="53"/>
    </row>
    <row r="7" spans="1:30" ht="17.100000000000001" customHeight="1" x14ac:dyDescent="0.25">
      <c r="A7" s="29" t="s">
        <v>74</v>
      </c>
      <c r="B7" s="15">
        <v>44926</v>
      </c>
      <c r="C7" s="9">
        <f t="shared" si="0"/>
        <v>2022</v>
      </c>
      <c r="D7" s="9" t="str">
        <f>TEXT(salestable[[#This Row],[OrderDate]],"MMM")</f>
        <v>Dec</v>
      </c>
      <c r="E7" s="14" t="s">
        <v>75</v>
      </c>
      <c r="F7" s="14" t="s">
        <v>76</v>
      </c>
      <c r="G7" s="14" t="s">
        <v>77</v>
      </c>
      <c r="H7" s="14" t="s">
        <v>78</v>
      </c>
      <c r="I7" s="14" t="s">
        <v>25</v>
      </c>
      <c r="J7" s="14" t="s">
        <v>79</v>
      </c>
      <c r="K7" s="25">
        <v>4</v>
      </c>
      <c r="L7" s="16">
        <v>449.73</v>
      </c>
      <c r="M7" s="17">
        <v>0</v>
      </c>
      <c r="N7" s="18">
        <v>215.87</v>
      </c>
      <c r="O7" s="18">
        <v>2.74</v>
      </c>
      <c r="P7" s="18">
        <v>2017.53</v>
      </c>
      <c r="Q7" s="14" t="s">
        <v>80</v>
      </c>
      <c r="R7" s="14" t="s">
        <v>28</v>
      </c>
      <c r="S7" s="14" t="s">
        <v>81</v>
      </c>
      <c r="T7" s="14" t="s">
        <v>82</v>
      </c>
      <c r="U7" s="14" t="s">
        <v>43</v>
      </c>
      <c r="V7" s="14" t="s">
        <v>83</v>
      </c>
      <c r="Y7" s="53" t="s">
        <v>7827</v>
      </c>
      <c r="Z7" s="53"/>
      <c r="AA7" s="53"/>
      <c r="AB7" s="53"/>
      <c r="AC7" s="53"/>
      <c r="AD7" s="53"/>
    </row>
    <row r="8" spans="1:30" ht="17.100000000000001" customHeight="1" x14ac:dyDescent="0.25">
      <c r="A8" s="28" t="s">
        <v>84</v>
      </c>
      <c r="B8" s="10">
        <v>45555</v>
      </c>
      <c r="C8" s="9">
        <f t="shared" si="0"/>
        <v>2024</v>
      </c>
      <c r="D8" s="9" t="str">
        <f>TEXT(salestable[[#This Row],[OrderDate]],"MMM")</f>
        <v>Sep</v>
      </c>
      <c r="E8" s="9" t="s">
        <v>85</v>
      </c>
      <c r="F8" s="9" t="s">
        <v>86</v>
      </c>
      <c r="G8" s="9" t="s">
        <v>87</v>
      </c>
      <c r="H8" s="9" t="s">
        <v>88</v>
      </c>
      <c r="I8" s="9" t="s">
        <v>50</v>
      </c>
      <c r="J8" s="9" t="s">
        <v>39</v>
      </c>
      <c r="K8" s="25">
        <v>2</v>
      </c>
      <c r="L8" s="11">
        <v>219.81</v>
      </c>
      <c r="M8" s="12">
        <v>0.2</v>
      </c>
      <c r="N8" s="13">
        <v>28.14</v>
      </c>
      <c r="O8" s="13">
        <v>14.97</v>
      </c>
      <c r="P8" s="13">
        <v>394.81</v>
      </c>
      <c r="Q8" s="9" t="s">
        <v>80</v>
      </c>
      <c r="R8" s="9" t="s">
        <v>28</v>
      </c>
      <c r="S8" s="9" t="s">
        <v>89</v>
      </c>
      <c r="T8" s="9" t="s">
        <v>90</v>
      </c>
      <c r="U8" s="9" t="s">
        <v>91</v>
      </c>
      <c r="V8" s="9" t="s">
        <v>92</v>
      </c>
      <c r="Y8" s="53" t="s">
        <v>7828</v>
      </c>
      <c r="Z8" s="53"/>
      <c r="AA8" s="53"/>
      <c r="AB8" s="53"/>
      <c r="AC8" s="53"/>
      <c r="AD8" s="53"/>
    </row>
    <row r="9" spans="1:30" ht="17.100000000000001" customHeight="1" x14ac:dyDescent="0.25">
      <c r="A9" s="29" t="s">
        <v>93</v>
      </c>
      <c r="B9" s="15">
        <v>44875</v>
      </c>
      <c r="C9" s="9">
        <f t="shared" si="0"/>
        <v>2022</v>
      </c>
      <c r="D9" s="9" t="str">
        <f>TEXT(salestable[[#This Row],[OrderDate]],"MMM")</f>
        <v>Nov</v>
      </c>
      <c r="E9" s="14" t="s">
        <v>94</v>
      </c>
      <c r="F9" s="14" t="s">
        <v>95</v>
      </c>
      <c r="G9" s="14" t="s">
        <v>96</v>
      </c>
      <c r="H9" s="14" t="s">
        <v>97</v>
      </c>
      <c r="I9" s="14" t="s">
        <v>98</v>
      </c>
      <c r="J9" s="14" t="s">
        <v>68</v>
      </c>
      <c r="K9" s="25">
        <v>2</v>
      </c>
      <c r="L9" s="16">
        <v>306.51</v>
      </c>
      <c r="M9" s="17">
        <v>0.05</v>
      </c>
      <c r="N9" s="18">
        <v>29.12</v>
      </c>
      <c r="O9" s="18">
        <v>6.24</v>
      </c>
      <c r="P9" s="18">
        <v>617.73</v>
      </c>
      <c r="Q9" s="14" t="s">
        <v>27</v>
      </c>
      <c r="R9" s="14" t="s">
        <v>99</v>
      </c>
      <c r="S9" s="14" t="s">
        <v>100</v>
      </c>
      <c r="T9" s="14" t="s">
        <v>101</v>
      </c>
      <c r="U9" s="14" t="s">
        <v>31</v>
      </c>
      <c r="V9" s="14" t="s">
        <v>102</v>
      </c>
      <c r="Y9" s="53" t="s">
        <v>7829</v>
      </c>
      <c r="Z9" s="53"/>
      <c r="AA9" s="53"/>
      <c r="AB9" s="53"/>
      <c r="AC9" s="53"/>
      <c r="AD9" s="53"/>
    </row>
    <row r="10" spans="1:30" ht="17.100000000000001" customHeight="1" x14ac:dyDescent="0.25">
      <c r="A10" s="28" t="s">
        <v>103</v>
      </c>
      <c r="B10" s="10">
        <v>45469</v>
      </c>
      <c r="C10" s="9">
        <f t="shared" si="0"/>
        <v>2024</v>
      </c>
      <c r="D10" s="9" t="str">
        <f>TEXT(salestable[[#This Row],[OrderDate]],"MMM")</f>
        <v>Jun</v>
      </c>
      <c r="E10" s="9" t="s">
        <v>104</v>
      </c>
      <c r="F10" s="9" t="s">
        <v>105</v>
      </c>
      <c r="G10" s="9" t="s">
        <v>106</v>
      </c>
      <c r="H10" s="9" t="s">
        <v>107</v>
      </c>
      <c r="I10" s="9" t="s">
        <v>108</v>
      </c>
      <c r="J10" s="9" t="s">
        <v>109</v>
      </c>
      <c r="K10" s="25">
        <v>4</v>
      </c>
      <c r="L10" s="11">
        <v>146.09</v>
      </c>
      <c r="M10" s="12">
        <v>0</v>
      </c>
      <c r="N10" s="13">
        <v>46.75</v>
      </c>
      <c r="O10" s="13">
        <v>7.03</v>
      </c>
      <c r="P10" s="13">
        <v>638.14</v>
      </c>
      <c r="Q10" s="9" t="s">
        <v>27</v>
      </c>
      <c r="R10" s="9" t="s">
        <v>28</v>
      </c>
      <c r="S10" s="9" t="s">
        <v>29</v>
      </c>
      <c r="T10" s="9" t="s">
        <v>30</v>
      </c>
      <c r="U10" s="9" t="s">
        <v>43</v>
      </c>
      <c r="V10" s="9" t="s">
        <v>110</v>
      </c>
      <c r="Y10" s="53" t="s">
        <v>7830</v>
      </c>
      <c r="Z10" s="53"/>
      <c r="AA10" s="53"/>
      <c r="AB10" s="53"/>
      <c r="AC10" s="53"/>
      <c r="AD10" s="53"/>
    </row>
    <row r="11" spans="1:30" ht="17.100000000000001" customHeight="1" x14ac:dyDescent="0.25">
      <c r="A11" s="29" t="s">
        <v>111</v>
      </c>
      <c r="B11" s="15">
        <v>43952</v>
      </c>
      <c r="C11" s="9">
        <f t="shared" si="0"/>
        <v>2020</v>
      </c>
      <c r="D11" s="9" t="str">
        <f>TEXT(salestable[[#This Row],[OrderDate]],"MMM")</f>
        <v>May</v>
      </c>
      <c r="E11" s="14" t="s">
        <v>112</v>
      </c>
      <c r="F11" s="14" t="s">
        <v>113</v>
      </c>
      <c r="G11" s="14" t="s">
        <v>114</v>
      </c>
      <c r="H11" s="14" t="s">
        <v>115</v>
      </c>
      <c r="I11" s="14" t="s">
        <v>50</v>
      </c>
      <c r="J11" s="14" t="s">
        <v>109</v>
      </c>
      <c r="K11" s="25">
        <v>2</v>
      </c>
      <c r="L11" s="16">
        <v>278.20999999999998</v>
      </c>
      <c r="M11" s="17">
        <v>0.1</v>
      </c>
      <c r="N11" s="18">
        <v>60.09</v>
      </c>
      <c r="O11" s="18">
        <v>4.88</v>
      </c>
      <c r="P11" s="18">
        <v>565.75</v>
      </c>
      <c r="Q11" s="14" t="s">
        <v>69</v>
      </c>
      <c r="R11" s="14" t="s">
        <v>28</v>
      </c>
      <c r="S11" s="14" t="s">
        <v>116</v>
      </c>
      <c r="T11" s="14" t="s">
        <v>42</v>
      </c>
      <c r="U11" s="14" t="s">
        <v>43</v>
      </c>
      <c r="V11" s="14" t="s">
        <v>117</v>
      </c>
      <c r="Y11" s="53" t="s">
        <v>7831</v>
      </c>
      <c r="Z11" s="53"/>
      <c r="AA11" s="53"/>
      <c r="AB11" s="53"/>
      <c r="AC11" s="53"/>
      <c r="AD11" s="53"/>
    </row>
    <row r="12" spans="1:30" ht="17.100000000000001" customHeight="1" x14ac:dyDescent="0.25">
      <c r="A12" s="28" t="s">
        <v>118</v>
      </c>
      <c r="B12" s="10">
        <v>44297</v>
      </c>
      <c r="C12" s="9">
        <f t="shared" si="0"/>
        <v>2021</v>
      </c>
      <c r="D12" s="9" t="str">
        <f>TEXT(salestable[[#This Row],[OrderDate]],"MMM")</f>
        <v>Apr</v>
      </c>
      <c r="E12" s="9" t="s">
        <v>119</v>
      </c>
      <c r="F12" s="9" t="s">
        <v>120</v>
      </c>
      <c r="G12" s="9" t="s">
        <v>121</v>
      </c>
      <c r="H12" s="9" t="s">
        <v>122</v>
      </c>
      <c r="I12" s="9" t="s">
        <v>25</v>
      </c>
      <c r="J12" s="9" t="s">
        <v>123</v>
      </c>
      <c r="K12" s="25">
        <v>1</v>
      </c>
      <c r="L12" s="11">
        <v>141.41999999999999</v>
      </c>
      <c r="M12" s="12">
        <v>0.05</v>
      </c>
      <c r="N12" s="13">
        <v>6.72</v>
      </c>
      <c r="O12" s="13">
        <v>9.6999999999999993</v>
      </c>
      <c r="P12" s="13">
        <v>150.77000000000001</v>
      </c>
      <c r="Q12" s="9" t="s">
        <v>40</v>
      </c>
      <c r="R12" s="9" t="s">
        <v>28</v>
      </c>
      <c r="S12" s="9" t="s">
        <v>124</v>
      </c>
      <c r="T12" s="9" t="s">
        <v>125</v>
      </c>
      <c r="U12" s="9" t="s">
        <v>91</v>
      </c>
      <c r="V12" s="9" t="s">
        <v>126</v>
      </c>
      <c r="Y12" s="53"/>
      <c r="Z12" s="53"/>
      <c r="AA12" s="53"/>
      <c r="AB12" s="53"/>
      <c r="AC12" s="53"/>
      <c r="AD12" s="53"/>
    </row>
    <row r="13" spans="1:30" ht="17.100000000000001" customHeight="1" x14ac:dyDescent="0.25">
      <c r="A13" s="29" t="s">
        <v>127</v>
      </c>
      <c r="B13" s="15">
        <v>45069</v>
      </c>
      <c r="C13" s="9">
        <f t="shared" si="0"/>
        <v>2023</v>
      </c>
      <c r="D13" s="9" t="str">
        <f>TEXT(salestable[[#This Row],[OrderDate]],"MMM")</f>
        <v>May</v>
      </c>
      <c r="E13" s="14" t="s">
        <v>128</v>
      </c>
      <c r="F13" s="14" t="s">
        <v>129</v>
      </c>
      <c r="G13" s="14" t="s">
        <v>130</v>
      </c>
      <c r="H13" s="14" t="s">
        <v>131</v>
      </c>
      <c r="I13" s="14" t="s">
        <v>38</v>
      </c>
      <c r="J13" s="14" t="s">
        <v>68</v>
      </c>
      <c r="K13" s="25">
        <v>5</v>
      </c>
      <c r="L13" s="16">
        <v>346.56</v>
      </c>
      <c r="M13" s="17">
        <v>0.05</v>
      </c>
      <c r="N13" s="18">
        <v>131.69</v>
      </c>
      <c r="O13" s="18">
        <v>13.38</v>
      </c>
      <c r="P13" s="18">
        <v>1791.23</v>
      </c>
      <c r="Q13" s="14" t="s">
        <v>69</v>
      </c>
      <c r="R13" s="14" t="s">
        <v>132</v>
      </c>
      <c r="S13" s="14" t="s">
        <v>60</v>
      </c>
      <c r="T13" s="14" t="s">
        <v>61</v>
      </c>
      <c r="U13" s="14" t="s">
        <v>91</v>
      </c>
      <c r="V13" s="14" t="s">
        <v>133</v>
      </c>
      <c r="Y13" s="55"/>
      <c r="Z13" s="55"/>
      <c r="AA13" s="55"/>
      <c r="AB13" s="55"/>
      <c r="AC13" s="55"/>
      <c r="AD13" s="55"/>
    </row>
    <row r="14" spans="1:30" ht="17.100000000000001" customHeight="1" x14ac:dyDescent="0.25">
      <c r="A14" s="28" t="s">
        <v>134</v>
      </c>
      <c r="B14" s="10">
        <v>44161</v>
      </c>
      <c r="C14" s="9">
        <f t="shared" si="0"/>
        <v>2020</v>
      </c>
      <c r="D14" s="9" t="str">
        <f>TEXT(salestable[[#This Row],[OrderDate]],"MMM")</f>
        <v>Nov</v>
      </c>
      <c r="E14" s="9" t="s">
        <v>135</v>
      </c>
      <c r="F14" s="9" t="s">
        <v>136</v>
      </c>
      <c r="G14" s="9" t="s">
        <v>137</v>
      </c>
      <c r="H14" s="9" t="s">
        <v>138</v>
      </c>
      <c r="I14" s="9" t="s">
        <v>38</v>
      </c>
      <c r="J14" s="9" t="s">
        <v>58</v>
      </c>
      <c r="K14" s="25">
        <v>4</v>
      </c>
      <c r="L14" s="11">
        <v>496.76</v>
      </c>
      <c r="M14" s="12">
        <v>0.05</v>
      </c>
      <c r="N14" s="13">
        <v>94.38</v>
      </c>
      <c r="O14" s="13">
        <v>4.43</v>
      </c>
      <c r="P14" s="13">
        <v>1986.5</v>
      </c>
      <c r="Q14" s="9" t="s">
        <v>80</v>
      </c>
      <c r="R14" s="9" t="s">
        <v>28</v>
      </c>
      <c r="S14" s="9" t="s">
        <v>139</v>
      </c>
      <c r="T14" s="9" t="s">
        <v>140</v>
      </c>
      <c r="U14" s="9" t="s">
        <v>43</v>
      </c>
      <c r="V14" s="9" t="s">
        <v>141</v>
      </c>
    </row>
    <row r="15" spans="1:30" ht="17.100000000000001" customHeight="1" x14ac:dyDescent="0.25">
      <c r="A15" s="29" t="s">
        <v>142</v>
      </c>
      <c r="B15" s="15">
        <v>45313</v>
      </c>
      <c r="C15" s="9">
        <f t="shared" si="0"/>
        <v>2024</v>
      </c>
      <c r="D15" s="9" t="str">
        <f>TEXT(salestable[[#This Row],[OrderDate]],"MMM")</f>
        <v>Jan</v>
      </c>
      <c r="E15" s="14" t="s">
        <v>143</v>
      </c>
      <c r="F15" s="14" t="s">
        <v>144</v>
      </c>
      <c r="G15" s="14" t="s">
        <v>36</v>
      </c>
      <c r="H15" s="14" t="s">
        <v>37</v>
      </c>
      <c r="I15" s="14" t="s">
        <v>38</v>
      </c>
      <c r="J15" s="14" t="s">
        <v>109</v>
      </c>
      <c r="K15" s="25">
        <v>3</v>
      </c>
      <c r="L15" s="16">
        <v>523.27</v>
      </c>
      <c r="M15" s="17">
        <v>0</v>
      </c>
      <c r="N15" s="18">
        <v>188.38</v>
      </c>
      <c r="O15" s="18">
        <v>8.0399999999999991</v>
      </c>
      <c r="P15" s="18">
        <v>1766.23</v>
      </c>
      <c r="Q15" s="14" t="s">
        <v>27</v>
      </c>
      <c r="R15" s="14" t="s">
        <v>132</v>
      </c>
      <c r="S15" s="14" t="s">
        <v>145</v>
      </c>
      <c r="T15" s="14" t="s">
        <v>146</v>
      </c>
      <c r="U15" s="14" t="s">
        <v>43</v>
      </c>
      <c r="V15" s="14" t="s">
        <v>147</v>
      </c>
    </row>
    <row r="16" spans="1:30" ht="17.100000000000001" customHeight="1" x14ac:dyDescent="0.25">
      <c r="A16" s="28" t="s">
        <v>148</v>
      </c>
      <c r="B16" s="10">
        <v>43918</v>
      </c>
      <c r="C16" s="9">
        <f t="shared" si="0"/>
        <v>2020</v>
      </c>
      <c r="D16" s="9" t="str">
        <f>TEXT(salestable[[#This Row],[OrderDate]],"MMM")</f>
        <v>Mar</v>
      </c>
      <c r="E16" s="9" t="s">
        <v>149</v>
      </c>
      <c r="F16" s="9" t="s">
        <v>150</v>
      </c>
      <c r="G16" s="9" t="s">
        <v>151</v>
      </c>
      <c r="H16" s="9" t="s">
        <v>152</v>
      </c>
      <c r="I16" s="9" t="s">
        <v>25</v>
      </c>
      <c r="J16" s="9" t="s">
        <v>123</v>
      </c>
      <c r="K16" s="25">
        <v>4</v>
      </c>
      <c r="L16" s="11">
        <v>291.37</v>
      </c>
      <c r="M16" s="12">
        <v>0.1</v>
      </c>
      <c r="N16" s="13">
        <v>52.45</v>
      </c>
      <c r="O16" s="13">
        <v>1.76</v>
      </c>
      <c r="P16" s="13">
        <v>1103.1400000000001</v>
      </c>
      <c r="Q16" s="9" t="s">
        <v>153</v>
      </c>
      <c r="R16" s="9" t="s">
        <v>28</v>
      </c>
      <c r="S16" s="9" t="s">
        <v>154</v>
      </c>
      <c r="T16" s="9" t="s">
        <v>155</v>
      </c>
      <c r="U16" s="9" t="s">
        <v>43</v>
      </c>
      <c r="V16" s="9" t="s">
        <v>156</v>
      </c>
    </row>
    <row r="17" spans="1:22" ht="17.100000000000001" customHeight="1" x14ac:dyDescent="0.25">
      <c r="A17" s="29" t="s">
        <v>157</v>
      </c>
      <c r="B17" s="15">
        <v>45227</v>
      </c>
      <c r="C17" s="9">
        <f t="shared" si="0"/>
        <v>2023</v>
      </c>
      <c r="D17" s="9" t="str">
        <f>TEXT(salestable[[#This Row],[OrderDate]],"MMM")</f>
        <v>Oct</v>
      </c>
      <c r="E17" s="14" t="s">
        <v>158</v>
      </c>
      <c r="F17" s="14" t="s">
        <v>159</v>
      </c>
      <c r="G17" s="14" t="s">
        <v>96</v>
      </c>
      <c r="H17" s="14" t="s">
        <v>97</v>
      </c>
      <c r="I17" s="14" t="s">
        <v>108</v>
      </c>
      <c r="J17" s="14" t="s">
        <v>123</v>
      </c>
      <c r="K17" s="25">
        <v>4</v>
      </c>
      <c r="L17" s="16">
        <v>533.12</v>
      </c>
      <c r="M17" s="17">
        <v>0.25</v>
      </c>
      <c r="N17" s="18">
        <v>79.97</v>
      </c>
      <c r="O17" s="18">
        <v>2.58</v>
      </c>
      <c r="P17" s="18">
        <v>1681.91</v>
      </c>
      <c r="Q17" s="14" t="s">
        <v>40</v>
      </c>
      <c r="R17" s="14" t="s">
        <v>28</v>
      </c>
      <c r="S17" s="14" t="s">
        <v>124</v>
      </c>
      <c r="T17" s="14" t="s">
        <v>125</v>
      </c>
      <c r="U17" s="14" t="s">
        <v>43</v>
      </c>
      <c r="V17" s="14" t="s">
        <v>160</v>
      </c>
    </row>
    <row r="18" spans="1:22" ht="17.100000000000001" customHeight="1" x14ac:dyDescent="0.25">
      <c r="A18" s="28" t="s">
        <v>161</v>
      </c>
      <c r="B18" s="10">
        <v>44954</v>
      </c>
      <c r="C18" s="9">
        <f t="shared" si="0"/>
        <v>2023</v>
      </c>
      <c r="D18" s="9" t="str">
        <f>TEXT(salestable[[#This Row],[OrderDate]],"MMM")</f>
        <v>Jan</v>
      </c>
      <c r="E18" s="9" t="s">
        <v>162</v>
      </c>
      <c r="F18" s="9" t="s">
        <v>163</v>
      </c>
      <c r="G18" s="9" t="s">
        <v>164</v>
      </c>
      <c r="H18" s="9" t="s">
        <v>165</v>
      </c>
      <c r="I18" s="9" t="s">
        <v>38</v>
      </c>
      <c r="J18" s="9" t="s">
        <v>58</v>
      </c>
      <c r="K18" s="25">
        <v>4</v>
      </c>
      <c r="L18" s="11">
        <v>453.47</v>
      </c>
      <c r="M18" s="12">
        <v>0.1</v>
      </c>
      <c r="N18" s="13">
        <v>0</v>
      </c>
      <c r="O18" s="13">
        <v>4.3899999999999997</v>
      </c>
      <c r="P18" s="13">
        <v>1636.88</v>
      </c>
      <c r="Q18" s="9" t="s">
        <v>40</v>
      </c>
      <c r="R18" s="9" t="s">
        <v>28</v>
      </c>
      <c r="S18" s="9" t="s">
        <v>166</v>
      </c>
      <c r="T18" s="9" t="s">
        <v>167</v>
      </c>
      <c r="U18" s="9" t="s">
        <v>43</v>
      </c>
      <c r="V18" s="9" t="s">
        <v>168</v>
      </c>
    </row>
    <row r="19" spans="1:22" ht="17.100000000000001" customHeight="1" x14ac:dyDescent="0.25">
      <c r="A19" s="29" t="s">
        <v>169</v>
      </c>
      <c r="B19" s="15">
        <v>44702</v>
      </c>
      <c r="C19" s="9">
        <f t="shared" si="0"/>
        <v>2022</v>
      </c>
      <c r="D19" s="9" t="str">
        <f>TEXT(salestable[[#This Row],[OrderDate]],"MMM")</f>
        <v>May</v>
      </c>
      <c r="E19" s="14" t="s">
        <v>170</v>
      </c>
      <c r="F19" s="14" t="s">
        <v>171</v>
      </c>
      <c r="G19" s="14" t="s">
        <v>172</v>
      </c>
      <c r="H19" s="14" t="s">
        <v>173</v>
      </c>
      <c r="I19" s="14" t="s">
        <v>98</v>
      </c>
      <c r="J19" s="14" t="s">
        <v>68</v>
      </c>
      <c r="K19" s="25">
        <v>5</v>
      </c>
      <c r="L19" s="16">
        <v>547.58000000000004</v>
      </c>
      <c r="M19" s="17">
        <v>0</v>
      </c>
      <c r="N19" s="18">
        <v>0</v>
      </c>
      <c r="O19" s="18">
        <v>10.06</v>
      </c>
      <c r="P19" s="18">
        <v>2747.96</v>
      </c>
      <c r="Q19" s="14" t="s">
        <v>40</v>
      </c>
      <c r="R19" s="14" t="s">
        <v>28</v>
      </c>
      <c r="S19" s="14" t="s">
        <v>145</v>
      </c>
      <c r="T19" s="14" t="s">
        <v>146</v>
      </c>
      <c r="U19" s="14" t="s">
        <v>43</v>
      </c>
      <c r="V19" s="14" t="s">
        <v>174</v>
      </c>
    </row>
    <row r="20" spans="1:22" ht="17.100000000000001" customHeight="1" x14ac:dyDescent="0.25">
      <c r="A20" s="28" t="s">
        <v>175</v>
      </c>
      <c r="B20" s="10">
        <v>45518</v>
      </c>
      <c r="C20" s="9">
        <f t="shared" si="0"/>
        <v>2024</v>
      </c>
      <c r="D20" s="9" t="str">
        <f>TEXT(salestable[[#This Row],[OrderDate]],"MMM")</f>
        <v>Aug</v>
      </c>
      <c r="E20" s="9" t="s">
        <v>176</v>
      </c>
      <c r="F20" s="9" t="s">
        <v>177</v>
      </c>
      <c r="G20" s="9" t="s">
        <v>178</v>
      </c>
      <c r="H20" s="9" t="s">
        <v>179</v>
      </c>
      <c r="I20" s="9" t="s">
        <v>180</v>
      </c>
      <c r="J20" s="9" t="s">
        <v>79</v>
      </c>
      <c r="K20" s="25">
        <v>5</v>
      </c>
      <c r="L20" s="11">
        <v>529.19000000000005</v>
      </c>
      <c r="M20" s="12">
        <v>0</v>
      </c>
      <c r="N20" s="13">
        <v>317.51</v>
      </c>
      <c r="O20" s="13">
        <v>4.57</v>
      </c>
      <c r="P20" s="13">
        <v>2968.03</v>
      </c>
      <c r="Q20" s="9" t="s">
        <v>40</v>
      </c>
      <c r="R20" s="9" t="s">
        <v>181</v>
      </c>
      <c r="S20" s="9" t="s">
        <v>182</v>
      </c>
      <c r="T20" s="9" t="s">
        <v>183</v>
      </c>
      <c r="U20" s="9" t="s">
        <v>43</v>
      </c>
      <c r="V20" s="9" t="s">
        <v>184</v>
      </c>
    </row>
    <row r="21" spans="1:22" ht="17.100000000000001" customHeight="1" x14ac:dyDescent="0.25">
      <c r="A21" s="29" t="s">
        <v>185</v>
      </c>
      <c r="B21" s="15">
        <v>43961</v>
      </c>
      <c r="C21" s="9">
        <f t="shared" si="0"/>
        <v>2020</v>
      </c>
      <c r="D21" s="9" t="str">
        <f>TEXT(salestable[[#This Row],[OrderDate]],"MMM")</f>
        <v>May</v>
      </c>
      <c r="E21" s="14" t="s">
        <v>186</v>
      </c>
      <c r="F21" s="14" t="s">
        <v>187</v>
      </c>
      <c r="G21" s="14" t="s">
        <v>36</v>
      </c>
      <c r="H21" s="14" t="s">
        <v>37</v>
      </c>
      <c r="I21" s="14" t="s">
        <v>108</v>
      </c>
      <c r="J21" s="14" t="s">
        <v>123</v>
      </c>
      <c r="K21" s="25">
        <v>3</v>
      </c>
      <c r="L21" s="16">
        <v>303.52999999999997</v>
      </c>
      <c r="M21" s="17">
        <v>0</v>
      </c>
      <c r="N21" s="18">
        <v>72.849999999999994</v>
      </c>
      <c r="O21" s="18">
        <v>4.18</v>
      </c>
      <c r="P21" s="18">
        <v>987.62</v>
      </c>
      <c r="Q21" s="14" t="s">
        <v>80</v>
      </c>
      <c r="R21" s="14" t="s">
        <v>28</v>
      </c>
      <c r="S21" s="14" t="s">
        <v>188</v>
      </c>
      <c r="T21" s="14" t="s">
        <v>82</v>
      </c>
      <c r="U21" s="14" t="s">
        <v>43</v>
      </c>
      <c r="V21" s="14" t="s">
        <v>189</v>
      </c>
    </row>
    <row r="22" spans="1:22" ht="17.100000000000001" customHeight="1" x14ac:dyDescent="0.25">
      <c r="A22" s="28" t="s">
        <v>190</v>
      </c>
      <c r="B22" s="10">
        <v>45516</v>
      </c>
      <c r="C22" s="9">
        <f t="shared" si="0"/>
        <v>2024</v>
      </c>
      <c r="D22" s="9" t="str">
        <f>TEXT(salestable[[#This Row],[OrderDate]],"MMM")</f>
        <v>Aug</v>
      </c>
      <c r="E22" s="9" t="s">
        <v>191</v>
      </c>
      <c r="F22" s="9" t="s">
        <v>192</v>
      </c>
      <c r="G22" s="9" t="s">
        <v>96</v>
      </c>
      <c r="H22" s="9" t="s">
        <v>97</v>
      </c>
      <c r="I22" s="9" t="s">
        <v>98</v>
      </c>
      <c r="J22" s="9" t="s">
        <v>109</v>
      </c>
      <c r="K22" s="25">
        <v>1</v>
      </c>
      <c r="L22" s="11">
        <v>226.26</v>
      </c>
      <c r="M22" s="12">
        <v>0</v>
      </c>
      <c r="N22" s="13">
        <v>11.31</v>
      </c>
      <c r="O22" s="13">
        <v>9.5500000000000007</v>
      </c>
      <c r="P22" s="13">
        <v>247.12</v>
      </c>
      <c r="Q22" s="9" t="s">
        <v>69</v>
      </c>
      <c r="R22" s="9" t="s">
        <v>28</v>
      </c>
      <c r="S22" s="9" t="s">
        <v>41</v>
      </c>
      <c r="T22" s="9" t="s">
        <v>42</v>
      </c>
      <c r="U22" s="9" t="s">
        <v>43</v>
      </c>
      <c r="V22" s="9" t="s">
        <v>193</v>
      </c>
    </row>
    <row r="23" spans="1:22" ht="17.100000000000001" customHeight="1" x14ac:dyDescent="0.25">
      <c r="A23" s="29" t="s">
        <v>194</v>
      </c>
      <c r="B23" s="15">
        <v>45163</v>
      </c>
      <c r="C23" s="9">
        <f t="shared" si="0"/>
        <v>2023</v>
      </c>
      <c r="D23" s="9" t="str">
        <f>TEXT(salestable[[#This Row],[OrderDate]],"MMM")</f>
        <v>Aug</v>
      </c>
      <c r="E23" s="14" t="s">
        <v>195</v>
      </c>
      <c r="F23" s="14" t="s">
        <v>144</v>
      </c>
      <c r="G23" s="14" t="s">
        <v>196</v>
      </c>
      <c r="H23" s="14" t="s">
        <v>197</v>
      </c>
      <c r="I23" s="14" t="s">
        <v>25</v>
      </c>
      <c r="J23" s="14" t="s">
        <v>79</v>
      </c>
      <c r="K23" s="25">
        <v>4</v>
      </c>
      <c r="L23" s="16">
        <v>493.47</v>
      </c>
      <c r="M23" s="17">
        <v>0</v>
      </c>
      <c r="N23" s="18">
        <v>98.69</v>
      </c>
      <c r="O23" s="18">
        <v>11.8</v>
      </c>
      <c r="P23" s="18">
        <v>2084.37</v>
      </c>
      <c r="Q23" s="14" t="s">
        <v>69</v>
      </c>
      <c r="R23" s="14" t="s">
        <v>28</v>
      </c>
      <c r="S23" s="14" t="s">
        <v>89</v>
      </c>
      <c r="T23" s="14" t="s">
        <v>90</v>
      </c>
      <c r="U23" s="14" t="s">
        <v>91</v>
      </c>
      <c r="V23" s="14" t="s">
        <v>198</v>
      </c>
    </row>
    <row r="24" spans="1:22" ht="17.100000000000001" customHeight="1" x14ac:dyDescent="0.25">
      <c r="A24" s="28" t="s">
        <v>199</v>
      </c>
      <c r="B24" s="10">
        <v>44600</v>
      </c>
      <c r="C24" s="9">
        <f t="shared" si="0"/>
        <v>2022</v>
      </c>
      <c r="D24" s="9" t="str">
        <f>TEXT(salestable[[#This Row],[OrderDate]],"MMM")</f>
        <v>Feb</v>
      </c>
      <c r="E24" s="9" t="s">
        <v>200</v>
      </c>
      <c r="F24" s="9" t="s">
        <v>201</v>
      </c>
      <c r="G24" s="9" t="s">
        <v>202</v>
      </c>
      <c r="H24" s="9" t="s">
        <v>203</v>
      </c>
      <c r="I24" s="9" t="s">
        <v>98</v>
      </c>
      <c r="J24" s="9" t="s">
        <v>109</v>
      </c>
      <c r="K24" s="25">
        <v>5</v>
      </c>
      <c r="L24" s="11">
        <v>452.12</v>
      </c>
      <c r="M24" s="12">
        <v>0</v>
      </c>
      <c r="N24" s="13">
        <v>113.03</v>
      </c>
      <c r="O24" s="13">
        <v>9.6199999999999992</v>
      </c>
      <c r="P24" s="13">
        <v>2383.25</v>
      </c>
      <c r="Q24" s="9" t="s">
        <v>27</v>
      </c>
      <c r="R24" s="9" t="s">
        <v>28</v>
      </c>
      <c r="S24" s="9" t="s">
        <v>182</v>
      </c>
      <c r="T24" s="9" t="s">
        <v>183</v>
      </c>
      <c r="U24" s="9" t="s">
        <v>72</v>
      </c>
      <c r="V24" s="9" t="s">
        <v>204</v>
      </c>
    </row>
    <row r="25" spans="1:22" ht="17.100000000000001" customHeight="1" x14ac:dyDescent="0.25">
      <c r="A25" s="29" t="s">
        <v>205</v>
      </c>
      <c r="B25" s="15">
        <v>44174</v>
      </c>
      <c r="C25" s="9">
        <f t="shared" si="0"/>
        <v>2020</v>
      </c>
      <c r="D25" s="9" t="str">
        <f>TEXT(salestable[[#This Row],[OrderDate]],"MMM")</f>
        <v>Dec</v>
      </c>
      <c r="E25" s="14" t="s">
        <v>206</v>
      </c>
      <c r="F25" s="14" t="s">
        <v>207</v>
      </c>
      <c r="G25" s="14" t="s">
        <v>208</v>
      </c>
      <c r="H25" s="14" t="s">
        <v>209</v>
      </c>
      <c r="I25" s="14" t="s">
        <v>180</v>
      </c>
      <c r="J25" s="14" t="s">
        <v>79</v>
      </c>
      <c r="K25" s="25">
        <v>3</v>
      </c>
      <c r="L25" s="16">
        <v>107.95</v>
      </c>
      <c r="M25" s="17">
        <v>0.1</v>
      </c>
      <c r="N25" s="18">
        <v>0</v>
      </c>
      <c r="O25" s="18">
        <v>8.2899999999999991</v>
      </c>
      <c r="P25" s="18">
        <v>299.76</v>
      </c>
      <c r="Q25" s="14" t="s">
        <v>153</v>
      </c>
      <c r="R25" s="14" t="s">
        <v>28</v>
      </c>
      <c r="S25" s="14" t="s">
        <v>210</v>
      </c>
      <c r="T25" s="14" t="s">
        <v>42</v>
      </c>
      <c r="U25" s="14" t="s">
        <v>43</v>
      </c>
      <c r="V25" s="14" t="s">
        <v>211</v>
      </c>
    </row>
    <row r="26" spans="1:22" ht="17.100000000000001" customHeight="1" x14ac:dyDescent="0.25">
      <c r="A26" s="28" t="s">
        <v>212</v>
      </c>
      <c r="B26" s="10">
        <v>45346</v>
      </c>
      <c r="C26" s="9">
        <f t="shared" si="0"/>
        <v>2024</v>
      </c>
      <c r="D26" s="9" t="str">
        <f>TEXT(salestable[[#This Row],[OrderDate]],"MMM")</f>
        <v>Feb</v>
      </c>
      <c r="E26" s="9" t="s">
        <v>213</v>
      </c>
      <c r="F26" s="9" t="s">
        <v>214</v>
      </c>
      <c r="G26" s="9" t="s">
        <v>215</v>
      </c>
      <c r="H26" s="9" t="s">
        <v>216</v>
      </c>
      <c r="I26" s="9" t="s">
        <v>98</v>
      </c>
      <c r="J26" s="9" t="s">
        <v>68</v>
      </c>
      <c r="K26" s="25">
        <v>1</v>
      </c>
      <c r="L26" s="11">
        <v>16.68</v>
      </c>
      <c r="M26" s="12">
        <v>0.15</v>
      </c>
      <c r="N26" s="13">
        <v>1.1299999999999999</v>
      </c>
      <c r="O26" s="13">
        <v>2.39</v>
      </c>
      <c r="P26" s="13">
        <v>17.7</v>
      </c>
      <c r="Q26" s="9" t="s">
        <v>69</v>
      </c>
      <c r="R26" s="9" t="s">
        <v>28</v>
      </c>
      <c r="S26" s="9" t="s">
        <v>124</v>
      </c>
      <c r="T26" s="9" t="s">
        <v>125</v>
      </c>
      <c r="U26" s="9" t="s">
        <v>43</v>
      </c>
      <c r="V26" s="9" t="s">
        <v>217</v>
      </c>
    </row>
    <row r="27" spans="1:22" ht="17.100000000000001" customHeight="1" x14ac:dyDescent="0.25">
      <c r="A27" s="29" t="s">
        <v>218</v>
      </c>
      <c r="B27" s="15">
        <v>45268</v>
      </c>
      <c r="C27" s="9">
        <f t="shared" si="0"/>
        <v>2023</v>
      </c>
      <c r="D27" s="9" t="str">
        <f>TEXT(salestable[[#This Row],[OrderDate]],"MMM")</f>
        <v>Dec</v>
      </c>
      <c r="E27" s="14" t="s">
        <v>219</v>
      </c>
      <c r="F27" s="14" t="s">
        <v>220</v>
      </c>
      <c r="G27" s="14" t="s">
        <v>87</v>
      </c>
      <c r="H27" s="14" t="s">
        <v>88</v>
      </c>
      <c r="I27" s="14" t="s">
        <v>50</v>
      </c>
      <c r="J27" s="14" t="s">
        <v>109</v>
      </c>
      <c r="K27" s="25">
        <v>4</v>
      </c>
      <c r="L27" s="16">
        <v>380.23</v>
      </c>
      <c r="M27" s="17">
        <v>0.2</v>
      </c>
      <c r="N27" s="18">
        <v>60.84</v>
      </c>
      <c r="O27" s="18">
        <v>9.2799999999999994</v>
      </c>
      <c r="P27" s="18">
        <v>1286.8599999999999</v>
      </c>
      <c r="Q27" s="14" t="s">
        <v>40</v>
      </c>
      <c r="R27" s="14" t="s">
        <v>99</v>
      </c>
      <c r="S27" s="14" t="s">
        <v>221</v>
      </c>
      <c r="T27" s="14" t="s">
        <v>222</v>
      </c>
      <c r="U27" s="14" t="s">
        <v>72</v>
      </c>
      <c r="V27" s="14" t="s">
        <v>223</v>
      </c>
    </row>
    <row r="28" spans="1:22" ht="17.100000000000001" customHeight="1" x14ac:dyDescent="0.25">
      <c r="A28" s="28" t="s">
        <v>224</v>
      </c>
      <c r="B28" s="10">
        <v>44636</v>
      </c>
      <c r="C28" s="9">
        <f t="shared" si="0"/>
        <v>2022</v>
      </c>
      <c r="D28" s="9" t="str">
        <f>TEXT(salestable[[#This Row],[OrderDate]],"MMM")</f>
        <v>Mar</v>
      </c>
      <c r="E28" s="9" t="s">
        <v>225</v>
      </c>
      <c r="F28" s="9" t="s">
        <v>192</v>
      </c>
      <c r="G28" s="9" t="s">
        <v>226</v>
      </c>
      <c r="H28" s="9" t="s">
        <v>227</v>
      </c>
      <c r="I28" s="9" t="s">
        <v>98</v>
      </c>
      <c r="J28" s="9" t="s">
        <v>39</v>
      </c>
      <c r="K28" s="25">
        <v>3</v>
      </c>
      <c r="L28" s="11">
        <v>569.69000000000005</v>
      </c>
      <c r="M28" s="12">
        <v>0.25</v>
      </c>
      <c r="N28" s="13">
        <v>153.82</v>
      </c>
      <c r="O28" s="13">
        <v>14.27</v>
      </c>
      <c r="P28" s="13">
        <v>1449.89</v>
      </c>
      <c r="Q28" s="9" t="s">
        <v>69</v>
      </c>
      <c r="R28" s="9" t="s">
        <v>28</v>
      </c>
      <c r="S28" s="9" t="s">
        <v>228</v>
      </c>
      <c r="T28" s="9" t="s">
        <v>82</v>
      </c>
      <c r="U28" s="9" t="s">
        <v>43</v>
      </c>
      <c r="V28" s="9" t="s">
        <v>229</v>
      </c>
    </row>
    <row r="29" spans="1:22" ht="17.100000000000001" customHeight="1" x14ac:dyDescent="0.25">
      <c r="A29" s="29" t="s">
        <v>230</v>
      </c>
      <c r="B29" s="15">
        <v>44216</v>
      </c>
      <c r="C29" s="9">
        <f t="shared" si="0"/>
        <v>2021</v>
      </c>
      <c r="D29" s="9" t="str">
        <f>TEXT(salestable[[#This Row],[OrderDate]],"MMM")</f>
        <v>Jan</v>
      </c>
      <c r="E29" s="14" t="s">
        <v>231</v>
      </c>
      <c r="F29" s="14" t="s">
        <v>232</v>
      </c>
      <c r="G29" s="14" t="s">
        <v>233</v>
      </c>
      <c r="H29" s="14" t="s">
        <v>234</v>
      </c>
      <c r="I29" s="14" t="s">
        <v>25</v>
      </c>
      <c r="J29" s="14" t="s">
        <v>123</v>
      </c>
      <c r="K29" s="25">
        <v>3</v>
      </c>
      <c r="L29" s="16">
        <v>138.33000000000001</v>
      </c>
      <c r="M29" s="17">
        <v>0</v>
      </c>
      <c r="N29" s="18">
        <v>49.8</v>
      </c>
      <c r="O29" s="18">
        <v>3.37</v>
      </c>
      <c r="P29" s="18">
        <v>468.16</v>
      </c>
      <c r="Q29" s="14" t="s">
        <v>27</v>
      </c>
      <c r="R29" s="14" t="s">
        <v>28</v>
      </c>
      <c r="S29" s="14" t="s">
        <v>71</v>
      </c>
      <c r="T29" s="14" t="s">
        <v>42</v>
      </c>
      <c r="U29" s="14" t="s">
        <v>235</v>
      </c>
      <c r="V29" s="14" t="s">
        <v>236</v>
      </c>
    </row>
    <row r="30" spans="1:22" ht="17.100000000000001" customHeight="1" x14ac:dyDescent="0.25">
      <c r="A30" s="28" t="s">
        <v>237</v>
      </c>
      <c r="B30" s="10">
        <v>45046</v>
      </c>
      <c r="C30" s="9">
        <f t="shared" si="0"/>
        <v>2023</v>
      </c>
      <c r="D30" s="9" t="str">
        <f>TEXT(salestable[[#This Row],[OrderDate]],"MMM")</f>
        <v>Apr</v>
      </c>
      <c r="E30" s="9" t="s">
        <v>238</v>
      </c>
      <c r="F30" s="9" t="s">
        <v>239</v>
      </c>
      <c r="G30" s="9" t="s">
        <v>226</v>
      </c>
      <c r="H30" s="9" t="s">
        <v>227</v>
      </c>
      <c r="I30" s="9" t="s">
        <v>180</v>
      </c>
      <c r="J30" s="9" t="s">
        <v>58</v>
      </c>
      <c r="K30" s="25">
        <v>3</v>
      </c>
      <c r="L30" s="11">
        <v>381.45</v>
      </c>
      <c r="M30" s="12">
        <v>0</v>
      </c>
      <c r="N30" s="13">
        <v>205.98</v>
      </c>
      <c r="O30" s="13">
        <v>8.99</v>
      </c>
      <c r="P30" s="13">
        <v>1359.32</v>
      </c>
      <c r="Q30" s="9" t="s">
        <v>69</v>
      </c>
      <c r="R30" s="9" t="s">
        <v>28</v>
      </c>
      <c r="S30" s="9" t="s">
        <v>100</v>
      </c>
      <c r="T30" s="9" t="s">
        <v>101</v>
      </c>
      <c r="U30" s="9" t="s">
        <v>43</v>
      </c>
      <c r="V30" s="9" t="s">
        <v>240</v>
      </c>
    </row>
    <row r="31" spans="1:22" ht="17.100000000000001" customHeight="1" x14ac:dyDescent="0.25">
      <c r="A31" s="29" t="s">
        <v>241</v>
      </c>
      <c r="B31" s="15">
        <v>44786</v>
      </c>
      <c r="C31" s="9">
        <f t="shared" si="0"/>
        <v>2022</v>
      </c>
      <c r="D31" s="9" t="str">
        <f>TEXT(salestable[[#This Row],[OrderDate]],"MMM")</f>
        <v>Aug</v>
      </c>
      <c r="E31" s="14" t="s">
        <v>242</v>
      </c>
      <c r="F31" s="14" t="s">
        <v>243</v>
      </c>
      <c r="G31" s="14" t="s">
        <v>244</v>
      </c>
      <c r="H31" s="14" t="s">
        <v>245</v>
      </c>
      <c r="I31" s="14" t="s">
        <v>98</v>
      </c>
      <c r="J31" s="14" t="s">
        <v>79</v>
      </c>
      <c r="K31" s="25">
        <v>5</v>
      </c>
      <c r="L31" s="16">
        <v>199.99</v>
      </c>
      <c r="M31" s="17">
        <v>0</v>
      </c>
      <c r="N31" s="18">
        <v>179.99</v>
      </c>
      <c r="O31" s="18">
        <v>5.19</v>
      </c>
      <c r="P31" s="18">
        <v>1185.1300000000001</v>
      </c>
      <c r="Q31" s="14" t="s">
        <v>80</v>
      </c>
      <c r="R31" s="14" t="s">
        <v>28</v>
      </c>
      <c r="S31" s="14" t="s">
        <v>182</v>
      </c>
      <c r="T31" s="14" t="s">
        <v>183</v>
      </c>
      <c r="U31" s="14" t="s">
        <v>43</v>
      </c>
      <c r="V31" s="14" t="s">
        <v>246</v>
      </c>
    </row>
    <row r="32" spans="1:22" ht="17.100000000000001" customHeight="1" x14ac:dyDescent="0.25">
      <c r="A32" s="28" t="s">
        <v>247</v>
      </c>
      <c r="B32" s="10">
        <v>44107</v>
      </c>
      <c r="C32" s="9">
        <f t="shared" si="0"/>
        <v>2020</v>
      </c>
      <c r="D32" s="9" t="str">
        <f>TEXT(salestable[[#This Row],[OrderDate]],"MMM")</f>
        <v>Oct</v>
      </c>
      <c r="E32" s="9" t="s">
        <v>248</v>
      </c>
      <c r="F32" s="9" t="s">
        <v>249</v>
      </c>
      <c r="G32" s="9" t="s">
        <v>121</v>
      </c>
      <c r="H32" s="9" t="s">
        <v>122</v>
      </c>
      <c r="I32" s="9" t="s">
        <v>25</v>
      </c>
      <c r="J32" s="9" t="s">
        <v>109</v>
      </c>
      <c r="K32" s="25">
        <v>2</v>
      </c>
      <c r="L32" s="11">
        <v>269.8</v>
      </c>
      <c r="M32" s="12">
        <v>0</v>
      </c>
      <c r="N32" s="13">
        <v>97.13</v>
      </c>
      <c r="O32" s="13">
        <v>1.49</v>
      </c>
      <c r="P32" s="13">
        <v>638.22</v>
      </c>
      <c r="Q32" s="9" t="s">
        <v>27</v>
      </c>
      <c r="R32" s="9" t="s">
        <v>28</v>
      </c>
      <c r="S32" s="9" t="s">
        <v>60</v>
      </c>
      <c r="T32" s="9" t="s">
        <v>61</v>
      </c>
      <c r="U32" s="9" t="s">
        <v>235</v>
      </c>
      <c r="V32" s="9" t="s">
        <v>250</v>
      </c>
    </row>
    <row r="33" spans="1:22" ht="17.100000000000001" customHeight="1" x14ac:dyDescent="0.25">
      <c r="A33" s="29" t="s">
        <v>251</v>
      </c>
      <c r="B33" s="15">
        <v>45015</v>
      </c>
      <c r="C33" s="9">
        <f t="shared" si="0"/>
        <v>2023</v>
      </c>
      <c r="D33" s="9" t="str">
        <f>TEXT(salestable[[#This Row],[OrderDate]],"MMM")</f>
        <v>Mar</v>
      </c>
      <c r="E33" s="14" t="s">
        <v>252</v>
      </c>
      <c r="F33" s="14" t="s">
        <v>253</v>
      </c>
      <c r="G33" s="14" t="s">
        <v>254</v>
      </c>
      <c r="H33" s="14" t="s">
        <v>255</v>
      </c>
      <c r="I33" s="14" t="s">
        <v>108</v>
      </c>
      <c r="J33" s="14" t="s">
        <v>256</v>
      </c>
      <c r="K33" s="25">
        <v>4</v>
      </c>
      <c r="L33" s="16">
        <v>126.5</v>
      </c>
      <c r="M33" s="17">
        <v>0.1</v>
      </c>
      <c r="N33" s="18">
        <v>22.77</v>
      </c>
      <c r="O33" s="18">
        <v>7.01</v>
      </c>
      <c r="P33" s="18">
        <v>485.18</v>
      </c>
      <c r="Q33" s="14" t="s">
        <v>69</v>
      </c>
      <c r="R33" s="14" t="s">
        <v>132</v>
      </c>
      <c r="S33" s="14" t="s">
        <v>116</v>
      </c>
      <c r="T33" s="14" t="s">
        <v>42</v>
      </c>
      <c r="U33" s="14" t="s">
        <v>31</v>
      </c>
      <c r="V33" s="14" t="s">
        <v>257</v>
      </c>
    </row>
    <row r="34" spans="1:22" ht="17.100000000000001" customHeight="1" x14ac:dyDescent="0.25">
      <c r="A34" s="28" t="s">
        <v>258</v>
      </c>
      <c r="B34" s="10">
        <v>44290</v>
      </c>
      <c r="C34" s="9">
        <f t="shared" si="0"/>
        <v>2021</v>
      </c>
      <c r="D34" s="9" t="str">
        <f>TEXT(salestable[[#This Row],[OrderDate]],"MMM")</f>
        <v>Apr</v>
      </c>
      <c r="E34" s="9" t="s">
        <v>259</v>
      </c>
      <c r="F34" s="9" t="s">
        <v>260</v>
      </c>
      <c r="G34" s="9" t="s">
        <v>261</v>
      </c>
      <c r="H34" s="9" t="s">
        <v>262</v>
      </c>
      <c r="I34" s="9" t="s">
        <v>180</v>
      </c>
      <c r="J34" s="9" t="s">
        <v>263</v>
      </c>
      <c r="K34" s="25">
        <v>2</v>
      </c>
      <c r="L34" s="11">
        <v>151.94999999999999</v>
      </c>
      <c r="M34" s="12">
        <v>0.05</v>
      </c>
      <c r="N34" s="13">
        <v>14.44</v>
      </c>
      <c r="O34" s="13">
        <v>3.5</v>
      </c>
      <c r="P34" s="13">
        <v>306.64</v>
      </c>
      <c r="Q34" s="9" t="s">
        <v>69</v>
      </c>
      <c r="R34" s="9" t="s">
        <v>28</v>
      </c>
      <c r="S34" s="9" t="s">
        <v>29</v>
      </c>
      <c r="T34" s="9" t="s">
        <v>30</v>
      </c>
      <c r="U34" s="9" t="s">
        <v>43</v>
      </c>
      <c r="V34" s="9" t="s">
        <v>264</v>
      </c>
    </row>
    <row r="35" spans="1:22" ht="17.100000000000001" customHeight="1" x14ac:dyDescent="0.25">
      <c r="A35" s="29" t="s">
        <v>265</v>
      </c>
      <c r="B35" s="15">
        <v>45168</v>
      </c>
      <c r="C35" s="9">
        <f t="shared" si="0"/>
        <v>2023</v>
      </c>
      <c r="D35" s="9" t="str">
        <f>TEXT(salestable[[#This Row],[OrderDate]],"MMM")</f>
        <v>Aug</v>
      </c>
      <c r="E35" s="14" t="s">
        <v>266</v>
      </c>
      <c r="F35" s="14" t="s">
        <v>267</v>
      </c>
      <c r="G35" s="14" t="s">
        <v>121</v>
      </c>
      <c r="H35" s="14" t="s">
        <v>122</v>
      </c>
      <c r="I35" s="14" t="s">
        <v>50</v>
      </c>
      <c r="J35" s="14" t="s">
        <v>123</v>
      </c>
      <c r="K35" s="25">
        <v>1</v>
      </c>
      <c r="L35" s="16">
        <v>218.74</v>
      </c>
      <c r="M35" s="17">
        <v>0</v>
      </c>
      <c r="N35" s="18">
        <v>10.94</v>
      </c>
      <c r="O35" s="18">
        <v>12.22</v>
      </c>
      <c r="P35" s="18">
        <v>241.9</v>
      </c>
      <c r="Q35" s="14" t="s">
        <v>69</v>
      </c>
      <c r="R35" s="14" t="s">
        <v>28</v>
      </c>
      <c r="S35" s="14" t="s">
        <v>51</v>
      </c>
      <c r="T35" s="14" t="s">
        <v>42</v>
      </c>
      <c r="U35" s="14" t="s">
        <v>43</v>
      </c>
      <c r="V35" s="14" t="s">
        <v>268</v>
      </c>
    </row>
    <row r="36" spans="1:22" ht="17.100000000000001" customHeight="1" x14ac:dyDescent="0.25">
      <c r="A36" s="28" t="s">
        <v>269</v>
      </c>
      <c r="B36" s="10">
        <v>43852</v>
      </c>
      <c r="C36" s="9">
        <f t="shared" si="0"/>
        <v>2020</v>
      </c>
      <c r="D36" s="9" t="str">
        <f>TEXT(salestable[[#This Row],[OrderDate]],"MMM")</f>
        <v>Jan</v>
      </c>
      <c r="E36" s="9" t="s">
        <v>270</v>
      </c>
      <c r="F36" s="9" t="s">
        <v>271</v>
      </c>
      <c r="G36" s="9" t="s">
        <v>208</v>
      </c>
      <c r="H36" s="9" t="s">
        <v>209</v>
      </c>
      <c r="I36" s="9" t="s">
        <v>108</v>
      </c>
      <c r="J36" s="9" t="s">
        <v>26</v>
      </c>
      <c r="K36" s="25">
        <v>5</v>
      </c>
      <c r="L36" s="11">
        <v>294.8</v>
      </c>
      <c r="M36" s="12">
        <v>0.1</v>
      </c>
      <c r="N36" s="13">
        <v>159.19</v>
      </c>
      <c r="O36" s="13">
        <v>4.08</v>
      </c>
      <c r="P36" s="13">
        <v>1489.87</v>
      </c>
      <c r="Q36" s="9" t="s">
        <v>69</v>
      </c>
      <c r="R36" s="9" t="s">
        <v>132</v>
      </c>
      <c r="S36" s="9" t="s">
        <v>41</v>
      </c>
      <c r="T36" s="9" t="s">
        <v>42</v>
      </c>
      <c r="U36" s="9" t="s">
        <v>43</v>
      </c>
      <c r="V36" s="9" t="s">
        <v>272</v>
      </c>
    </row>
    <row r="37" spans="1:22" ht="17.100000000000001" customHeight="1" x14ac:dyDescent="0.25">
      <c r="A37" s="29" t="s">
        <v>273</v>
      </c>
      <c r="B37" s="15">
        <v>44083</v>
      </c>
      <c r="C37" s="9">
        <f t="shared" si="0"/>
        <v>2020</v>
      </c>
      <c r="D37" s="9" t="str">
        <f>TEXT(salestable[[#This Row],[OrderDate]],"MMM")</f>
        <v>Sep</v>
      </c>
      <c r="E37" s="14" t="s">
        <v>274</v>
      </c>
      <c r="F37" s="14" t="s">
        <v>275</v>
      </c>
      <c r="G37" s="14" t="s">
        <v>178</v>
      </c>
      <c r="H37" s="14" t="s">
        <v>179</v>
      </c>
      <c r="I37" s="14" t="s">
        <v>25</v>
      </c>
      <c r="J37" s="14" t="s">
        <v>26</v>
      </c>
      <c r="K37" s="25">
        <v>1</v>
      </c>
      <c r="L37" s="16">
        <v>357.76</v>
      </c>
      <c r="M37" s="17">
        <v>0.25</v>
      </c>
      <c r="N37" s="18">
        <v>0</v>
      </c>
      <c r="O37" s="18">
        <v>6.76</v>
      </c>
      <c r="P37" s="18">
        <v>275.08</v>
      </c>
      <c r="Q37" s="14" t="s">
        <v>40</v>
      </c>
      <c r="R37" s="14" t="s">
        <v>28</v>
      </c>
      <c r="S37" s="14" t="s">
        <v>221</v>
      </c>
      <c r="T37" s="14" t="s">
        <v>222</v>
      </c>
      <c r="U37" s="14" t="s">
        <v>235</v>
      </c>
      <c r="V37" s="14" t="s">
        <v>276</v>
      </c>
    </row>
    <row r="38" spans="1:22" ht="17.100000000000001" customHeight="1" x14ac:dyDescent="0.25">
      <c r="A38" s="28" t="s">
        <v>277</v>
      </c>
      <c r="B38" s="10">
        <v>44578</v>
      </c>
      <c r="C38" s="9">
        <f t="shared" si="0"/>
        <v>2022</v>
      </c>
      <c r="D38" s="9" t="str">
        <f>TEXT(salestable[[#This Row],[OrderDate]],"MMM")</f>
        <v>Jan</v>
      </c>
      <c r="E38" s="9" t="s">
        <v>278</v>
      </c>
      <c r="F38" s="9" t="s">
        <v>279</v>
      </c>
      <c r="G38" s="9" t="s">
        <v>280</v>
      </c>
      <c r="H38" s="9" t="s">
        <v>281</v>
      </c>
      <c r="I38" s="9" t="s">
        <v>180</v>
      </c>
      <c r="J38" s="9" t="s">
        <v>263</v>
      </c>
      <c r="K38" s="25">
        <v>5</v>
      </c>
      <c r="L38" s="11">
        <v>448.89</v>
      </c>
      <c r="M38" s="12">
        <v>0</v>
      </c>
      <c r="N38" s="13">
        <v>179.56</v>
      </c>
      <c r="O38" s="13">
        <v>3.3</v>
      </c>
      <c r="P38" s="13">
        <v>2427.31</v>
      </c>
      <c r="Q38" s="9" t="s">
        <v>69</v>
      </c>
      <c r="R38" s="9" t="s">
        <v>28</v>
      </c>
      <c r="S38" s="9" t="s">
        <v>182</v>
      </c>
      <c r="T38" s="9" t="s">
        <v>183</v>
      </c>
      <c r="U38" s="9" t="s">
        <v>43</v>
      </c>
      <c r="V38" s="9" t="s">
        <v>282</v>
      </c>
    </row>
    <row r="39" spans="1:22" ht="17.100000000000001" customHeight="1" x14ac:dyDescent="0.25">
      <c r="A39" s="29" t="s">
        <v>283</v>
      </c>
      <c r="B39" s="15">
        <v>44687</v>
      </c>
      <c r="C39" s="9">
        <f t="shared" si="0"/>
        <v>2022</v>
      </c>
      <c r="D39" s="9" t="str">
        <f>TEXT(salestable[[#This Row],[OrderDate]],"MMM")</f>
        <v>May</v>
      </c>
      <c r="E39" s="14" t="s">
        <v>284</v>
      </c>
      <c r="F39" s="14" t="s">
        <v>285</v>
      </c>
      <c r="G39" s="14" t="s">
        <v>286</v>
      </c>
      <c r="H39" s="14" t="s">
        <v>287</v>
      </c>
      <c r="I39" s="14" t="s">
        <v>180</v>
      </c>
      <c r="J39" s="14" t="s">
        <v>79</v>
      </c>
      <c r="K39" s="25">
        <v>4</v>
      </c>
      <c r="L39" s="16">
        <v>300.89</v>
      </c>
      <c r="M39" s="17">
        <v>0</v>
      </c>
      <c r="N39" s="18">
        <v>144.43</v>
      </c>
      <c r="O39" s="18">
        <v>0.43</v>
      </c>
      <c r="P39" s="18">
        <v>1348.42</v>
      </c>
      <c r="Q39" s="14" t="s">
        <v>69</v>
      </c>
      <c r="R39" s="14" t="s">
        <v>28</v>
      </c>
      <c r="S39" s="14" t="s">
        <v>41</v>
      </c>
      <c r="T39" s="14" t="s">
        <v>42</v>
      </c>
      <c r="U39" s="14" t="s">
        <v>43</v>
      </c>
      <c r="V39" s="14" t="s">
        <v>288</v>
      </c>
    </row>
    <row r="40" spans="1:22" ht="17.100000000000001" customHeight="1" x14ac:dyDescent="0.25">
      <c r="A40" s="28" t="s">
        <v>289</v>
      </c>
      <c r="B40" s="10">
        <v>45415</v>
      </c>
      <c r="C40" s="9">
        <f t="shared" si="0"/>
        <v>2024</v>
      </c>
      <c r="D40" s="9" t="str">
        <f>TEXT(salestable[[#This Row],[OrderDate]],"MMM")</f>
        <v>May</v>
      </c>
      <c r="E40" s="9" t="s">
        <v>290</v>
      </c>
      <c r="F40" s="9" t="s">
        <v>291</v>
      </c>
      <c r="G40" s="9" t="s">
        <v>36</v>
      </c>
      <c r="H40" s="9" t="s">
        <v>37</v>
      </c>
      <c r="I40" s="9" t="s">
        <v>38</v>
      </c>
      <c r="J40" s="9" t="s">
        <v>256</v>
      </c>
      <c r="K40" s="25">
        <v>5</v>
      </c>
      <c r="L40" s="11">
        <v>512.88</v>
      </c>
      <c r="M40" s="12">
        <v>0.25</v>
      </c>
      <c r="N40" s="13">
        <v>96.17</v>
      </c>
      <c r="O40" s="13">
        <v>11.33</v>
      </c>
      <c r="P40" s="13">
        <v>2030.8</v>
      </c>
      <c r="Q40" s="9" t="s">
        <v>40</v>
      </c>
      <c r="R40" s="9" t="s">
        <v>28</v>
      </c>
      <c r="S40" s="9" t="s">
        <v>71</v>
      </c>
      <c r="T40" s="9" t="s">
        <v>42</v>
      </c>
      <c r="U40" s="9" t="s">
        <v>235</v>
      </c>
      <c r="V40" s="9" t="s">
        <v>292</v>
      </c>
    </row>
    <row r="41" spans="1:22" ht="17.100000000000001" customHeight="1" x14ac:dyDescent="0.25">
      <c r="A41" s="29" t="s">
        <v>293</v>
      </c>
      <c r="B41" s="15">
        <v>44305</v>
      </c>
      <c r="C41" s="9">
        <f t="shared" si="0"/>
        <v>2021</v>
      </c>
      <c r="D41" s="9" t="str">
        <f>TEXT(salestable[[#This Row],[OrderDate]],"MMM")</f>
        <v>Apr</v>
      </c>
      <c r="E41" s="14" t="s">
        <v>294</v>
      </c>
      <c r="F41" s="14" t="s">
        <v>253</v>
      </c>
      <c r="G41" s="14" t="s">
        <v>196</v>
      </c>
      <c r="H41" s="14" t="s">
        <v>197</v>
      </c>
      <c r="I41" s="14" t="s">
        <v>25</v>
      </c>
      <c r="J41" s="14" t="s">
        <v>123</v>
      </c>
      <c r="K41" s="25">
        <v>2</v>
      </c>
      <c r="L41" s="16">
        <v>81.819999999999993</v>
      </c>
      <c r="M41" s="17">
        <v>0.1</v>
      </c>
      <c r="N41" s="18">
        <v>7.36</v>
      </c>
      <c r="O41" s="18">
        <v>4.47</v>
      </c>
      <c r="P41" s="18">
        <v>159.11000000000001</v>
      </c>
      <c r="Q41" s="14" t="s">
        <v>69</v>
      </c>
      <c r="R41" s="14" t="s">
        <v>28</v>
      </c>
      <c r="S41" s="14" t="s">
        <v>124</v>
      </c>
      <c r="T41" s="14" t="s">
        <v>125</v>
      </c>
      <c r="U41" s="14" t="s">
        <v>43</v>
      </c>
      <c r="V41" s="14" t="s">
        <v>295</v>
      </c>
    </row>
    <row r="42" spans="1:22" ht="17.100000000000001" customHeight="1" x14ac:dyDescent="0.25">
      <c r="A42" s="28" t="s">
        <v>296</v>
      </c>
      <c r="B42" s="10">
        <v>44913</v>
      </c>
      <c r="C42" s="9">
        <f t="shared" si="0"/>
        <v>2022</v>
      </c>
      <c r="D42" s="9" t="str">
        <f>TEXT(salestable[[#This Row],[OrderDate]],"MMM")</f>
        <v>Dec</v>
      </c>
      <c r="E42" s="9" t="s">
        <v>297</v>
      </c>
      <c r="F42" s="9" t="s">
        <v>285</v>
      </c>
      <c r="G42" s="9" t="s">
        <v>151</v>
      </c>
      <c r="H42" s="9" t="s">
        <v>152</v>
      </c>
      <c r="I42" s="9" t="s">
        <v>108</v>
      </c>
      <c r="J42" s="9" t="s">
        <v>58</v>
      </c>
      <c r="K42" s="25">
        <v>3</v>
      </c>
      <c r="L42" s="11">
        <v>215.9</v>
      </c>
      <c r="M42" s="12">
        <v>0</v>
      </c>
      <c r="N42" s="13">
        <v>77.72</v>
      </c>
      <c r="O42" s="13">
        <v>8.4499999999999993</v>
      </c>
      <c r="P42" s="13">
        <v>733.87</v>
      </c>
      <c r="Q42" s="9" t="s">
        <v>80</v>
      </c>
      <c r="R42" s="9" t="s">
        <v>28</v>
      </c>
      <c r="S42" s="9" t="s">
        <v>89</v>
      </c>
      <c r="T42" s="9" t="s">
        <v>90</v>
      </c>
      <c r="U42" s="9" t="s">
        <v>43</v>
      </c>
      <c r="V42" s="9" t="s">
        <v>298</v>
      </c>
    </row>
    <row r="43" spans="1:22" ht="17.100000000000001" customHeight="1" x14ac:dyDescent="0.25">
      <c r="A43" s="29" t="s">
        <v>299</v>
      </c>
      <c r="B43" s="15">
        <v>44341</v>
      </c>
      <c r="C43" s="9">
        <f t="shared" si="0"/>
        <v>2021</v>
      </c>
      <c r="D43" s="9" t="str">
        <f>TEXT(salestable[[#This Row],[OrderDate]],"MMM")</f>
        <v>May</v>
      </c>
      <c r="E43" s="14" t="s">
        <v>300</v>
      </c>
      <c r="F43" s="14" t="s">
        <v>301</v>
      </c>
      <c r="G43" s="14" t="s">
        <v>302</v>
      </c>
      <c r="H43" s="14" t="s">
        <v>303</v>
      </c>
      <c r="I43" s="14" t="s">
        <v>25</v>
      </c>
      <c r="J43" s="14" t="s">
        <v>123</v>
      </c>
      <c r="K43" s="25">
        <v>5</v>
      </c>
      <c r="L43" s="16">
        <v>574.28</v>
      </c>
      <c r="M43" s="17">
        <v>0.1</v>
      </c>
      <c r="N43" s="18">
        <v>129.21</v>
      </c>
      <c r="O43" s="18">
        <v>2.23</v>
      </c>
      <c r="P43" s="18">
        <v>2715.7</v>
      </c>
      <c r="Q43" s="14" t="s">
        <v>27</v>
      </c>
      <c r="R43" s="14" t="s">
        <v>28</v>
      </c>
      <c r="S43" s="14" t="s">
        <v>71</v>
      </c>
      <c r="T43" s="14" t="s">
        <v>42</v>
      </c>
      <c r="U43" s="14" t="s">
        <v>43</v>
      </c>
      <c r="V43" s="14" t="s">
        <v>304</v>
      </c>
    </row>
    <row r="44" spans="1:22" ht="17.100000000000001" customHeight="1" x14ac:dyDescent="0.25">
      <c r="A44" s="28" t="s">
        <v>305</v>
      </c>
      <c r="B44" s="10">
        <v>45536</v>
      </c>
      <c r="C44" s="9">
        <f t="shared" si="0"/>
        <v>2024</v>
      </c>
      <c r="D44" s="9" t="str">
        <f>TEXT(salestable[[#This Row],[OrderDate]],"MMM")</f>
        <v>Sep</v>
      </c>
      <c r="E44" s="9" t="s">
        <v>306</v>
      </c>
      <c r="F44" s="9" t="s">
        <v>307</v>
      </c>
      <c r="G44" s="9" t="s">
        <v>106</v>
      </c>
      <c r="H44" s="9" t="s">
        <v>107</v>
      </c>
      <c r="I44" s="9" t="s">
        <v>38</v>
      </c>
      <c r="J44" s="9" t="s">
        <v>256</v>
      </c>
      <c r="K44" s="25">
        <v>4</v>
      </c>
      <c r="L44" s="11">
        <v>109.59</v>
      </c>
      <c r="M44" s="12">
        <v>0</v>
      </c>
      <c r="N44" s="13">
        <v>35.07</v>
      </c>
      <c r="O44" s="13">
        <v>7.59</v>
      </c>
      <c r="P44" s="13">
        <v>481.02</v>
      </c>
      <c r="Q44" s="9" t="s">
        <v>40</v>
      </c>
      <c r="R44" s="9" t="s">
        <v>28</v>
      </c>
      <c r="S44" s="9" t="s">
        <v>188</v>
      </c>
      <c r="T44" s="9" t="s">
        <v>82</v>
      </c>
      <c r="U44" s="9" t="s">
        <v>31</v>
      </c>
      <c r="V44" s="9" t="s">
        <v>308</v>
      </c>
    </row>
    <row r="45" spans="1:22" ht="17.100000000000001" customHeight="1" x14ac:dyDescent="0.25">
      <c r="A45" s="29" t="s">
        <v>309</v>
      </c>
      <c r="B45" s="15">
        <v>45330</v>
      </c>
      <c r="C45" s="9">
        <f t="shared" si="0"/>
        <v>2024</v>
      </c>
      <c r="D45" s="9" t="str">
        <f>TEXT(salestable[[#This Row],[OrderDate]],"MMM")</f>
        <v>Feb</v>
      </c>
      <c r="E45" s="14" t="s">
        <v>310</v>
      </c>
      <c r="F45" s="14" t="s">
        <v>311</v>
      </c>
      <c r="G45" s="14" t="s">
        <v>164</v>
      </c>
      <c r="H45" s="14" t="s">
        <v>165</v>
      </c>
      <c r="I45" s="14" t="s">
        <v>98</v>
      </c>
      <c r="J45" s="14" t="s">
        <v>123</v>
      </c>
      <c r="K45" s="25">
        <v>3</v>
      </c>
      <c r="L45" s="16">
        <v>88.46</v>
      </c>
      <c r="M45" s="17">
        <v>0.15</v>
      </c>
      <c r="N45" s="18">
        <v>40.6</v>
      </c>
      <c r="O45" s="18">
        <v>2.73</v>
      </c>
      <c r="P45" s="18">
        <v>268.89999999999998</v>
      </c>
      <c r="Q45" s="14" t="s">
        <v>69</v>
      </c>
      <c r="R45" s="14" t="s">
        <v>70</v>
      </c>
      <c r="S45" s="14" t="s">
        <v>71</v>
      </c>
      <c r="T45" s="14" t="s">
        <v>42</v>
      </c>
      <c r="U45" s="14" t="s">
        <v>43</v>
      </c>
      <c r="V45" s="14" t="s">
        <v>312</v>
      </c>
    </row>
    <row r="46" spans="1:22" ht="17.100000000000001" customHeight="1" x14ac:dyDescent="0.25">
      <c r="A46" s="28" t="s">
        <v>313</v>
      </c>
      <c r="B46" s="10">
        <v>44530</v>
      </c>
      <c r="C46" s="9">
        <f t="shared" si="0"/>
        <v>2021</v>
      </c>
      <c r="D46" s="9" t="str">
        <f>TEXT(salestable[[#This Row],[OrderDate]],"MMM")</f>
        <v>Nov</v>
      </c>
      <c r="E46" s="9" t="s">
        <v>314</v>
      </c>
      <c r="F46" s="9" t="s">
        <v>275</v>
      </c>
      <c r="G46" s="9" t="s">
        <v>151</v>
      </c>
      <c r="H46" s="9" t="s">
        <v>152</v>
      </c>
      <c r="I46" s="9" t="s">
        <v>180</v>
      </c>
      <c r="J46" s="9" t="s">
        <v>109</v>
      </c>
      <c r="K46" s="25">
        <v>4</v>
      </c>
      <c r="L46" s="11">
        <v>395.64</v>
      </c>
      <c r="M46" s="12">
        <v>0.05</v>
      </c>
      <c r="N46" s="13">
        <v>120.27</v>
      </c>
      <c r="O46" s="13">
        <v>3.89</v>
      </c>
      <c r="P46" s="13">
        <v>1627.59</v>
      </c>
      <c r="Q46" s="9" t="s">
        <v>27</v>
      </c>
      <c r="R46" s="9" t="s">
        <v>28</v>
      </c>
      <c r="S46" s="9" t="s">
        <v>116</v>
      </c>
      <c r="T46" s="9" t="s">
        <v>42</v>
      </c>
      <c r="U46" s="9" t="s">
        <v>43</v>
      </c>
      <c r="V46" s="9" t="s">
        <v>315</v>
      </c>
    </row>
    <row r="47" spans="1:22" ht="17.100000000000001" customHeight="1" x14ac:dyDescent="0.25">
      <c r="A47" s="29" t="s">
        <v>316</v>
      </c>
      <c r="B47" s="15">
        <v>44806</v>
      </c>
      <c r="C47" s="9">
        <f t="shared" si="0"/>
        <v>2022</v>
      </c>
      <c r="D47" s="9" t="str">
        <f>TEXT(salestable[[#This Row],[OrderDate]],"MMM")</f>
        <v>Sep</v>
      </c>
      <c r="E47" s="14" t="s">
        <v>317</v>
      </c>
      <c r="F47" s="14" t="s">
        <v>318</v>
      </c>
      <c r="G47" s="14" t="s">
        <v>319</v>
      </c>
      <c r="H47" s="14" t="s">
        <v>320</v>
      </c>
      <c r="I47" s="14" t="s">
        <v>98</v>
      </c>
      <c r="J47" s="14" t="s">
        <v>123</v>
      </c>
      <c r="K47" s="25">
        <v>2</v>
      </c>
      <c r="L47" s="16">
        <v>449.14</v>
      </c>
      <c r="M47" s="17">
        <v>0.05</v>
      </c>
      <c r="N47" s="18">
        <v>0</v>
      </c>
      <c r="O47" s="18">
        <v>5.62</v>
      </c>
      <c r="P47" s="18">
        <v>858.99</v>
      </c>
      <c r="Q47" s="14" t="s">
        <v>27</v>
      </c>
      <c r="R47" s="14" t="s">
        <v>28</v>
      </c>
      <c r="S47" s="14" t="s">
        <v>139</v>
      </c>
      <c r="T47" s="14" t="s">
        <v>140</v>
      </c>
      <c r="U47" s="14" t="s">
        <v>43</v>
      </c>
      <c r="V47" s="14" t="s">
        <v>321</v>
      </c>
    </row>
    <row r="48" spans="1:22" ht="17.100000000000001" customHeight="1" x14ac:dyDescent="0.25">
      <c r="A48" s="28" t="s">
        <v>322</v>
      </c>
      <c r="B48" s="10">
        <v>45637</v>
      </c>
      <c r="C48" s="9">
        <f t="shared" si="0"/>
        <v>2024</v>
      </c>
      <c r="D48" s="9" t="str">
        <f>TEXT(salestable[[#This Row],[OrderDate]],"MMM")</f>
        <v>Dec</v>
      </c>
      <c r="E48" s="9" t="s">
        <v>323</v>
      </c>
      <c r="F48" s="9" t="s">
        <v>324</v>
      </c>
      <c r="G48" s="9" t="s">
        <v>172</v>
      </c>
      <c r="H48" s="9" t="s">
        <v>173</v>
      </c>
      <c r="I48" s="9" t="s">
        <v>180</v>
      </c>
      <c r="J48" s="9" t="s">
        <v>263</v>
      </c>
      <c r="K48" s="25">
        <v>4</v>
      </c>
      <c r="L48" s="11">
        <v>121.45</v>
      </c>
      <c r="M48" s="12">
        <v>0</v>
      </c>
      <c r="N48" s="13">
        <v>0</v>
      </c>
      <c r="O48" s="13">
        <v>3.75</v>
      </c>
      <c r="P48" s="13">
        <v>489.55</v>
      </c>
      <c r="Q48" s="9" t="s">
        <v>80</v>
      </c>
      <c r="R48" s="9" t="s">
        <v>28</v>
      </c>
      <c r="S48" s="9" t="s">
        <v>51</v>
      </c>
      <c r="T48" s="9" t="s">
        <v>42</v>
      </c>
      <c r="U48" s="9" t="s">
        <v>43</v>
      </c>
      <c r="V48" s="9" t="s">
        <v>325</v>
      </c>
    </row>
    <row r="49" spans="1:22" ht="17.100000000000001" customHeight="1" x14ac:dyDescent="0.25">
      <c r="A49" s="29" t="s">
        <v>326</v>
      </c>
      <c r="B49" s="15">
        <v>44020</v>
      </c>
      <c r="C49" s="9">
        <f t="shared" si="0"/>
        <v>2020</v>
      </c>
      <c r="D49" s="9" t="str">
        <f>TEXT(salestable[[#This Row],[OrderDate]],"MMM")</f>
        <v>Jul</v>
      </c>
      <c r="E49" s="14" t="s">
        <v>327</v>
      </c>
      <c r="F49" s="14" t="s">
        <v>328</v>
      </c>
      <c r="G49" s="14" t="s">
        <v>87</v>
      </c>
      <c r="H49" s="14" t="s">
        <v>88</v>
      </c>
      <c r="I49" s="14" t="s">
        <v>98</v>
      </c>
      <c r="J49" s="14" t="s">
        <v>256</v>
      </c>
      <c r="K49" s="25">
        <v>2</v>
      </c>
      <c r="L49" s="16">
        <v>140.88999999999999</v>
      </c>
      <c r="M49" s="17">
        <v>0.05</v>
      </c>
      <c r="N49" s="18">
        <v>21.42</v>
      </c>
      <c r="O49" s="18">
        <v>0.48</v>
      </c>
      <c r="P49" s="18">
        <v>289.58999999999997</v>
      </c>
      <c r="Q49" s="14" t="s">
        <v>27</v>
      </c>
      <c r="R49" s="14" t="s">
        <v>28</v>
      </c>
      <c r="S49" s="14" t="s">
        <v>188</v>
      </c>
      <c r="T49" s="14" t="s">
        <v>82</v>
      </c>
      <c r="U49" s="14" t="s">
        <v>91</v>
      </c>
      <c r="V49" s="14" t="s">
        <v>329</v>
      </c>
    </row>
    <row r="50" spans="1:22" ht="17.100000000000001" customHeight="1" x14ac:dyDescent="0.25">
      <c r="A50" s="28" t="s">
        <v>330</v>
      </c>
      <c r="B50" s="10">
        <v>44788</v>
      </c>
      <c r="C50" s="9">
        <f t="shared" si="0"/>
        <v>2022</v>
      </c>
      <c r="D50" s="9" t="str">
        <f>TEXT(salestable[[#This Row],[OrderDate]],"MMM")</f>
        <v>Aug</v>
      </c>
      <c r="E50" s="9" t="s">
        <v>331</v>
      </c>
      <c r="F50" s="9" t="s">
        <v>332</v>
      </c>
      <c r="G50" s="9" t="s">
        <v>23</v>
      </c>
      <c r="H50" s="9" t="s">
        <v>24</v>
      </c>
      <c r="I50" s="9" t="s">
        <v>25</v>
      </c>
      <c r="J50" s="9" t="s">
        <v>79</v>
      </c>
      <c r="K50" s="25">
        <v>3</v>
      </c>
      <c r="L50" s="11">
        <v>249.84</v>
      </c>
      <c r="M50" s="12">
        <v>0.2</v>
      </c>
      <c r="N50" s="13">
        <v>47.97</v>
      </c>
      <c r="O50" s="13">
        <v>3.26</v>
      </c>
      <c r="P50" s="13">
        <v>650.85</v>
      </c>
      <c r="Q50" s="9" t="s">
        <v>27</v>
      </c>
      <c r="R50" s="9" t="s">
        <v>28</v>
      </c>
      <c r="S50" s="9" t="s">
        <v>71</v>
      </c>
      <c r="T50" s="9" t="s">
        <v>42</v>
      </c>
      <c r="U50" s="9" t="s">
        <v>91</v>
      </c>
      <c r="V50" s="9" t="s">
        <v>333</v>
      </c>
    </row>
    <row r="51" spans="1:22" ht="17.100000000000001" customHeight="1" x14ac:dyDescent="0.25">
      <c r="A51" s="29" t="s">
        <v>334</v>
      </c>
      <c r="B51" s="15">
        <v>44517</v>
      </c>
      <c r="C51" s="9">
        <f t="shared" si="0"/>
        <v>2021</v>
      </c>
      <c r="D51" s="9" t="str">
        <f>TEXT(salestable[[#This Row],[OrderDate]],"MMM")</f>
        <v>Nov</v>
      </c>
      <c r="E51" s="14" t="s">
        <v>335</v>
      </c>
      <c r="F51" s="14" t="s">
        <v>336</v>
      </c>
      <c r="G51" s="14" t="s">
        <v>337</v>
      </c>
      <c r="H51" s="14" t="s">
        <v>338</v>
      </c>
      <c r="I51" s="14" t="s">
        <v>25</v>
      </c>
      <c r="J51" s="14" t="s">
        <v>68</v>
      </c>
      <c r="K51" s="25">
        <v>3</v>
      </c>
      <c r="L51" s="16">
        <v>482.37</v>
      </c>
      <c r="M51" s="17">
        <v>0.15</v>
      </c>
      <c r="N51" s="18">
        <v>61.5</v>
      </c>
      <c r="O51" s="18">
        <v>8.73</v>
      </c>
      <c r="P51" s="18">
        <v>1300.27</v>
      </c>
      <c r="Q51" s="14" t="s">
        <v>153</v>
      </c>
      <c r="R51" s="14" t="s">
        <v>28</v>
      </c>
      <c r="S51" s="14" t="s">
        <v>339</v>
      </c>
      <c r="T51" s="14" t="s">
        <v>82</v>
      </c>
      <c r="U51" s="14" t="s">
        <v>31</v>
      </c>
      <c r="V51" s="14" t="s">
        <v>340</v>
      </c>
    </row>
    <row r="52" spans="1:22" ht="17.100000000000001" customHeight="1" x14ac:dyDescent="0.25">
      <c r="A52" s="28" t="s">
        <v>341</v>
      </c>
      <c r="B52" s="10">
        <v>44788</v>
      </c>
      <c r="C52" s="9">
        <f t="shared" si="0"/>
        <v>2022</v>
      </c>
      <c r="D52" s="9" t="str">
        <f>TEXT(salestable[[#This Row],[OrderDate]],"MMM")</f>
        <v>Aug</v>
      </c>
      <c r="E52" s="9" t="s">
        <v>342</v>
      </c>
      <c r="F52" s="9" t="s">
        <v>343</v>
      </c>
      <c r="G52" s="9" t="s">
        <v>261</v>
      </c>
      <c r="H52" s="9" t="s">
        <v>262</v>
      </c>
      <c r="I52" s="9" t="s">
        <v>25</v>
      </c>
      <c r="J52" s="9" t="s">
        <v>256</v>
      </c>
      <c r="K52" s="25">
        <v>3</v>
      </c>
      <c r="L52" s="11">
        <v>244.83</v>
      </c>
      <c r="M52" s="12">
        <v>0.25</v>
      </c>
      <c r="N52" s="13">
        <v>0</v>
      </c>
      <c r="O52" s="13">
        <v>8.07</v>
      </c>
      <c r="P52" s="13">
        <v>558.94000000000005</v>
      </c>
      <c r="Q52" s="9" t="s">
        <v>59</v>
      </c>
      <c r="R52" s="9" t="s">
        <v>28</v>
      </c>
      <c r="S52" s="9" t="s">
        <v>339</v>
      </c>
      <c r="T52" s="9" t="s">
        <v>82</v>
      </c>
      <c r="U52" s="9" t="s">
        <v>91</v>
      </c>
      <c r="V52" s="9" t="s">
        <v>344</v>
      </c>
    </row>
    <row r="53" spans="1:22" ht="17.100000000000001" customHeight="1" x14ac:dyDescent="0.25">
      <c r="A53" s="29" t="s">
        <v>345</v>
      </c>
      <c r="B53" s="15">
        <v>44393</v>
      </c>
      <c r="C53" s="9">
        <f t="shared" si="0"/>
        <v>2021</v>
      </c>
      <c r="D53" s="9" t="str">
        <f>TEXT(salestable[[#This Row],[OrderDate]],"MMM")</f>
        <v>Jul</v>
      </c>
      <c r="E53" s="14" t="s">
        <v>346</v>
      </c>
      <c r="F53" s="14" t="s">
        <v>347</v>
      </c>
      <c r="G53" s="14" t="s">
        <v>172</v>
      </c>
      <c r="H53" s="14" t="s">
        <v>173</v>
      </c>
      <c r="I53" s="14" t="s">
        <v>180</v>
      </c>
      <c r="J53" s="14" t="s">
        <v>39</v>
      </c>
      <c r="K53" s="25">
        <v>4</v>
      </c>
      <c r="L53" s="16">
        <v>353.85</v>
      </c>
      <c r="M53" s="17">
        <v>0.05</v>
      </c>
      <c r="N53" s="18">
        <v>67.23</v>
      </c>
      <c r="O53" s="18">
        <v>6.09</v>
      </c>
      <c r="P53" s="18">
        <v>1417.95</v>
      </c>
      <c r="Q53" s="14" t="s">
        <v>27</v>
      </c>
      <c r="R53" s="14" t="s">
        <v>28</v>
      </c>
      <c r="S53" s="14" t="s">
        <v>221</v>
      </c>
      <c r="T53" s="14" t="s">
        <v>222</v>
      </c>
      <c r="U53" s="14" t="s">
        <v>43</v>
      </c>
      <c r="V53" s="14" t="s">
        <v>348</v>
      </c>
    </row>
    <row r="54" spans="1:22" ht="17.100000000000001" customHeight="1" x14ac:dyDescent="0.25">
      <c r="A54" s="28" t="s">
        <v>349</v>
      </c>
      <c r="B54" s="10">
        <v>45421</v>
      </c>
      <c r="C54" s="9">
        <f t="shared" si="0"/>
        <v>2024</v>
      </c>
      <c r="D54" s="9" t="str">
        <f>TEXT(salestable[[#This Row],[OrderDate]],"MMM")</f>
        <v>May</v>
      </c>
      <c r="E54" s="9" t="s">
        <v>350</v>
      </c>
      <c r="F54" s="9" t="s">
        <v>351</v>
      </c>
      <c r="G54" s="9" t="s">
        <v>352</v>
      </c>
      <c r="H54" s="9" t="s">
        <v>353</v>
      </c>
      <c r="I54" s="9" t="s">
        <v>180</v>
      </c>
      <c r="J54" s="9" t="s">
        <v>354</v>
      </c>
      <c r="K54" s="25">
        <v>3</v>
      </c>
      <c r="L54" s="11">
        <v>324.76</v>
      </c>
      <c r="M54" s="12">
        <v>0.3</v>
      </c>
      <c r="N54" s="13">
        <v>34.1</v>
      </c>
      <c r="O54" s="13">
        <v>0.75</v>
      </c>
      <c r="P54" s="13">
        <v>716.85</v>
      </c>
      <c r="Q54" s="9" t="s">
        <v>27</v>
      </c>
      <c r="R54" s="9" t="s">
        <v>132</v>
      </c>
      <c r="S54" s="9" t="s">
        <v>145</v>
      </c>
      <c r="T54" s="9" t="s">
        <v>146</v>
      </c>
      <c r="U54" s="9" t="s">
        <v>43</v>
      </c>
      <c r="V54" s="9" t="s">
        <v>355</v>
      </c>
    </row>
    <row r="55" spans="1:22" ht="17.100000000000001" customHeight="1" x14ac:dyDescent="0.25">
      <c r="A55" s="29" t="s">
        <v>356</v>
      </c>
      <c r="B55" s="15">
        <v>45098</v>
      </c>
      <c r="C55" s="9">
        <f t="shared" si="0"/>
        <v>2023</v>
      </c>
      <c r="D55" s="9" t="str">
        <f>TEXT(salestable[[#This Row],[OrderDate]],"MMM")</f>
        <v>Jun</v>
      </c>
      <c r="E55" s="14" t="s">
        <v>357</v>
      </c>
      <c r="F55" s="14" t="s">
        <v>351</v>
      </c>
      <c r="G55" s="14" t="s">
        <v>358</v>
      </c>
      <c r="H55" s="14" t="s">
        <v>359</v>
      </c>
      <c r="I55" s="14" t="s">
        <v>108</v>
      </c>
      <c r="J55" s="14" t="s">
        <v>256</v>
      </c>
      <c r="K55" s="25">
        <v>1</v>
      </c>
      <c r="L55" s="16">
        <v>491.78</v>
      </c>
      <c r="M55" s="17">
        <v>0.1</v>
      </c>
      <c r="N55" s="18">
        <v>53.11</v>
      </c>
      <c r="O55" s="18">
        <v>5.14</v>
      </c>
      <c r="P55" s="18">
        <v>500.85</v>
      </c>
      <c r="Q55" s="14" t="s">
        <v>40</v>
      </c>
      <c r="R55" s="14" t="s">
        <v>28</v>
      </c>
      <c r="S55" s="14" t="s">
        <v>60</v>
      </c>
      <c r="T55" s="14" t="s">
        <v>61</v>
      </c>
      <c r="U55" s="14" t="s">
        <v>31</v>
      </c>
      <c r="V55" s="14" t="s">
        <v>360</v>
      </c>
    </row>
    <row r="56" spans="1:22" ht="17.100000000000001" customHeight="1" x14ac:dyDescent="0.25">
      <c r="A56" s="28" t="s">
        <v>361</v>
      </c>
      <c r="B56" s="10">
        <v>44662</v>
      </c>
      <c r="C56" s="9">
        <f t="shared" si="0"/>
        <v>2022</v>
      </c>
      <c r="D56" s="9" t="str">
        <f>TEXT(salestable[[#This Row],[OrderDate]],"MMM")</f>
        <v>Apr</v>
      </c>
      <c r="E56" s="9" t="s">
        <v>362</v>
      </c>
      <c r="F56" s="9" t="s">
        <v>271</v>
      </c>
      <c r="G56" s="9" t="s">
        <v>48</v>
      </c>
      <c r="H56" s="9" t="s">
        <v>49</v>
      </c>
      <c r="I56" s="9" t="s">
        <v>180</v>
      </c>
      <c r="J56" s="9" t="s">
        <v>354</v>
      </c>
      <c r="K56" s="25">
        <v>4</v>
      </c>
      <c r="L56" s="11">
        <v>549.22</v>
      </c>
      <c r="M56" s="12">
        <v>0.05</v>
      </c>
      <c r="N56" s="13">
        <v>104.35</v>
      </c>
      <c r="O56" s="13">
        <v>8.2200000000000006</v>
      </c>
      <c r="P56" s="13">
        <v>2199.61</v>
      </c>
      <c r="Q56" s="9" t="s">
        <v>80</v>
      </c>
      <c r="R56" s="9" t="s">
        <v>28</v>
      </c>
      <c r="S56" s="9" t="s">
        <v>89</v>
      </c>
      <c r="T56" s="9" t="s">
        <v>90</v>
      </c>
      <c r="U56" s="9" t="s">
        <v>43</v>
      </c>
      <c r="V56" s="9" t="s">
        <v>325</v>
      </c>
    </row>
    <row r="57" spans="1:22" ht="17.100000000000001" customHeight="1" x14ac:dyDescent="0.25">
      <c r="A57" s="29" t="s">
        <v>363</v>
      </c>
      <c r="B57" s="15">
        <v>45359</v>
      </c>
      <c r="C57" s="9">
        <f t="shared" si="0"/>
        <v>2024</v>
      </c>
      <c r="D57" s="9" t="str">
        <f>TEXT(salestable[[#This Row],[OrderDate]],"MMM")</f>
        <v>Mar</v>
      </c>
      <c r="E57" s="14" t="s">
        <v>364</v>
      </c>
      <c r="F57" s="14" t="s">
        <v>365</v>
      </c>
      <c r="G57" s="14" t="s">
        <v>48</v>
      </c>
      <c r="H57" s="14" t="s">
        <v>49</v>
      </c>
      <c r="I57" s="14" t="s">
        <v>38</v>
      </c>
      <c r="J57" s="14" t="s">
        <v>109</v>
      </c>
      <c r="K57" s="25">
        <v>4</v>
      </c>
      <c r="L57" s="16">
        <v>364.08</v>
      </c>
      <c r="M57" s="17">
        <v>0.25</v>
      </c>
      <c r="N57" s="18">
        <v>131.07</v>
      </c>
      <c r="O57" s="18">
        <v>12.95</v>
      </c>
      <c r="P57" s="18">
        <v>1236.26</v>
      </c>
      <c r="Q57" s="14" t="s">
        <v>69</v>
      </c>
      <c r="R57" s="14" t="s">
        <v>99</v>
      </c>
      <c r="S57" s="14" t="s">
        <v>89</v>
      </c>
      <c r="T57" s="14" t="s">
        <v>90</v>
      </c>
      <c r="U57" s="14" t="s">
        <v>43</v>
      </c>
      <c r="V57" s="14" t="s">
        <v>366</v>
      </c>
    </row>
    <row r="58" spans="1:22" ht="17.100000000000001" customHeight="1" x14ac:dyDescent="0.25">
      <c r="A58" s="28" t="s">
        <v>367</v>
      </c>
      <c r="B58" s="10">
        <v>44985</v>
      </c>
      <c r="C58" s="9">
        <f t="shared" si="0"/>
        <v>2023</v>
      </c>
      <c r="D58" s="9" t="str">
        <f>TEXT(salestable[[#This Row],[OrderDate]],"MMM")</f>
        <v>Feb</v>
      </c>
      <c r="E58" s="9" t="s">
        <v>368</v>
      </c>
      <c r="F58" s="9" t="s">
        <v>369</v>
      </c>
      <c r="G58" s="9" t="s">
        <v>302</v>
      </c>
      <c r="H58" s="9" t="s">
        <v>303</v>
      </c>
      <c r="I58" s="9" t="s">
        <v>108</v>
      </c>
      <c r="J58" s="9" t="s">
        <v>123</v>
      </c>
      <c r="K58" s="25">
        <v>2</v>
      </c>
      <c r="L58" s="11">
        <v>509.59</v>
      </c>
      <c r="M58" s="12">
        <v>0</v>
      </c>
      <c r="N58" s="13">
        <v>183.45</v>
      </c>
      <c r="O58" s="13">
        <v>3.79</v>
      </c>
      <c r="P58" s="13">
        <v>1206.42</v>
      </c>
      <c r="Q58" s="9" t="s">
        <v>69</v>
      </c>
      <c r="R58" s="9" t="s">
        <v>132</v>
      </c>
      <c r="S58" s="9" t="s">
        <v>339</v>
      </c>
      <c r="T58" s="9" t="s">
        <v>82</v>
      </c>
      <c r="U58" s="9" t="s">
        <v>43</v>
      </c>
      <c r="V58" s="9" t="s">
        <v>370</v>
      </c>
    </row>
    <row r="59" spans="1:22" ht="17.100000000000001" customHeight="1" x14ac:dyDescent="0.25">
      <c r="A59" s="29" t="s">
        <v>371</v>
      </c>
      <c r="B59" s="15">
        <v>45339</v>
      </c>
      <c r="C59" s="9">
        <f t="shared" si="0"/>
        <v>2024</v>
      </c>
      <c r="D59" s="9" t="str">
        <f>TEXT(salestable[[#This Row],[OrderDate]],"MMM")</f>
        <v>Feb</v>
      </c>
      <c r="E59" s="14" t="s">
        <v>372</v>
      </c>
      <c r="F59" s="14" t="s">
        <v>373</v>
      </c>
      <c r="G59" s="14" t="s">
        <v>374</v>
      </c>
      <c r="H59" s="14" t="s">
        <v>375</v>
      </c>
      <c r="I59" s="14" t="s">
        <v>50</v>
      </c>
      <c r="J59" s="14" t="s">
        <v>39</v>
      </c>
      <c r="K59" s="25">
        <v>5</v>
      </c>
      <c r="L59" s="16">
        <v>182.55</v>
      </c>
      <c r="M59" s="17">
        <v>0</v>
      </c>
      <c r="N59" s="18">
        <v>45.64</v>
      </c>
      <c r="O59" s="18">
        <v>12.08</v>
      </c>
      <c r="P59" s="18">
        <v>970.47</v>
      </c>
      <c r="Q59" s="14" t="s">
        <v>80</v>
      </c>
      <c r="R59" s="14" t="s">
        <v>28</v>
      </c>
      <c r="S59" s="14" t="s">
        <v>188</v>
      </c>
      <c r="T59" s="14" t="s">
        <v>82</v>
      </c>
      <c r="U59" s="14" t="s">
        <v>72</v>
      </c>
      <c r="V59" s="14" t="s">
        <v>376</v>
      </c>
    </row>
    <row r="60" spans="1:22" ht="17.100000000000001" customHeight="1" x14ac:dyDescent="0.25">
      <c r="A60" s="28" t="s">
        <v>377</v>
      </c>
      <c r="B60" s="10">
        <v>44477</v>
      </c>
      <c r="C60" s="9">
        <f t="shared" si="0"/>
        <v>2021</v>
      </c>
      <c r="D60" s="9" t="str">
        <f>TEXT(salestable[[#This Row],[OrderDate]],"MMM")</f>
        <v>Oct</v>
      </c>
      <c r="E60" s="9" t="s">
        <v>378</v>
      </c>
      <c r="F60" s="9" t="s">
        <v>379</v>
      </c>
      <c r="G60" s="9" t="s">
        <v>380</v>
      </c>
      <c r="H60" s="9" t="s">
        <v>381</v>
      </c>
      <c r="I60" s="9" t="s">
        <v>98</v>
      </c>
      <c r="J60" s="9" t="s">
        <v>109</v>
      </c>
      <c r="K60" s="25">
        <v>3</v>
      </c>
      <c r="L60" s="11">
        <v>184.7</v>
      </c>
      <c r="M60" s="12">
        <v>0.3</v>
      </c>
      <c r="N60" s="13">
        <v>46.54</v>
      </c>
      <c r="O60" s="13">
        <v>7.98</v>
      </c>
      <c r="P60" s="13">
        <v>442.39</v>
      </c>
      <c r="Q60" s="9" t="s">
        <v>27</v>
      </c>
      <c r="R60" s="9" t="s">
        <v>28</v>
      </c>
      <c r="S60" s="9" t="s">
        <v>210</v>
      </c>
      <c r="T60" s="9" t="s">
        <v>42</v>
      </c>
      <c r="U60" s="9" t="s">
        <v>43</v>
      </c>
      <c r="V60" s="9" t="s">
        <v>382</v>
      </c>
    </row>
    <row r="61" spans="1:22" ht="17.100000000000001" customHeight="1" x14ac:dyDescent="0.25">
      <c r="A61" s="29" t="s">
        <v>383</v>
      </c>
      <c r="B61" s="15">
        <v>43851</v>
      </c>
      <c r="C61" s="9">
        <f t="shared" si="0"/>
        <v>2020</v>
      </c>
      <c r="D61" s="9" t="str">
        <f>TEXT(salestable[[#This Row],[OrderDate]],"MMM")</f>
        <v>Jan</v>
      </c>
      <c r="E61" s="14" t="s">
        <v>384</v>
      </c>
      <c r="F61" s="14" t="s">
        <v>385</v>
      </c>
      <c r="G61" s="14" t="s">
        <v>386</v>
      </c>
      <c r="H61" s="14" t="s">
        <v>387</v>
      </c>
      <c r="I61" s="14" t="s">
        <v>180</v>
      </c>
      <c r="J61" s="14" t="s">
        <v>354</v>
      </c>
      <c r="K61" s="25">
        <v>2</v>
      </c>
      <c r="L61" s="16">
        <v>439.8</v>
      </c>
      <c r="M61" s="17">
        <v>0</v>
      </c>
      <c r="N61" s="18">
        <v>43.98</v>
      </c>
      <c r="O61" s="18">
        <v>7.55</v>
      </c>
      <c r="P61" s="18">
        <v>931.13</v>
      </c>
      <c r="Q61" s="14" t="s">
        <v>40</v>
      </c>
      <c r="R61" s="14" t="s">
        <v>28</v>
      </c>
      <c r="S61" s="14" t="s">
        <v>124</v>
      </c>
      <c r="T61" s="14" t="s">
        <v>125</v>
      </c>
      <c r="U61" s="14" t="s">
        <v>31</v>
      </c>
      <c r="V61" s="14" t="s">
        <v>388</v>
      </c>
    </row>
    <row r="62" spans="1:22" ht="17.100000000000001" customHeight="1" x14ac:dyDescent="0.25">
      <c r="A62" s="28" t="s">
        <v>389</v>
      </c>
      <c r="B62" s="10">
        <v>44671</v>
      </c>
      <c r="C62" s="9">
        <f t="shared" si="0"/>
        <v>2022</v>
      </c>
      <c r="D62" s="9" t="str">
        <f>TEXT(salestable[[#This Row],[OrderDate]],"MMM")</f>
        <v>Apr</v>
      </c>
      <c r="E62" s="9" t="s">
        <v>390</v>
      </c>
      <c r="F62" s="9" t="s">
        <v>177</v>
      </c>
      <c r="G62" s="9" t="s">
        <v>391</v>
      </c>
      <c r="H62" s="9" t="s">
        <v>392</v>
      </c>
      <c r="I62" s="9" t="s">
        <v>25</v>
      </c>
      <c r="J62" s="9" t="s">
        <v>26</v>
      </c>
      <c r="K62" s="25">
        <v>4</v>
      </c>
      <c r="L62" s="11">
        <v>593.02</v>
      </c>
      <c r="M62" s="12">
        <v>0.05</v>
      </c>
      <c r="N62" s="13">
        <v>405.63</v>
      </c>
      <c r="O62" s="13">
        <v>9.18</v>
      </c>
      <c r="P62" s="13">
        <v>2668.29</v>
      </c>
      <c r="Q62" s="9" t="s">
        <v>80</v>
      </c>
      <c r="R62" s="9" t="s">
        <v>132</v>
      </c>
      <c r="S62" s="9" t="s">
        <v>51</v>
      </c>
      <c r="T62" s="9" t="s">
        <v>42</v>
      </c>
      <c r="U62" s="9" t="s">
        <v>31</v>
      </c>
      <c r="V62" s="9" t="s">
        <v>393</v>
      </c>
    </row>
    <row r="63" spans="1:22" ht="17.100000000000001" customHeight="1" x14ac:dyDescent="0.25">
      <c r="A63" s="29" t="s">
        <v>394</v>
      </c>
      <c r="B63" s="15">
        <v>43997</v>
      </c>
      <c r="C63" s="9">
        <f t="shared" si="0"/>
        <v>2020</v>
      </c>
      <c r="D63" s="9" t="str">
        <f>TEXT(salestable[[#This Row],[OrderDate]],"MMM")</f>
        <v>Jun</v>
      </c>
      <c r="E63" s="14" t="s">
        <v>395</v>
      </c>
      <c r="F63" s="14" t="s">
        <v>396</v>
      </c>
      <c r="G63" s="14" t="s">
        <v>164</v>
      </c>
      <c r="H63" s="14" t="s">
        <v>165</v>
      </c>
      <c r="I63" s="14" t="s">
        <v>38</v>
      </c>
      <c r="J63" s="14" t="s">
        <v>79</v>
      </c>
      <c r="K63" s="25">
        <v>3</v>
      </c>
      <c r="L63" s="16">
        <v>131.36000000000001</v>
      </c>
      <c r="M63" s="17">
        <v>0</v>
      </c>
      <c r="N63" s="18">
        <v>70.930000000000007</v>
      </c>
      <c r="O63" s="18">
        <v>7.25</v>
      </c>
      <c r="P63" s="18">
        <v>472.26</v>
      </c>
      <c r="Q63" s="14" t="s">
        <v>80</v>
      </c>
      <c r="R63" s="14" t="s">
        <v>28</v>
      </c>
      <c r="S63" s="14" t="s">
        <v>60</v>
      </c>
      <c r="T63" s="14" t="s">
        <v>61</v>
      </c>
      <c r="U63" s="14" t="s">
        <v>72</v>
      </c>
      <c r="V63" s="14" t="s">
        <v>397</v>
      </c>
    </row>
    <row r="64" spans="1:22" ht="17.100000000000001" customHeight="1" x14ac:dyDescent="0.25">
      <c r="A64" s="28" t="s">
        <v>398</v>
      </c>
      <c r="B64" s="10">
        <v>45128</v>
      </c>
      <c r="C64" s="9">
        <f t="shared" si="0"/>
        <v>2023</v>
      </c>
      <c r="D64" s="9" t="str">
        <f>TEXT(salestable[[#This Row],[OrderDate]],"MMM")</f>
        <v>Jul</v>
      </c>
      <c r="E64" s="9" t="s">
        <v>399</v>
      </c>
      <c r="F64" s="9" t="s">
        <v>201</v>
      </c>
      <c r="G64" s="9" t="s">
        <v>400</v>
      </c>
      <c r="H64" s="9" t="s">
        <v>401</v>
      </c>
      <c r="I64" s="9" t="s">
        <v>98</v>
      </c>
      <c r="J64" s="9" t="s">
        <v>123</v>
      </c>
      <c r="K64" s="25">
        <v>3</v>
      </c>
      <c r="L64" s="11">
        <v>71.260000000000005</v>
      </c>
      <c r="M64" s="12">
        <v>0.1</v>
      </c>
      <c r="N64" s="13">
        <v>23.09</v>
      </c>
      <c r="O64" s="13">
        <v>11.28</v>
      </c>
      <c r="P64" s="13">
        <v>226.77</v>
      </c>
      <c r="Q64" s="9" t="s">
        <v>69</v>
      </c>
      <c r="R64" s="9" t="s">
        <v>181</v>
      </c>
      <c r="S64" s="9" t="s">
        <v>41</v>
      </c>
      <c r="T64" s="9" t="s">
        <v>42</v>
      </c>
      <c r="U64" s="9" t="s">
        <v>43</v>
      </c>
      <c r="V64" s="9" t="s">
        <v>402</v>
      </c>
    </row>
    <row r="65" spans="1:22" ht="17.100000000000001" customHeight="1" x14ac:dyDescent="0.25">
      <c r="A65" s="29" t="s">
        <v>403</v>
      </c>
      <c r="B65" s="15">
        <v>44218</v>
      </c>
      <c r="C65" s="9">
        <f t="shared" si="0"/>
        <v>2021</v>
      </c>
      <c r="D65" s="9" t="str">
        <f>TEXT(salestable[[#This Row],[OrderDate]],"MMM")</f>
        <v>Jan</v>
      </c>
      <c r="E65" s="14" t="s">
        <v>404</v>
      </c>
      <c r="F65" s="14" t="s">
        <v>405</v>
      </c>
      <c r="G65" s="14" t="s">
        <v>391</v>
      </c>
      <c r="H65" s="14" t="s">
        <v>392</v>
      </c>
      <c r="I65" s="14" t="s">
        <v>25</v>
      </c>
      <c r="J65" s="14" t="s">
        <v>263</v>
      </c>
      <c r="K65" s="25">
        <v>5</v>
      </c>
      <c r="L65" s="16">
        <v>107.11</v>
      </c>
      <c r="M65" s="17">
        <v>0.05</v>
      </c>
      <c r="N65" s="18">
        <v>25.44</v>
      </c>
      <c r="O65" s="18">
        <v>12.92</v>
      </c>
      <c r="P65" s="18">
        <v>547.13</v>
      </c>
      <c r="Q65" s="14" t="s">
        <v>80</v>
      </c>
      <c r="R65" s="14" t="s">
        <v>28</v>
      </c>
      <c r="S65" s="14" t="s">
        <v>89</v>
      </c>
      <c r="T65" s="14" t="s">
        <v>90</v>
      </c>
      <c r="U65" s="14" t="s">
        <v>43</v>
      </c>
      <c r="V65" s="14" t="s">
        <v>406</v>
      </c>
    </row>
    <row r="66" spans="1:22" ht="17.100000000000001" customHeight="1" x14ac:dyDescent="0.25">
      <c r="A66" s="28" t="s">
        <v>407</v>
      </c>
      <c r="B66" s="10">
        <v>44431</v>
      </c>
      <c r="C66" s="9">
        <f t="shared" si="0"/>
        <v>2021</v>
      </c>
      <c r="D66" s="9" t="str">
        <f>TEXT(salestable[[#This Row],[OrderDate]],"MMM")</f>
        <v>Aug</v>
      </c>
      <c r="E66" s="9" t="s">
        <v>408</v>
      </c>
      <c r="F66" s="9" t="s">
        <v>86</v>
      </c>
      <c r="G66" s="9" t="s">
        <v>172</v>
      </c>
      <c r="H66" s="9" t="s">
        <v>173</v>
      </c>
      <c r="I66" s="9" t="s">
        <v>98</v>
      </c>
      <c r="J66" s="9" t="s">
        <v>58</v>
      </c>
      <c r="K66" s="25">
        <v>5</v>
      </c>
      <c r="L66" s="11">
        <v>417.28</v>
      </c>
      <c r="M66" s="12">
        <v>0.15</v>
      </c>
      <c r="N66" s="13">
        <v>88.67</v>
      </c>
      <c r="O66" s="13">
        <v>9.65</v>
      </c>
      <c r="P66" s="13">
        <v>1871.76</v>
      </c>
      <c r="Q66" s="9" t="s">
        <v>40</v>
      </c>
      <c r="R66" s="9" t="s">
        <v>181</v>
      </c>
      <c r="S66" s="9" t="s">
        <v>81</v>
      </c>
      <c r="T66" s="9" t="s">
        <v>82</v>
      </c>
      <c r="U66" s="9" t="s">
        <v>31</v>
      </c>
      <c r="V66" s="9" t="s">
        <v>409</v>
      </c>
    </row>
    <row r="67" spans="1:22" ht="17.100000000000001" customHeight="1" x14ac:dyDescent="0.25">
      <c r="A67" s="29" t="s">
        <v>410</v>
      </c>
      <c r="B67" s="15">
        <v>44146</v>
      </c>
      <c r="C67" s="9">
        <f t="shared" si="0"/>
        <v>2020</v>
      </c>
      <c r="D67" s="9" t="str">
        <f>TEXT(salestable[[#This Row],[OrderDate]],"MMM")</f>
        <v>Nov</v>
      </c>
      <c r="E67" s="14" t="s">
        <v>411</v>
      </c>
      <c r="F67" s="14" t="s">
        <v>347</v>
      </c>
      <c r="G67" s="14" t="s">
        <v>391</v>
      </c>
      <c r="H67" s="14" t="s">
        <v>392</v>
      </c>
      <c r="I67" s="14" t="s">
        <v>25</v>
      </c>
      <c r="J67" s="14" t="s">
        <v>256</v>
      </c>
      <c r="K67" s="25">
        <v>2</v>
      </c>
      <c r="L67" s="16">
        <v>559.03</v>
      </c>
      <c r="M67" s="17">
        <v>0.1</v>
      </c>
      <c r="N67" s="18">
        <v>50.31</v>
      </c>
      <c r="O67" s="18">
        <v>11.62</v>
      </c>
      <c r="P67" s="18">
        <v>1068.18</v>
      </c>
      <c r="Q67" s="14" t="s">
        <v>40</v>
      </c>
      <c r="R67" s="14" t="s">
        <v>28</v>
      </c>
      <c r="S67" s="14" t="s">
        <v>154</v>
      </c>
      <c r="T67" s="14" t="s">
        <v>155</v>
      </c>
      <c r="U67" s="14" t="s">
        <v>43</v>
      </c>
      <c r="V67" s="14" t="s">
        <v>412</v>
      </c>
    </row>
    <row r="68" spans="1:22" ht="17.100000000000001" customHeight="1" x14ac:dyDescent="0.25">
      <c r="A68" s="28" t="s">
        <v>413</v>
      </c>
      <c r="B68" s="10">
        <v>43844</v>
      </c>
      <c r="C68" s="9">
        <f t="shared" ref="C68:C131" si="1">YEAR(B68)</f>
        <v>2020</v>
      </c>
      <c r="D68" s="9" t="str">
        <f>TEXT(salestable[[#This Row],[OrderDate]],"MMM")</f>
        <v>Jan</v>
      </c>
      <c r="E68" s="9" t="s">
        <v>414</v>
      </c>
      <c r="F68" s="9" t="s">
        <v>171</v>
      </c>
      <c r="G68" s="9" t="s">
        <v>121</v>
      </c>
      <c r="H68" s="9" t="s">
        <v>122</v>
      </c>
      <c r="I68" s="9" t="s">
        <v>38</v>
      </c>
      <c r="J68" s="9" t="s">
        <v>26</v>
      </c>
      <c r="K68" s="25">
        <v>4</v>
      </c>
      <c r="L68" s="11">
        <v>203.84</v>
      </c>
      <c r="M68" s="12">
        <v>0.1</v>
      </c>
      <c r="N68" s="13">
        <v>36.69</v>
      </c>
      <c r="O68" s="13">
        <v>13.68</v>
      </c>
      <c r="P68" s="13">
        <v>784.19</v>
      </c>
      <c r="Q68" s="9" t="s">
        <v>153</v>
      </c>
      <c r="R68" s="9" t="s">
        <v>28</v>
      </c>
      <c r="S68" s="9" t="s">
        <v>60</v>
      </c>
      <c r="T68" s="9" t="s">
        <v>61</v>
      </c>
      <c r="U68" s="9" t="s">
        <v>31</v>
      </c>
      <c r="V68" s="9" t="s">
        <v>415</v>
      </c>
    </row>
    <row r="69" spans="1:22" ht="17.100000000000001" customHeight="1" x14ac:dyDescent="0.25">
      <c r="A69" s="29" t="s">
        <v>416</v>
      </c>
      <c r="B69" s="15">
        <v>44072</v>
      </c>
      <c r="C69" s="9">
        <f t="shared" si="1"/>
        <v>2020</v>
      </c>
      <c r="D69" s="9" t="str">
        <f>TEXT(salestable[[#This Row],[OrderDate]],"MMM")</f>
        <v>Aug</v>
      </c>
      <c r="E69" s="14" t="s">
        <v>417</v>
      </c>
      <c r="F69" s="14" t="s">
        <v>418</v>
      </c>
      <c r="G69" s="14" t="s">
        <v>215</v>
      </c>
      <c r="H69" s="14" t="s">
        <v>216</v>
      </c>
      <c r="I69" s="14" t="s">
        <v>50</v>
      </c>
      <c r="J69" s="14" t="s">
        <v>58</v>
      </c>
      <c r="K69" s="25">
        <v>4</v>
      </c>
      <c r="L69" s="16">
        <v>129.9</v>
      </c>
      <c r="M69" s="17">
        <v>0.05</v>
      </c>
      <c r="N69" s="18">
        <v>59.23</v>
      </c>
      <c r="O69" s="18">
        <v>9.1300000000000008</v>
      </c>
      <c r="P69" s="18">
        <v>561.98</v>
      </c>
      <c r="Q69" s="14" t="s">
        <v>153</v>
      </c>
      <c r="R69" s="14" t="s">
        <v>28</v>
      </c>
      <c r="S69" s="14" t="s">
        <v>154</v>
      </c>
      <c r="T69" s="14" t="s">
        <v>155</v>
      </c>
      <c r="U69" s="14" t="s">
        <v>43</v>
      </c>
      <c r="V69" s="14" t="s">
        <v>419</v>
      </c>
    </row>
    <row r="70" spans="1:22" ht="17.100000000000001" customHeight="1" x14ac:dyDescent="0.25">
      <c r="A70" s="28" t="s">
        <v>420</v>
      </c>
      <c r="B70" s="10">
        <v>44607</v>
      </c>
      <c r="C70" s="9">
        <f t="shared" si="1"/>
        <v>2022</v>
      </c>
      <c r="D70" s="9" t="str">
        <f>TEXT(salestable[[#This Row],[OrderDate]],"MMM")</f>
        <v>Feb</v>
      </c>
      <c r="E70" s="9" t="s">
        <v>421</v>
      </c>
      <c r="F70" s="9" t="s">
        <v>291</v>
      </c>
      <c r="G70" s="9" t="s">
        <v>352</v>
      </c>
      <c r="H70" s="9" t="s">
        <v>353</v>
      </c>
      <c r="I70" s="9" t="s">
        <v>25</v>
      </c>
      <c r="J70" s="9" t="s">
        <v>354</v>
      </c>
      <c r="K70" s="25">
        <v>5</v>
      </c>
      <c r="L70" s="11">
        <v>105.16</v>
      </c>
      <c r="M70" s="12">
        <v>0</v>
      </c>
      <c r="N70" s="13">
        <v>26.29</v>
      </c>
      <c r="O70" s="13">
        <v>13.29</v>
      </c>
      <c r="P70" s="13">
        <v>565.38</v>
      </c>
      <c r="Q70" s="9" t="s">
        <v>80</v>
      </c>
      <c r="R70" s="9" t="s">
        <v>28</v>
      </c>
      <c r="S70" s="9" t="s">
        <v>221</v>
      </c>
      <c r="T70" s="9" t="s">
        <v>222</v>
      </c>
      <c r="U70" s="9" t="s">
        <v>43</v>
      </c>
      <c r="V70" s="9" t="s">
        <v>422</v>
      </c>
    </row>
    <row r="71" spans="1:22" ht="17.100000000000001" customHeight="1" x14ac:dyDescent="0.25">
      <c r="A71" s="29" t="s">
        <v>423</v>
      </c>
      <c r="B71" s="15">
        <v>45200</v>
      </c>
      <c r="C71" s="9">
        <f t="shared" si="1"/>
        <v>2023</v>
      </c>
      <c r="D71" s="9" t="str">
        <f>TEXT(salestable[[#This Row],[OrderDate]],"MMM")</f>
        <v>Oct</v>
      </c>
      <c r="E71" s="14" t="s">
        <v>424</v>
      </c>
      <c r="F71" s="14" t="s">
        <v>425</v>
      </c>
      <c r="G71" s="14" t="s">
        <v>56</v>
      </c>
      <c r="H71" s="14" t="s">
        <v>57</v>
      </c>
      <c r="I71" s="14" t="s">
        <v>180</v>
      </c>
      <c r="J71" s="14" t="s">
        <v>26</v>
      </c>
      <c r="K71" s="25">
        <v>1</v>
      </c>
      <c r="L71" s="16">
        <v>82.79</v>
      </c>
      <c r="M71" s="17">
        <v>0</v>
      </c>
      <c r="N71" s="18">
        <v>6.62</v>
      </c>
      <c r="O71" s="18">
        <v>8.76</v>
      </c>
      <c r="P71" s="18">
        <v>98.17</v>
      </c>
      <c r="Q71" s="14" t="s">
        <v>27</v>
      </c>
      <c r="R71" s="14" t="s">
        <v>28</v>
      </c>
      <c r="S71" s="14" t="s">
        <v>100</v>
      </c>
      <c r="T71" s="14" t="s">
        <v>101</v>
      </c>
      <c r="U71" s="14" t="s">
        <v>43</v>
      </c>
      <c r="V71" s="14" t="s">
        <v>426</v>
      </c>
    </row>
    <row r="72" spans="1:22" ht="17.100000000000001" customHeight="1" x14ac:dyDescent="0.25">
      <c r="A72" s="28" t="s">
        <v>427</v>
      </c>
      <c r="B72" s="10">
        <v>44395</v>
      </c>
      <c r="C72" s="9">
        <f t="shared" si="1"/>
        <v>2021</v>
      </c>
      <c r="D72" s="9" t="str">
        <f>TEXT(salestable[[#This Row],[OrderDate]],"MMM")</f>
        <v>Jul</v>
      </c>
      <c r="E72" s="9" t="s">
        <v>428</v>
      </c>
      <c r="F72" s="9" t="s">
        <v>429</v>
      </c>
      <c r="G72" s="9" t="s">
        <v>302</v>
      </c>
      <c r="H72" s="9" t="s">
        <v>303</v>
      </c>
      <c r="I72" s="9" t="s">
        <v>108</v>
      </c>
      <c r="J72" s="9" t="s">
        <v>58</v>
      </c>
      <c r="K72" s="25">
        <v>4</v>
      </c>
      <c r="L72" s="11">
        <v>433.7</v>
      </c>
      <c r="M72" s="12">
        <v>0.15</v>
      </c>
      <c r="N72" s="13">
        <v>176.95</v>
      </c>
      <c r="O72" s="13">
        <v>10.58</v>
      </c>
      <c r="P72" s="13">
        <v>1662.11</v>
      </c>
      <c r="Q72" s="9" t="s">
        <v>27</v>
      </c>
      <c r="R72" s="9" t="s">
        <v>28</v>
      </c>
      <c r="S72" s="9" t="s">
        <v>339</v>
      </c>
      <c r="T72" s="9" t="s">
        <v>82</v>
      </c>
      <c r="U72" s="9" t="s">
        <v>43</v>
      </c>
      <c r="V72" s="9" t="s">
        <v>430</v>
      </c>
    </row>
    <row r="73" spans="1:22" ht="17.100000000000001" customHeight="1" x14ac:dyDescent="0.25">
      <c r="A73" s="29" t="s">
        <v>431</v>
      </c>
      <c r="B73" s="15">
        <v>44728</v>
      </c>
      <c r="C73" s="9">
        <f t="shared" si="1"/>
        <v>2022</v>
      </c>
      <c r="D73" s="9" t="str">
        <f>TEXT(salestable[[#This Row],[OrderDate]],"MMM")</f>
        <v>Jun</v>
      </c>
      <c r="E73" s="14" t="s">
        <v>432</v>
      </c>
      <c r="F73" s="14" t="s">
        <v>433</v>
      </c>
      <c r="G73" s="14" t="s">
        <v>434</v>
      </c>
      <c r="H73" s="14" t="s">
        <v>435</v>
      </c>
      <c r="I73" s="14" t="s">
        <v>38</v>
      </c>
      <c r="J73" s="14" t="s">
        <v>58</v>
      </c>
      <c r="K73" s="25">
        <v>3</v>
      </c>
      <c r="L73" s="16">
        <v>137.1</v>
      </c>
      <c r="M73" s="17">
        <v>0</v>
      </c>
      <c r="N73" s="18">
        <v>32.9</v>
      </c>
      <c r="O73" s="18">
        <v>12.88</v>
      </c>
      <c r="P73" s="18">
        <v>457.08</v>
      </c>
      <c r="Q73" s="14" t="s">
        <v>40</v>
      </c>
      <c r="R73" s="14" t="s">
        <v>132</v>
      </c>
      <c r="S73" s="14" t="s">
        <v>124</v>
      </c>
      <c r="T73" s="14" t="s">
        <v>125</v>
      </c>
      <c r="U73" s="14" t="s">
        <v>43</v>
      </c>
      <c r="V73" s="14" t="s">
        <v>436</v>
      </c>
    </row>
    <row r="74" spans="1:22" ht="17.100000000000001" customHeight="1" x14ac:dyDescent="0.25">
      <c r="A74" s="28" t="s">
        <v>437</v>
      </c>
      <c r="B74" s="10">
        <v>45194</v>
      </c>
      <c r="C74" s="9">
        <f t="shared" si="1"/>
        <v>2023</v>
      </c>
      <c r="D74" s="9" t="str">
        <f>TEXT(salestable[[#This Row],[OrderDate]],"MMM")</f>
        <v>Sep</v>
      </c>
      <c r="E74" s="9" t="s">
        <v>438</v>
      </c>
      <c r="F74" s="9" t="s">
        <v>439</v>
      </c>
      <c r="G74" s="9" t="s">
        <v>386</v>
      </c>
      <c r="H74" s="9" t="s">
        <v>387</v>
      </c>
      <c r="I74" s="9" t="s">
        <v>98</v>
      </c>
      <c r="J74" s="9" t="s">
        <v>263</v>
      </c>
      <c r="K74" s="25">
        <v>5</v>
      </c>
      <c r="L74" s="11">
        <v>582.66</v>
      </c>
      <c r="M74" s="12">
        <v>0</v>
      </c>
      <c r="N74" s="13">
        <v>233.06</v>
      </c>
      <c r="O74" s="13">
        <v>14.07</v>
      </c>
      <c r="P74" s="13">
        <v>3160.43</v>
      </c>
      <c r="Q74" s="9" t="s">
        <v>80</v>
      </c>
      <c r="R74" s="9" t="s">
        <v>132</v>
      </c>
      <c r="S74" s="9" t="s">
        <v>210</v>
      </c>
      <c r="T74" s="9" t="s">
        <v>42</v>
      </c>
      <c r="U74" s="9" t="s">
        <v>43</v>
      </c>
      <c r="V74" s="9" t="s">
        <v>440</v>
      </c>
    </row>
    <row r="75" spans="1:22" ht="17.100000000000001" customHeight="1" x14ac:dyDescent="0.25">
      <c r="A75" s="29" t="s">
        <v>441</v>
      </c>
      <c r="B75" s="15">
        <v>43922</v>
      </c>
      <c r="C75" s="9">
        <f t="shared" si="1"/>
        <v>2020</v>
      </c>
      <c r="D75" s="9" t="str">
        <f>TEXT(salestable[[#This Row],[OrderDate]],"MMM")</f>
        <v>Apr</v>
      </c>
      <c r="E75" s="14" t="s">
        <v>442</v>
      </c>
      <c r="F75" s="14" t="s">
        <v>443</v>
      </c>
      <c r="G75" s="14" t="s">
        <v>172</v>
      </c>
      <c r="H75" s="14" t="s">
        <v>173</v>
      </c>
      <c r="I75" s="14" t="s">
        <v>38</v>
      </c>
      <c r="J75" s="14" t="s">
        <v>263</v>
      </c>
      <c r="K75" s="25">
        <v>2</v>
      </c>
      <c r="L75" s="16">
        <v>522.55999999999995</v>
      </c>
      <c r="M75" s="17">
        <v>0</v>
      </c>
      <c r="N75" s="18">
        <v>83.61</v>
      </c>
      <c r="O75" s="18">
        <v>0.43</v>
      </c>
      <c r="P75" s="18">
        <v>1129.1600000000001</v>
      </c>
      <c r="Q75" s="14" t="s">
        <v>69</v>
      </c>
      <c r="R75" s="14" t="s">
        <v>132</v>
      </c>
      <c r="S75" s="14" t="s">
        <v>154</v>
      </c>
      <c r="T75" s="14" t="s">
        <v>155</v>
      </c>
      <c r="U75" s="14" t="s">
        <v>43</v>
      </c>
      <c r="V75" s="14" t="s">
        <v>444</v>
      </c>
    </row>
    <row r="76" spans="1:22" ht="17.100000000000001" customHeight="1" x14ac:dyDescent="0.25">
      <c r="A76" s="28" t="s">
        <v>445</v>
      </c>
      <c r="B76" s="10">
        <v>45221</v>
      </c>
      <c r="C76" s="9">
        <f t="shared" si="1"/>
        <v>2023</v>
      </c>
      <c r="D76" s="9" t="str">
        <f>TEXT(salestable[[#This Row],[OrderDate]],"MMM")</f>
        <v>Oct</v>
      </c>
      <c r="E76" s="9" t="s">
        <v>446</v>
      </c>
      <c r="F76" s="9" t="s">
        <v>447</v>
      </c>
      <c r="G76" s="9" t="s">
        <v>196</v>
      </c>
      <c r="H76" s="9" t="s">
        <v>197</v>
      </c>
      <c r="I76" s="9" t="s">
        <v>108</v>
      </c>
      <c r="J76" s="9" t="s">
        <v>354</v>
      </c>
      <c r="K76" s="25">
        <v>2</v>
      </c>
      <c r="L76" s="11">
        <v>354.18</v>
      </c>
      <c r="M76" s="12">
        <v>0.05</v>
      </c>
      <c r="N76" s="13">
        <v>80.75</v>
      </c>
      <c r="O76" s="13">
        <v>2.4900000000000002</v>
      </c>
      <c r="P76" s="13">
        <v>756.18</v>
      </c>
      <c r="Q76" s="9" t="s">
        <v>69</v>
      </c>
      <c r="R76" s="9" t="s">
        <v>132</v>
      </c>
      <c r="S76" s="9" t="s">
        <v>116</v>
      </c>
      <c r="T76" s="9" t="s">
        <v>42</v>
      </c>
      <c r="U76" s="9" t="s">
        <v>43</v>
      </c>
      <c r="V76" s="9" t="s">
        <v>448</v>
      </c>
    </row>
    <row r="77" spans="1:22" ht="17.100000000000001" customHeight="1" x14ac:dyDescent="0.25">
      <c r="A77" s="29" t="s">
        <v>449</v>
      </c>
      <c r="B77" s="15">
        <v>44786</v>
      </c>
      <c r="C77" s="9">
        <f t="shared" si="1"/>
        <v>2022</v>
      </c>
      <c r="D77" s="9" t="str">
        <f>TEXT(salestable[[#This Row],[OrderDate]],"MMM")</f>
        <v>Aug</v>
      </c>
      <c r="E77" s="14" t="s">
        <v>450</v>
      </c>
      <c r="F77" s="14" t="s">
        <v>451</v>
      </c>
      <c r="G77" s="14" t="s">
        <v>196</v>
      </c>
      <c r="H77" s="14" t="s">
        <v>197</v>
      </c>
      <c r="I77" s="14" t="s">
        <v>50</v>
      </c>
      <c r="J77" s="14" t="s">
        <v>263</v>
      </c>
      <c r="K77" s="25">
        <v>4</v>
      </c>
      <c r="L77" s="16">
        <v>437.47</v>
      </c>
      <c r="M77" s="17">
        <v>0</v>
      </c>
      <c r="N77" s="18">
        <v>314.98</v>
      </c>
      <c r="O77" s="18">
        <v>8.82</v>
      </c>
      <c r="P77" s="18">
        <v>2073.6799999999998</v>
      </c>
      <c r="Q77" s="14" t="s">
        <v>69</v>
      </c>
      <c r="R77" s="14" t="s">
        <v>132</v>
      </c>
      <c r="S77" s="14" t="s">
        <v>166</v>
      </c>
      <c r="T77" s="14" t="s">
        <v>167</v>
      </c>
      <c r="U77" s="14" t="s">
        <v>72</v>
      </c>
      <c r="V77" s="14" t="s">
        <v>452</v>
      </c>
    </row>
    <row r="78" spans="1:22" ht="17.100000000000001" customHeight="1" x14ac:dyDescent="0.25">
      <c r="A78" s="28" t="s">
        <v>453</v>
      </c>
      <c r="B78" s="10">
        <v>45309</v>
      </c>
      <c r="C78" s="9">
        <f t="shared" si="1"/>
        <v>2024</v>
      </c>
      <c r="D78" s="9" t="str">
        <f>TEXT(salestable[[#This Row],[OrderDate]],"MMM")</f>
        <v>Jan</v>
      </c>
      <c r="E78" s="9" t="s">
        <v>454</v>
      </c>
      <c r="F78" s="9" t="s">
        <v>455</v>
      </c>
      <c r="G78" s="9" t="s">
        <v>456</v>
      </c>
      <c r="H78" s="9" t="s">
        <v>457</v>
      </c>
      <c r="I78" s="9" t="s">
        <v>98</v>
      </c>
      <c r="J78" s="9" t="s">
        <v>354</v>
      </c>
      <c r="K78" s="25">
        <v>1</v>
      </c>
      <c r="L78" s="11">
        <v>392.71</v>
      </c>
      <c r="M78" s="12">
        <v>0.1</v>
      </c>
      <c r="N78" s="13">
        <v>42.41</v>
      </c>
      <c r="O78" s="13">
        <v>7.82</v>
      </c>
      <c r="P78" s="13">
        <v>403.67</v>
      </c>
      <c r="Q78" s="9" t="s">
        <v>27</v>
      </c>
      <c r="R78" s="9" t="s">
        <v>28</v>
      </c>
      <c r="S78" s="9" t="s">
        <v>339</v>
      </c>
      <c r="T78" s="9" t="s">
        <v>82</v>
      </c>
      <c r="U78" s="9" t="s">
        <v>43</v>
      </c>
      <c r="V78" s="9" t="s">
        <v>458</v>
      </c>
    </row>
    <row r="79" spans="1:22" ht="17.100000000000001" customHeight="1" x14ac:dyDescent="0.25">
      <c r="A79" s="29" t="s">
        <v>459</v>
      </c>
      <c r="B79" s="15">
        <v>45282</v>
      </c>
      <c r="C79" s="9">
        <f t="shared" si="1"/>
        <v>2023</v>
      </c>
      <c r="D79" s="9" t="str">
        <f>TEXT(salestable[[#This Row],[OrderDate]],"MMM")</f>
        <v>Dec</v>
      </c>
      <c r="E79" s="14" t="s">
        <v>460</v>
      </c>
      <c r="F79" s="14" t="s">
        <v>461</v>
      </c>
      <c r="G79" s="14" t="s">
        <v>434</v>
      </c>
      <c r="H79" s="14" t="s">
        <v>435</v>
      </c>
      <c r="I79" s="14" t="s">
        <v>180</v>
      </c>
      <c r="J79" s="14" t="s">
        <v>79</v>
      </c>
      <c r="K79" s="25">
        <v>1</v>
      </c>
      <c r="L79" s="16">
        <v>592.91</v>
      </c>
      <c r="M79" s="17">
        <v>0.05</v>
      </c>
      <c r="N79" s="18">
        <v>28.16</v>
      </c>
      <c r="O79" s="18">
        <v>6.83</v>
      </c>
      <c r="P79" s="18">
        <v>598.25</v>
      </c>
      <c r="Q79" s="14" t="s">
        <v>59</v>
      </c>
      <c r="R79" s="14" t="s">
        <v>28</v>
      </c>
      <c r="S79" s="14" t="s">
        <v>210</v>
      </c>
      <c r="T79" s="14" t="s">
        <v>42</v>
      </c>
      <c r="U79" s="14" t="s">
        <v>43</v>
      </c>
      <c r="V79" s="14" t="s">
        <v>462</v>
      </c>
    </row>
    <row r="80" spans="1:22" ht="17.100000000000001" customHeight="1" x14ac:dyDescent="0.25">
      <c r="A80" s="28" t="s">
        <v>463</v>
      </c>
      <c r="B80" s="10">
        <v>44339</v>
      </c>
      <c r="C80" s="9">
        <f t="shared" si="1"/>
        <v>2021</v>
      </c>
      <c r="D80" s="9" t="str">
        <f>TEXT(salestable[[#This Row],[OrderDate]],"MMM")</f>
        <v>May</v>
      </c>
      <c r="E80" s="9" t="s">
        <v>464</v>
      </c>
      <c r="F80" s="9" t="s">
        <v>465</v>
      </c>
      <c r="G80" s="9" t="s">
        <v>319</v>
      </c>
      <c r="H80" s="9" t="s">
        <v>320</v>
      </c>
      <c r="I80" s="9" t="s">
        <v>38</v>
      </c>
      <c r="J80" s="9" t="s">
        <v>263</v>
      </c>
      <c r="K80" s="25">
        <v>2</v>
      </c>
      <c r="L80" s="11">
        <v>76.97</v>
      </c>
      <c r="M80" s="12">
        <v>0</v>
      </c>
      <c r="N80" s="13">
        <v>7.7</v>
      </c>
      <c r="O80" s="13">
        <v>4.91</v>
      </c>
      <c r="P80" s="13">
        <v>166.55</v>
      </c>
      <c r="Q80" s="9" t="s">
        <v>27</v>
      </c>
      <c r="R80" s="9" t="s">
        <v>28</v>
      </c>
      <c r="S80" s="9" t="s">
        <v>89</v>
      </c>
      <c r="T80" s="9" t="s">
        <v>90</v>
      </c>
      <c r="U80" s="9" t="s">
        <v>91</v>
      </c>
      <c r="V80" s="9" t="s">
        <v>466</v>
      </c>
    </row>
    <row r="81" spans="1:22" ht="17.100000000000001" customHeight="1" x14ac:dyDescent="0.25">
      <c r="A81" s="29" t="s">
        <v>467</v>
      </c>
      <c r="B81" s="15">
        <v>44606</v>
      </c>
      <c r="C81" s="9">
        <f t="shared" si="1"/>
        <v>2022</v>
      </c>
      <c r="D81" s="9" t="str">
        <f>TEXT(salestable[[#This Row],[OrderDate]],"MMM")</f>
        <v>Feb</v>
      </c>
      <c r="E81" s="14" t="s">
        <v>468</v>
      </c>
      <c r="F81" s="14" t="s">
        <v>187</v>
      </c>
      <c r="G81" s="14" t="s">
        <v>469</v>
      </c>
      <c r="H81" s="14" t="s">
        <v>470</v>
      </c>
      <c r="I81" s="14" t="s">
        <v>180</v>
      </c>
      <c r="J81" s="14" t="s">
        <v>263</v>
      </c>
      <c r="K81" s="25">
        <v>1</v>
      </c>
      <c r="L81" s="16">
        <v>534.30999999999995</v>
      </c>
      <c r="M81" s="17">
        <v>0.1</v>
      </c>
      <c r="N81" s="18">
        <v>57.71</v>
      </c>
      <c r="O81" s="18">
        <v>14.47</v>
      </c>
      <c r="P81" s="18">
        <v>553.05999999999995</v>
      </c>
      <c r="Q81" s="14" t="s">
        <v>40</v>
      </c>
      <c r="R81" s="14" t="s">
        <v>132</v>
      </c>
      <c r="S81" s="14" t="s">
        <v>228</v>
      </c>
      <c r="T81" s="14" t="s">
        <v>82</v>
      </c>
      <c r="U81" s="14" t="s">
        <v>31</v>
      </c>
      <c r="V81" s="14" t="s">
        <v>471</v>
      </c>
    </row>
    <row r="82" spans="1:22" ht="17.100000000000001" customHeight="1" x14ac:dyDescent="0.25">
      <c r="A82" s="28" t="s">
        <v>472</v>
      </c>
      <c r="B82" s="10">
        <v>43865</v>
      </c>
      <c r="C82" s="9">
        <f t="shared" si="1"/>
        <v>2020</v>
      </c>
      <c r="D82" s="9" t="str">
        <f>TEXT(salestable[[#This Row],[OrderDate]],"MMM")</f>
        <v>Feb</v>
      </c>
      <c r="E82" s="9" t="s">
        <v>473</v>
      </c>
      <c r="F82" s="9" t="s">
        <v>474</v>
      </c>
      <c r="G82" s="9" t="s">
        <v>196</v>
      </c>
      <c r="H82" s="9" t="s">
        <v>197</v>
      </c>
      <c r="I82" s="9" t="s">
        <v>98</v>
      </c>
      <c r="J82" s="9" t="s">
        <v>26</v>
      </c>
      <c r="K82" s="25">
        <v>2</v>
      </c>
      <c r="L82" s="11">
        <v>402.77</v>
      </c>
      <c r="M82" s="12">
        <v>0.05</v>
      </c>
      <c r="N82" s="13">
        <v>38.26</v>
      </c>
      <c r="O82" s="13">
        <v>13.08</v>
      </c>
      <c r="P82" s="13">
        <v>816.6</v>
      </c>
      <c r="Q82" s="9" t="s">
        <v>80</v>
      </c>
      <c r="R82" s="9" t="s">
        <v>28</v>
      </c>
      <c r="S82" s="9" t="s">
        <v>51</v>
      </c>
      <c r="T82" s="9" t="s">
        <v>42</v>
      </c>
      <c r="U82" s="9" t="s">
        <v>31</v>
      </c>
      <c r="V82" s="9" t="s">
        <v>475</v>
      </c>
    </row>
    <row r="83" spans="1:22" ht="17.100000000000001" customHeight="1" x14ac:dyDescent="0.25">
      <c r="A83" s="29" t="s">
        <v>476</v>
      </c>
      <c r="B83" s="15">
        <v>44036</v>
      </c>
      <c r="C83" s="9">
        <f t="shared" si="1"/>
        <v>2020</v>
      </c>
      <c r="D83" s="9" t="str">
        <f>TEXT(salestable[[#This Row],[OrderDate]],"MMM")</f>
        <v>Jul</v>
      </c>
      <c r="E83" s="14" t="s">
        <v>477</v>
      </c>
      <c r="F83" s="14" t="s">
        <v>239</v>
      </c>
      <c r="G83" s="14" t="s">
        <v>87</v>
      </c>
      <c r="H83" s="14" t="s">
        <v>88</v>
      </c>
      <c r="I83" s="14" t="s">
        <v>38</v>
      </c>
      <c r="J83" s="14" t="s">
        <v>79</v>
      </c>
      <c r="K83" s="25">
        <v>3</v>
      </c>
      <c r="L83" s="16">
        <v>335.1</v>
      </c>
      <c r="M83" s="17">
        <v>0.1</v>
      </c>
      <c r="N83" s="18">
        <v>72.38</v>
      </c>
      <c r="O83" s="18">
        <v>4.24</v>
      </c>
      <c r="P83" s="18">
        <v>981.39</v>
      </c>
      <c r="Q83" s="14" t="s">
        <v>40</v>
      </c>
      <c r="R83" s="14" t="s">
        <v>132</v>
      </c>
      <c r="S83" s="14" t="s">
        <v>89</v>
      </c>
      <c r="T83" s="14" t="s">
        <v>90</v>
      </c>
      <c r="U83" s="14" t="s">
        <v>43</v>
      </c>
      <c r="V83" s="14" t="s">
        <v>478</v>
      </c>
    </row>
    <row r="84" spans="1:22" ht="17.100000000000001" customHeight="1" x14ac:dyDescent="0.25">
      <c r="A84" s="28" t="s">
        <v>479</v>
      </c>
      <c r="B84" s="10">
        <v>44935</v>
      </c>
      <c r="C84" s="9">
        <f t="shared" si="1"/>
        <v>2023</v>
      </c>
      <c r="D84" s="9" t="str">
        <f>TEXT(salestable[[#This Row],[OrderDate]],"MMM")</f>
        <v>Jan</v>
      </c>
      <c r="E84" s="9" t="s">
        <v>480</v>
      </c>
      <c r="F84" s="9" t="s">
        <v>481</v>
      </c>
      <c r="G84" s="9" t="s">
        <v>380</v>
      </c>
      <c r="H84" s="9" t="s">
        <v>381</v>
      </c>
      <c r="I84" s="9" t="s">
        <v>25</v>
      </c>
      <c r="J84" s="9" t="s">
        <v>39</v>
      </c>
      <c r="K84" s="25">
        <v>3</v>
      </c>
      <c r="L84" s="11">
        <v>258.13</v>
      </c>
      <c r="M84" s="12">
        <v>0.05</v>
      </c>
      <c r="N84" s="13">
        <v>132.41999999999999</v>
      </c>
      <c r="O84" s="13">
        <v>7.69</v>
      </c>
      <c r="P84" s="13">
        <v>875.78</v>
      </c>
      <c r="Q84" s="9" t="s">
        <v>80</v>
      </c>
      <c r="R84" s="9" t="s">
        <v>28</v>
      </c>
      <c r="S84" s="9" t="s">
        <v>51</v>
      </c>
      <c r="T84" s="9" t="s">
        <v>42</v>
      </c>
      <c r="U84" s="9" t="s">
        <v>43</v>
      </c>
      <c r="V84" s="9" t="s">
        <v>482</v>
      </c>
    </row>
    <row r="85" spans="1:22" ht="17.100000000000001" customHeight="1" x14ac:dyDescent="0.25">
      <c r="A85" s="29" t="s">
        <v>483</v>
      </c>
      <c r="B85" s="15">
        <v>45416</v>
      </c>
      <c r="C85" s="9">
        <f t="shared" si="1"/>
        <v>2024</v>
      </c>
      <c r="D85" s="9" t="str">
        <f>TEXT(salestable[[#This Row],[OrderDate]],"MMM")</f>
        <v>May</v>
      </c>
      <c r="E85" s="14" t="s">
        <v>484</v>
      </c>
      <c r="F85" s="14" t="s">
        <v>485</v>
      </c>
      <c r="G85" s="14" t="s">
        <v>36</v>
      </c>
      <c r="H85" s="14" t="s">
        <v>37</v>
      </c>
      <c r="I85" s="14" t="s">
        <v>108</v>
      </c>
      <c r="J85" s="14" t="s">
        <v>68</v>
      </c>
      <c r="K85" s="25">
        <v>1</v>
      </c>
      <c r="L85" s="16">
        <v>594.66999999999996</v>
      </c>
      <c r="M85" s="17">
        <v>0.15</v>
      </c>
      <c r="N85" s="18">
        <v>40.44</v>
      </c>
      <c r="O85" s="18">
        <v>7.22</v>
      </c>
      <c r="P85" s="18">
        <v>553.13</v>
      </c>
      <c r="Q85" s="14" t="s">
        <v>27</v>
      </c>
      <c r="R85" s="14" t="s">
        <v>28</v>
      </c>
      <c r="S85" s="14" t="s">
        <v>41</v>
      </c>
      <c r="T85" s="14" t="s">
        <v>42</v>
      </c>
      <c r="U85" s="14" t="s">
        <v>43</v>
      </c>
      <c r="V85" s="14" t="s">
        <v>486</v>
      </c>
    </row>
    <row r="86" spans="1:22" ht="17.100000000000001" customHeight="1" x14ac:dyDescent="0.25">
      <c r="A86" s="28" t="s">
        <v>487</v>
      </c>
      <c r="B86" s="10">
        <v>45242</v>
      </c>
      <c r="C86" s="9">
        <f t="shared" si="1"/>
        <v>2023</v>
      </c>
      <c r="D86" s="9" t="str">
        <f>TEXT(salestable[[#This Row],[OrderDate]],"MMM")</f>
        <v>Nov</v>
      </c>
      <c r="E86" s="9" t="s">
        <v>488</v>
      </c>
      <c r="F86" s="9" t="s">
        <v>214</v>
      </c>
      <c r="G86" s="9" t="s">
        <v>226</v>
      </c>
      <c r="H86" s="9" t="s">
        <v>227</v>
      </c>
      <c r="I86" s="9" t="s">
        <v>180</v>
      </c>
      <c r="J86" s="9" t="s">
        <v>123</v>
      </c>
      <c r="K86" s="25">
        <v>4</v>
      </c>
      <c r="L86" s="11">
        <v>494.13</v>
      </c>
      <c r="M86" s="12">
        <v>0.05</v>
      </c>
      <c r="N86" s="13">
        <v>225.32</v>
      </c>
      <c r="O86" s="13">
        <v>7.18</v>
      </c>
      <c r="P86" s="13">
        <v>2110.19</v>
      </c>
      <c r="Q86" s="9" t="s">
        <v>69</v>
      </c>
      <c r="R86" s="9" t="s">
        <v>28</v>
      </c>
      <c r="S86" s="9" t="s">
        <v>51</v>
      </c>
      <c r="T86" s="9" t="s">
        <v>42</v>
      </c>
      <c r="U86" s="9" t="s">
        <v>43</v>
      </c>
      <c r="V86" s="9" t="s">
        <v>489</v>
      </c>
    </row>
    <row r="87" spans="1:22" ht="17.100000000000001" customHeight="1" x14ac:dyDescent="0.25">
      <c r="A87" s="29" t="s">
        <v>490</v>
      </c>
      <c r="B87" s="15">
        <v>44856</v>
      </c>
      <c r="C87" s="9">
        <f t="shared" si="1"/>
        <v>2022</v>
      </c>
      <c r="D87" s="9" t="str">
        <f>TEXT(salestable[[#This Row],[OrderDate]],"MMM")</f>
        <v>Oct</v>
      </c>
      <c r="E87" s="14" t="s">
        <v>491</v>
      </c>
      <c r="F87" s="14" t="s">
        <v>379</v>
      </c>
      <c r="G87" s="14" t="s">
        <v>492</v>
      </c>
      <c r="H87" s="14" t="s">
        <v>493</v>
      </c>
      <c r="I87" s="14" t="s">
        <v>108</v>
      </c>
      <c r="J87" s="14" t="s">
        <v>68</v>
      </c>
      <c r="K87" s="25">
        <v>4</v>
      </c>
      <c r="L87" s="16">
        <v>15.47</v>
      </c>
      <c r="M87" s="17">
        <v>0.05</v>
      </c>
      <c r="N87" s="18">
        <v>10.58</v>
      </c>
      <c r="O87" s="18">
        <v>3.91</v>
      </c>
      <c r="P87" s="18">
        <v>73.28</v>
      </c>
      <c r="Q87" s="14" t="s">
        <v>69</v>
      </c>
      <c r="R87" s="14" t="s">
        <v>132</v>
      </c>
      <c r="S87" s="14" t="s">
        <v>116</v>
      </c>
      <c r="T87" s="14" t="s">
        <v>42</v>
      </c>
      <c r="U87" s="14" t="s">
        <v>43</v>
      </c>
      <c r="V87" s="14" t="s">
        <v>494</v>
      </c>
    </row>
    <row r="88" spans="1:22" ht="17.100000000000001" customHeight="1" x14ac:dyDescent="0.25">
      <c r="A88" s="28" t="s">
        <v>495</v>
      </c>
      <c r="B88" s="10">
        <v>44852</v>
      </c>
      <c r="C88" s="9">
        <f t="shared" si="1"/>
        <v>2022</v>
      </c>
      <c r="D88" s="9" t="str">
        <f>TEXT(salestable[[#This Row],[OrderDate]],"MMM")</f>
        <v>Oct</v>
      </c>
      <c r="E88" s="9" t="s">
        <v>496</v>
      </c>
      <c r="F88" s="9" t="s">
        <v>497</v>
      </c>
      <c r="G88" s="9" t="s">
        <v>492</v>
      </c>
      <c r="H88" s="9" t="s">
        <v>493</v>
      </c>
      <c r="I88" s="9" t="s">
        <v>108</v>
      </c>
      <c r="J88" s="9" t="s">
        <v>39</v>
      </c>
      <c r="K88" s="25">
        <v>4</v>
      </c>
      <c r="L88" s="11">
        <v>28.59</v>
      </c>
      <c r="M88" s="12">
        <v>0</v>
      </c>
      <c r="N88" s="13">
        <v>20.58</v>
      </c>
      <c r="O88" s="13">
        <v>13.02</v>
      </c>
      <c r="P88" s="13">
        <v>147.96</v>
      </c>
      <c r="Q88" s="9" t="s">
        <v>69</v>
      </c>
      <c r="R88" s="9" t="s">
        <v>28</v>
      </c>
      <c r="S88" s="9" t="s">
        <v>81</v>
      </c>
      <c r="T88" s="9" t="s">
        <v>82</v>
      </c>
      <c r="U88" s="9" t="s">
        <v>43</v>
      </c>
      <c r="V88" s="9" t="s">
        <v>498</v>
      </c>
    </row>
    <row r="89" spans="1:22" ht="17.100000000000001" customHeight="1" x14ac:dyDescent="0.25">
      <c r="A89" s="29" t="s">
        <v>499</v>
      </c>
      <c r="B89" s="15">
        <v>45244</v>
      </c>
      <c r="C89" s="9">
        <f t="shared" si="1"/>
        <v>2023</v>
      </c>
      <c r="D89" s="9" t="str">
        <f>TEXT(salestable[[#This Row],[OrderDate]],"MMM")</f>
        <v>Nov</v>
      </c>
      <c r="E89" s="14" t="s">
        <v>500</v>
      </c>
      <c r="F89" s="14" t="s">
        <v>501</v>
      </c>
      <c r="G89" s="14" t="s">
        <v>77</v>
      </c>
      <c r="H89" s="14" t="s">
        <v>78</v>
      </c>
      <c r="I89" s="14" t="s">
        <v>180</v>
      </c>
      <c r="J89" s="14" t="s">
        <v>123</v>
      </c>
      <c r="K89" s="25">
        <v>5</v>
      </c>
      <c r="L89" s="16">
        <v>456.58</v>
      </c>
      <c r="M89" s="17">
        <v>0.15</v>
      </c>
      <c r="N89" s="18">
        <v>155.24</v>
      </c>
      <c r="O89" s="18">
        <v>7.48</v>
      </c>
      <c r="P89" s="18">
        <v>2103.1799999999998</v>
      </c>
      <c r="Q89" s="14" t="s">
        <v>40</v>
      </c>
      <c r="R89" s="14" t="s">
        <v>28</v>
      </c>
      <c r="S89" s="14" t="s">
        <v>166</v>
      </c>
      <c r="T89" s="14" t="s">
        <v>167</v>
      </c>
      <c r="U89" s="14" t="s">
        <v>72</v>
      </c>
      <c r="V89" s="14" t="s">
        <v>502</v>
      </c>
    </row>
    <row r="90" spans="1:22" ht="17.100000000000001" customHeight="1" x14ac:dyDescent="0.25">
      <c r="A90" s="28" t="s">
        <v>503</v>
      </c>
      <c r="B90" s="10">
        <v>44396</v>
      </c>
      <c r="C90" s="9">
        <f t="shared" si="1"/>
        <v>2021</v>
      </c>
      <c r="D90" s="9" t="str">
        <f>TEXT(salestable[[#This Row],[OrderDate]],"MMM")</f>
        <v>Jul</v>
      </c>
      <c r="E90" s="9" t="s">
        <v>504</v>
      </c>
      <c r="F90" s="9" t="s">
        <v>105</v>
      </c>
      <c r="G90" s="9" t="s">
        <v>66</v>
      </c>
      <c r="H90" s="9" t="s">
        <v>67</v>
      </c>
      <c r="I90" s="9" t="s">
        <v>25</v>
      </c>
      <c r="J90" s="9" t="s">
        <v>58</v>
      </c>
      <c r="K90" s="25">
        <v>3</v>
      </c>
      <c r="L90" s="11">
        <v>324.31</v>
      </c>
      <c r="M90" s="12">
        <v>0.2</v>
      </c>
      <c r="N90" s="13">
        <v>62.27</v>
      </c>
      <c r="O90" s="13">
        <v>4.63</v>
      </c>
      <c r="P90" s="13">
        <v>845.24</v>
      </c>
      <c r="Q90" s="9" t="s">
        <v>27</v>
      </c>
      <c r="R90" s="9" t="s">
        <v>28</v>
      </c>
      <c r="S90" s="9" t="s">
        <v>100</v>
      </c>
      <c r="T90" s="9" t="s">
        <v>101</v>
      </c>
      <c r="U90" s="9" t="s">
        <v>43</v>
      </c>
      <c r="V90" s="9" t="s">
        <v>505</v>
      </c>
    </row>
    <row r="91" spans="1:22" ht="17.100000000000001" customHeight="1" x14ac:dyDescent="0.25">
      <c r="A91" s="29" t="s">
        <v>506</v>
      </c>
      <c r="B91" s="15">
        <v>44960</v>
      </c>
      <c r="C91" s="9">
        <f t="shared" si="1"/>
        <v>2023</v>
      </c>
      <c r="D91" s="9" t="str">
        <f>TEXT(salestable[[#This Row],[OrderDate]],"MMM")</f>
        <v>Feb</v>
      </c>
      <c r="E91" s="14" t="s">
        <v>507</v>
      </c>
      <c r="F91" s="14" t="s">
        <v>129</v>
      </c>
      <c r="G91" s="14" t="s">
        <v>286</v>
      </c>
      <c r="H91" s="14" t="s">
        <v>287</v>
      </c>
      <c r="I91" s="14" t="s">
        <v>25</v>
      </c>
      <c r="J91" s="14" t="s">
        <v>79</v>
      </c>
      <c r="K91" s="25">
        <v>5</v>
      </c>
      <c r="L91" s="16">
        <v>342.26</v>
      </c>
      <c r="M91" s="17">
        <v>0.2</v>
      </c>
      <c r="N91" s="18">
        <v>109.52</v>
      </c>
      <c r="O91" s="18">
        <v>7.29</v>
      </c>
      <c r="P91" s="18">
        <v>1485.85</v>
      </c>
      <c r="Q91" s="14" t="s">
        <v>69</v>
      </c>
      <c r="R91" s="14" t="s">
        <v>99</v>
      </c>
      <c r="S91" s="14" t="s">
        <v>41</v>
      </c>
      <c r="T91" s="14" t="s">
        <v>42</v>
      </c>
      <c r="U91" s="14" t="s">
        <v>43</v>
      </c>
      <c r="V91" s="14" t="s">
        <v>508</v>
      </c>
    </row>
    <row r="92" spans="1:22" ht="17.100000000000001" customHeight="1" x14ac:dyDescent="0.25">
      <c r="A92" s="28" t="s">
        <v>509</v>
      </c>
      <c r="B92" s="10">
        <v>45626</v>
      </c>
      <c r="C92" s="9">
        <f t="shared" si="1"/>
        <v>2024</v>
      </c>
      <c r="D92" s="9" t="str">
        <f>TEXT(salestable[[#This Row],[OrderDate]],"MMM")</f>
        <v>Nov</v>
      </c>
      <c r="E92" s="9" t="s">
        <v>510</v>
      </c>
      <c r="F92" s="9" t="s">
        <v>285</v>
      </c>
      <c r="G92" s="9" t="s">
        <v>380</v>
      </c>
      <c r="H92" s="9" t="s">
        <v>381</v>
      </c>
      <c r="I92" s="9" t="s">
        <v>50</v>
      </c>
      <c r="J92" s="9" t="s">
        <v>354</v>
      </c>
      <c r="K92" s="25">
        <v>5</v>
      </c>
      <c r="L92" s="11">
        <v>201.16</v>
      </c>
      <c r="M92" s="12">
        <v>0.2</v>
      </c>
      <c r="N92" s="13">
        <v>64.37</v>
      </c>
      <c r="O92" s="13">
        <v>9.3800000000000008</v>
      </c>
      <c r="P92" s="13">
        <v>878.39</v>
      </c>
      <c r="Q92" s="9" t="s">
        <v>80</v>
      </c>
      <c r="R92" s="9" t="s">
        <v>28</v>
      </c>
      <c r="S92" s="9" t="s">
        <v>100</v>
      </c>
      <c r="T92" s="9" t="s">
        <v>101</v>
      </c>
      <c r="U92" s="9" t="s">
        <v>43</v>
      </c>
      <c r="V92" s="9" t="s">
        <v>511</v>
      </c>
    </row>
    <row r="93" spans="1:22" ht="17.100000000000001" customHeight="1" x14ac:dyDescent="0.25">
      <c r="A93" s="29" t="s">
        <v>512</v>
      </c>
      <c r="B93" s="15">
        <v>45331</v>
      </c>
      <c r="C93" s="9">
        <f t="shared" si="1"/>
        <v>2024</v>
      </c>
      <c r="D93" s="9" t="str">
        <f>TEXT(salestable[[#This Row],[OrderDate]],"MMM")</f>
        <v>Feb</v>
      </c>
      <c r="E93" s="14" t="s">
        <v>513</v>
      </c>
      <c r="F93" s="14" t="s">
        <v>418</v>
      </c>
      <c r="G93" s="14" t="s">
        <v>244</v>
      </c>
      <c r="H93" s="14" t="s">
        <v>245</v>
      </c>
      <c r="I93" s="14" t="s">
        <v>108</v>
      </c>
      <c r="J93" s="14" t="s">
        <v>79</v>
      </c>
      <c r="K93" s="25">
        <v>4</v>
      </c>
      <c r="L93" s="16">
        <v>555.99</v>
      </c>
      <c r="M93" s="17">
        <v>0.05</v>
      </c>
      <c r="N93" s="18">
        <v>253.53</v>
      </c>
      <c r="O93" s="18">
        <v>1.26</v>
      </c>
      <c r="P93" s="18">
        <v>2367.5500000000002</v>
      </c>
      <c r="Q93" s="14" t="s">
        <v>153</v>
      </c>
      <c r="R93" s="14" t="s">
        <v>70</v>
      </c>
      <c r="S93" s="14" t="s">
        <v>210</v>
      </c>
      <c r="T93" s="14" t="s">
        <v>42</v>
      </c>
      <c r="U93" s="14" t="s">
        <v>43</v>
      </c>
      <c r="V93" s="14" t="s">
        <v>412</v>
      </c>
    </row>
    <row r="94" spans="1:22" ht="17.100000000000001" customHeight="1" x14ac:dyDescent="0.25">
      <c r="A94" s="28" t="s">
        <v>514</v>
      </c>
      <c r="B94" s="10">
        <v>44533</v>
      </c>
      <c r="C94" s="9">
        <f t="shared" si="1"/>
        <v>2021</v>
      </c>
      <c r="D94" s="9" t="str">
        <f>TEXT(salestable[[#This Row],[OrderDate]],"MMM")</f>
        <v>Dec</v>
      </c>
      <c r="E94" s="9" t="s">
        <v>515</v>
      </c>
      <c r="F94" s="9" t="s">
        <v>516</v>
      </c>
      <c r="G94" s="9" t="s">
        <v>302</v>
      </c>
      <c r="H94" s="9" t="s">
        <v>303</v>
      </c>
      <c r="I94" s="9" t="s">
        <v>38</v>
      </c>
      <c r="J94" s="9" t="s">
        <v>39</v>
      </c>
      <c r="K94" s="25">
        <v>5</v>
      </c>
      <c r="L94" s="11">
        <v>138.56</v>
      </c>
      <c r="M94" s="12">
        <v>0.2</v>
      </c>
      <c r="N94" s="13">
        <v>27.71</v>
      </c>
      <c r="O94" s="13">
        <v>7.71</v>
      </c>
      <c r="P94" s="13">
        <v>589.66</v>
      </c>
      <c r="Q94" s="9" t="s">
        <v>80</v>
      </c>
      <c r="R94" s="9" t="s">
        <v>132</v>
      </c>
      <c r="S94" s="9" t="s">
        <v>228</v>
      </c>
      <c r="T94" s="9" t="s">
        <v>82</v>
      </c>
      <c r="U94" s="9" t="s">
        <v>43</v>
      </c>
      <c r="V94" s="9" t="s">
        <v>517</v>
      </c>
    </row>
    <row r="95" spans="1:22" ht="17.100000000000001" customHeight="1" x14ac:dyDescent="0.25">
      <c r="A95" s="29" t="s">
        <v>518</v>
      </c>
      <c r="B95" s="15">
        <v>44232</v>
      </c>
      <c r="C95" s="9">
        <f t="shared" si="1"/>
        <v>2021</v>
      </c>
      <c r="D95" s="9" t="str">
        <f>TEXT(salestable[[#This Row],[OrderDate]],"MMM")</f>
        <v>Feb</v>
      </c>
      <c r="E95" s="14" t="s">
        <v>519</v>
      </c>
      <c r="F95" s="14" t="s">
        <v>520</v>
      </c>
      <c r="G95" s="14" t="s">
        <v>521</v>
      </c>
      <c r="H95" s="14" t="s">
        <v>522</v>
      </c>
      <c r="I95" s="14" t="s">
        <v>50</v>
      </c>
      <c r="J95" s="14" t="s">
        <v>123</v>
      </c>
      <c r="K95" s="25">
        <v>4</v>
      </c>
      <c r="L95" s="16">
        <v>409.78</v>
      </c>
      <c r="M95" s="17">
        <v>0</v>
      </c>
      <c r="N95" s="18">
        <v>295.04000000000002</v>
      </c>
      <c r="O95" s="18">
        <v>14.29</v>
      </c>
      <c r="P95" s="18">
        <v>1948.45</v>
      </c>
      <c r="Q95" s="14" t="s">
        <v>80</v>
      </c>
      <c r="R95" s="14" t="s">
        <v>132</v>
      </c>
      <c r="S95" s="14" t="s">
        <v>210</v>
      </c>
      <c r="T95" s="14" t="s">
        <v>42</v>
      </c>
      <c r="U95" s="14" t="s">
        <v>43</v>
      </c>
      <c r="V95" s="14" t="s">
        <v>523</v>
      </c>
    </row>
    <row r="96" spans="1:22" ht="17.100000000000001" customHeight="1" x14ac:dyDescent="0.25">
      <c r="A96" s="28" t="s">
        <v>524</v>
      </c>
      <c r="B96" s="10">
        <v>44560</v>
      </c>
      <c r="C96" s="9">
        <f t="shared" si="1"/>
        <v>2021</v>
      </c>
      <c r="D96" s="9" t="str">
        <f>TEXT(salestable[[#This Row],[OrderDate]],"MMM")</f>
        <v>Dec</v>
      </c>
      <c r="E96" s="9" t="s">
        <v>525</v>
      </c>
      <c r="F96" s="9" t="s">
        <v>526</v>
      </c>
      <c r="G96" s="9" t="s">
        <v>244</v>
      </c>
      <c r="H96" s="9" t="s">
        <v>245</v>
      </c>
      <c r="I96" s="9" t="s">
        <v>180</v>
      </c>
      <c r="J96" s="9" t="s">
        <v>68</v>
      </c>
      <c r="K96" s="25">
        <v>4</v>
      </c>
      <c r="L96" s="11">
        <v>42.31</v>
      </c>
      <c r="M96" s="12">
        <v>0.1</v>
      </c>
      <c r="N96" s="13">
        <v>12.19</v>
      </c>
      <c r="O96" s="13">
        <v>1.28</v>
      </c>
      <c r="P96" s="13">
        <v>165.79</v>
      </c>
      <c r="Q96" s="9" t="s">
        <v>40</v>
      </c>
      <c r="R96" s="9" t="s">
        <v>28</v>
      </c>
      <c r="S96" s="9" t="s">
        <v>89</v>
      </c>
      <c r="T96" s="9" t="s">
        <v>90</v>
      </c>
      <c r="U96" s="9" t="s">
        <v>43</v>
      </c>
      <c r="V96" s="9" t="s">
        <v>527</v>
      </c>
    </row>
    <row r="97" spans="1:22" ht="17.100000000000001" customHeight="1" x14ac:dyDescent="0.25">
      <c r="A97" s="29" t="s">
        <v>528</v>
      </c>
      <c r="B97" s="15">
        <v>45410</v>
      </c>
      <c r="C97" s="9">
        <f t="shared" si="1"/>
        <v>2024</v>
      </c>
      <c r="D97" s="9" t="str">
        <f>TEXT(salestable[[#This Row],[OrderDate]],"MMM")</f>
        <v>Apr</v>
      </c>
      <c r="E97" s="14" t="s">
        <v>529</v>
      </c>
      <c r="F97" s="14" t="s">
        <v>249</v>
      </c>
      <c r="G97" s="14" t="s">
        <v>530</v>
      </c>
      <c r="H97" s="14" t="s">
        <v>531</v>
      </c>
      <c r="I97" s="14" t="s">
        <v>180</v>
      </c>
      <c r="J97" s="14" t="s">
        <v>354</v>
      </c>
      <c r="K97" s="25">
        <v>1</v>
      </c>
      <c r="L97" s="16">
        <v>170.88</v>
      </c>
      <c r="M97" s="17">
        <v>0.2</v>
      </c>
      <c r="N97" s="18">
        <v>16.399999999999999</v>
      </c>
      <c r="O97" s="18">
        <v>7.6</v>
      </c>
      <c r="P97" s="18">
        <v>160.69999999999999</v>
      </c>
      <c r="Q97" s="14" t="s">
        <v>69</v>
      </c>
      <c r="R97" s="14" t="s">
        <v>28</v>
      </c>
      <c r="S97" s="14" t="s">
        <v>60</v>
      </c>
      <c r="T97" s="14" t="s">
        <v>61</v>
      </c>
      <c r="U97" s="14" t="s">
        <v>43</v>
      </c>
      <c r="V97" s="14" t="s">
        <v>532</v>
      </c>
    </row>
    <row r="98" spans="1:22" ht="17.100000000000001" customHeight="1" x14ac:dyDescent="0.25">
      <c r="A98" s="28" t="s">
        <v>533</v>
      </c>
      <c r="B98" s="10">
        <v>43992</v>
      </c>
      <c r="C98" s="9">
        <f t="shared" si="1"/>
        <v>2020</v>
      </c>
      <c r="D98" s="9" t="str">
        <f>TEXT(salestable[[#This Row],[OrderDate]],"MMM")</f>
        <v>Jun</v>
      </c>
      <c r="E98" s="9" t="s">
        <v>534</v>
      </c>
      <c r="F98" s="9" t="s">
        <v>301</v>
      </c>
      <c r="G98" s="9" t="s">
        <v>521</v>
      </c>
      <c r="H98" s="9" t="s">
        <v>522</v>
      </c>
      <c r="I98" s="9" t="s">
        <v>25</v>
      </c>
      <c r="J98" s="9" t="s">
        <v>354</v>
      </c>
      <c r="K98" s="25">
        <v>3</v>
      </c>
      <c r="L98" s="11">
        <v>548.16999999999996</v>
      </c>
      <c r="M98" s="12">
        <v>0.05</v>
      </c>
      <c r="N98" s="13">
        <v>0</v>
      </c>
      <c r="O98" s="13">
        <v>2.63</v>
      </c>
      <c r="P98" s="13">
        <v>1564.91</v>
      </c>
      <c r="Q98" s="9" t="s">
        <v>80</v>
      </c>
      <c r="R98" s="9" t="s">
        <v>28</v>
      </c>
      <c r="S98" s="9" t="s">
        <v>41</v>
      </c>
      <c r="T98" s="9" t="s">
        <v>42</v>
      </c>
      <c r="U98" s="9" t="s">
        <v>43</v>
      </c>
      <c r="V98" s="9" t="s">
        <v>535</v>
      </c>
    </row>
    <row r="99" spans="1:22" ht="17.100000000000001" customHeight="1" x14ac:dyDescent="0.25">
      <c r="A99" s="29" t="s">
        <v>536</v>
      </c>
      <c r="B99" s="15">
        <v>44032</v>
      </c>
      <c r="C99" s="9">
        <f t="shared" si="1"/>
        <v>2020</v>
      </c>
      <c r="D99" s="9" t="str">
        <f>TEXT(salestable[[#This Row],[OrderDate]],"MMM")</f>
        <v>Jul</v>
      </c>
      <c r="E99" s="14" t="s">
        <v>537</v>
      </c>
      <c r="F99" s="14" t="s">
        <v>538</v>
      </c>
      <c r="G99" s="14" t="s">
        <v>226</v>
      </c>
      <c r="H99" s="14" t="s">
        <v>227</v>
      </c>
      <c r="I99" s="14" t="s">
        <v>180</v>
      </c>
      <c r="J99" s="14" t="s">
        <v>263</v>
      </c>
      <c r="K99" s="25">
        <v>4</v>
      </c>
      <c r="L99" s="16">
        <v>260.91000000000003</v>
      </c>
      <c r="M99" s="17">
        <v>0</v>
      </c>
      <c r="N99" s="18">
        <v>83.49</v>
      </c>
      <c r="O99" s="18">
        <v>2.86</v>
      </c>
      <c r="P99" s="18">
        <v>1129.99</v>
      </c>
      <c r="Q99" s="14" t="s">
        <v>80</v>
      </c>
      <c r="R99" s="14" t="s">
        <v>181</v>
      </c>
      <c r="S99" s="14" t="s">
        <v>228</v>
      </c>
      <c r="T99" s="14" t="s">
        <v>82</v>
      </c>
      <c r="U99" s="14" t="s">
        <v>43</v>
      </c>
      <c r="V99" s="14" t="s">
        <v>539</v>
      </c>
    </row>
    <row r="100" spans="1:22" ht="17.100000000000001" customHeight="1" x14ac:dyDescent="0.25">
      <c r="A100" s="28" t="s">
        <v>540</v>
      </c>
      <c r="B100" s="10">
        <v>44826</v>
      </c>
      <c r="C100" s="9">
        <f t="shared" si="1"/>
        <v>2022</v>
      </c>
      <c r="D100" s="9" t="str">
        <f>TEXT(salestable[[#This Row],[OrderDate]],"MMM")</f>
        <v>Sep</v>
      </c>
      <c r="E100" s="9" t="s">
        <v>541</v>
      </c>
      <c r="F100" s="9" t="s">
        <v>542</v>
      </c>
      <c r="G100" s="9" t="s">
        <v>96</v>
      </c>
      <c r="H100" s="9" t="s">
        <v>97</v>
      </c>
      <c r="I100" s="9" t="s">
        <v>25</v>
      </c>
      <c r="J100" s="9" t="s">
        <v>263</v>
      </c>
      <c r="K100" s="25">
        <v>5</v>
      </c>
      <c r="L100" s="11">
        <v>384.56</v>
      </c>
      <c r="M100" s="12">
        <v>0.15</v>
      </c>
      <c r="N100" s="13">
        <v>130.75</v>
      </c>
      <c r="O100" s="13">
        <v>12.62</v>
      </c>
      <c r="P100" s="13">
        <v>1777.75</v>
      </c>
      <c r="Q100" s="9" t="s">
        <v>80</v>
      </c>
      <c r="R100" s="9" t="s">
        <v>28</v>
      </c>
      <c r="S100" s="9" t="s">
        <v>89</v>
      </c>
      <c r="T100" s="9" t="s">
        <v>90</v>
      </c>
      <c r="U100" s="9" t="s">
        <v>43</v>
      </c>
      <c r="V100" s="9" t="s">
        <v>543</v>
      </c>
    </row>
    <row r="101" spans="1:22" ht="17.100000000000001" customHeight="1" x14ac:dyDescent="0.25">
      <c r="A101" s="29" t="s">
        <v>544</v>
      </c>
      <c r="B101" s="15">
        <v>44100</v>
      </c>
      <c r="C101" s="9">
        <f t="shared" si="1"/>
        <v>2020</v>
      </c>
      <c r="D101" s="9" t="str">
        <f>TEXT(salestable[[#This Row],[OrderDate]],"MMM")</f>
        <v>Sep</v>
      </c>
      <c r="E101" s="14" t="s">
        <v>545</v>
      </c>
      <c r="F101" s="14" t="s">
        <v>307</v>
      </c>
      <c r="G101" s="14" t="s">
        <v>77</v>
      </c>
      <c r="H101" s="14" t="s">
        <v>78</v>
      </c>
      <c r="I101" s="14" t="s">
        <v>180</v>
      </c>
      <c r="J101" s="14" t="s">
        <v>109</v>
      </c>
      <c r="K101" s="25">
        <v>1</v>
      </c>
      <c r="L101" s="16">
        <v>206.2</v>
      </c>
      <c r="M101" s="17">
        <v>0</v>
      </c>
      <c r="N101" s="18">
        <v>16.5</v>
      </c>
      <c r="O101" s="18">
        <v>9.08</v>
      </c>
      <c r="P101" s="18">
        <v>231.78</v>
      </c>
      <c r="Q101" s="14" t="s">
        <v>69</v>
      </c>
      <c r="R101" s="14" t="s">
        <v>28</v>
      </c>
      <c r="S101" s="14" t="s">
        <v>182</v>
      </c>
      <c r="T101" s="14" t="s">
        <v>183</v>
      </c>
      <c r="U101" s="14" t="s">
        <v>31</v>
      </c>
      <c r="V101" s="14" t="s">
        <v>546</v>
      </c>
    </row>
    <row r="102" spans="1:22" ht="17.100000000000001" customHeight="1" x14ac:dyDescent="0.25">
      <c r="A102" s="28" t="s">
        <v>547</v>
      </c>
      <c r="B102" s="10">
        <v>44646</v>
      </c>
      <c r="C102" s="9">
        <f t="shared" si="1"/>
        <v>2022</v>
      </c>
      <c r="D102" s="9" t="str">
        <f>TEXT(salestable[[#This Row],[OrderDate]],"MMM")</f>
        <v>Mar</v>
      </c>
      <c r="E102" s="9" t="s">
        <v>548</v>
      </c>
      <c r="F102" s="9" t="s">
        <v>549</v>
      </c>
      <c r="G102" s="9" t="s">
        <v>137</v>
      </c>
      <c r="H102" s="9" t="s">
        <v>138</v>
      </c>
      <c r="I102" s="9" t="s">
        <v>108</v>
      </c>
      <c r="J102" s="9" t="s">
        <v>79</v>
      </c>
      <c r="K102" s="25">
        <v>4</v>
      </c>
      <c r="L102" s="11">
        <v>369.47</v>
      </c>
      <c r="M102" s="12">
        <v>0.25</v>
      </c>
      <c r="N102" s="13">
        <v>199.51</v>
      </c>
      <c r="O102" s="13">
        <v>4.5599999999999996</v>
      </c>
      <c r="P102" s="13">
        <v>1312.48</v>
      </c>
      <c r="Q102" s="9" t="s">
        <v>69</v>
      </c>
      <c r="R102" s="9" t="s">
        <v>28</v>
      </c>
      <c r="S102" s="9" t="s">
        <v>166</v>
      </c>
      <c r="T102" s="9" t="s">
        <v>167</v>
      </c>
      <c r="U102" s="9" t="s">
        <v>43</v>
      </c>
      <c r="V102" s="9" t="s">
        <v>198</v>
      </c>
    </row>
    <row r="103" spans="1:22" ht="17.100000000000001" customHeight="1" x14ac:dyDescent="0.25">
      <c r="A103" s="29" t="s">
        <v>550</v>
      </c>
      <c r="B103" s="15">
        <v>45125</v>
      </c>
      <c r="C103" s="9">
        <f t="shared" si="1"/>
        <v>2023</v>
      </c>
      <c r="D103" s="9" t="str">
        <f>TEXT(salestable[[#This Row],[OrderDate]],"MMM")</f>
        <v>Jul</v>
      </c>
      <c r="E103" s="14" t="s">
        <v>551</v>
      </c>
      <c r="F103" s="14" t="s">
        <v>249</v>
      </c>
      <c r="G103" s="14" t="s">
        <v>23</v>
      </c>
      <c r="H103" s="14" t="s">
        <v>24</v>
      </c>
      <c r="I103" s="14" t="s">
        <v>25</v>
      </c>
      <c r="J103" s="14" t="s">
        <v>256</v>
      </c>
      <c r="K103" s="25">
        <v>1</v>
      </c>
      <c r="L103" s="16">
        <v>29.37</v>
      </c>
      <c r="M103" s="17">
        <v>0</v>
      </c>
      <c r="N103" s="18">
        <v>1.47</v>
      </c>
      <c r="O103" s="18">
        <v>5.45</v>
      </c>
      <c r="P103" s="18">
        <v>36.29</v>
      </c>
      <c r="Q103" s="14" t="s">
        <v>69</v>
      </c>
      <c r="R103" s="14" t="s">
        <v>28</v>
      </c>
      <c r="S103" s="14" t="s">
        <v>139</v>
      </c>
      <c r="T103" s="14" t="s">
        <v>140</v>
      </c>
      <c r="U103" s="14" t="s">
        <v>43</v>
      </c>
      <c r="V103" s="14" t="s">
        <v>552</v>
      </c>
    </row>
    <row r="104" spans="1:22" ht="17.100000000000001" customHeight="1" x14ac:dyDescent="0.25">
      <c r="A104" s="28" t="s">
        <v>553</v>
      </c>
      <c r="B104" s="10">
        <v>44286</v>
      </c>
      <c r="C104" s="9">
        <f t="shared" si="1"/>
        <v>2021</v>
      </c>
      <c r="D104" s="9" t="str">
        <f>TEXT(salestable[[#This Row],[OrderDate]],"MMM")</f>
        <v>Mar</v>
      </c>
      <c r="E104" s="9" t="s">
        <v>554</v>
      </c>
      <c r="F104" s="9" t="s">
        <v>555</v>
      </c>
      <c r="G104" s="9" t="s">
        <v>244</v>
      </c>
      <c r="H104" s="9" t="s">
        <v>245</v>
      </c>
      <c r="I104" s="9" t="s">
        <v>38</v>
      </c>
      <c r="J104" s="9" t="s">
        <v>109</v>
      </c>
      <c r="K104" s="25">
        <v>2</v>
      </c>
      <c r="L104" s="11">
        <v>159.82</v>
      </c>
      <c r="M104" s="12">
        <v>0.05</v>
      </c>
      <c r="N104" s="13">
        <v>15.18</v>
      </c>
      <c r="O104" s="13">
        <v>2.5499999999999998</v>
      </c>
      <c r="P104" s="13">
        <v>321.39</v>
      </c>
      <c r="Q104" s="9" t="s">
        <v>27</v>
      </c>
      <c r="R104" s="9" t="s">
        <v>28</v>
      </c>
      <c r="S104" s="9" t="s">
        <v>188</v>
      </c>
      <c r="T104" s="9" t="s">
        <v>82</v>
      </c>
      <c r="U104" s="9" t="s">
        <v>43</v>
      </c>
      <c r="V104" s="9" t="s">
        <v>556</v>
      </c>
    </row>
    <row r="105" spans="1:22" ht="17.100000000000001" customHeight="1" x14ac:dyDescent="0.25">
      <c r="A105" s="29" t="s">
        <v>557</v>
      </c>
      <c r="B105" s="15">
        <v>45316</v>
      </c>
      <c r="C105" s="9">
        <f t="shared" si="1"/>
        <v>2024</v>
      </c>
      <c r="D105" s="9" t="str">
        <f>TEXT(salestable[[#This Row],[OrderDate]],"MMM")</f>
        <v>Jan</v>
      </c>
      <c r="E105" s="14" t="s">
        <v>558</v>
      </c>
      <c r="F105" s="14" t="s">
        <v>214</v>
      </c>
      <c r="G105" s="14" t="s">
        <v>106</v>
      </c>
      <c r="H105" s="14" t="s">
        <v>107</v>
      </c>
      <c r="I105" s="14" t="s">
        <v>98</v>
      </c>
      <c r="J105" s="14" t="s">
        <v>263</v>
      </c>
      <c r="K105" s="25">
        <v>4</v>
      </c>
      <c r="L105" s="16">
        <v>548.39</v>
      </c>
      <c r="M105" s="17">
        <v>0</v>
      </c>
      <c r="N105" s="18">
        <v>109.68</v>
      </c>
      <c r="O105" s="18">
        <v>12.26</v>
      </c>
      <c r="P105" s="18">
        <v>2315.5</v>
      </c>
      <c r="Q105" s="14" t="s">
        <v>80</v>
      </c>
      <c r="R105" s="14" t="s">
        <v>28</v>
      </c>
      <c r="S105" s="14" t="s">
        <v>154</v>
      </c>
      <c r="T105" s="14" t="s">
        <v>155</v>
      </c>
      <c r="U105" s="14" t="s">
        <v>43</v>
      </c>
      <c r="V105" s="14" t="s">
        <v>559</v>
      </c>
    </row>
    <row r="106" spans="1:22" ht="17.100000000000001" customHeight="1" x14ac:dyDescent="0.25">
      <c r="A106" s="28" t="s">
        <v>560</v>
      </c>
      <c r="B106" s="10">
        <v>45581</v>
      </c>
      <c r="C106" s="9">
        <f t="shared" si="1"/>
        <v>2024</v>
      </c>
      <c r="D106" s="9" t="str">
        <f>TEXT(salestable[[#This Row],[OrderDate]],"MMM")</f>
        <v>Oct</v>
      </c>
      <c r="E106" s="9" t="s">
        <v>561</v>
      </c>
      <c r="F106" s="9" t="s">
        <v>562</v>
      </c>
      <c r="G106" s="9" t="s">
        <v>178</v>
      </c>
      <c r="H106" s="9" t="s">
        <v>179</v>
      </c>
      <c r="I106" s="9" t="s">
        <v>180</v>
      </c>
      <c r="J106" s="9" t="s">
        <v>123</v>
      </c>
      <c r="K106" s="25">
        <v>3</v>
      </c>
      <c r="L106" s="11">
        <v>99.05</v>
      </c>
      <c r="M106" s="12">
        <v>0.05</v>
      </c>
      <c r="N106" s="13">
        <v>33.880000000000003</v>
      </c>
      <c r="O106" s="13">
        <v>0.71</v>
      </c>
      <c r="P106" s="13">
        <v>316.88</v>
      </c>
      <c r="Q106" s="9" t="s">
        <v>69</v>
      </c>
      <c r="R106" s="9" t="s">
        <v>28</v>
      </c>
      <c r="S106" s="9" t="s">
        <v>51</v>
      </c>
      <c r="T106" s="9" t="s">
        <v>42</v>
      </c>
      <c r="U106" s="9" t="s">
        <v>43</v>
      </c>
      <c r="V106" s="9" t="s">
        <v>563</v>
      </c>
    </row>
    <row r="107" spans="1:22" ht="17.100000000000001" customHeight="1" x14ac:dyDescent="0.25">
      <c r="A107" s="29" t="s">
        <v>564</v>
      </c>
      <c r="B107" s="15">
        <v>45106</v>
      </c>
      <c r="C107" s="9">
        <f t="shared" si="1"/>
        <v>2023</v>
      </c>
      <c r="D107" s="9" t="str">
        <f>TEXT(salestable[[#This Row],[OrderDate]],"MMM")</f>
        <v>Jun</v>
      </c>
      <c r="E107" s="14" t="s">
        <v>565</v>
      </c>
      <c r="F107" s="14" t="s">
        <v>566</v>
      </c>
      <c r="G107" s="14" t="s">
        <v>492</v>
      </c>
      <c r="H107" s="14" t="s">
        <v>493</v>
      </c>
      <c r="I107" s="14" t="s">
        <v>98</v>
      </c>
      <c r="J107" s="14" t="s">
        <v>26</v>
      </c>
      <c r="K107" s="25">
        <v>1</v>
      </c>
      <c r="L107" s="16">
        <v>113.27</v>
      </c>
      <c r="M107" s="17">
        <v>0.05</v>
      </c>
      <c r="N107" s="18">
        <v>5.38</v>
      </c>
      <c r="O107" s="18">
        <v>0.22</v>
      </c>
      <c r="P107" s="18">
        <v>113.21</v>
      </c>
      <c r="Q107" s="14" t="s">
        <v>80</v>
      </c>
      <c r="R107" s="14" t="s">
        <v>28</v>
      </c>
      <c r="S107" s="14" t="s">
        <v>51</v>
      </c>
      <c r="T107" s="14" t="s">
        <v>42</v>
      </c>
      <c r="U107" s="14" t="s">
        <v>43</v>
      </c>
      <c r="V107" s="14" t="s">
        <v>567</v>
      </c>
    </row>
    <row r="108" spans="1:22" ht="17.100000000000001" customHeight="1" x14ac:dyDescent="0.25">
      <c r="A108" s="28" t="s">
        <v>568</v>
      </c>
      <c r="B108" s="10">
        <v>44847</v>
      </c>
      <c r="C108" s="9">
        <f t="shared" si="1"/>
        <v>2022</v>
      </c>
      <c r="D108" s="9" t="str">
        <f>TEXT(salestable[[#This Row],[OrderDate]],"MMM")</f>
        <v>Oct</v>
      </c>
      <c r="E108" s="9" t="s">
        <v>569</v>
      </c>
      <c r="F108" s="9" t="s">
        <v>570</v>
      </c>
      <c r="G108" s="9" t="s">
        <v>226</v>
      </c>
      <c r="H108" s="9" t="s">
        <v>227</v>
      </c>
      <c r="I108" s="9" t="s">
        <v>108</v>
      </c>
      <c r="J108" s="9" t="s">
        <v>39</v>
      </c>
      <c r="K108" s="25">
        <v>3</v>
      </c>
      <c r="L108" s="11">
        <v>297.26</v>
      </c>
      <c r="M108" s="12">
        <v>0.05</v>
      </c>
      <c r="N108" s="13">
        <v>101.66</v>
      </c>
      <c r="O108" s="13">
        <v>5.24</v>
      </c>
      <c r="P108" s="13">
        <v>954.09</v>
      </c>
      <c r="Q108" s="9" t="s">
        <v>69</v>
      </c>
      <c r="R108" s="9" t="s">
        <v>99</v>
      </c>
      <c r="S108" s="9" t="s">
        <v>154</v>
      </c>
      <c r="T108" s="9" t="s">
        <v>155</v>
      </c>
      <c r="U108" s="9" t="s">
        <v>43</v>
      </c>
      <c r="V108" s="9" t="s">
        <v>475</v>
      </c>
    </row>
    <row r="109" spans="1:22" ht="17.100000000000001" customHeight="1" x14ac:dyDescent="0.25">
      <c r="A109" s="29" t="s">
        <v>571</v>
      </c>
      <c r="B109" s="15">
        <v>45556</v>
      </c>
      <c r="C109" s="9">
        <f t="shared" si="1"/>
        <v>2024</v>
      </c>
      <c r="D109" s="9" t="str">
        <f>TEXT(salestable[[#This Row],[OrderDate]],"MMM")</f>
        <v>Sep</v>
      </c>
      <c r="E109" s="14" t="s">
        <v>572</v>
      </c>
      <c r="F109" s="14" t="s">
        <v>573</v>
      </c>
      <c r="G109" s="14" t="s">
        <v>574</v>
      </c>
      <c r="H109" s="14" t="s">
        <v>575</v>
      </c>
      <c r="I109" s="14" t="s">
        <v>50</v>
      </c>
      <c r="J109" s="14" t="s">
        <v>123</v>
      </c>
      <c r="K109" s="25">
        <v>1</v>
      </c>
      <c r="L109" s="16">
        <v>483.5</v>
      </c>
      <c r="M109" s="17">
        <v>0</v>
      </c>
      <c r="N109" s="18">
        <v>38.68</v>
      </c>
      <c r="O109" s="18">
        <v>4.62</v>
      </c>
      <c r="P109" s="18">
        <v>526.79999999999995</v>
      </c>
      <c r="Q109" s="14" t="s">
        <v>27</v>
      </c>
      <c r="R109" s="14" t="s">
        <v>28</v>
      </c>
      <c r="S109" s="14" t="s">
        <v>81</v>
      </c>
      <c r="T109" s="14" t="s">
        <v>82</v>
      </c>
      <c r="U109" s="14" t="s">
        <v>43</v>
      </c>
      <c r="V109" s="14" t="s">
        <v>576</v>
      </c>
    </row>
    <row r="110" spans="1:22" ht="17.100000000000001" customHeight="1" x14ac:dyDescent="0.25">
      <c r="A110" s="28" t="s">
        <v>577</v>
      </c>
      <c r="B110" s="10">
        <v>44126</v>
      </c>
      <c r="C110" s="9">
        <f t="shared" si="1"/>
        <v>2020</v>
      </c>
      <c r="D110" s="9" t="str">
        <f>TEXT(salestable[[#This Row],[OrderDate]],"MMM")</f>
        <v>Oct</v>
      </c>
      <c r="E110" s="9" t="s">
        <v>578</v>
      </c>
      <c r="F110" s="9" t="s">
        <v>566</v>
      </c>
      <c r="G110" s="9" t="s">
        <v>374</v>
      </c>
      <c r="H110" s="9" t="s">
        <v>375</v>
      </c>
      <c r="I110" s="9" t="s">
        <v>108</v>
      </c>
      <c r="J110" s="9" t="s">
        <v>123</v>
      </c>
      <c r="K110" s="25">
        <v>3</v>
      </c>
      <c r="L110" s="11">
        <v>127.42</v>
      </c>
      <c r="M110" s="12">
        <v>0.15</v>
      </c>
      <c r="N110" s="13">
        <v>16.25</v>
      </c>
      <c r="O110" s="13">
        <v>1.88</v>
      </c>
      <c r="P110" s="13">
        <v>343.05</v>
      </c>
      <c r="Q110" s="9" t="s">
        <v>27</v>
      </c>
      <c r="R110" s="9" t="s">
        <v>28</v>
      </c>
      <c r="S110" s="9" t="s">
        <v>210</v>
      </c>
      <c r="T110" s="9" t="s">
        <v>42</v>
      </c>
      <c r="U110" s="9" t="s">
        <v>43</v>
      </c>
      <c r="V110" s="9" t="s">
        <v>579</v>
      </c>
    </row>
    <row r="111" spans="1:22" ht="17.100000000000001" customHeight="1" x14ac:dyDescent="0.25">
      <c r="A111" s="29" t="s">
        <v>580</v>
      </c>
      <c r="B111" s="15">
        <v>45579</v>
      </c>
      <c r="C111" s="9">
        <f t="shared" si="1"/>
        <v>2024</v>
      </c>
      <c r="D111" s="9" t="str">
        <f>TEXT(salestable[[#This Row],[OrderDate]],"MMM")</f>
        <v>Oct</v>
      </c>
      <c r="E111" s="14" t="s">
        <v>581</v>
      </c>
      <c r="F111" s="14" t="s">
        <v>328</v>
      </c>
      <c r="G111" s="14" t="s">
        <v>77</v>
      </c>
      <c r="H111" s="14" t="s">
        <v>78</v>
      </c>
      <c r="I111" s="14" t="s">
        <v>108</v>
      </c>
      <c r="J111" s="14" t="s">
        <v>123</v>
      </c>
      <c r="K111" s="25">
        <v>5</v>
      </c>
      <c r="L111" s="16">
        <v>520.69000000000005</v>
      </c>
      <c r="M111" s="17">
        <v>0</v>
      </c>
      <c r="N111" s="18">
        <v>130.16999999999999</v>
      </c>
      <c r="O111" s="18">
        <v>9.98</v>
      </c>
      <c r="P111" s="18">
        <v>2743.6</v>
      </c>
      <c r="Q111" s="14" t="s">
        <v>153</v>
      </c>
      <c r="R111" s="14" t="s">
        <v>28</v>
      </c>
      <c r="S111" s="14" t="s">
        <v>182</v>
      </c>
      <c r="T111" s="14" t="s">
        <v>183</v>
      </c>
      <c r="U111" s="14" t="s">
        <v>31</v>
      </c>
      <c r="V111" s="14" t="s">
        <v>582</v>
      </c>
    </row>
    <row r="112" spans="1:22" ht="17.100000000000001" customHeight="1" x14ac:dyDescent="0.25">
      <c r="A112" s="28" t="s">
        <v>583</v>
      </c>
      <c r="B112" s="10">
        <v>44550</v>
      </c>
      <c r="C112" s="9">
        <f t="shared" si="1"/>
        <v>2021</v>
      </c>
      <c r="D112" s="9" t="str">
        <f>TEXT(salestable[[#This Row],[OrderDate]],"MMM")</f>
        <v>Dec</v>
      </c>
      <c r="E112" s="9" t="s">
        <v>584</v>
      </c>
      <c r="F112" s="9" t="s">
        <v>232</v>
      </c>
      <c r="G112" s="9" t="s">
        <v>66</v>
      </c>
      <c r="H112" s="9" t="s">
        <v>67</v>
      </c>
      <c r="I112" s="9" t="s">
        <v>50</v>
      </c>
      <c r="J112" s="9" t="s">
        <v>26</v>
      </c>
      <c r="K112" s="25">
        <v>5</v>
      </c>
      <c r="L112" s="11">
        <v>61.48</v>
      </c>
      <c r="M112" s="12">
        <v>0</v>
      </c>
      <c r="N112" s="13">
        <v>55.33</v>
      </c>
      <c r="O112" s="13">
        <v>2.64</v>
      </c>
      <c r="P112" s="13">
        <v>365.37</v>
      </c>
      <c r="Q112" s="9" t="s">
        <v>40</v>
      </c>
      <c r="R112" s="9" t="s">
        <v>28</v>
      </c>
      <c r="S112" s="9" t="s">
        <v>71</v>
      </c>
      <c r="T112" s="9" t="s">
        <v>42</v>
      </c>
      <c r="U112" s="9" t="s">
        <v>43</v>
      </c>
      <c r="V112" s="9" t="s">
        <v>585</v>
      </c>
    </row>
    <row r="113" spans="1:22" ht="17.100000000000001" customHeight="1" x14ac:dyDescent="0.25">
      <c r="A113" s="29" t="s">
        <v>586</v>
      </c>
      <c r="B113" s="15">
        <v>45603</v>
      </c>
      <c r="C113" s="9">
        <f t="shared" si="1"/>
        <v>2024</v>
      </c>
      <c r="D113" s="9" t="str">
        <f>TEXT(salestable[[#This Row],[OrderDate]],"MMM")</f>
        <v>Nov</v>
      </c>
      <c r="E113" s="14" t="s">
        <v>587</v>
      </c>
      <c r="F113" s="14" t="s">
        <v>207</v>
      </c>
      <c r="G113" s="14" t="s">
        <v>302</v>
      </c>
      <c r="H113" s="14" t="s">
        <v>303</v>
      </c>
      <c r="I113" s="14" t="s">
        <v>25</v>
      </c>
      <c r="J113" s="14" t="s">
        <v>68</v>
      </c>
      <c r="K113" s="25">
        <v>5</v>
      </c>
      <c r="L113" s="16">
        <v>314</v>
      </c>
      <c r="M113" s="17">
        <v>0</v>
      </c>
      <c r="N113" s="18">
        <v>282.60000000000002</v>
      </c>
      <c r="O113" s="18">
        <v>8.14</v>
      </c>
      <c r="P113" s="18">
        <v>1860.74</v>
      </c>
      <c r="Q113" s="14" t="s">
        <v>27</v>
      </c>
      <c r="R113" s="14" t="s">
        <v>28</v>
      </c>
      <c r="S113" s="14" t="s">
        <v>228</v>
      </c>
      <c r="T113" s="14" t="s">
        <v>82</v>
      </c>
      <c r="U113" s="14" t="s">
        <v>43</v>
      </c>
      <c r="V113" s="14" t="s">
        <v>588</v>
      </c>
    </row>
    <row r="114" spans="1:22" ht="17.100000000000001" customHeight="1" x14ac:dyDescent="0.25">
      <c r="A114" s="28" t="s">
        <v>589</v>
      </c>
      <c r="B114" s="10">
        <v>44168</v>
      </c>
      <c r="C114" s="9">
        <f t="shared" si="1"/>
        <v>2020</v>
      </c>
      <c r="D114" s="9" t="str">
        <f>TEXT(salestable[[#This Row],[OrderDate]],"MMM")</f>
        <v>Dec</v>
      </c>
      <c r="E114" s="9" t="s">
        <v>590</v>
      </c>
      <c r="F114" s="9" t="s">
        <v>591</v>
      </c>
      <c r="G114" s="9" t="s">
        <v>592</v>
      </c>
      <c r="H114" s="9" t="s">
        <v>593</v>
      </c>
      <c r="I114" s="9" t="s">
        <v>108</v>
      </c>
      <c r="J114" s="9" t="s">
        <v>39</v>
      </c>
      <c r="K114" s="25">
        <v>4</v>
      </c>
      <c r="L114" s="11">
        <v>189.7</v>
      </c>
      <c r="M114" s="12">
        <v>0.25</v>
      </c>
      <c r="N114" s="13">
        <v>28.46</v>
      </c>
      <c r="O114" s="13">
        <v>13.2</v>
      </c>
      <c r="P114" s="13">
        <v>610.76</v>
      </c>
      <c r="Q114" s="9" t="s">
        <v>40</v>
      </c>
      <c r="R114" s="9" t="s">
        <v>70</v>
      </c>
      <c r="S114" s="9" t="s">
        <v>51</v>
      </c>
      <c r="T114" s="9" t="s">
        <v>42</v>
      </c>
      <c r="U114" s="9" t="s">
        <v>43</v>
      </c>
      <c r="V114" s="9" t="s">
        <v>594</v>
      </c>
    </row>
    <row r="115" spans="1:22" ht="17.100000000000001" customHeight="1" x14ac:dyDescent="0.25">
      <c r="A115" s="29" t="s">
        <v>595</v>
      </c>
      <c r="B115" s="15">
        <v>44709</v>
      </c>
      <c r="C115" s="9">
        <f t="shared" si="1"/>
        <v>2022</v>
      </c>
      <c r="D115" s="9" t="str">
        <f>TEXT(salestable[[#This Row],[OrderDate]],"MMM")</f>
        <v>May</v>
      </c>
      <c r="E115" s="14" t="s">
        <v>596</v>
      </c>
      <c r="F115" s="14" t="s">
        <v>597</v>
      </c>
      <c r="G115" s="14" t="s">
        <v>226</v>
      </c>
      <c r="H115" s="14" t="s">
        <v>227</v>
      </c>
      <c r="I115" s="14" t="s">
        <v>50</v>
      </c>
      <c r="J115" s="14" t="s">
        <v>123</v>
      </c>
      <c r="K115" s="25">
        <v>2</v>
      </c>
      <c r="L115" s="16">
        <v>103.29</v>
      </c>
      <c r="M115" s="17">
        <v>0.2</v>
      </c>
      <c r="N115" s="18">
        <v>0</v>
      </c>
      <c r="O115" s="18">
        <v>0.55000000000000004</v>
      </c>
      <c r="P115" s="18">
        <v>165.81</v>
      </c>
      <c r="Q115" s="14" t="s">
        <v>40</v>
      </c>
      <c r="R115" s="14" t="s">
        <v>132</v>
      </c>
      <c r="S115" s="14" t="s">
        <v>71</v>
      </c>
      <c r="T115" s="14" t="s">
        <v>42</v>
      </c>
      <c r="U115" s="14" t="s">
        <v>43</v>
      </c>
      <c r="V115" s="14" t="s">
        <v>598</v>
      </c>
    </row>
    <row r="116" spans="1:22" ht="17.100000000000001" customHeight="1" x14ac:dyDescent="0.25">
      <c r="A116" s="28" t="s">
        <v>599</v>
      </c>
      <c r="B116" s="10">
        <v>44907</v>
      </c>
      <c r="C116" s="9">
        <f t="shared" si="1"/>
        <v>2022</v>
      </c>
      <c r="D116" s="9" t="str">
        <f>TEXT(salestable[[#This Row],[OrderDate]],"MMM")</f>
        <v>Dec</v>
      </c>
      <c r="E116" s="9" t="s">
        <v>600</v>
      </c>
      <c r="F116" s="9" t="s">
        <v>373</v>
      </c>
      <c r="G116" s="9" t="s">
        <v>337</v>
      </c>
      <c r="H116" s="9" t="s">
        <v>338</v>
      </c>
      <c r="I116" s="9" t="s">
        <v>38</v>
      </c>
      <c r="J116" s="9" t="s">
        <v>39</v>
      </c>
      <c r="K116" s="25">
        <v>3</v>
      </c>
      <c r="L116" s="11">
        <v>167.08</v>
      </c>
      <c r="M116" s="12">
        <v>0</v>
      </c>
      <c r="N116" s="13">
        <v>40.1</v>
      </c>
      <c r="O116" s="13">
        <v>7.29</v>
      </c>
      <c r="P116" s="13">
        <v>548.63</v>
      </c>
      <c r="Q116" s="9" t="s">
        <v>40</v>
      </c>
      <c r="R116" s="9" t="s">
        <v>28</v>
      </c>
      <c r="S116" s="9" t="s">
        <v>81</v>
      </c>
      <c r="T116" s="9" t="s">
        <v>82</v>
      </c>
      <c r="U116" s="9" t="s">
        <v>43</v>
      </c>
      <c r="V116" s="9" t="s">
        <v>601</v>
      </c>
    </row>
    <row r="117" spans="1:22" ht="17.100000000000001" customHeight="1" x14ac:dyDescent="0.25">
      <c r="A117" s="29" t="s">
        <v>602</v>
      </c>
      <c r="B117" s="15">
        <v>44622</v>
      </c>
      <c r="C117" s="9">
        <f t="shared" si="1"/>
        <v>2022</v>
      </c>
      <c r="D117" s="9" t="str">
        <f>TEXT(salestable[[#This Row],[OrderDate]],"MMM")</f>
        <v>Mar</v>
      </c>
      <c r="E117" s="14" t="s">
        <v>603</v>
      </c>
      <c r="F117" s="14" t="s">
        <v>604</v>
      </c>
      <c r="G117" s="14" t="s">
        <v>208</v>
      </c>
      <c r="H117" s="14" t="s">
        <v>209</v>
      </c>
      <c r="I117" s="14" t="s">
        <v>108</v>
      </c>
      <c r="J117" s="14" t="s">
        <v>68</v>
      </c>
      <c r="K117" s="25">
        <v>4</v>
      </c>
      <c r="L117" s="16">
        <v>468.57</v>
      </c>
      <c r="M117" s="17">
        <v>0.25</v>
      </c>
      <c r="N117" s="18">
        <v>70.290000000000006</v>
      </c>
      <c r="O117" s="18">
        <v>14.63</v>
      </c>
      <c r="P117" s="18">
        <v>1490.63</v>
      </c>
      <c r="Q117" s="14" t="s">
        <v>27</v>
      </c>
      <c r="R117" s="14" t="s">
        <v>132</v>
      </c>
      <c r="S117" s="14" t="s">
        <v>81</v>
      </c>
      <c r="T117" s="14" t="s">
        <v>82</v>
      </c>
      <c r="U117" s="14" t="s">
        <v>43</v>
      </c>
      <c r="V117" s="14" t="s">
        <v>605</v>
      </c>
    </row>
    <row r="118" spans="1:22" ht="17.100000000000001" customHeight="1" x14ac:dyDescent="0.25">
      <c r="A118" s="28" t="s">
        <v>606</v>
      </c>
      <c r="B118" s="10">
        <v>44047</v>
      </c>
      <c r="C118" s="9">
        <f t="shared" si="1"/>
        <v>2020</v>
      </c>
      <c r="D118" s="9" t="str">
        <f>TEXT(salestable[[#This Row],[OrderDate]],"MMM")</f>
        <v>Aug</v>
      </c>
      <c r="E118" s="9" t="s">
        <v>607</v>
      </c>
      <c r="F118" s="9" t="s">
        <v>171</v>
      </c>
      <c r="G118" s="9" t="s">
        <v>130</v>
      </c>
      <c r="H118" s="9" t="s">
        <v>131</v>
      </c>
      <c r="I118" s="9" t="s">
        <v>50</v>
      </c>
      <c r="J118" s="9" t="s">
        <v>123</v>
      </c>
      <c r="K118" s="25">
        <v>2</v>
      </c>
      <c r="L118" s="11">
        <v>25.31</v>
      </c>
      <c r="M118" s="12">
        <v>0</v>
      </c>
      <c r="N118" s="13">
        <v>0</v>
      </c>
      <c r="O118" s="13">
        <v>14.69</v>
      </c>
      <c r="P118" s="13">
        <v>65.31</v>
      </c>
      <c r="Q118" s="9" t="s">
        <v>27</v>
      </c>
      <c r="R118" s="9" t="s">
        <v>132</v>
      </c>
      <c r="S118" s="9" t="s">
        <v>41</v>
      </c>
      <c r="T118" s="9" t="s">
        <v>42</v>
      </c>
      <c r="U118" s="9" t="s">
        <v>43</v>
      </c>
      <c r="V118" s="9" t="s">
        <v>608</v>
      </c>
    </row>
    <row r="119" spans="1:22" ht="17.100000000000001" customHeight="1" x14ac:dyDescent="0.25">
      <c r="A119" s="29" t="s">
        <v>609</v>
      </c>
      <c r="B119" s="15">
        <v>44594</v>
      </c>
      <c r="C119" s="9">
        <f t="shared" si="1"/>
        <v>2022</v>
      </c>
      <c r="D119" s="9" t="str">
        <f>TEXT(salestable[[#This Row],[OrderDate]],"MMM")</f>
        <v>Feb</v>
      </c>
      <c r="E119" s="14" t="s">
        <v>610</v>
      </c>
      <c r="F119" s="14" t="s">
        <v>611</v>
      </c>
      <c r="G119" s="14" t="s">
        <v>254</v>
      </c>
      <c r="H119" s="14" t="s">
        <v>255</v>
      </c>
      <c r="I119" s="14" t="s">
        <v>108</v>
      </c>
      <c r="J119" s="14" t="s">
        <v>68</v>
      </c>
      <c r="K119" s="25">
        <v>2</v>
      </c>
      <c r="L119" s="16">
        <v>590.96</v>
      </c>
      <c r="M119" s="17">
        <v>0.05</v>
      </c>
      <c r="N119" s="18">
        <v>134.74</v>
      </c>
      <c r="O119" s="18">
        <v>5.5</v>
      </c>
      <c r="P119" s="18">
        <v>1263.06</v>
      </c>
      <c r="Q119" s="14" t="s">
        <v>69</v>
      </c>
      <c r="R119" s="14" t="s">
        <v>28</v>
      </c>
      <c r="S119" s="14" t="s">
        <v>100</v>
      </c>
      <c r="T119" s="14" t="s">
        <v>101</v>
      </c>
      <c r="U119" s="14" t="s">
        <v>43</v>
      </c>
      <c r="V119" s="14" t="s">
        <v>402</v>
      </c>
    </row>
    <row r="120" spans="1:22" ht="17.100000000000001" customHeight="1" x14ac:dyDescent="0.25">
      <c r="A120" s="28" t="s">
        <v>612</v>
      </c>
      <c r="B120" s="10">
        <v>44018</v>
      </c>
      <c r="C120" s="9">
        <f t="shared" si="1"/>
        <v>2020</v>
      </c>
      <c r="D120" s="9" t="str">
        <f>TEXT(salestable[[#This Row],[OrderDate]],"MMM")</f>
        <v>Jul</v>
      </c>
      <c r="E120" s="9" t="s">
        <v>613</v>
      </c>
      <c r="F120" s="9" t="s">
        <v>120</v>
      </c>
      <c r="G120" s="9" t="s">
        <v>319</v>
      </c>
      <c r="H120" s="9" t="s">
        <v>320</v>
      </c>
      <c r="I120" s="9" t="s">
        <v>38</v>
      </c>
      <c r="J120" s="9" t="s">
        <v>256</v>
      </c>
      <c r="K120" s="25">
        <v>2</v>
      </c>
      <c r="L120" s="11">
        <v>433.24</v>
      </c>
      <c r="M120" s="12">
        <v>0.05</v>
      </c>
      <c r="N120" s="13">
        <v>98.78</v>
      </c>
      <c r="O120" s="13">
        <v>10.23</v>
      </c>
      <c r="P120" s="13">
        <v>932.17</v>
      </c>
      <c r="Q120" s="9" t="s">
        <v>59</v>
      </c>
      <c r="R120" s="9" t="s">
        <v>132</v>
      </c>
      <c r="S120" s="9" t="s">
        <v>166</v>
      </c>
      <c r="T120" s="9" t="s">
        <v>167</v>
      </c>
      <c r="U120" s="9" t="s">
        <v>43</v>
      </c>
      <c r="V120" s="9" t="s">
        <v>614</v>
      </c>
    </row>
    <row r="121" spans="1:22" ht="17.100000000000001" customHeight="1" x14ac:dyDescent="0.25">
      <c r="A121" s="29" t="s">
        <v>615</v>
      </c>
      <c r="B121" s="15">
        <v>44210</v>
      </c>
      <c r="C121" s="9">
        <f t="shared" si="1"/>
        <v>2021</v>
      </c>
      <c r="D121" s="9" t="str">
        <f>TEXT(salestable[[#This Row],[OrderDate]],"MMM")</f>
        <v>Jan</v>
      </c>
      <c r="E121" s="14" t="s">
        <v>616</v>
      </c>
      <c r="F121" s="14" t="s">
        <v>332</v>
      </c>
      <c r="G121" s="14" t="s">
        <v>352</v>
      </c>
      <c r="H121" s="14" t="s">
        <v>353</v>
      </c>
      <c r="I121" s="14" t="s">
        <v>25</v>
      </c>
      <c r="J121" s="14" t="s">
        <v>263</v>
      </c>
      <c r="K121" s="25">
        <v>4</v>
      </c>
      <c r="L121" s="16">
        <v>187.75</v>
      </c>
      <c r="M121" s="17">
        <v>0.05</v>
      </c>
      <c r="N121" s="18">
        <v>128.41999999999999</v>
      </c>
      <c r="O121" s="18">
        <v>9.52</v>
      </c>
      <c r="P121" s="18">
        <v>851.39</v>
      </c>
      <c r="Q121" s="14" t="s">
        <v>69</v>
      </c>
      <c r="R121" s="14" t="s">
        <v>28</v>
      </c>
      <c r="S121" s="14" t="s">
        <v>228</v>
      </c>
      <c r="T121" s="14" t="s">
        <v>82</v>
      </c>
      <c r="U121" s="14" t="s">
        <v>43</v>
      </c>
      <c r="V121" s="14" t="s">
        <v>617</v>
      </c>
    </row>
    <row r="122" spans="1:22" ht="17.100000000000001" customHeight="1" x14ac:dyDescent="0.25">
      <c r="A122" s="28" t="s">
        <v>618</v>
      </c>
      <c r="B122" s="10">
        <v>44323</v>
      </c>
      <c r="C122" s="9">
        <f t="shared" si="1"/>
        <v>2021</v>
      </c>
      <c r="D122" s="9" t="str">
        <f>TEXT(salestable[[#This Row],[OrderDate]],"MMM")</f>
        <v>May</v>
      </c>
      <c r="E122" s="9" t="s">
        <v>619</v>
      </c>
      <c r="F122" s="9" t="s">
        <v>620</v>
      </c>
      <c r="G122" s="9" t="s">
        <v>492</v>
      </c>
      <c r="H122" s="9" t="s">
        <v>493</v>
      </c>
      <c r="I122" s="9" t="s">
        <v>98</v>
      </c>
      <c r="J122" s="9" t="s">
        <v>58</v>
      </c>
      <c r="K122" s="25">
        <v>5</v>
      </c>
      <c r="L122" s="11">
        <v>230.99</v>
      </c>
      <c r="M122" s="12">
        <v>0.15</v>
      </c>
      <c r="N122" s="13">
        <v>117.8</v>
      </c>
      <c r="O122" s="13">
        <v>10.69</v>
      </c>
      <c r="P122" s="13">
        <v>1110.2</v>
      </c>
      <c r="Q122" s="9" t="s">
        <v>80</v>
      </c>
      <c r="R122" s="9" t="s">
        <v>28</v>
      </c>
      <c r="S122" s="9" t="s">
        <v>221</v>
      </c>
      <c r="T122" s="9" t="s">
        <v>222</v>
      </c>
      <c r="U122" s="9" t="s">
        <v>43</v>
      </c>
      <c r="V122" s="9" t="s">
        <v>621</v>
      </c>
    </row>
    <row r="123" spans="1:22" ht="17.100000000000001" customHeight="1" x14ac:dyDescent="0.25">
      <c r="A123" s="29" t="s">
        <v>622</v>
      </c>
      <c r="B123" s="15">
        <v>44895</v>
      </c>
      <c r="C123" s="9">
        <f t="shared" si="1"/>
        <v>2022</v>
      </c>
      <c r="D123" s="9" t="str">
        <f>TEXT(salestable[[#This Row],[OrderDate]],"MMM")</f>
        <v>Nov</v>
      </c>
      <c r="E123" s="14" t="s">
        <v>623</v>
      </c>
      <c r="F123" s="14" t="s">
        <v>624</v>
      </c>
      <c r="G123" s="14" t="s">
        <v>215</v>
      </c>
      <c r="H123" s="14" t="s">
        <v>216</v>
      </c>
      <c r="I123" s="14" t="s">
        <v>108</v>
      </c>
      <c r="J123" s="14" t="s">
        <v>58</v>
      </c>
      <c r="K123" s="25">
        <v>5</v>
      </c>
      <c r="L123" s="16">
        <v>246.13</v>
      </c>
      <c r="M123" s="17">
        <v>0.1</v>
      </c>
      <c r="N123" s="18">
        <v>0</v>
      </c>
      <c r="O123" s="18">
        <v>9.69</v>
      </c>
      <c r="P123" s="18">
        <v>1117.28</v>
      </c>
      <c r="Q123" s="14" t="s">
        <v>40</v>
      </c>
      <c r="R123" s="14" t="s">
        <v>132</v>
      </c>
      <c r="S123" s="14" t="s">
        <v>51</v>
      </c>
      <c r="T123" s="14" t="s">
        <v>42</v>
      </c>
      <c r="U123" s="14" t="s">
        <v>72</v>
      </c>
      <c r="V123" s="14" t="s">
        <v>625</v>
      </c>
    </row>
    <row r="124" spans="1:22" ht="17.100000000000001" customHeight="1" x14ac:dyDescent="0.25">
      <c r="A124" s="28" t="s">
        <v>626</v>
      </c>
      <c r="B124" s="10">
        <v>45011</v>
      </c>
      <c r="C124" s="9">
        <f t="shared" si="1"/>
        <v>2023</v>
      </c>
      <c r="D124" s="9" t="str">
        <f>TEXT(salestable[[#This Row],[OrderDate]],"MMM")</f>
        <v>Mar</v>
      </c>
      <c r="E124" s="9" t="s">
        <v>627</v>
      </c>
      <c r="F124" s="9" t="s">
        <v>249</v>
      </c>
      <c r="G124" s="9" t="s">
        <v>352</v>
      </c>
      <c r="H124" s="9" t="s">
        <v>353</v>
      </c>
      <c r="I124" s="9" t="s">
        <v>38</v>
      </c>
      <c r="J124" s="9" t="s">
        <v>79</v>
      </c>
      <c r="K124" s="25">
        <v>1</v>
      </c>
      <c r="L124" s="11">
        <v>18.66</v>
      </c>
      <c r="M124" s="12">
        <v>0</v>
      </c>
      <c r="N124" s="13">
        <v>0.93</v>
      </c>
      <c r="O124" s="13">
        <v>5.03</v>
      </c>
      <c r="P124" s="13">
        <v>24.62</v>
      </c>
      <c r="Q124" s="9" t="s">
        <v>40</v>
      </c>
      <c r="R124" s="9" t="s">
        <v>28</v>
      </c>
      <c r="S124" s="9" t="s">
        <v>228</v>
      </c>
      <c r="T124" s="9" t="s">
        <v>82</v>
      </c>
      <c r="U124" s="9" t="s">
        <v>43</v>
      </c>
      <c r="V124" s="9" t="s">
        <v>628</v>
      </c>
    </row>
    <row r="125" spans="1:22" ht="17.100000000000001" customHeight="1" x14ac:dyDescent="0.25">
      <c r="A125" s="29" t="s">
        <v>629</v>
      </c>
      <c r="B125" s="15">
        <v>43845</v>
      </c>
      <c r="C125" s="9">
        <f t="shared" si="1"/>
        <v>2020</v>
      </c>
      <c r="D125" s="9" t="str">
        <f>TEXT(salestable[[#This Row],[OrderDate]],"MMM")</f>
        <v>Jan</v>
      </c>
      <c r="E125" s="14" t="s">
        <v>630</v>
      </c>
      <c r="F125" s="14" t="s">
        <v>201</v>
      </c>
      <c r="G125" s="14" t="s">
        <v>530</v>
      </c>
      <c r="H125" s="14" t="s">
        <v>531</v>
      </c>
      <c r="I125" s="14" t="s">
        <v>50</v>
      </c>
      <c r="J125" s="14" t="s">
        <v>123</v>
      </c>
      <c r="K125" s="25">
        <v>2</v>
      </c>
      <c r="L125" s="16">
        <v>48.99</v>
      </c>
      <c r="M125" s="17">
        <v>0.25</v>
      </c>
      <c r="N125" s="18">
        <v>3.67</v>
      </c>
      <c r="O125" s="18">
        <v>1.59</v>
      </c>
      <c r="P125" s="18">
        <v>78.739999999999995</v>
      </c>
      <c r="Q125" s="14" t="s">
        <v>40</v>
      </c>
      <c r="R125" s="14" t="s">
        <v>28</v>
      </c>
      <c r="S125" s="14" t="s">
        <v>339</v>
      </c>
      <c r="T125" s="14" t="s">
        <v>82</v>
      </c>
      <c r="U125" s="14" t="s">
        <v>43</v>
      </c>
      <c r="V125" s="14" t="s">
        <v>631</v>
      </c>
    </row>
    <row r="126" spans="1:22" ht="17.100000000000001" customHeight="1" x14ac:dyDescent="0.25">
      <c r="A126" s="28" t="s">
        <v>632</v>
      </c>
      <c r="B126" s="10">
        <v>43895</v>
      </c>
      <c r="C126" s="9">
        <f t="shared" si="1"/>
        <v>2020</v>
      </c>
      <c r="D126" s="9" t="str">
        <f>TEXT(salestable[[#This Row],[OrderDate]],"MMM")</f>
        <v>Mar</v>
      </c>
      <c r="E126" s="9" t="s">
        <v>633</v>
      </c>
      <c r="F126" s="9" t="s">
        <v>22</v>
      </c>
      <c r="G126" s="9" t="s">
        <v>208</v>
      </c>
      <c r="H126" s="9" t="s">
        <v>209</v>
      </c>
      <c r="I126" s="9" t="s">
        <v>108</v>
      </c>
      <c r="J126" s="9" t="s">
        <v>123</v>
      </c>
      <c r="K126" s="25">
        <v>5</v>
      </c>
      <c r="L126" s="11">
        <v>200.05</v>
      </c>
      <c r="M126" s="12">
        <v>0.05</v>
      </c>
      <c r="N126" s="13">
        <v>114.03</v>
      </c>
      <c r="O126" s="13">
        <v>2.34</v>
      </c>
      <c r="P126" s="13">
        <v>1066.6099999999999</v>
      </c>
      <c r="Q126" s="9" t="s">
        <v>69</v>
      </c>
      <c r="R126" s="9" t="s">
        <v>28</v>
      </c>
      <c r="S126" s="9" t="s">
        <v>116</v>
      </c>
      <c r="T126" s="9" t="s">
        <v>42</v>
      </c>
      <c r="U126" s="9" t="s">
        <v>235</v>
      </c>
      <c r="V126" s="9" t="s">
        <v>634</v>
      </c>
    </row>
    <row r="127" spans="1:22" ht="17.100000000000001" customHeight="1" x14ac:dyDescent="0.25">
      <c r="A127" s="29" t="s">
        <v>635</v>
      </c>
      <c r="B127" s="15">
        <v>44351</v>
      </c>
      <c r="C127" s="9">
        <f t="shared" si="1"/>
        <v>2021</v>
      </c>
      <c r="D127" s="9" t="str">
        <f>TEXT(salestable[[#This Row],[OrderDate]],"MMM")</f>
        <v>Jun</v>
      </c>
      <c r="E127" s="14" t="s">
        <v>636</v>
      </c>
      <c r="F127" s="14" t="s">
        <v>637</v>
      </c>
      <c r="G127" s="14" t="s">
        <v>215</v>
      </c>
      <c r="H127" s="14" t="s">
        <v>216</v>
      </c>
      <c r="I127" s="14" t="s">
        <v>180</v>
      </c>
      <c r="J127" s="14" t="s">
        <v>109</v>
      </c>
      <c r="K127" s="25">
        <v>4</v>
      </c>
      <c r="L127" s="16">
        <v>149.47</v>
      </c>
      <c r="M127" s="17">
        <v>0</v>
      </c>
      <c r="N127" s="18">
        <v>71.75</v>
      </c>
      <c r="O127" s="18">
        <v>10.48</v>
      </c>
      <c r="P127" s="18">
        <v>680.11</v>
      </c>
      <c r="Q127" s="14" t="s">
        <v>80</v>
      </c>
      <c r="R127" s="14" t="s">
        <v>28</v>
      </c>
      <c r="S127" s="14" t="s">
        <v>116</v>
      </c>
      <c r="T127" s="14" t="s">
        <v>42</v>
      </c>
      <c r="U127" s="14" t="s">
        <v>43</v>
      </c>
      <c r="V127" s="14" t="s">
        <v>638</v>
      </c>
    </row>
    <row r="128" spans="1:22" ht="17.100000000000001" customHeight="1" x14ac:dyDescent="0.25">
      <c r="A128" s="28" t="s">
        <v>639</v>
      </c>
      <c r="B128" s="10">
        <v>45198</v>
      </c>
      <c r="C128" s="9">
        <f t="shared" si="1"/>
        <v>2023</v>
      </c>
      <c r="D128" s="9" t="str">
        <f>TEXT(salestable[[#This Row],[OrderDate]],"MMM")</f>
        <v>Sep</v>
      </c>
      <c r="E128" s="9" t="s">
        <v>640</v>
      </c>
      <c r="F128" s="9" t="s">
        <v>641</v>
      </c>
      <c r="G128" s="9" t="s">
        <v>386</v>
      </c>
      <c r="H128" s="9" t="s">
        <v>387</v>
      </c>
      <c r="I128" s="9" t="s">
        <v>108</v>
      </c>
      <c r="J128" s="9" t="s">
        <v>263</v>
      </c>
      <c r="K128" s="25">
        <v>3</v>
      </c>
      <c r="L128" s="11">
        <v>460.51</v>
      </c>
      <c r="M128" s="12">
        <v>0.05</v>
      </c>
      <c r="N128" s="13">
        <v>157.49</v>
      </c>
      <c r="O128" s="13">
        <v>3.17</v>
      </c>
      <c r="P128" s="13">
        <v>1473.11</v>
      </c>
      <c r="Q128" s="9" t="s">
        <v>69</v>
      </c>
      <c r="R128" s="9" t="s">
        <v>28</v>
      </c>
      <c r="S128" s="9" t="s">
        <v>60</v>
      </c>
      <c r="T128" s="9" t="s">
        <v>61</v>
      </c>
      <c r="U128" s="9" t="s">
        <v>43</v>
      </c>
      <c r="V128" s="9" t="s">
        <v>642</v>
      </c>
    </row>
    <row r="129" spans="1:22" ht="17.100000000000001" customHeight="1" x14ac:dyDescent="0.25">
      <c r="A129" s="29" t="s">
        <v>643</v>
      </c>
      <c r="B129" s="15">
        <v>44983</v>
      </c>
      <c r="C129" s="9">
        <f t="shared" si="1"/>
        <v>2023</v>
      </c>
      <c r="D129" s="9" t="str">
        <f>TEXT(salestable[[#This Row],[OrderDate]],"MMM")</f>
        <v>Feb</v>
      </c>
      <c r="E129" s="14" t="s">
        <v>644</v>
      </c>
      <c r="F129" s="14" t="s">
        <v>150</v>
      </c>
      <c r="G129" s="14" t="s">
        <v>352</v>
      </c>
      <c r="H129" s="14" t="s">
        <v>353</v>
      </c>
      <c r="I129" s="14" t="s">
        <v>38</v>
      </c>
      <c r="J129" s="14" t="s">
        <v>58</v>
      </c>
      <c r="K129" s="25">
        <v>5</v>
      </c>
      <c r="L129" s="16">
        <v>141.31</v>
      </c>
      <c r="M129" s="17">
        <v>0.15</v>
      </c>
      <c r="N129" s="18">
        <v>72.069999999999993</v>
      </c>
      <c r="O129" s="18">
        <v>14.56</v>
      </c>
      <c r="P129" s="18">
        <v>687.2</v>
      </c>
      <c r="Q129" s="14" t="s">
        <v>27</v>
      </c>
      <c r="R129" s="14" t="s">
        <v>28</v>
      </c>
      <c r="S129" s="14" t="s">
        <v>100</v>
      </c>
      <c r="T129" s="14" t="s">
        <v>101</v>
      </c>
      <c r="U129" s="14" t="s">
        <v>43</v>
      </c>
      <c r="V129" s="14" t="s">
        <v>645</v>
      </c>
    </row>
    <row r="130" spans="1:22" ht="17.100000000000001" customHeight="1" x14ac:dyDescent="0.25">
      <c r="A130" s="28" t="s">
        <v>646</v>
      </c>
      <c r="B130" s="10">
        <v>44478</v>
      </c>
      <c r="C130" s="9">
        <f t="shared" si="1"/>
        <v>2021</v>
      </c>
      <c r="D130" s="9" t="str">
        <f>TEXT(salestable[[#This Row],[OrderDate]],"MMM")</f>
        <v>Oct</v>
      </c>
      <c r="E130" s="9" t="s">
        <v>647</v>
      </c>
      <c r="F130" s="9" t="s">
        <v>648</v>
      </c>
      <c r="G130" s="9" t="s">
        <v>196</v>
      </c>
      <c r="H130" s="9" t="s">
        <v>197</v>
      </c>
      <c r="I130" s="9" t="s">
        <v>25</v>
      </c>
      <c r="J130" s="9" t="s">
        <v>109</v>
      </c>
      <c r="K130" s="25">
        <v>3</v>
      </c>
      <c r="L130" s="11">
        <v>204.15</v>
      </c>
      <c r="M130" s="12">
        <v>0.1</v>
      </c>
      <c r="N130" s="13">
        <v>66.14</v>
      </c>
      <c r="O130" s="13">
        <v>10.09</v>
      </c>
      <c r="P130" s="13">
        <v>627.44000000000005</v>
      </c>
      <c r="Q130" s="9" t="s">
        <v>69</v>
      </c>
      <c r="R130" s="9" t="s">
        <v>28</v>
      </c>
      <c r="S130" s="9" t="s">
        <v>210</v>
      </c>
      <c r="T130" s="9" t="s">
        <v>42</v>
      </c>
      <c r="U130" s="9" t="s">
        <v>43</v>
      </c>
      <c r="V130" s="9" t="s">
        <v>649</v>
      </c>
    </row>
    <row r="131" spans="1:22" ht="17.100000000000001" customHeight="1" x14ac:dyDescent="0.25">
      <c r="A131" s="29" t="s">
        <v>650</v>
      </c>
      <c r="B131" s="15">
        <v>45326</v>
      </c>
      <c r="C131" s="9">
        <f t="shared" si="1"/>
        <v>2024</v>
      </c>
      <c r="D131" s="9" t="str">
        <f>TEXT(salestable[[#This Row],[OrderDate]],"MMM")</f>
        <v>Feb</v>
      </c>
      <c r="E131" s="14" t="s">
        <v>651</v>
      </c>
      <c r="F131" s="14" t="s">
        <v>652</v>
      </c>
      <c r="G131" s="14" t="s">
        <v>286</v>
      </c>
      <c r="H131" s="14" t="s">
        <v>287</v>
      </c>
      <c r="I131" s="14" t="s">
        <v>25</v>
      </c>
      <c r="J131" s="14" t="s">
        <v>26</v>
      </c>
      <c r="K131" s="25">
        <v>4</v>
      </c>
      <c r="L131" s="16">
        <v>577.36</v>
      </c>
      <c r="M131" s="17">
        <v>0.2</v>
      </c>
      <c r="N131" s="18">
        <v>92.38</v>
      </c>
      <c r="O131" s="18">
        <v>4.08</v>
      </c>
      <c r="P131" s="18">
        <v>1944.01</v>
      </c>
      <c r="Q131" s="14" t="s">
        <v>27</v>
      </c>
      <c r="R131" s="14" t="s">
        <v>28</v>
      </c>
      <c r="S131" s="14" t="s">
        <v>116</v>
      </c>
      <c r="T131" s="14" t="s">
        <v>42</v>
      </c>
      <c r="U131" s="14" t="s">
        <v>43</v>
      </c>
      <c r="V131" s="14" t="s">
        <v>653</v>
      </c>
    </row>
    <row r="132" spans="1:22" ht="17.100000000000001" customHeight="1" x14ac:dyDescent="0.25">
      <c r="A132" s="28" t="s">
        <v>654</v>
      </c>
      <c r="B132" s="10">
        <v>44917</v>
      </c>
      <c r="C132" s="9">
        <f t="shared" ref="C132:C195" si="2">YEAR(B132)</f>
        <v>2022</v>
      </c>
      <c r="D132" s="9" t="str">
        <f>TEXT(salestable[[#This Row],[OrderDate]],"MMM")</f>
        <v>Dec</v>
      </c>
      <c r="E132" s="9" t="s">
        <v>655</v>
      </c>
      <c r="F132" s="9" t="s">
        <v>656</v>
      </c>
      <c r="G132" s="9" t="s">
        <v>352</v>
      </c>
      <c r="H132" s="9" t="s">
        <v>353</v>
      </c>
      <c r="I132" s="9" t="s">
        <v>180</v>
      </c>
      <c r="J132" s="9" t="s">
        <v>79</v>
      </c>
      <c r="K132" s="25">
        <v>2</v>
      </c>
      <c r="L132" s="11">
        <v>509.27</v>
      </c>
      <c r="M132" s="12">
        <v>0</v>
      </c>
      <c r="N132" s="13">
        <v>0</v>
      </c>
      <c r="O132" s="13">
        <v>6.71</v>
      </c>
      <c r="P132" s="13">
        <v>1025.25</v>
      </c>
      <c r="Q132" s="9" t="s">
        <v>153</v>
      </c>
      <c r="R132" s="9" t="s">
        <v>132</v>
      </c>
      <c r="S132" s="9" t="s">
        <v>81</v>
      </c>
      <c r="T132" s="9" t="s">
        <v>82</v>
      </c>
      <c r="U132" s="9" t="s">
        <v>43</v>
      </c>
      <c r="V132" s="9" t="s">
        <v>657</v>
      </c>
    </row>
    <row r="133" spans="1:22" ht="17.100000000000001" customHeight="1" x14ac:dyDescent="0.25">
      <c r="A133" s="29" t="s">
        <v>658</v>
      </c>
      <c r="B133" s="15">
        <v>44993</v>
      </c>
      <c r="C133" s="9">
        <f t="shared" si="2"/>
        <v>2023</v>
      </c>
      <c r="D133" s="9" t="str">
        <f>TEXT(salestable[[#This Row],[OrderDate]],"MMM")</f>
        <v>Mar</v>
      </c>
      <c r="E133" s="14" t="s">
        <v>659</v>
      </c>
      <c r="F133" s="14" t="s">
        <v>660</v>
      </c>
      <c r="G133" s="14" t="s">
        <v>96</v>
      </c>
      <c r="H133" s="14" t="s">
        <v>97</v>
      </c>
      <c r="I133" s="14" t="s">
        <v>50</v>
      </c>
      <c r="J133" s="14" t="s">
        <v>58</v>
      </c>
      <c r="K133" s="25">
        <v>3</v>
      </c>
      <c r="L133" s="16">
        <v>496.12</v>
      </c>
      <c r="M133" s="17">
        <v>0</v>
      </c>
      <c r="N133" s="18">
        <v>74.42</v>
      </c>
      <c r="O133" s="18">
        <v>5.91</v>
      </c>
      <c r="P133" s="18">
        <v>1568.69</v>
      </c>
      <c r="Q133" s="14" t="s">
        <v>153</v>
      </c>
      <c r="R133" s="14" t="s">
        <v>181</v>
      </c>
      <c r="S133" s="14" t="s">
        <v>60</v>
      </c>
      <c r="T133" s="14" t="s">
        <v>61</v>
      </c>
      <c r="U133" s="14" t="s">
        <v>91</v>
      </c>
      <c r="V133" s="14" t="s">
        <v>661</v>
      </c>
    </row>
    <row r="134" spans="1:22" ht="17.100000000000001" customHeight="1" x14ac:dyDescent="0.25">
      <c r="A134" s="28" t="s">
        <v>662</v>
      </c>
      <c r="B134" s="10">
        <v>45353</v>
      </c>
      <c r="C134" s="9">
        <f t="shared" si="2"/>
        <v>2024</v>
      </c>
      <c r="D134" s="9" t="str">
        <f>TEXT(salestable[[#This Row],[OrderDate]],"MMM")</f>
        <v>Mar</v>
      </c>
      <c r="E134" s="9" t="s">
        <v>663</v>
      </c>
      <c r="F134" s="9" t="s">
        <v>253</v>
      </c>
      <c r="G134" s="9" t="s">
        <v>456</v>
      </c>
      <c r="H134" s="9" t="s">
        <v>457</v>
      </c>
      <c r="I134" s="9" t="s">
        <v>50</v>
      </c>
      <c r="J134" s="9" t="s">
        <v>68</v>
      </c>
      <c r="K134" s="25">
        <v>3</v>
      </c>
      <c r="L134" s="11">
        <v>497.74</v>
      </c>
      <c r="M134" s="12">
        <v>0</v>
      </c>
      <c r="N134" s="13">
        <v>179.19</v>
      </c>
      <c r="O134" s="13">
        <v>7.58</v>
      </c>
      <c r="P134" s="13">
        <v>1679.99</v>
      </c>
      <c r="Q134" s="9" t="s">
        <v>69</v>
      </c>
      <c r="R134" s="9" t="s">
        <v>28</v>
      </c>
      <c r="S134" s="9" t="s">
        <v>145</v>
      </c>
      <c r="T134" s="9" t="s">
        <v>146</v>
      </c>
      <c r="U134" s="9" t="s">
        <v>43</v>
      </c>
      <c r="V134" s="9" t="s">
        <v>184</v>
      </c>
    </row>
    <row r="135" spans="1:22" ht="17.100000000000001" customHeight="1" x14ac:dyDescent="0.25">
      <c r="A135" s="29" t="s">
        <v>664</v>
      </c>
      <c r="B135" s="15">
        <v>44423</v>
      </c>
      <c r="C135" s="9">
        <f t="shared" si="2"/>
        <v>2021</v>
      </c>
      <c r="D135" s="9" t="str">
        <f>TEXT(salestable[[#This Row],[OrderDate]],"MMM")</f>
        <v>Aug</v>
      </c>
      <c r="E135" s="14" t="s">
        <v>665</v>
      </c>
      <c r="F135" s="14" t="s">
        <v>666</v>
      </c>
      <c r="G135" s="14" t="s">
        <v>530</v>
      </c>
      <c r="H135" s="14" t="s">
        <v>531</v>
      </c>
      <c r="I135" s="14" t="s">
        <v>25</v>
      </c>
      <c r="J135" s="14" t="s">
        <v>39</v>
      </c>
      <c r="K135" s="25">
        <v>4</v>
      </c>
      <c r="L135" s="16">
        <v>384.81</v>
      </c>
      <c r="M135" s="17">
        <v>0</v>
      </c>
      <c r="N135" s="18">
        <v>184.71</v>
      </c>
      <c r="O135" s="18">
        <v>13.11</v>
      </c>
      <c r="P135" s="18">
        <v>1737.06</v>
      </c>
      <c r="Q135" s="14" t="s">
        <v>69</v>
      </c>
      <c r="R135" s="14" t="s">
        <v>70</v>
      </c>
      <c r="S135" s="14" t="s">
        <v>188</v>
      </c>
      <c r="T135" s="14" t="s">
        <v>82</v>
      </c>
      <c r="U135" s="14" t="s">
        <v>43</v>
      </c>
      <c r="V135" s="14" t="s">
        <v>667</v>
      </c>
    </row>
    <row r="136" spans="1:22" ht="17.100000000000001" customHeight="1" x14ac:dyDescent="0.25">
      <c r="A136" s="28" t="s">
        <v>668</v>
      </c>
      <c r="B136" s="10">
        <v>44222</v>
      </c>
      <c r="C136" s="9">
        <f t="shared" si="2"/>
        <v>2021</v>
      </c>
      <c r="D136" s="9" t="str">
        <f>TEXT(salestable[[#This Row],[OrderDate]],"MMM")</f>
        <v>Jan</v>
      </c>
      <c r="E136" s="9" t="s">
        <v>669</v>
      </c>
      <c r="F136" s="9" t="s">
        <v>670</v>
      </c>
      <c r="G136" s="9" t="s">
        <v>202</v>
      </c>
      <c r="H136" s="9" t="s">
        <v>203</v>
      </c>
      <c r="I136" s="9" t="s">
        <v>98</v>
      </c>
      <c r="J136" s="9" t="s">
        <v>123</v>
      </c>
      <c r="K136" s="25">
        <v>2</v>
      </c>
      <c r="L136" s="11">
        <v>321.45999999999998</v>
      </c>
      <c r="M136" s="12">
        <v>0.1</v>
      </c>
      <c r="N136" s="13">
        <v>69.44</v>
      </c>
      <c r="O136" s="13">
        <v>5.41</v>
      </c>
      <c r="P136" s="13">
        <v>653.48</v>
      </c>
      <c r="Q136" s="9" t="s">
        <v>59</v>
      </c>
      <c r="R136" s="9" t="s">
        <v>28</v>
      </c>
      <c r="S136" s="9" t="s">
        <v>81</v>
      </c>
      <c r="T136" s="9" t="s">
        <v>82</v>
      </c>
      <c r="U136" s="9" t="s">
        <v>31</v>
      </c>
      <c r="V136" s="9" t="s">
        <v>671</v>
      </c>
    </row>
    <row r="137" spans="1:22" ht="17.100000000000001" customHeight="1" x14ac:dyDescent="0.25">
      <c r="A137" s="29" t="s">
        <v>672</v>
      </c>
      <c r="B137" s="15">
        <v>45529</v>
      </c>
      <c r="C137" s="9">
        <f t="shared" si="2"/>
        <v>2024</v>
      </c>
      <c r="D137" s="9" t="str">
        <f>TEXT(salestable[[#This Row],[OrderDate]],"MMM")</f>
        <v>Aug</v>
      </c>
      <c r="E137" s="14" t="s">
        <v>673</v>
      </c>
      <c r="F137" s="14" t="s">
        <v>674</v>
      </c>
      <c r="G137" s="14" t="s">
        <v>675</v>
      </c>
      <c r="H137" s="14" t="s">
        <v>676</v>
      </c>
      <c r="I137" s="14" t="s">
        <v>98</v>
      </c>
      <c r="J137" s="14" t="s">
        <v>79</v>
      </c>
      <c r="K137" s="25">
        <v>5</v>
      </c>
      <c r="L137" s="16">
        <v>498.26</v>
      </c>
      <c r="M137" s="17">
        <v>0.05</v>
      </c>
      <c r="N137" s="18">
        <v>189.34</v>
      </c>
      <c r="O137" s="18">
        <v>3.64</v>
      </c>
      <c r="P137" s="18">
        <v>2559.7199999999998</v>
      </c>
      <c r="Q137" s="14" t="s">
        <v>80</v>
      </c>
      <c r="R137" s="14" t="s">
        <v>132</v>
      </c>
      <c r="S137" s="14" t="s">
        <v>29</v>
      </c>
      <c r="T137" s="14" t="s">
        <v>30</v>
      </c>
      <c r="U137" s="14" t="s">
        <v>235</v>
      </c>
      <c r="V137" s="14" t="s">
        <v>677</v>
      </c>
    </row>
    <row r="138" spans="1:22" ht="17.100000000000001" customHeight="1" x14ac:dyDescent="0.25">
      <c r="A138" s="28" t="s">
        <v>678</v>
      </c>
      <c r="B138" s="10">
        <v>44249</v>
      </c>
      <c r="C138" s="9">
        <f t="shared" si="2"/>
        <v>2021</v>
      </c>
      <c r="D138" s="9" t="str">
        <f>TEXT(salestable[[#This Row],[OrderDate]],"MMM")</f>
        <v>Feb</v>
      </c>
      <c r="E138" s="9" t="s">
        <v>679</v>
      </c>
      <c r="F138" s="9" t="s">
        <v>680</v>
      </c>
      <c r="G138" s="9" t="s">
        <v>358</v>
      </c>
      <c r="H138" s="9" t="s">
        <v>359</v>
      </c>
      <c r="I138" s="9" t="s">
        <v>25</v>
      </c>
      <c r="J138" s="9" t="s">
        <v>256</v>
      </c>
      <c r="K138" s="25">
        <v>5</v>
      </c>
      <c r="L138" s="11">
        <v>211.88</v>
      </c>
      <c r="M138" s="12">
        <v>0.1</v>
      </c>
      <c r="N138" s="13">
        <v>76.28</v>
      </c>
      <c r="O138" s="13">
        <v>9.75</v>
      </c>
      <c r="P138" s="13">
        <v>1039.49</v>
      </c>
      <c r="Q138" s="9" t="s">
        <v>80</v>
      </c>
      <c r="R138" s="9" t="s">
        <v>28</v>
      </c>
      <c r="S138" s="9" t="s">
        <v>166</v>
      </c>
      <c r="T138" s="9" t="s">
        <v>167</v>
      </c>
      <c r="U138" s="9" t="s">
        <v>43</v>
      </c>
      <c r="V138" s="9" t="s">
        <v>681</v>
      </c>
    </row>
    <row r="139" spans="1:22" ht="17.100000000000001" customHeight="1" x14ac:dyDescent="0.25">
      <c r="A139" s="29" t="s">
        <v>682</v>
      </c>
      <c r="B139" s="15">
        <v>44119</v>
      </c>
      <c r="C139" s="9">
        <f t="shared" si="2"/>
        <v>2020</v>
      </c>
      <c r="D139" s="9" t="str">
        <f>TEXT(salestable[[#This Row],[OrderDate]],"MMM")</f>
        <v>Oct</v>
      </c>
      <c r="E139" s="14" t="s">
        <v>683</v>
      </c>
      <c r="F139" s="14" t="s">
        <v>684</v>
      </c>
      <c r="G139" s="14" t="s">
        <v>87</v>
      </c>
      <c r="H139" s="14" t="s">
        <v>88</v>
      </c>
      <c r="I139" s="14" t="s">
        <v>50</v>
      </c>
      <c r="J139" s="14" t="s">
        <v>79</v>
      </c>
      <c r="K139" s="25">
        <v>2</v>
      </c>
      <c r="L139" s="16">
        <v>333.88</v>
      </c>
      <c r="M139" s="17">
        <v>0.05</v>
      </c>
      <c r="N139" s="18">
        <v>0</v>
      </c>
      <c r="O139" s="18">
        <v>10.61</v>
      </c>
      <c r="P139" s="18">
        <v>644.98</v>
      </c>
      <c r="Q139" s="14" t="s">
        <v>69</v>
      </c>
      <c r="R139" s="14" t="s">
        <v>132</v>
      </c>
      <c r="S139" s="14" t="s">
        <v>124</v>
      </c>
      <c r="T139" s="14" t="s">
        <v>125</v>
      </c>
      <c r="U139" s="14" t="s">
        <v>31</v>
      </c>
      <c r="V139" s="14" t="s">
        <v>685</v>
      </c>
    </row>
    <row r="140" spans="1:22" ht="17.100000000000001" customHeight="1" x14ac:dyDescent="0.25">
      <c r="A140" s="28" t="s">
        <v>686</v>
      </c>
      <c r="B140" s="10">
        <v>44209</v>
      </c>
      <c r="C140" s="9">
        <f t="shared" si="2"/>
        <v>2021</v>
      </c>
      <c r="D140" s="9" t="str">
        <f>TEXT(salestable[[#This Row],[OrderDate]],"MMM")</f>
        <v>Jan</v>
      </c>
      <c r="E140" s="9" t="s">
        <v>687</v>
      </c>
      <c r="F140" s="9" t="s">
        <v>538</v>
      </c>
      <c r="G140" s="9" t="s">
        <v>286</v>
      </c>
      <c r="H140" s="9" t="s">
        <v>287</v>
      </c>
      <c r="I140" s="9" t="s">
        <v>180</v>
      </c>
      <c r="J140" s="9" t="s">
        <v>123</v>
      </c>
      <c r="K140" s="25">
        <v>2</v>
      </c>
      <c r="L140" s="11">
        <v>522.65</v>
      </c>
      <c r="M140" s="12">
        <v>0.05</v>
      </c>
      <c r="N140" s="13">
        <v>79.44</v>
      </c>
      <c r="O140" s="13">
        <v>13.86</v>
      </c>
      <c r="P140" s="13">
        <v>1086.33</v>
      </c>
      <c r="Q140" s="9" t="s">
        <v>69</v>
      </c>
      <c r="R140" s="9" t="s">
        <v>28</v>
      </c>
      <c r="S140" s="9" t="s">
        <v>41</v>
      </c>
      <c r="T140" s="9" t="s">
        <v>42</v>
      </c>
      <c r="U140" s="9" t="s">
        <v>43</v>
      </c>
      <c r="V140" s="9" t="s">
        <v>688</v>
      </c>
    </row>
    <row r="141" spans="1:22" ht="17.100000000000001" customHeight="1" x14ac:dyDescent="0.25">
      <c r="A141" s="29" t="s">
        <v>689</v>
      </c>
      <c r="B141" s="15">
        <v>45627</v>
      </c>
      <c r="C141" s="9">
        <f t="shared" si="2"/>
        <v>2024</v>
      </c>
      <c r="D141" s="9" t="str">
        <f>TEXT(salestable[[#This Row],[OrderDate]],"MMM")</f>
        <v>Dec</v>
      </c>
      <c r="E141" s="14" t="s">
        <v>690</v>
      </c>
      <c r="F141" s="14" t="s">
        <v>555</v>
      </c>
      <c r="G141" s="14" t="s">
        <v>374</v>
      </c>
      <c r="H141" s="14" t="s">
        <v>375</v>
      </c>
      <c r="I141" s="14" t="s">
        <v>98</v>
      </c>
      <c r="J141" s="14" t="s">
        <v>39</v>
      </c>
      <c r="K141" s="25">
        <v>4</v>
      </c>
      <c r="L141" s="16">
        <v>67.78</v>
      </c>
      <c r="M141" s="17">
        <v>0.05</v>
      </c>
      <c r="N141" s="18">
        <v>20.61</v>
      </c>
      <c r="O141" s="18">
        <v>11.17</v>
      </c>
      <c r="P141" s="18">
        <v>289.33999999999997</v>
      </c>
      <c r="Q141" s="14" t="s">
        <v>59</v>
      </c>
      <c r="R141" s="14" t="s">
        <v>28</v>
      </c>
      <c r="S141" s="14" t="s">
        <v>221</v>
      </c>
      <c r="T141" s="14" t="s">
        <v>222</v>
      </c>
      <c r="U141" s="14" t="s">
        <v>43</v>
      </c>
      <c r="V141" s="14" t="s">
        <v>691</v>
      </c>
    </row>
    <row r="142" spans="1:22" ht="17.100000000000001" customHeight="1" x14ac:dyDescent="0.25">
      <c r="A142" s="28" t="s">
        <v>692</v>
      </c>
      <c r="B142" s="10">
        <v>45344</v>
      </c>
      <c r="C142" s="9">
        <f t="shared" si="2"/>
        <v>2024</v>
      </c>
      <c r="D142" s="9" t="str">
        <f>TEXT(salestable[[#This Row],[OrderDate]],"MMM")</f>
        <v>Feb</v>
      </c>
      <c r="E142" s="9" t="s">
        <v>693</v>
      </c>
      <c r="F142" s="9" t="s">
        <v>694</v>
      </c>
      <c r="G142" s="9" t="s">
        <v>280</v>
      </c>
      <c r="H142" s="9" t="s">
        <v>281</v>
      </c>
      <c r="I142" s="9" t="s">
        <v>25</v>
      </c>
      <c r="J142" s="9" t="s">
        <v>58</v>
      </c>
      <c r="K142" s="25">
        <v>5</v>
      </c>
      <c r="L142" s="11">
        <v>22.67</v>
      </c>
      <c r="M142" s="12">
        <v>0</v>
      </c>
      <c r="N142" s="13">
        <v>0</v>
      </c>
      <c r="O142" s="13">
        <v>13.16</v>
      </c>
      <c r="P142" s="13">
        <v>126.51</v>
      </c>
      <c r="Q142" s="9" t="s">
        <v>27</v>
      </c>
      <c r="R142" s="9" t="s">
        <v>28</v>
      </c>
      <c r="S142" s="9" t="s">
        <v>145</v>
      </c>
      <c r="T142" s="9" t="s">
        <v>146</v>
      </c>
      <c r="U142" s="9" t="s">
        <v>43</v>
      </c>
      <c r="V142" s="9" t="s">
        <v>695</v>
      </c>
    </row>
    <row r="143" spans="1:22" ht="17.100000000000001" customHeight="1" x14ac:dyDescent="0.25">
      <c r="A143" s="29" t="s">
        <v>696</v>
      </c>
      <c r="B143" s="15">
        <v>44061</v>
      </c>
      <c r="C143" s="9">
        <f t="shared" si="2"/>
        <v>2020</v>
      </c>
      <c r="D143" s="9" t="str">
        <f>TEXT(salestable[[#This Row],[OrderDate]],"MMM")</f>
        <v>Aug</v>
      </c>
      <c r="E143" s="14" t="s">
        <v>697</v>
      </c>
      <c r="F143" s="14" t="s">
        <v>698</v>
      </c>
      <c r="G143" s="14" t="s">
        <v>492</v>
      </c>
      <c r="H143" s="14" t="s">
        <v>493</v>
      </c>
      <c r="I143" s="14" t="s">
        <v>38</v>
      </c>
      <c r="J143" s="14" t="s">
        <v>39</v>
      </c>
      <c r="K143" s="25">
        <v>5</v>
      </c>
      <c r="L143" s="16">
        <v>544.52</v>
      </c>
      <c r="M143" s="17">
        <v>0.25</v>
      </c>
      <c r="N143" s="18">
        <v>245.03</v>
      </c>
      <c r="O143" s="18">
        <v>2.79</v>
      </c>
      <c r="P143" s="18">
        <v>2289.77</v>
      </c>
      <c r="Q143" s="14" t="s">
        <v>59</v>
      </c>
      <c r="R143" s="14" t="s">
        <v>99</v>
      </c>
      <c r="S143" s="14" t="s">
        <v>71</v>
      </c>
      <c r="T143" s="14" t="s">
        <v>42</v>
      </c>
      <c r="U143" s="14" t="s">
        <v>43</v>
      </c>
      <c r="V143" s="14" t="s">
        <v>699</v>
      </c>
    </row>
    <row r="144" spans="1:22" ht="17.100000000000001" customHeight="1" x14ac:dyDescent="0.25">
      <c r="A144" s="28" t="s">
        <v>700</v>
      </c>
      <c r="B144" s="10">
        <v>44848</v>
      </c>
      <c r="C144" s="9">
        <f t="shared" si="2"/>
        <v>2022</v>
      </c>
      <c r="D144" s="9" t="str">
        <f>TEXT(salestable[[#This Row],[OrderDate]],"MMM")</f>
        <v>Oct</v>
      </c>
      <c r="E144" s="9" t="s">
        <v>701</v>
      </c>
      <c r="F144" s="9" t="s">
        <v>702</v>
      </c>
      <c r="G144" s="9" t="s">
        <v>121</v>
      </c>
      <c r="H144" s="9" t="s">
        <v>122</v>
      </c>
      <c r="I144" s="9" t="s">
        <v>180</v>
      </c>
      <c r="J144" s="9" t="s">
        <v>263</v>
      </c>
      <c r="K144" s="25">
        <v>1</v>
      </c>
      <c r="L144" s="11">
        <v>431.01</v>
      </c>
      <c r="M144" s="12">
        <v>0</v>
      </c>
      <c r="N144" s="13">
        <v>0</v>
      </c>
      <c r="O144" s="13">
        <v>2.23</v>
      </c>
      <c r="P144" s="13">
        <v>433.24</v>
      </c>
      <c r="Q144" s="9" t="s">
        <v>40</v>
      </c>
      <c r="R144" s="9" t="s">
        <v>132</v>
      </c>
      <c r="S144" s="9" t="s">
        <v>116</v>
      </c>
      <c r="T144" s="9" t="s">
        <v>42</v>
      </c>
      <c r="U144" s="9" t="s">
        <v>43</v>
      </c>
      <c r="V144" s="9" t="s">
        <v>703</v>
      </c>
    </row>
    <row r="145" spans="1:22" ht="17.100000000000001" customHeight="1" x14ac:dyDescent="0.25">
      <c r="A145" s="29" t="s">
        <v>704</v>
      </c>
      <c r="B145" s="15">
        <v>43871</v>
      </c>
      <c r="C145" s="9">
        <f t="shared" si="2"/>
        <v>2020</v>
      </c>
      <c r="D145" s="9" t="str">
        <f>TEXT(salestable[[#This Row],[OrderDate]],"MMM")</f>
        <v>Feb</v>
      </c>
      <c r="E145" s="14" t="s">
        <v>705</v>
      </c>
      <c r="F145" s="14" t="s">
        <v>706</v>
      </c>
      <c r="G145" s="14" t="s">
        <v>358</v>
      </c>
      <c r="H145" s="14" t="s">
        <v>359</v>
      </c>
      <c r="I145" s="14" t="s">
        <v>25</v>
      </c>
      <c r="J145" s="14" t="s">
        <v>354</v>
      </c>
      <c r="K145" s="25">
        <v>3</v>
      </c>
      <c r="L145" s="16">
        <v>346.56</v>
      </c>
      <c r="M145" s="17">
        <v>0.15</v>
      </c>
      <c r="N145" s="18">
        <v>44.19</v>
      </c>
      <c r="O145" s="18">
        <v>1.85</v>
      </c>
      <c r="P145" s="18">
        <v>929.77</v>
      </c>
      <c r="Q145" s="14" t="s">
        <v>69</v>
      </c>
      <c r="R145" s="14" t="s">
        <v>28</v>
      </c>
      <c r="S145" s="14" t="s">
        <v>166</v>
      </c>
      <c r="T145" s="14" t="s">
        <v>167</v>
      </c>
      <c r="U145" s="14" t="s">
        <v>43</v>
      </c>
      <c r="V145" s="14" t="s">
        <v>168</v>
      </c>
    </row>
    <row r="146" spans="1:22" ht="17.100000000000001" customHeight="1" x14ac:dyDescent="0.25">
      <c r="A146" s="28" t="s">
        <v>707</v>
      </c>
      <c r="B146" s="10">
        <v>44882</v>
      </c>
      <c r="C146" s="9">
        <f t="shared" si="2"/>
        <v>2022</v>
      </c>
      <c r="D146" s="9" t="str">
        <f>TEXT(salestable[[#This Row],[OrderDate]],"MMM")</f>
        <v>Nov</v>
      </c>
      <c r="E146" s="9" t="s">
        <v>708</v>
      </c>
      <c r="F146" s="9" t="s">
        <v>433</v>
      </c>
      <c r="G146" s="9" t="s">
        <v>172</v>
      </c>
      <c r="H146" s="9" t="s">
        <v>173</v>
      </c>
      <c r="I146" s="9" t="s">
        <v>25</v>
      </c>
      <c r="J146" s="9" t="s">
        <v>26</v>
      </c>
      <c r="K146" s="25">
        <v>1</v>
      </c>
      <c r="L146" s="11">
        <v>87.79</v>
      </c>
      <c r="M146" s="12">
        <v>0</v>
      </c>
      <c r="N146" s="13">
        <v>15.8</v>
      </c>
      <c r="O146" s="13">
        <v>10.92</v>
      </c>
      <c r="P146" s="13">
        <v>114.51</v>
      </c>
      <c r="Q146" s="9" t="s">
        <v>69</v>
      </c>
      <c r="R146" s="9" t="s">
        <v>28</v>
      </c>
      <c r="S146" s="9" t="s">
        <v>139</v>
      </c>
      <c r="T146" s="9" t="s">
        <v>140</v>
      </c>
      <c r="U146" s="9" t="s">
        <v>235</v>
      </c>
      <c r="V146" s="9" t="s">
        <v>709</v>
      </c>
    </row>
    <row r="147" spans="1:22" ht="17.100000000000001" customHeight="1" x14ac:dyDescent="0.25">
      <c r="A147" s="29" t="s">
        <v>710</v>
      </c>
      <c r="B147" s="15">
        <v>43965</v>
      </c>
      <c r="C147" s="9">
        <f t="shared" si="2"/>
        <v>2020</v>
      </c>
      <c r="D147" s="9" t="str">
        <f>TEXT(salestable[[#This Row],[OrderDate]],"MMM")</f>
        <v>May</v>
      </c>
      <c r="E147" s="14" t="s">
        <v>711</v>
      </c>
      <c r="F147" s="14" t="s">
        <v>712</v>
      </c>
      <c r="G147" s="14" t="s">
        <v>286</v>
      </c>
      <c r="H147" s="14" t="s">
        <v>287</v>
      </c>
      <c r="I147" s="14" t="s">
        <v>38</v>
      </c>
      <c r="J147" s="14" t="s">
        <v>123</v>
      </c>
      <c r="K147" s="25">
        <v>4</v>
      </c>
      <c r="L147" s="16">
        <v>596.79999999999995</v>
      </c>
      <c r="M147" s="17">
        <v>0.05</v>
      </c>
      <c r="N147" s="18">
        <v>272.14</v>
      </c>
      <c r="O147" s="18">
        <v>2.1</v>
      </c>
      <c r="P147" s="18">
        <v>2542.08</v>
      </c>
      <c r="Q147" s="14" t="s">
        <v>69</v>
      </c>
      <c r="R147" s="14" t="s">
        <v>28</v>
      </c>
      <c r="S147" s="14" t="s">
        <v>29</v>
      </c>
      <c r="T147" s="14" t="s">
        <v>30</v>
      </c>
      <c r="U147" s="14" t="s">
        <v>31</v>
      </c>
      <c r="V147" s="14" t="s">
        <v>713</v>
      </c>
    </row>
    <row r="148" spans="1:22" ht="17.100000000000001" customHeight="1" x14ac:dyDescent="0.25">
      <c r="A148" s="28" t="s">
        <v>714</v>
      </c>
      <c r="B148" s="10">
        <v>44031</v>
      </c>
      <c r="C148" s="9">
        <f t="shared" si="2"/>
        <v>2020</v>
      </c>
      <c r="D148" s="9" t="str">
        <f>TEXT(salestable[[#This Row],[OrderDate]],"MMM")</f>
        <v>Jul</v>
      </c>
      <c r="E148" s="9" t="s">
        <v>715</v>
      </c>
      <c r="F148" s="9" t="s">
        <v>716</v>
      </c>
      <c r="G148" s="9" t="s">
        <v>286</v>
      </c>
      <c r="H148" s="9" t="s">
        <v>287</v>
      </c>
      <c r="I148" s="9" t="s">
        <v>180</v>
      </c>
      <c r="J148" s="9" t="s">
        <v>68</v>
      </c>
      <c r="K148" s="25">
        <v>1</v>
      </c>
      <c r="L148" s="11">
        <v>194.17</v>
      </c>
      <c r="M148" s="12">
        <v>0</v>
      </c>
      <c r="N148" s="13">
        <v>9.7100000000000009</v>
      </c>
      <c r="O148" s="13">
        <v>5.33</v>
      </c>
      <c r="P148" s="13">
        <v>209.21</v>
      </c>
      <c r="Q148" s="9" t="s">
        <v>69</v>
      </c>
      <c r="R148" s="9" t="s">
        <v>28</v>
      </c>
      <c r="S148" s="9" t="s">
        <v>228</v>
      </c>
      <c r="T148" s="9" t="s">
        <v>82</v>
      </c>
      <c r="U148" s="9" t="s">
        <v>31</v>
      </c>
      <c r="V148" s="9" t="s">
        <v>717</v>
      </c>
    </row>
    <row r="149" spans="1:22" ht="17.100000000000001" customHeight="1" x14ac:dyDescent="0.25">
      <c r="A149" s="29" t="s">
        <v>718</v>
      </c>
      <c r="B149" s="15">
        <v>44610</v>
      </c>
      <c r="C149" s="9">
        <f t="shared" si="2"/>
        <v>2022</v>
      </c>
      <c r="D149" s="9" t="str">
        <f>TEXT(salestable[[#This Row],[OrderDate]],"MMM")</f>
        <v>Feb</v>
      </c>
      <c r="E149" s="14" t="s">
        <v>719</v>
      </c>
      <c r="F149" s="14" t="s">
        <v>720</v>
      </c>
      <c r="G149" s="14" t="s">
        <v>386</v>
      </c>
      <c r="H149" s="14" t="s">
        <v>387</v>
      </c>
      <c r="I149" s="14" t="s">
        <v>50</v>
      </c>
      <c r="J149" s="14" t="s">
        <v>263</v>
      </c>
      <c r="K149" s="25">
        <v>2</v>
      </c>
      <c r="L149" s="16">
        <v>42.52</v>
      </c>
      <c r="M149" s="17">
        <v>0.05</v>
      </c>
      <c r="N149" s="18">
        <v>4.04</v>
      </c>
      <c r="O149" s="18">
        <v>11.11</v>
      </c>
      <c r="P149" s="18">
        <v>95.94</v>
      </c>
      <c r="Q149" s="14" t="s">
        <v>69</v>
      </c>
      <c r="R149" s="14" t="s">
        <v>28</v>
      </c>
      <c r="S149" s="14" t="s">
        <v>89</v>
      </c>
      <c r="T149" s="14" t="s">
        <v>90</v>
      </c>
      <c r="U149" s="14" t="s">
        <v>43</v>
      </c>
      <c r="V149" s="14" t="s">
        <v>721</v>
      </c>
    </row>
    <row r="150" spans="1:22" ht="17.100000000000001" customHeight="1" x14ac:dyDescent="0.25">
      <c r="A150" s="28" t="s">
        <v>722</v>
      </c>
      <c r="B150" s="10">
        <v>44760</v>
      </c>
      <c r="C150" s="9">
        <f t="shared" si="2"/>
        <v>2022</v>
      </c>
      <c r="D150" s="9" t="str">
        <f>TEXT(salestable[[#This Row],[OrderDate]],"MMM")</f>
        <v>Jul</v>
      </c>
      <c r="E150" s="9" t="s">
        <v>723</v>
      </c>
      <c r="F150" s="9" t="s">
        <v>724</v>
      </c>
      <c r="G150" s="9" t="s">
        <v>280</v>
      </c>
      <c r="H150" s="9" t="s">
        <v>281</v>
      </c>
      <c r="I150" s="9" t="s">
        <v>98</v>
      </c>
      <c r="J150" s="9" t="s">
        <v>109</v>
      </c>
      <c r="K150" s="25">
        <v>3</v>
      </c>
      <c r="L150" s="11">
        <v>262.02</v>
      </c>
      <c r="M150" s="12">
        <v>0.15</v>
      </c>
      <c r="N150" s="13">
        <v>120.27</v>
      </c>
      <c r="O150" s="13">
        <v>7.09</v>
      </c>
      <c r="P150" s="13">
        <v>795.51</v>
      </c>
      <c r="Q150" s="9" t="s">
        <v>69</v>
      </c>
      <c r="R150" s="9" t="s">
        <v>181</v>
      </c>
      <c r="S150" s="9" t="s">
        <v>89</v>
      </c>
      <c r="T150" s="9" t="s">
        <v>90</v>
      </c>
      <c r="U150" s="9" t="s">
        <v>43</v>
      </c>
      <c r="V150" s="9" t="s">
        <v>725</v>
      </c>
    </row>
    <row r="151" spans="1:22" ht="17.100000000000001" customHeight="1" x14ac:dyDescent="0.25">
      <c r="A151" s="29" t="s">
        <v>726</v>
      </c>
      <c r="B151" s="15">
        <v>44887</v>
      </c>
      <c r="C151" s="9">
        <f t="shared" si="2"/>
        <v>2022</v>
      </c>
      <c r="D151" s="9" t="str">
        <f>TEXT(salestable[[#This Row],[OrderDate]],"MMM")</f>
        <v>Nov</v>
      </c>
      <c r="E151" s="14" t="s">
        <v>727</v>
      </c>
      <c r="F151" s="14" t="s">
        <v>542</v>
      </c>
      <c r="G151" s="14" t="s">
        <v>319</v>
      </c>
      <c r="H151" s="14" t="s">
        <v>320</v>
      </c>
      <c r="I151" s="14" t="s">
        <v>98</v>
      </c>
      <c r="J151" s="14" t="s">
        <v>354</v>
      </c>
      <c r="K151" s="25">
        <v>3</v>
      </c>
      <c r="L151" s="16">
        <v>43.8</v>
      </c>
      <c r="M151" s="17">
        <v>0</v>
      </c>
      <c r="N151" s="18">
        <v>10.51</v>
      </c>
      <c r="O151" s="18">
        <v>6.23</v>
      </c>
      <c r="P151" s="18">
        <v>148.13999999999999</v>
      </c>
      <c r="Q151" s="14" t="s">
        <v>59</v>
      </c>
      <c r="R151" s="14" t="s">
        <v>132</v>
      </c>
      <c r="S151" s="14" t="s">
        <v>221</v>
      </c>
      <c r="T151" s="14" t="s">
        <v>222</v>
      </c>
      <c r="U151" s="14" t="s">
        <v>43</v>
      </c>
      <c r="V151" s="14" t="s">
        <v>728</v>
      </c>
    </row>
    <row r="152" spans="1:22" ht="17.100000000000001" customHeight="1" x14ac:dyDescent="0.25">
      <c r="A152" s="28" t="s">
        <v>729</v>
      </c>
      <c r="B152" s="10">
        <v>44902</v>
      </c>
      <c r="C152" s="9">
        <f t="shared" si="2"/>
        <v>2022</v>
      </c>
      <c r="D152" s="9" t="str">
        <f>TEXT(salestable[[#This Row],[OrderDate]],"MMM")</f>
        <v>Dec</v>
      </c>
      <c r="E152" s="9" t="s">
        <v>730</v>
      </c>
      <c r="F152" s="9" t="s">
        <v>731</v>
      </c>
      <c r="G152" s="9" t="s">
        <v>286</v>
      </c>
      <c r="H152" s="9" t="s">
        <v>287</v>
      </c>
      <c r="I152" s="9" t="s">
        <v>50</v>
      </c>
      <c r="J152" s="9" t="s">
        <v>79</v>
      </c>
      <c r="K152" s="25">
        <v>4</v>
      </c>
      <c r="L152" s="11">
        <v>306.01</v>
      </c>
      <c r="M152" s="12">
        <v>0.3</v>
      </c>
      <c r="N152" s="13">
        <v>42.84</v>
      </c>
      <c r="O152" s="13">
        <v>9.24</v>
      </c>
      <c r="P152" s="13">
        <v>908.91</v>
      </c>
      <c r="Q152" s="9" t="s">
        <v>27</v>
      </c>
      <c r="R152" s="9" t="s">
        <v>28</v>
      </c>
      <c r="S152" s="9" t="s">
        <v>51</v>
      </c>
      <c r="T152" s="9" t="s">
        <v>42</v>
      </c>
      <c r="U152" s="9" t="s">
        <v>235</v>
      </c>
      <c r="V152" s="9" t="s">
        <v>147</v>
      </c>
    </row>
    <row r="153" spans="1:22" ht="17.100000000000001" customHeight="1" x14ac:dyDescent="0.25">
      <c r="A153" s="29" t="s">
        <v>732</v>
      </c>
      <c r="B153" s="15">
        <v>44333</v>
      </c>
      <c r="C153" s="9">
        <f t="shared" si="2"/>
        <v>2021</v>
      </c>
      <c r="D153" s="9" t="str">
        <f>TEXT(salestable[[#This Row],[OrderDate]],"MMM")</f>
        <v>May</v>
      </c>
      <c r="E153" s="14" t="s">
        <v>733</v>
      </c>
      <c r="F153" s="14" t="s">
        <v>716</v>
      </c>
      <c r="G153" s="14" t="s">
        <v>66</v>
      </c>
      <c r="H153" s="14" t="s">
        <v>67</v>
      </c>
      <c r="I153" s="14" t="s">
        <v>108</v>
      </c>
      <c r="J153" s="14" t="s">
        <v>58</v>
      </c>
      <c r="K153" s="25">
        <v>4</v>
      </c>
      <c r="L153" s="16">
        <v>251.6</v>
      </c>
      <c r="M153" s="17">
        <v>0.1</v>
      </c>
      <c r="N153" s="18">
        <v>108.69</v>
      </c>
      <c r="O153" s="18">
        <v>13.75</v>
      </c>
      <c r="P153" s="18">
        <v>1028.2</v>
      </c>
      <c r="Q153" s="14" t="s">
        <v>153</v>
      </c>
      <c r="R153" s="14" t="s">
        <v>28</v>
      </c>
      <c r="S153" s="14" t="s">
        <v>139</v>
      </c>
      <c r="T153" s="14" t="s">
        <v>140</v>
      </c>
      <c r="U153" s="14" t="s">
        <v>235</v>
      </c>
      <c r="V153" s="14" t="s">
        <v>734</v>
      </c>
    </row>
    <row r="154" spans="1:22" ht="17.100000000000001" customHeight="1" x14ac:dyDescent="0.25">
      <c r="A154" s="28" t="s">
        <v>735</v>
      </c>
      <c r="B154" s="10">
        <v>44237</v>
      </c>
      <c r="C154" s="9">
        <f t="shared" si="2"/>
        <v>2021</v>
      </c>
      <c r="D154" s="9" t="str">
        <f>TEXT(salestable[[#This Row],[OrderDate]],"MMM")</f>
        <v>Feb</v>
      </c>
      <c r="E154" s="9" t="s">
        <v>736</v>
      </c>
      <c r="F154" s="9" t="s">
        <v>385</v>
      </c>
      <c r="G154" s="9" t="s">
        <v>202</v>
      </c>
      <c r="H154" s="9" t="s">
        <v>203</v>
      </c>
      <c r="I154" s="9" t="s">
        <v>180</v>
      </c>
      <c r="J154" s="9" t="s">
        <v>79</v>
      </c>
      <c r="K154" s="25">
        <v>3</v>
      </c>
      <c r="L154" s="11">
        <v>431.79</v>
      </c>
      <c r="M154" s="12">
        <v>0</v>
      </c>
      <c r="N154" s="13">
        <v>64.77</v>
      </c>
      <c r="O154" s="13">
        <v>11.24</v>
      </c>
      <c r="P154" s="13">
        <v>1371.38</v>
      </c>
      <c r="Q154" s="9" t="s">
        <v>69</v>
      </c>
      <c r="R154" s="9" t="s">
        <v>28</v>
      </c>
      <c r="S154" s="9" t="s">
        <v>221</v>
      </c>
      <c r="T154" s="9" t="s">
        <v>222</v>
      </c>
      <c r="U154" s="9" t="s">
        <v>43</v>
      </c>
      <c r="V154" s="9" t="s">
        <v>737</v>
      </c>
    </row>
    <row r="155" spans="1:22" ht="17.100000000000001" customHeight="1" x14ac:dyDescent="0.25">
      <c r="A155" s="29" t="s">
        <v>738</v>
      </c>
      <c r="B155" s="15">
        <v>45428</v>
      </c>
      <c r="C155" s="9">
        <f t="shared" si="2"/>
        <v>2024</v>
      </c>
      <c r="D155" s="9" t="str">
        <f>TEXT(salestable[[#This Row],[OrderDate]],"MMM")</f>
        <v>May</v>
      </c>
      <c r="E155" s="14" t="s">
        <v>739</v>
      </c>
      <c r="F155" s="14" t="s">
        <v>538</v>
      </c>
      <c r="G155" s="14" t="s">
        <v>77</v>
      </c>
      <c r="H155" s="14" t="s">
        <v>78</v>
      </c>
      <c r="I155" s="14" t="s">
        <v>25</v>
      </c>
      <c r="J155" s="14" t="s">
        <v>109</v>
      </c>
      <c r="K155" s="25">
        <v>4</v>
      </c>
      <c r="L155" s="16">
        <v>291.13</v>
      </c>
      <c r="M155" s="17">
        <v>0.15</v>
      </c>
      <c r="N155" s="18">
        <v>49.49</v>
      </c>
      <c r="O155" s="18">
        <v>2.52</v>
      </c>
      <c r="P155" s="18">
        <v>1041.8499999999999</v>
      </c>
      <c r="Q155" s="14" t="s">
        <v>27</v>
      </c>
      <c r="R155" s="14" t="s">
        <v>28</v>
      </c>
      <c r="S155" s="14" t="s">
        <v>182</v>
      </c>
      <c r="T155" s="14" t="s">
        <v>183</v>
      </c>
      <c r="U155" s="14" t="s">
        <v>235</v>
      </c>
      <c r="V155" s="14" t="s">
        <v>740</v>
      </c>
    </row>
    <row r="156" spans="1:22" ht="17.100000000000001" customHeight="1" x14ac:dyDescent="0.25">
      <c r="A156" s="28" t="s">
        <v>741</v>
      </c>
      <c r="B156" s="10">
        <v>45582</v>
      </c>
      <c r="C156" s="9">
        <f t="shared" si="2"/>
        <v>2024</v>
      </c>
      <c r="D156" s="9" t="str">
        <f>TEXT(salestable[[#This Row],[OrderDate]],"MMM")</f>
        <v>Oct</v>
      </c>
      <c r="E156" s="9" t="s">
        <v>742</v>
      </c>
      <c r="F156" s="9" t="s">
        <v>159</v>
      </c>
      <c r="G156" s="9" t="s">
        <v>164</v>
      </c>
      <c r="H156" s="9" t="s">
        <v>165</v>
      </c>
      <c r="I156" s="9" t="s">
        <v>50</v>
      </c>
      <c r="J156" s="9" t="s">
        <v>109</v>
      </c>
      <c r="K156" s="25">
        <v>3</v>
      </c>
      <c r="L156" s="11">
        <v>414.46</v>
      </c>
      <c r="M156" s="12">
        <v>0.25</v>
      </c>
      <c r="N156" s="13">
        <v>111.9</v>
      </c>
      <c r="O156" s="13">
        <v>4.6900000000000004</v>
      </c>
      <c r="P156" s="13">
        <v>1049.1199999999999</v>
      </c>
      <c r="Q156" s="9" t="s">
        <v>40</v>
      </c>
      <c r="R156" s="9" t="s">
        <v>28</v>
      </c>
      <c r="S156" s="9" t="s">
        <v>166</v>
      </c>
      <c r="T156" s="9" t="s">
        <v>167</v>
      </c>
      <c r="U156" s="9" t="s">
        <v>43</v>
      </c>
      <c r="V156" s="9" t="s">
        <v>743</v>
      </c>
    </row>
    <row r="157" spans="1:22" ht="17.100000000000001" customHeight="1" x14ac:dyDescent="0.25">
      <c r="A157" s="29" t="s">
        <v>744</v>
      </c>
      <c r="B157" s="15">
        <v>44635</v>
      </c>
      <c r="C157" s="9">
        <f t="shared" si="2"/>
        <v>2022</v>
      </c>
      <c r="D157" s="9" t="str">
        <f>TEXT(salestable[[#This Row],[OrderDate]],"MMM")</f>
        <v>Mar</v>
      </c>
      <c r="E157" s="14" t="s">
        <v>745</v>
      </c>
      <c r="F157" s="14" t="s">
        <v>746</v>
      </c>
      <c r="G157" s="14" t="s">
        <v>456</v>
      </c>
      <c r="H157" s="14" t="s">
        <v>457</v>
      </c>
      <c r="I157" s="14" t="s">
        <v>180</v>
      </c>
      <c r="J157" s="14" t="s">
        <v>26</v>
      </c>
      <c r="K157" s="25">
        <v>3</v>
      </c>
      <c r="L157" s="16">
        <v>180.87</v>
      </c>
      <c r="M157" s="17">
        <v>0</v>
      </c>
      <c r="N157" s="18">
        <v>27.13</v>
      </c>
      <c r="O157" s="18">
        <v>2.04</v>
      </c>
      <c r="P157" s="18">
        <v>571.78</v>
      </c>
      <c r="Q157" s="14" t="s">
        <v>27</v>
      </c>
      <c r="R157" s="14" t="s">
        <v>28</v>
      </c>
      <c r="S157" s="14" t="s">
        <v>145</v>
      </c>
      <c r="T157" s="14" t="s">
        <v>146</v>
      </c>
      <c r="U157" s="14" t="s">
        <v>43</v>
      </c>
      <c r="V157" s="14" t="s">
        <v>747</v>
      </c>
    </row>
    <row r="158" spans="1:22" ht="17.100000000000001" customHeight="1" x14ac:dyDescent="0.25">
      <c r="A158" s="28" t="s">
        <v>748</v>
      </c>
      <c r="B158" s="10">
        <v>43929</v>
      </c>
      <c r="C158" s="9">
        <f t="shared" si="2"/>
        <v>2020</v>
      </c>
      <c r="D158" s="9" t="str">
        <f>TEXT(salestable[[#This Row],[OrderDate]],"MMM")</f>
        <v>Apr</v>
      </c>
      <c r="E158" s="9" t="s">
        <v>749</v>
      </c>
      <c r="F158" s="9" t="s">
        <v>562</v>
      </c>
      <c r="G158" s="9" t="s">
        <v>261</v>
      </c>
      <c r="H158" s="9" t="s">
        <v>262</v>
      </c>
      <c r="I158" s="9" t="s">
        <v>108</v>
      </c>
      <c r="J158" s="9" t="s">
        <v>354</v>
      </c>
      <c r="K158" s="25">
        <v>5</v>
      </c>
      <c r="L158" s="11">
        <v>104.18</v>
      </c>
      <c r="M158" s="12">
        <v>0.1</v>
      </c>
      <c r="N158" s="13">
        <v>0</v>
      </c>
      <c r="O158" s="13">
        <v>8.69</v>
      </c>
      <c r="P158" s="13">
        <v>477.5</v>
      </c>
      <c r="Q158" s="9" t="s">
        <v>69</v>
      </c>
      <c r="R158" s="9" t="s">
        <v>132</v>
      </c>
      <c r="S158" s="9" t="s">
        <v>182</v>
      </c>
      <c r="T158" s="9" t="s">
        <v>183</v>
      </c>
      <c r="U158" s="9" t="s">
        <v>235</v>
      </c>
      <c r="V158" s="9" t="s">
        <v>750</v>
      </c>
    </row>
    <row r="159" spans="1:22" ht="17.100000000000001" customHeight="1" x14ac:dyDescent="0.25">
      <c r="A159" s="29" t="s">
        <v>751</v>
      </c>
      <c r="B159" s="15">
        <v>44514</v>
      </c>
      <c r="C159" s="9">
        <f t="shared" si="2"/>
        <v>2021</v>
      </c>
      <c r="D159" s="9" t="str">
        <f>TEXT(salestable[[#This Row],[OrderDate]],"MMM")</f>
        <v>Nov</v>
      </c>
      <c r="E159" s="14" t="s">
        <v>752</v>
      </c>
      <c r="F159" s="14" t="s">
        <v>753</v>
      </c>
      <c r="G159" s="14" t="s">
        <v>244</v>
      </c>
      <c r="H159" s="14" t="s">
        <v>245</v>
      </c>
      <c r="I159" s="14" t="s">
        <v>25</v>
      </c>
      <c r="J159" s="14" t="s">
        <v>354</v>
      </c>
      <c r="K159" s="25">
        <v>2</v>
      </c>
      <c r="L159" s="16">
        <v>400.69</v>
      </c>
      <c r="M159" s="17">
        <v>0.1</v>
      </c>
      <c r="N159" s="18">
        <v>57.7</v>
      </c>
      <c r="O159" s="18">
        <v>10.68</v>
      </c>
      <c r="P159" s="18">
        <v>789.62</v>
      </c>
      <c r="Q159" s="14" t="s">
        <v>69</v>
      </c>
      <c r="R159" s="14" t="s">
        <v>99</v>
      </c>
      <c r="S159" s="14" t="s">
        <v>116</v>
      </c>
      <c r="T159" s="14" t="s">
        <v>42</v>
      </c>
      <c r="U159" s="14" t="s">
        <v>72</v>
      </c>
      <c r="V159" s="14" t="s">
        <v>754</v>
      </c>
    </row>
    <row r="160" spans="1:22" ht="17.100000000000001" customHeight="1" x14ac:dyDescent="0.25">
      <c r="A160" s="28" t="s">
        <v>755</v>
      </c>
      <c r="B160" s="10">
        <v>44556</v>
      </c>
      <c r="C160" s="9">
        <f t="shared" si="2"/>
        <v>2021</v>
      </c>
      <c r="D160" s="9" t="str">
        <f>TEXT(salestable[[#This Row],[OrderDate]],"MMM")</f>
        <v>Dec</v>
      </c>
      <c r="E160" s="9" t="s">
        <v>756</v>
      </c>
      <c r="F160" s="9" t="s">
        <v>757</v>
      </c>
      <c r="G160" s="9" t="s">
        <v>469</v>
      </c>
      <c r="H160" s="9" t="s">
        <v>470</v>
      </c>
      <c r="I160" s="9" t="s">
        <v>38</v>
      </c>
      <c r="J160" s="9" t="s">
        <v>256</v>
      </c>
      <c r="K160" s="25">
        <v>3</v>
      </c>
      <c r="L160" s="11">
        <v>479.99</v>
      </c>
      <c r="M160" s="12">
        <v>0.25</v>
      </c>
      <c r="N160" s="13">
        <v>129.6</v>
      </c>
      <c r="O160" s="13">
        <v>8.69</v>
      </c>
      <c r="P160" s="13">
        <v>1218.27</v>
      </c>
      <c r="Q160" s="9" t="s">
        <v>80</v>
      </c>
      <c r="R160" s="9" t="s">
        <v>28</v>
      </c>
      <c r="S160" s="9" t="s">
        <v>51</v>
      </c>
      <c r="T160" s="9" t="s">
        <v>42</v>
      </c>
      <c r="U160" s="9" t="s">
        <v>43</v>
      </c>
      <c r="V160" s="9" t="s">
        <v>758</v>
      </c>
    </row>
    <row r="161" spans="1:22" ht="17.100000000000001" customHeight="1" x14ac:dyDescent="0.25">
      <c r="A161" s="29" t="s">
        <v>759</v>
      </c>
      <c r="B161" s="15">
        <v>45401</v>
      </c>
      <c r="C161" s="9">
        <f t="shared" si="2"/>
        <v>2024</v>
      </c>
      <c r="D161" s="9" t="str">
        <f>TEXT(salestable[[#This Row],[OrderDate]],"MMM")</f>
        <v>Apr</v>
      </c>
      <c r="E161" s="14" t="s">
        <v>760</v>
      </c>
      <c r="F161" s="14" t="s">
        <v>171</v>
      </c>
      <c r="G161" s="14" t="s">
        <v>215</v>
      </c>
      <c r="H161" s="14" t="s">
        <v>216</v>
      </c>
      <c r="I161" s="14" t="s">
        <v>108</v>
      </c>
      <c r="J161" s="14" t="s">
        <v>263</v>
      </c>
      <c r="K161" s="25">
        <v>1</v>
      </c>
      <c r="L161" s="16">
        <v>247.54</v>
      </c>
      <c r="M161" s="17">
        <v>0.05</v>
      </c>
      <c r="N161" s="18">
        <v>28.22</v>
      </c>
      <c r="O161" s="18">
        <v>2.0699999999999998</v>
      </c>
      <c r="P161" s="18">
        <v>265.45</v>
      </c>
      <c r="Q161" s="14" t="s">
        <v>40</v>
      </c>
      <c r="R161" s="14" t="s">
        <v>28</v>
      </c>
      <c r="S161" s="14" t="s">
        <v>89</v>
      </c>
      <c r="T161" s="14" t="s">
        <v>90</v>
      </c>
      <c r="U161" s="14" t="s">
        <v>43</v>
      </c>
      <c r="V161" s="14" t="s">
        <v>761</v>
      </c>
    </row>
    <row r="162" spans="1:22" ht="17.100000000000001" customHeight="1" x14ac:dyDescent="0.25">
      <c r="A162" s="28" t="s">
        <v>762</v>
      </c>
      <c r="B162" s="10">
        <v>44791</v>
      </c>
      <c r="C162" s="9">
        <f t="shared" si="2"/>
        <v>2022</v>
      </c>
      <c r="D162" s="9" t="str">
        <f>TEXT(salestable[[#This Row],[OrderDate]],"MMM")</f>
        <v>Aug</v>
      </c>
      <c r="E162" s="9" t="s">
        <v>763</v>
      </c>
      <c r="F162" s="9" t="s">
        <v>764</v>
      </c>
      <c r="G162" s="9" t="s">
        <v>456</v>
      </c>
      <c r="H162" s="9" t="s">
        <v>457</v>
      </c>
      <c r="I162" s="9" t="s">
        <v>98</v>
      </c>
      <c r="J162" s="9" t="s">
        <v>256</v>
      </c>
      <c r="K162" s="25">
        <v>3</v>
      </c>
      <c r="L162" s="11">
        <v>14.51</v>
      </c>
      <c r="M162" s="12">
        <v>0.05</v>
      </c>
      <c r="N162" s="13">
        <v>4.96</v>
      </c>
      <c r="O162" s="13">
        <v>0.82</v>
      </c>
      <c r="P162" s="13">
        <v>47.13</v>
      </c>
      <c r="Q162" s="9" t="s">
        <v>69</v>
      </c>
      <c r="R162" s="9" t="s">
        <v>28</v>
      </c>
      <c r="S162" s="9" t="s">
        <v>145</v>
      </c>
      <c r="T162" s="9" t="s">
        <v>146</v>
      </c>
      <c r="U162" s="9" t="s">
        <v>43</v>
      </c>
      <c r="V162" s="9" t="s">
        <v>765</v>
      </c>
    </row>
    <row r="163" spans="1:22" ht="17.100000000000001" customHeight="1" x14ac:dyDescent="0.25">
      <c r="A163" s="29" t="s">
        <v>766</v>
      </c>
      <c r="B163" s="15">
        <v>45593</v>
      </c>
      <c r="C163" s="9">
        <f t="shared" si="2"/>
        <v>2024</v>
      </c>
      <c r="D163" s="9" t="str">
        <f>TEXT(salestable[[#This Row],[OrderDate]],"MMM")</f>
        <v>Oct</v>
      </c>
      <c r="E163" s="14" t="s">
        <v>767</v>
      </c>
      <c r="F163" s="14" t="s">
        <v>768</v>
      </c>
      <c r="G163" s="14" t="s">
        <v>137</v>
      </c>
      <c r="H163" s="14" t="s">
        <v>138</v>
      </c>
      <c r="I163" s="14" t="s">
        <v>180</v>
      </c>
      <c r="J163" s="14" t="s">
        <v>354</v>
      </c>
      <c r="K163" s="25">
        <v>5</v>
      </c>
      <c r="L163" s="16">
        <v>216.33</v>
      </c>
      <c r="M163" s="17">
        <v>0.2</v>
      </c>
      <c r="N163" s="18">
        <v>0</v>
      </c>
      <c r="O163" s="18">
        <v>9.73</v>
      </c>
      <c r="P163" s="18">
        <v>875.05</v>
      </c>
      <c r="Q163" s="14" t="s">
        <v>69</v>
      </c>
      <c r="R163" s="14" t="s">
        <v>28</v>
      </c>
      <c r="S163" s="14" t="s">
        <v>71</v>
      </c>
      <c r="T163" s="14" t="s">
        <v>42</v>
      </c>
      <c r="U163" s="14" t="s">
        <v>43</v>
      </c>
      <c r="V163" s="14" t="s">
        <v>769</v>
      </c>
    </row>
    <row r="164" spans="1:22" ht="17.100000000000001" customHeight="1" x14ac:dyDescent="0.25">
      <c r="A164" s="28" t="s">
        <v>770</v>
      </c>
      <c r="B164" s="10">
        <v>44443</v>
      </c>
      <c r="C164" s="9">
        <f t="shared" si="2"/>
        <v>2021</v>
      </c>
      <c r="D164" s="9" t="str">
        <f>TEXT(salestable[[#This Row],[OrderDate]],"MMM")</f>
        <v>Sep</v>
      </c>
      <c r="E164" s="9" t="s">
        <v>771</v>
      </c>
      <c r="F164" s="9" t="s">
        <v>772</v>
      </c>
      <c r="G164" s="9" t="s">
        <v>172</v>
      </c>
      <c r="H164" s="9" t="s">
        <v>173</v>
      </c>
      <c r="I164" s="9" t="s">
        <v>38</v>
      </c>
      <c r="J164" s="9" t="s">
        <v>79</v>
      </c>
      <c r="K164" s="25">
        <v>3</v>
      </c>
      <c r="L164" s="11">
        <v>38.53</v>
      </c>
      <c r="M164" s="12">
        <v>0</v>
      </c>
      <c r="N164" s="13">
        <v>5.78</v>
      </c>
      <c r="O164" s="13">
        <v>8.4</v>
      </c>
      <c r="P164" s="13">
        <v>129.77000000000001</v>
      </c>
      <c r="Q164" s="9" t="s">
        <v>27</v>
      </c>
      <c r="R164" s="9" t="s">
        <v>28</v>
      </c>
      <c r="S164" s="9" t="s">
        <v>71</v>
      </c>
      <c r="T164" s="9" t="s">
        <v>42</v>
      </c>
      <c r="U164" s="9" t="s">
        <v>43</v>
      </c>
      <c r="V164" s="9" t="s">
        <v>773</v>
      </c>
    </row>
    <row r="165" spans="1:22" ht="17.100000000000001" customHeight="1" x14ac:dyDescent="0.25">
      <c r="A165" s="29" t="s">
        <v>774</v>
      </c>
      <c r="B165" s="15">
        <v>45316</v>
      </c>
      <c r="C165" s="9">
        <f t="shared" si="2"/>
        <v>2024</v>
      </c>
      <c r="D165" s="9" t="str">
        <f>TEXT(salestable[[#This Row],[OrderDate]],"MMM")</f>
        <v>Jan</v>
      </c>
      <c r="E165" s="14" t="s">
        <v>775</v>
      </c>
      <c r="F165" s="14" t="s">
        <v>285</v>
      </c>
      <c r="G165" s="14" t="s">
        <v>380</v>
      </c>
      <c r="H165" s="14" t="s">
        <v>381</v>
      </c>
      <c r="I165" s="14" t="s">
        <v>180</v>
      </c>
      <c r="J165" s="14" t="s">
        <v>354</v>
      </c>
      <c r="K165" s="25">
        <v>3</v>
      </c>
      <c r="L165" s="16">
        <v>465.66</v>
      </c>
      <c r="M165" s="17">
        <v>0.1</v>
      </c>
      <c r="N165" s="18">
        <v>62.86</v>
      </c>
      <c r="O165" s="18">
        <v>0.89</v>
      </c>
      <c r="P165" s="18">
        <v>1321.03</v>
      </c>
      <c r="Q165" s="14" t="s">
        <v>40</v>
      </c>
      <c r="R165" s="14" t="s">
        <v>181</v>
      </c>
      <c r="S165" s="14" t="s">
        <v>210</v>
      </c>
      <c r="T165" s="14" t="s">
        <v>42</v>
      </c>
      <c r="U165" s="14" t="s">
        <v>43</v>
      </c>
      <c r="V165" s="14" t="s">
        <v>776</v>
      </c>
    </row>
    <row r="166" spans="1:22" ht="17.100000000000001" customHeight="1" x14ac:dyDescent="0.25">
      <c r="A166" s="28" t="s">
        <v>777</v>
      </c>
      <c r="B166" s="10">
        <v>44473</v>
      </c>
      <c r="C166" s="9">
        <f t="shared" si="2"/>
        <v>2021</v>
      </c>
      <c r="D166" s="9" t="str">
        <f>TEXT(salestable[[#This Row],[OrderDate]],"MMM")</f>
        <v>Oct</v>
      </c>
      <c r="E166" s="9" t="s">
        <v>778</v>
      </c>
      <c r="F166" s="9" t="s">
        <v>779</v>
      </c>
      <c r="G166" s="9" t="s">
        <v>286</v>
      </c>
      <c r="H166" s="9" t="s">
        <v>287</v>
      </c>
      <c r="I166" s="9" t="s">
        <v>180</v>
      </c>
      <c r="J166" s="9" t="s">
        <v>26</v>
      </c>
      <c r="K166" s="25">
        <v>5</v>
      </c>
      <c r="L166" s="11">
        <v>35.270000000000003</v>
      </c>
      <c r="M166" s="12">
        <v>0</v>
      </c>
      <c r="N166" s="13">
        <v>21.16</v>
      </c>
      <c r="O166" s="13">
        <v>12.99</v>
      </c>
      <c r="P166" s="13">
        <v>210.5</v>
      </c>
      <c r="Q166" s="9" t="s">
        <v>27</v>
      </c>
      <c r="R166" s="9" t="s">
        <v>28</v>
      </c>
      <c r="S166" s="9" t="s">
        <v>166</v>
      </c>
      <c r="T166" s="9" t="s">
        <v>167</v>
      </c>
      <c r="U166" s="9" t="s">
        <v>43</v>
      </c>
      <c r="V166" s="9" t="s">
        <v>780</v>
      </c>
    </row>
    <row r="167" spans="1:22" ht="17.100000000000001" customHeight="1" x14ac:dyDescent="0.25">
      <c r="A167" s="29" t="s">
        <v>781</v>
      </c>
      <c r="B167" s="15">
        <v>45623</v>
      </c>
      <c r="C167" s="9">
        <f t="shared" si="2"/>
        <v>2024</v>
      </c>
      <c r="D167" s="9" t="str">
        <f>TEXT(salestable[[#This Row],[OrderDate]],"MMM")</f>
        <v>Nov</v>
      </c>
      <c r="E167" s="14" t="s">
        <v>782</v>
      </c>
      <c r="F167" s="14" t="s">
        <v>447</v>
      </c>
      <c r="G167" s="14" t="s">
        <v>783</v>
      </c>
      <c r="H167" s="14" t="s">
        <v>784</v>
      </c>
      <c r="I167" s="14" t="s">
        <v>38</v>
      </c>
      <c r="J167" s="14" t="s">
        <v>39</v>
      </c>
      <c r="K167" s="25">
        <v>2</v>
      </c>
      <c r="L167" s="16">
        <v>82.5</v>
      </c>
      <c r="M167" s="17">
        <v>0.05</v>
      </c>
      <c r="N167" s="18">
        <v>18.809999999999999</v>
      </c>
      <c r="O167" s="18">
        <v>13.79</v>
      </c>
      <c r="P167" s="18">
        <v>189.35</v>
      </c>
      <c r="Q167" s="14" t="s">
        <v>69</v>
      </c>
      <c r="R167" s="14" t="s">
        <v>28</v>
      </c>
      <c r="S167" s="14" t="s">
        <v>228</v>
      </c>
      <c r="T167" s="14" t="s">
        <v>82</v>
      </c>
      <c r="U167" s="14" t="s">
        <v>43</v>
      </c>
      <c r="V167" s="14" t="s">
        <v>785</v>
      </c>
    </row>
    <row r="168" spans="1:22" ht="17.100000000000001" customHeight="1" x14ac:dyDescent="0.25">
      <c r="A168" s="28" t="s">
        <v>786</v>
      </c>
      <c r="B168" s="10">
        <v>44859</v>
      </c>
      <c r="C168" s="9">
        <f t="shared" si="2"/>
        <v>2022</v>
      </c>
      <c r="D168" s="9" t="str">
        <f>TEXT(salestable[[#This Row],[OrderDate]],"MMM")</f>
        <v>Oct</v>
      </c>
      <c r="E168" s="9" t="s">
        <v>787</v>
      </c>
      <c r="F168" s="9" t="s">
        <v>641</v>
      </c>
      <c r="G168" s="9" t="s">
        <v>151</v>
      </c>
      <c r="H168" s="9" t="s">
        <v>152</v>
      </c>
      <c r="I168" s="9" t="s">
        <v>38</v>
      </c>
      <c r="J168" s="9" t="s">
        <v>68</v>
      </c>
      <c r="K168" s="25">
        <v>4</v>
      </c>
      <c r="L168" s="11">
        <v>298.95999999999998</v>
      </c>
      <c r="M168" s="12">
        <v>0.1</v>
      </c>
      <c r="N168" s="13">
        <v>86.1</v>
      </c>
      <c r="O168" s="13">
        <v>3.63</v>
      </c>
      <c r="P168" s="13">
        <v>1165.99</v>
      </c>
      <c r="Q168" s="9" t="s">
        <v>40</v>
      </c>
      <c r="R168" s="9" t="s">
        <v>28</v>
      </c>
      <c r="S168" s="9" t="s">
        <v>124</v>
      </c>
      <c r="T168" s="9" t="s">
        <v>125</v>
      </c>
      <c r="U168" s="9" t="s">
        <v>43</v>
      </c>
      <c r="V168" s="9" t="s">
        <v>788</v>
      </c>
    </row>
    <row r="169" spans="1:22" ht="17.100000000000001" customHeight="1" x14ac:dyDescent="0.25">
      <c r="A169" s="29" t="s">
        <v>789</v>
      </c>
      <c r="B169" s="15">
        <v>45072</v>
      </c>
      <c r="C169" s="9">
        <f t="shared" si="2"/>
        <v>2023</v>
      </c>
      <c r="D169" s="9" t="str">
        <f>TEXT(salestable[[#This Row],[OrderDate]],"MMM")</f>
        <v>May</v>
      </c>
      <c r="E169" s="14" t="s">
        <v>790</v>
      </c>
      <c r="F169" s="14" t="s">
        <v>791</v>
      </c>
      <c r="G169" s="14" t="s">
        <v>286</v>
      </c>
      <c r="H169" s="14" t="s">
        <v>287</v>
      </c>
      <c r="I169" s="14" t="s">
        <v>98</v>
      </c>
      <c r="J169" s="14" t="s">
        <v>354</v>
      </c>
      <c r="K169" s="25">
        <v>5</v>
      </c>
      <c r="L169" s="16">
        <v>232.62</v>
      </c>
      <c r="M169" s="17">
        <v>0.05</v>
      </c>
      <c r="N169" s="18">
        <v>88.4</v>
      </c>
      <c r="O169" s="18">
        <v>9.35</v>
      </c>
      <c r="P169" s="18">
        <v>1202.7</v>
      </c>
      <c r="Q169" s="14" t="s">
        <v>69</v>
      </c>
      <c r="R169" s="14" t="s">
        <v>132</v>
      </c>
      <c r="S169" s="14" t="s">
        <v>51</v>
      </c>
      <c r="T169" s="14" t="s">
        <v>42</v>
      </c>
      <c r="U169" s="14" t="s">
        <v>43</v>
      </c>
      <c r="V169" s="14" t="s">
        <v>792</v>
      </c>
    </row>
    <row r="170" spans="1:22" ht="17.100000000000001" customHeight="1" x14ac:dyDescent="0.25">
      <c r="A170" s="28" t="s">
        <v>793</v>
      </c>
      <c r="B170" s="10">
        <v>44333</v>
      </c>
      <c r="C170" s="9">
        <f t="shared" si="2"/>
        <v>2021</v>
      </c>
      <c r="D170" s="9" t="str">
        <f>TEXT(salestable[[#This Row],[OrderDate]],"MMM")</f>
        <v>May</v>
      </c>
      <c r="E170" s="9" t="s">
        <v>794</v>
      </c>
      <c r="F170" s="9" t="s">
        <v>291</v>
      </c>
      <c r="G170" s="9" t="s">
        <v>434</v>
      </c>
      <c r="H170" s="9" t="s">
        <v>435</v>
      </c>
      <c r="I170" s="9" t="s">
        <v>25</v>
      </c>
      <c r="J170" s="9" t="s">
        <v>109</v>
      </c>
      <c r="K170" s="25">
        <v>4</v>
      </c>
      <c r="L170" s="11">
        <v>493.2</v>
      </c>
      <c r="M170" s="12">
        <v>0.2</v>
      </c>
      <c r="N170" s="13">
        <v>189.39</v>
      </c>
      <c r="O170" s="13">
        <v>3.74</v>
      </c>
      <c r="P170" s="13">
        <v>1771.37</v>
      </c>
      <c r="Q170" s="9" t="s">
        <v>153</v>
      </c>
      <c r="R170" s="9" t="s">
        <v>28</v>
      </c>
      <c r="S170" s="9" t="s">
        <v>210</v>
      </c>
      <c r="T170" s="9" t="s">
        <v>42</v>
      </c>
      <c r="U170" s="9" t="s">
        <v>72</v>
      </c>
      <c r="V170" s="9" t="s">
        <v>795</v>
      </c>
    </row>
    <row r="171" spans="1:22" ht="17.100000000000001" customHeight="1" x14ac:dyDescent="0.25">
      <c r="A171" s="29" t="s">
        <v>796</v>
      </c>
      <c r="B171" s="15">
        <v>44597</v>
      </c>
      <c r="C171" s="9">
        <f t="shared" si="2"/>
        <v>2022</v>
      </c>
      <c r="D171" s="9" t="str">
        <f>TEXT(salestable[[#This Row],[OrderDate]],"MMM")</f>
        <v>Feb</v>
      </c>
      <c r="E171" s="14" t="s">
        <v>797</v>
      </c>
      <c r="F171" s="14" t="s">
        <v>347</v>
      </c>
      <c r="G171" s="14" t="s">
        <v>530</v>
      </c>
      <c r="H171" s="14" t="s">
        <v>531</v>
      </c>
      <c r="I171" s="14" t="s">
        <v>50</v>
      </c>
      <c r="J171" s="14" t="s">
        <v>26</v>
      </c>
      <c r="K171" s="25">
        <v>4</v>
      </c>
      <c r="L171" s="16">
        <v>497.42</v>
      </c>
      <c r="M171" s="17">
        <v>0.05</v>
      </c>
      <c r="N171" s="18">
        <v>226.82</v>
      </c>
      <c r="O171" s="18">
        <v>12.34</v>
      </c>
      <c r="P171" s="18">
        <v>2129.36</v>
      </c>
      <c r="Q171" s="14" t="s">
        <v>27</v>
      </c>
      <c r="R171" s="14" t="s">
        <v>28</v>
      </c>
      <c r="S171" s="14" t="s">
        <v>124</v>
      </c>
      <c r="T171" s="14" t="s">
        <v>125</v>
      </c>
      <c r="U171" s="14" t="s">
        <v>72</v>
      </c>
      <c r="V171" s="14" t="s">
        <v>798</v>
      </c>
    </row>
    <row r="172" spans="1:22" ht="17.100000000000001" customHeight="1" x14ac:dyDescent="0.25">
      <c r="A172" s="28" t="s">
        <v>799</v>
      </c>
      <c r="B172" s="10">
        <v>44228</v>
      </c>
      <c r="C172" s="9">
        <f t="shared" si="2"/>
        <v>2021</v>
      </c>
      <c r="D172" s="9" t="str">
        <f>TEXT(salestable[[#This Row],[OrderDate]],"MMM")</f>
        <v>Feb</v>
      </c>
      <c r="E172" s="9" t="s">
        <v>800</v>
      </c>
      <c r="F172" s="9" t="s">
        <v>801</v>
      </c>
      <c r="G172" s="9" t="s">
        <v>352</v>
      </c>
      <c r="H172" s="9" t="s">
        <v>353</v>
      </c>
      <c r="I172" s="9" t="s">
        <v>50</v>
      </c>
      <c r="J172" s="9" t="s">
        <v>68</v>
      </c>
      <c r="K172" s="25">
        <v>1</v>
      </c>
      <c r="L172" s="11">
        <v>154.24</v>
      </c>
      <c r="M172" s="12">
        <v>0.05</v>
      </c>
      <c r="N172" s="13">
        <v>17.579999999999998</v>
      </c>
      <c r="O172" s="13">
        <v>9.86</v>
      </c>
      <c r="P172" s="13">
        <v>173.97</v>
      </c>
      <c r="Q172" s="9" t="s">
        <v>80</v>
      </c>
      <c r="R172" s="9" t="s">
        <v>28</v>
      </c>
      <c r="S172" s="9" t="s">
        <v>100</v>
      </c>
      <c r="T172" s="9" t="s">
        <v>101</v>
      </c>
      <c r="U172" s="9" t="s">
        <v>43</v>
      </c>
      <c r="V172" s="9" t="s">
        <v>802</v>
      </c>
    </row>
    <row r="173" spans="1:22" ht="17.100000000000001" customHeight="1" x14ac:dyDescent="0.25">
      <c r="A173" s="29" t="s">
        <v>803</v>
      </c>
      <c r="B173" s="15">
        <v>44701</v>
      </c>
      <c r="C173" s="9">
        <f t="shared" si="2"/>
        <v>2022</v>
      </c>
      <c r="D173" s="9" t="str">
        <f>TEXT(salestable[[#This Row],[OrderDate]],"MMM")</f>
        <v>May</v>
      </c>
      <c r="E173" s="14" t="s">
        <v>804</v>
      </c>
      <c r="F173" s="14" t="s">
        <v>113</v>
      </c>
      <c r="G173" s="14" t="s">
        <v>592</v>
      </c>
      <c r="H173" s="14" t="s">
        <v>593</v>
      </c>
      <c r="I173" s="14" t="s">
        <v>108</v>
      </c>
      <c r="J173" s="14" t="s">
        <v>39</v>
      </c>
      <c r="K173" s="25">
        <v>3</v>
      </c>
      <c r="L173" s="16">
        <v>497.52</v>
      </c>
      <c r="M173" s="17">
        <v>0.15</v>
      </c>
      <c r="N173" s="18">
        <v>228.36</v>
      </c>
      <c r="O173" s="18">
        <v>0.91</v>
      </c>
      <c r="P173" s="18">
        <v>1497.95</v>
      </c>
      <c r="Q173" s="14" t="s">
        <v>69</v>
      </c>
      <c r="R173" s="14" t="s">
        <v>28</v>
      </c>
      <c r="S173" s="14" t="s">
        <v>51</v>
      </c>
      <c r="T173" s="14" t="s">
        <v>42</v>
      </c>
      <c r="U173" s="14" t="s">
        <v>43</v>
      </c>
      <c r="V173" s="14" t="s">
        <v>805</v>
      </c>
    </row>
    <row r="174" spans="1:22" ht="17.100000000000001" customHeight="1" x14ac:dyDescent="0.25">
      <c r="A174" s="28" t="s">
        <v>806</v>
      </c>
      <c r="B174" s="10">
        <v>44625</v>
      </c>
      <c r="C174" s="9">
        <f t="shared" si="2"/>
        <v>2022</v>
      </c>
      <c r="D174" s="9" t="str">
        <f>TEXT(salestable[[#This Row],[OrderDate]],"MMM")</f>
        <v>Mar</v>
      </c>
      <c r="E174" s="9" t="s">
        <v>807</v>
      </c>
      <c r="F174" s="9" t="s">
        <v>243</v>
      </c>
      <c r="G174" s="9" t="s">
        <v>164</v>
      </c>
      <c r="H174" s="9" t="s">
        <v>165</v>
      </c>
      <c r="I174" s="9" t="s">
        <v>25</v>
      </c>
      <c r="J174" s="9" t="s">
        <v>39</v>
      </c>
      <c r="K174" s="25">
        <v>4</v>
      </c>
      <c r="L174" s="11">
        <v>64.53</v>
      </c>
      <c r="M174" s="12">
        <v>0</v>
      </c>
      <c r="N174" s="13">
        <v>0</v>
      </c>
      <c r="O174" s="13">
        <v>13.67</v>
      </c>
      <c r="P174" s="13">
        <v>271.79000000000002</v>
      </c>
      <c r="Q174" s="9" t="s">
        <v>40</v>
      </c>
      <c r="R174" s="9" t="s">
        <v>28</v>
      </c>
      <c r="S174" s="9" t="s">
        <v>139</v>
      </c>
      <c r="T174" s="9" t="s">
        <v>140</v>
      </c>
      <c r="U174" s="9" t="s">
        <v>43</v>
      </c>
      <c r="V174" s="9" t="s">
        <v>808</v>
      </c>
    </row>
    <row r="175" spans="1:22" ht="17.100000000000001" customHeight="1" x14ac:dyDescent="0.25">
      <c r="A175" s="29" t="s">
        <v>809</v>
      </c>
      <c r="B175" s="15">
        <v>44223</v>
      </c>
      <c r="C175" s="9">
        <f t="shared" si="2"/>
        <v>2021</v>
      </c>
      <c r="D175" s="9" t="str">
        <f>TEXT(salestable[[#This Row],[OrderDate]],"MMM")</f>
        <v>Jan</v>
      </c>
      <c r="E175" s="14" t="s">
        <v>810</v>
      </c>
      <c r="F175" s="14" t="s">
        <v>811</v>
      </c>
      <c r="G175" s="14" t="s">
        <v>812</v>
      </c>
      <c r="H175" s="14" t="s">
        <v>813</v>
      </c>
      <c r="I175" s="14" t="s">
        <v>180</v>
      </c>
      <c r="J175" s="14" t="s">
        <v>256</v>
      </c>
      <c r="K175" s="25">
        <v>4</v>
      </c>
      <c r="L175" s="16">
        <v>331.21</v>
      </c>
      <c r="M175" s="17">
        <v>0</v>
      </c>
      <c r="N175" s="18">
        <v>66.239999999999995</v>
      </c>
      <c r="O175" s="18">
        <v>5.9</v>
      </c>
      <c r="P175" s="18">
        <v>1396.98</v>
      </c>
      <c r="Q175" s="14" t="s">
        <v>153</v>
      </c>
      <c r="R175" s="14" t="s">
        <v>28</v>
      </c>
      <c r="S175" s="14" t="s">
        <v>339</v>
      </c>
      <c r="T175" s="14" t="s">
        <v>82</v>
      </c>
      <c r="U175" s="14" t="s">
        <v>43</v>
      </c>
      <c r="V175" s="14" t="s">
        <v>814</v>
      </c>
    </row>
    <row r="176" spans="1:22" ht="17.100000000000001" customHeight="1" x14ac:dyDescent="0.25">
      <c r="A176" s="28" t="s">
        <v>815</v>
      </c>
      <c r="B176" s="10">
        <v>44037</v>
      </c>
      <c r="C176" s="9">
        <f t="shared" si="2"/>
        <v>2020</v>
      </c>
      <c r="D176" s="9" t="str">
        <f>TEXT(salestable[[#This Row],[OrderDate]],"MMM")</f>
        <v>Jul</v>
      </c>
      <c r="E176" s="9" t="s">
        <v>816</v>
      </c>
      <c r="F176" s="9" t="s">
        <v>772</v>
      </c>
      <c r="G176" s="9" t="s">
        <v>286</v>
      </c>
      <c r="H176" s="9" t="s">
        <v>287</v>
      </c>
      <c r="I176" s="9" t="s">
        <v>50</v>
      </c>
      <c r="J176" s="9" t="s">
        <v>354</v>
      </c>
      <c r="K176" s="25">
        <v>4</v>
      </c>
      <c r="L176" s="11">
        <v>155.87</v>
      </c>
      <c r="M176" s="12">
        <v>0.1</v>
      </c>
      <c r="N176" s="13">
        <v>28.06</v>
      </c>
      <c r="O176" s="13">
        <v>7.79</v>
      </c>
      <c r="P176" s="13">
        <v>596.98</v>
      </c>
      <c r="Q176" s="9" t="s">
        <v>69</v>
      </c>
      <c r="R176" s="9" t="s">
        <v>28</v>
      </c>
      <c r="S176" s="9" t="s">
        <v>81</v>
      </c>
      <c r="T176" s="9" t="s">
        <v>82</v>
      </c>
      <c r="U176" s="9" t="s">
        <v>43</v>
      </c>
      <c r="V176" s="9" t="s">
        <v>817</v>
      </c>
    </row>
    <row r="177" spans="1:22" ht="17.100000000000001" customHeight="1" x14ac:dyDescent="0.25">
      <c r="A177" s="29" t="s">
        <v>818</v>
      </c>
      <c r="B177" s="15">
        <v>44869</v>
      </c>
      <c r="C177" s="9">
        <f t="shared" si="2"/>
        <v>2022</v>
      </c>
      <c r="D177" s="9" t="str">
        <f>TEXT(salestable[[#This Row],[OrderDate]],"MMM")</f>
        <v>Nov</v>
      </c>
      <c r="E177" s="14" t="s">
        <v>819</v>
      </c>
      <c r="F177" s="14" t="s">
        <v>570</v>
      </c>
      <c r="G177" s="14" t="s">
        <v>400</v>
      </c>
      <c r="H177" s="14" t="s">
        <v>401</v>
      </c>
      <c r="I177" s="14" t="s">
        <v>50</v>
      </c>
      <c r="J177" s="14" t="s">
        <v>263</v>
      </c>
      <c r="K177" s="25">
        <v>1</v>
      </c>
      <c r="L177" s="16">
        <v>598.75</v>
      </c>
      <c r="M177" s="17">
        <v>0.1</v>
      </c>
      <c r="N177" s="18">
        <v>26.94</v>
      </c>
      <c r="O177" s="18">
        <v>3.35</v>
      </c>
      <c r="P177" s="18">
        <v>569.16999999999996</v>
      </c>
      <c r="Q177" s="14" t="s">
        <v>69</v>
      </c>
      <c r="R177" s="14" t="s">
        <v>181</v>
      </c>
      <c r="S177" s="14" t="s">
        <v>100</v>
      </c>
      <c r="T177" s="14" t="s">
        <v>101</v>
      </c>
      <c r="U177" s="14" t="s">
        <v>235</v>
      </c>
      <c r="V177" s="14" t="s">
        <v>820</v>
      </c>
    </row>
    <row r="178" spans="1:22" ht="17.100000000000001" customHeight="1" x14ac:dyDescent="0.25">
      <c r="A178" s="28" t="s">
        <v>821</v>
      </c>
      <c r="B178" s="10">
        <v>45408</v>
      </c>
      <c r="C178" s="9">
        <f t="shared" si="2"/>
        <v>2024</v>
      </c>
      <c r="D178" s="9" t="str">
        <f>TEXT(salestable[[#This Row],[OrderDate]],"MMM")</f>
        <v>Apr</v>
      </c>
      <c r="E178" s="9" t="s">
        <v>822</v>
      </c>
      <c r="F178" s="9" t="s">
        <v>823</v>
      </c>
      <c r="G178" s="9" t="s">
        <v>226</v>
      </c>
      <c r="H178" s="9" t="s">
        <v>227</v>
      </c>
      <c r="I178" s="9" t="s">
        <v>180</v>
      </c>
      <c r="J178" s="9" t="s">
        <v>123</v>
      </c>
      <c r="K178" s="25">
        <v>5</v>
      </c>
      <c r="L178" s="11">
        <v>489.41</v>
      </c>
      <c r="M178" s="12">
        <v>0.05</v>
      </c>
      <c r="N178" s="13">
        <v>278.95999999999998</v>
      </c>
      <c r="O178" s="13">
        <v>7.24</v>
      </c>
      <c r="P178" s="13">
        <v>2610.9</v>
      </c>
      <c r="Q178" s="9" t="s">
        <v>40</v>
      </c>
      <c r="R178" s="9" t="s">
        <v>28</v>
      </c>
      <c r="S178" s="9" t="s">
        <v>89</v>
      </c>
      <c r="T178" s="9" t="s">
        <v>90</v>
      </c>
      <c r="U178" s="9" t="s">
        <v>43</v>
      </c>
      <c r="V178" s="9" t="s">
        <v>824</v>
      </c>
    </row>
    <row r="179" spans="1:22" ht="17.100000000000001" customHeight="1" x14ac:dyDescent="0.25">
      <c r="A179" s="29" t="s">
        <v>825</v>
      </c>
      <c r="B179" s="15">
        <v>44722</v>
      </c>
      <c r="C179" s="9">
        <f t="shared" si="2"/>
        <v>2022</v>
      </c>
      <c r="D179" s="9" t="str">
        <f>TEXT(salestable[[#This Row],[OrderDate]],"MMM")</f>
        <v>Jun</v>
      </c>
      <c r="E179" s="14" t="s">
        <v>826</v>
      </c>
      <c r="F179" s="14" t="s">
        <v>443</v>
      </c>
      <c r="G179" s="14" t="s">
        <v>254</v>
      </c>
      <c r="H179" s="14" t="s">
        <v>255</v>
      </c>
      <c r="I179" s="14" t="s">
        <v>98</v>
      </c>
      <c r="J179" s="14" t="s">
        <v>58</v>
      </c>
      <c r="K179" s="25">
        <v>4</v>
      </c>
      <c r="L179" s="16">
        <v>131.22</v>
      </c>
      <c r="M179" s="17">
        <v>0.1</v>
      </c>
      <c r="N179" s="18">
        <v>0</v>
      </c>
      <c r="O179" s="18">
        <v>14.12</v>
      </c>
      <c r="P179" s="18">
        <v>486.51</v>
      </c>
      <c r="Q179" s="14" t="s">
        <v>27</v>
      </c>
      <c r="R179" s="14" t="s">
        <v>28</v>
      </c>
      <c r="S179" s="14" t="s">
        <v>60</v>
      </c>
      <c r="T179" s="14" t="s">
        <v>61</v>
      </c>
      <c r="U179" s="14" t="s">
        <v>31</v>
      </c>
      <c r="V179" s="14" t="s">
        <v>827</v>
      </c>
    </row>
    <row r="180" spans="1:22" ht="17.100000000000001" customHeight="1" x14ac:dyDescent="0.25">
      <c r="A180" s="28" t="s">
        <v>828</v>
      </c>
      <c r="B180" s="10">
        <v>45315</v>
      </c>
      <c r="C180" s="9">
        <f t="shared" si="2"/>
        <v>2024</v>
      </c>
      <c r="D180" s="9" t="str">
        <f>TEXT(salestable[[#This Row],[OrderDate]],"MMM")</f>
        <v>Jan</v>
      </c>
      <c r="E180" s="9" t="s">
        <v>829</v>
      </c>
      <c r="F180" s="9" t="s">
        <v>324</v>
      </c>
      <c r="G180" s="9" t="s">
        <v>23</v>
      </c>
      <c r="H180" s="9" t="s">
        <v>24</v>
      </c>
      <c r="I180" s="9" t="s">
        <v>98</v>
      </c>
      <c r="J180" s="9" t="s">
        <v>123</v>
      </c>
      <c r="K180" s="25">
        <v>2</v>
      </c>
      <c r="L180" s="11">
        <v>176.38</v>
      </c>
      <c r="M180" s="12">
        <v>0.05</v>
      </c>
      <c r="N180" s="13">
        <v>26.81</v>
      </c>
      <c r="O180" s="13">
        <v>11.05</v>
      </c>
      <c r="P180" s="13">
        <v>372.98</v>
      </c>
      <c r="Q180" s="9" t="s">
        <v>153</v>
      </c>
      <c r="R180" s="9" t="s">
        <v>28</v>
      </c>
      <c r="S180" s="9" t="s">
        <v>81</v>
      </c>
      <c r="T180" s="9" t="s">
        <v>82</v>
      </c>
      <c r="U180" s="9" t="s">
        <v>43</v>
      </c>
      <c r="V180" s="9" t="s">
        <v>830</v>
      </c>
    </row>
    <row r="181" spans="1:22" ht="17.100000000000001" customHeight="1" x14ac:dyDescent="0.25">
      <c r="A181" s="29" t="s">
        <v>831</v>
      </c>
      <c r="B181" s="15">
        <v>45545</v>
      </c>
      <c r="C181" s="9">
        <f t="shared" si="2"/>
        <v>2024</v>
      </c>
      <c r="D181" s="9" t="str">
        <f>TEXT(salestable[[#This Row],[OrderDate]],"MMM")</f>
        <v>Sep</v>
      </c>
      <c r="E181" s="14" t="s">
        <v>832</v>
      </c>
      <c r="F181" s="14" t="s">
        <v>405</v>
      </c>
      <c r="G181" s="14" t="s">
        <v>114</v>
      </c>
      <c r="H181" s="14" t="s">
        <v>115</v>
      </c>
      <c r="I181" s="14" t="s">
        <v>108</v>
      </c>
      <c r="J181" s="14" t="s">
        <v>263</v>
      </c>
      <c r="K181" s="25">
        <v>1</v>
      </c>
      <c r="L181" s="16">
        <v>418.7</v>
      </c>
      <c r="M181" s="17">
        <v>0.3</v>
      </c>
      <c r="N181" s="18">
        <v>23.45</v>
      </c>
      <c r="O181" s="18">
        <v>4.4800000000000004</v>
      </c>
      <c r="P181" s="18">
        <v>321.02</v>
      </c>
      <c r="Q181" s="14" t="s">
        <v>80</v>
      </c>
      <c r="R181" s="14" t="s">
        <v>28</v>
      </c>
      <c r="S181" s="14" t="s">
        <v>124</v>
      </c>
      <c r="T181" s="14" t="s">
        <v>125</v>
      </c>
      <c r="U181" s="14" t="s">
        <v>43</v>
      </c>
      <c r="V181" s="14" t="s">
        <v>833</v>
      </c>
    </row>
    <row r="182" spans="1:22" ht="17.100000000000001" customHeight="1" x14ac:dyDescent="0.25">
      <c r="A182" s="28" t="s">
        <v>834</v>
      </c>
      <c r="B182" s="10">
        <v>45429</v>
      </c>
      <c r="C182" s="9">
        <f t="shared" si="2"/>
        <v>2024</v>
      </c>
      <c r="D182" s="9" t="str">
        <f>TEXT(salestable[[#This Row],[OrderDate]],"MMM")</f>
        <v>May</v>
      </c>
      <c r="E182" s="9" t="s">
        <v>835</v>
      </c>
      <c r="F182" s="9" t="s">
        <v>836</v>
      </c>
      <c r="G182" s="9" t="s">
        <v>196</v>
      </c>
      <c r="H182" s="9" t="s">
        <v>197</v>
      </c>
      <c r="I182" s="9" t="s">
        <v>38</v>
      </c>
      <c r="J182" s="9" t="s">
        <v>79</v>
      </c>
      <c r="K182" s="25">
        <v>2</v>
      </c>
      <c r="L182" s="11">
        <v>531.4</v>
      </c>
      <c r="M182" s="12">
        <v>0</v>
      </c>
      <c r="N182" s="13">
        <v>127.54</v>
      </c>
      <c r="O182" s="13">
        <v>4.49</v>
      </c>
      <c r="P182" s="13">
        <v>1194.83</v>
      </c>
      <c r="Q182" s="9" t="s">
        <v>59</v>
      </c>
      <c r="R182" s="9" t="s">
        <v>28</v>
      </c>
      <c r="S182" s="9" t="s">
        <v>210</v>
      </c>
      <c r="T182" s="9" t="s">
        <v>42</v>
      </c>
      <c r="U182" s="9" t="s">
        <v>43</v>
      </c>
      <c r="V182" s="9" t="s">
        <v>837</v>
      </c>
    </row>
    <row r="183" spans="1:22" ht="17.100000000000001" customHeight="1" x14ac:dyDescent="0.25">
      <c r="A183" s="29" t="s">
        <v>838</v>
      </c>
      <c r="B183" s="15">
        <v>44694</v>
      </c>
      <c r="C183" s="9">
        <f t="shared" si="2"/>
        <v>2022</v>
      </c>
      <c r="D183" s="9" t="str">
        <f>TEXT(salestable[[#This Row],[OrderDate]],"MMM")</f>
        <v>May</v>
      </c>
      <c r="E183" s="14" t="s">
        <v>839</v>
      </c>
      <c r="F183" s="14" t="s">
        <v>373</v>
      </c>
      <c r="G183" s="14" t="s">
        <v>352</v>
      </c>
      <c r="H183" s="14" t="s">
        <v>353</v>
      </c>
      <c r="I183" s="14" t="s">
        <v>25</v>
      </c>
      <c r="J183" s="14" t="s">
        <v>263</v>
      </c>
      <c r="K183" s="25">
        <v>5</v>
      </c>
      <c r="L183" s="16">
        <v>341.7</v>
      </c>
      <c r="M183" s="17">
        <v>0.1</v>
      </c>
      <c r="N183" s="18">
        <v>276.77999999999997</v>
      </c>
      <c r="O183" s="18">
        <v>1.7</v>
      </c>
      <c r="P183" s="18">
        <v>1816.13</v>
      </c>
      <c r="Q183" s="14" t="s">
        <v>40</v>
      </c>
      <c r="R183" s="14" t="s">
        <v>28</v>
      </c>
      <c r="S183" s="14" t="s">
        <v>139</v>
      </c>
      <c r="T183" s="14" t="s">
        <v>140</v>
      </c>
      <c r="U183" s="14" t="s">
        <v>43</v>
      </c>
      <c r="V183" s="14" t="s">
        <v>840</v>
      </c>
    </row>
    <row r="184" spans="1:22" ht="17.100000000000001" customHeight="1" x14ac:dyDescent="0.25">
      <c r="A184" s="28" t="s">
        <v>841</v>
      </c>
      <c r="B184" s="10">
        <v>44573</v>
      </c>
      <c r="C184" s="9">
        <f t="shared" si="2"/>
        <v>2022</v>
      </c>
      <c r="D184" s="9" t="str">
        <f>TEXT(salestable[[#This Row],[OrderDate]],"MMM")</f>
        <v>Jan</v>
      </c>
      <c r="E184" s="9" t="s">
        <v>842</v>
      </c>
      <c r="F184" s="9" t="s">
        <v>843</v>
      </c>
      <c r="G184" s="9" t="s">
        <v>380</v>
      </c>
      <c r="H184" s="9" t="s">
        <v>381</v>
      </c>
      <c r="I184" s="9" t="s">
        <v>180</v>
      </c>
      <c r="J184" s="9" t="s">
        <v>79</v>
      </c>
      <c r="K184" s="25">
        <v>2</v>
      </c>
      <c r="L184" s="11">
        <v>375.82</v>
      </c>
      <c r="M184" s="12">
        <v>0.05</v>
      </c>
      <c r="N184" s="13">
        <v>35.700000000000003</v>
      </c>
      <c r="O184" s="13">
        <v>13.55</v>
      </c>
      <c r="P184" s="13">
        <v>763.31</v>
      </c>
      <c r="Q184" s="9" t="s">
        <v>40</v>
      </c>
      <c r="R184" s="9" t="s">
        <v>181</v>
      </c>
      <c r="S184" s="9" t="s">
        <v>116</v>
      </c>
      <c r="T184" s="9" t="s">
        <v>42</v>
      </c>
      <c r="U184" s="9" t="s">
        <v>91</v>
      </c>
      <c r="V184" s="9" t="s">
        <v>844</v>
      </c>
    </row>
    <row r="185" spans="1:22" ht="17.100000000000001" customHeight="1" x14ac:dyDescent="0.25">
      <c r="A185" s="29" t="s">
        <v>845</v>
      </c>
      <c r="B185" s="15">
        <v>45095</v>
      </c>
      <c r="C185" s="9">
        <f t="shared" si="2"/>
        <v>2023</v>
      </c>
      <c r="D185" s="9" t="str">
        <f>TEXT(salestable[[#This Row],[OrderDate]],"MMM")</f>
        <v>Jun</v>
      </c>
      <c r="E185" s="14" t="s">
        <v>846</v>
      </c>
      <c r="F185" s="14" t="s">
        <v>694</v>
      </c>
      <c r="G185" s="14" t="s">
        <v>164</v>
      </c>
      <c r="H185" s="14" t="s">
        <v>165</v>
      </c>
      <c r="I185" s="14" t="s">
        <v>38</v>
      </c>
      <c r="J185" s="14" t="s">
        <v>256</v>
      </c>
      <c r="K185" s="25">
        <v>3</v>
      </c>
      <c r="L185" s="16">
        <v>99.26</v>
      </c>
      <c r="M185" s="17">
        <v>0</v>
      </c>
      <c r="N185" s="18">
        <v>23.82</v>
      </c>
      <c r="O185" s="18">
        <v>5.19</v>
      </c>
      <c r="P185" s="18">
        <v>326.79000000000002</v>
      </c>
      <c r="Q185" s="14" t="s">
        <v>80</v>
      </c>
      <c r="R185" s="14" t="s">
        <v>132</v>
      </c>
      <c r="S185" s="14" t="s">
        <v>41</v>
      </c>
      <c r="T185" s="14" t="s">
        <v>42</v>
      </c>
      <c r="U185" s="14" t="s">
        <v>43</v>
      </c>
      <c r="V185" s="14" t="s">
        <v>505</v>
      </c>
    </row>
    <row r="186" spans="1:22" ht="17.100000000000001" customHeight="1" x14ac:dyDescent="0.25">
      <c r="A186" s="28" t="s">
        <v>847</v>
      </c>
      <c r="B186" s="10">
        <v>44394</v>
      </c>
      <c r="C186" s="9">
        <f t="shared" si="2"/>
        <v>2021</v>
      </c>
      <c r="D186" s="9" t="str">
        <f>TEXT(salestable[[#This Row],[OrderDate]],"MMM")</f>
        <v>Jul</v>
      </c>
      <c r="E186" s="9" t="s">
        <v>848</v>
      </c>
      <c r="F186" s="9" t="s">
        <v>849</v>
      </c>
      <c r="G186" s="9" t="s">
        <v>456</v>
      </c>
      <c r="H186" s="9" t="s">
        <v>457</v>
      </c>
      <c r="I186" s="9" t="s">
        <v>38</v>
      </c>
      <c r="J186" s="9" t="s">
        <v>58</v>
      </c>
      <c r="K186" s="25">
        <v>2</v>
      </c>
      <c r="L186" s="11">
        <v>572.09</v>
      </c>
      <c r="M186" s="12">
        <v>0</v>
      </c>
      <c r="N186" s="13">
        <v>91.53</v>
      </c>
      <c r="O186" s="13">
        <v>2.64</v>
      </c>
      <c r="P186" s="13">
        <v>1238.3499999999999</v>
      </c>
      <c r="Q186" s="9" t="s">
        <v>69</v>
      </c>
      <c r="R186" s="9" t="s">
        <v>132</v>
      </c>
      <c r="S186" s="9" t="s">
        <v>89</v>
      </c>
      <c r="T186" s="9" t="s">
        <v>90</v>
      </c>
      <c r="U186" s="9" t="s">
        <v>43</v>
      </c>
      <c r="V186" s="9" t="s">
        <v>850</v>
      </c>
    </row>
    <row r="187" spans="1:22" ht="17.100000000000001" customHeight="1" x14ac:dyDescent="0.25">
      <c r="A187" s="29" t="s">
        <v>851</v>
      </c>
      <c r="B187" s="15">
        <v>44851</v>
      </c>
      <c r="C187" s="9">
        <f t="shared" si="2"/>
        <v>2022</v>
      </c>
      <c r="D187" s="9" t="str">
        <f>TEXT(salestable[[#This Row],[OrderDate]],"MMM")</f>
        <v>Oct</v>
      </c>
      <c r="E187" s="14" t="s">
        <v>852</v>
      </c>
      <c r="F187" s="14" t="s">
        <v>336</v>
      </c>
      <c r="G187" s="14" t="s">
        <v>130</v>
      </c>
      <c r="H187" s="14" t="s">
        <v>131</v>
      </c>
      <c r="I187" s="14" t="s">
        <v>98</v>
      </c>
      <c r="J187" s="14" t="s">
        <v>39</v>
      </c>
      <c r="K187" s="25">
        <v>2</v>
      </c>
      <c r="L187" s="16">
        <v>495.32</v>
      </c>
      <c r="M187" s="17">
        <v>0</v>
      </c>
      <c r="N187" s="18">
        <v>49.53</v>
      </c>
      <c r="O187" s="18">
        <v>10.01</v>
      </c>
      <c r="P187" s="18">
        <v>1050.18</v>
      </c>
      <c r="Q187" s="14" t="s">
        <v>69</v>
      </c>
      <c r="R187" s="14" t="s">
        <v>99</v>
      </c>
      <c r="S187" s="14" t="s">
        <v>182</v>
      </c>
      <c r="T187" s="14" t="s">
        <v>183</v>
      </c>
      <c r="U187" s="14" t="s">
        <v>43</v>
      </c>
      <c r="V187" s="14" t="s">
        <v>853</v>
      </c>
    </row>
    <row r="188" spans="1:22" ht="17.100000000000001" customHeight="1" x14ac:dyDescent="0.25">
      <c r="A188" s="28" t="s">
        <v>854</v>
      </c>
      <c r="B188" s="10">
        <v>43926</v>
      </c>
      <c r="C188" s="9">
        <f t="shared" si="2"/>
        <v>2020</v>
      </c>
      <c r="D188" s="9" t="str">
        <f>TEXT(salestable[[#This Row],[OrderDate]],"MMM")</f>
        <v>Apr</v>
      </c>
      <c r="E188" s="9" t="s">
        <v>855</v>
      </c>
      <c r="F188" s="9" t="s">
        <v>201</v>
      </c>
      <c r="G188" s="9" t="s">
        <v>358</v>
      </c>
      <c r="H188" s="9" t="s">
        <v>359</v>
      </c>
      <c r="I188" s="9" t="s">
        <v>108</v>
      </c>
      <c r="J188" s="9" t="s">
        <v>58</v>
      </c>
      <c r="K188" s="25">
        <v>2</v>
      </c>
      <c r="L188" s="11">
        <v>190.82</v>
      </c>
      <c r="M188" s="12">
        <v>0.2</v>
      </c>
      <c r="N188" s="13">
        <v>15.27</v>
      </c>
      <c r="O188" s="13">
        <v>7.58</v>
      </c>
      <c r="P188" s="13">
        <v>328.16</v>
      </c>
      <c r="Q188" s="9" t="s">
        <v>27</v>
      </c>
      <c r="R188" s="9" t="s">
        <v>28</v>
      </c>
      <c r="S188" s="9" t="s">
        <v>188</v>
      </c>
      <c r="T188" s="9" t="s">
        <v>82</v>
      </c>
      <c r="U188" s="9" t="s">
        <v>72</v>
      </c>
      <c r="V188" s="9" t="s">
        <v>856</v>
      </c>
    </row>
    <row r="189" spans="1:22" ht="17.100000000000001" customHeight="1" x14ac:dyDescent="0.25">
      <c r="A189" s="29" t="s">
        <v>857</v>
      </c>
      <c r="B189" s="15">
        <v>45588</v>
      </c>
      <c r="C189" s="9">
        <f t="shared" si="2"/>
        <v>2024</v>
      </c>
      <c r="D189" s="9" t="str">
        <f>TEXT(salestable[[#This Row],[OrderDate]],"MMM")</f>
        <v>Oct</v>
      </c>
      <c r="E189" s="14" t="s">
        <v>858</v>
      </c>
      <c r="F189" s="14" t="s">
        <v>670</v>
      </c>
      <c r="G189" s="14" t="s">
        <v>400</v>
      </c>
      <c r="H189" s="14" t="s">
        <v>401</v>
      </c>
      <c r="I189" s="14" t="s">
        <v>38</v>
      </c>
      <c r="J189" s="14" t="s">
        <v>26</v>
      </c>
      <c r="K189" s="25">
        <v>1</v>
      </c>
      <c r="L189" s="16">
        <v>50.92</v>
      </c>
      <c r="M189" s="17">
        <v>0.2</v>
      </c>
      <c r="N189" s="18">
        <v>3.26</v>
      </c>
      <c r="O189" s="18">
        <v>1.3</v>
      </c>
      <c r="P189" s="18">
        <v>45.3</v>
      </c>
      <c r="Q189" s="14" t="s">
        <v>153</v>
      </c>
      <c r="R189" s="14" t="s">
        <v>28</v>
      </c>
      <c r="S189" s="14" t="s">
        <v>166</v>
      </c>
      <c r="T189" s="14" t="s">
        <v>167</v>
      </c>
      <c r="U189" s="14" t="s">
        <v>43</v>
      </c>
      <c r="V189" s="14" t="s">
        <v>859</v>
      </c>
    </row>
    <row r="190" spans="1:22" ht="17.100000000000001" customHeight="1" x14ac:dyDescent="0.25">
      <c r="A190" s="28" t="s">
        <v>860</v>
      </c>
      <c r="B190" s="10">
        <v>44315</v>
      </c>
      <c r="C190" s="9">
        <f t="shared" si="2"/>
        <v>2021</v>
      </c>
      <c r="D190" s="9" t="str">
        <f>TEXT(salestable[[#This Row],[OrderDate]],"MMM")</f>
        <v>Apr</v>
      </c>
      <c r="E190" s="9" t="s">
        <v>861</v>
      </c>
      <c r="F190" s="9" t="s">
        <v>86</v>
      </c>
      <c r="G190" s="9" t="s">
        <v>178</v>
      </c>
      <c r="H190" s="9" t="s">
        <v>179</v>
      </c>
      <c r="I190" s="9" t="s">
        <v>98</v>
      </c>
      <c r="J190" s="9" t="s">
        <v>256</v>
      </c>
      <c r="K190" s="25">
        <v>5</v>
      </c>
      <c r="L190" s="11">
        <v>129.25</v>
      </c>
      <c r="M190" s="12">
        <v>0.15</v>
      </c>
      <c r="N190" s="13">
        <v>43.94</v>
      </c>
      <c r="O190" s="13">
        <v>6.24</v>
      </c>
      <c r="P190" s="13">
        <v>599.49</v>
      </c>
      <c r="Q190" s="9" t="s">
        <v>69</v>
      </c>
      <c r="R190" s="9" t="s">
        <v>132</v>
      </c>
      <c r="S190" s="9" t="s">
        <v>60</v>
      </c>
      <c r="T190" s="9" t="s">
        <v>61</v>
      </c>
      <c r="U190" s="9" t="s">
        <v>43</v>
      </c>
      <c r="V190" s="9" t="s">
        <v>862</v>
      </c>
    </row>
    <row r="191" spans="1:22" ht="17.100000000000001" customHeight="1" x14ac:dyDescent="0.25">
      <c r="A191" s="29" t="s">
        <v>863</v>
      </c>
      <c r="B191" s="15">
        <v>45261</v>
      </c>
      <c r="C191" s="9">
        <f t="shared" si="2"/>
        <v>2023</v>
      </c>
      <c r="D191" s="9" t="str">
        <f>TEXT(salestable[[#This Row],[OrderDate]],"MMM")</f>
        <v>Dec</v>
      </c>
      <c r="E191" s="14" t="s">
        <v>864</v>
      </c>
      <c r="F191" s="14" t="s">
        <v>865</v>
      </c>
      <c r="G191" s="14" t="s">
        <v>121</v>
      </c>
      <c r="H191" s="14" t="s">
        <v>122</v>
      </c>
      <c r="I191" s="14" t="s">
        <v>108</v>
      </c>
      <c r="J191" s="14" t="s">
        <v>58</v>
      </c>
      <c r="K191" s="25">
        <v>3</v>
      </c>
      <c r="L191" s="16">
        <v>416.84</v>
      </c>
      <c r="M191" s="17">
        <v>0.15</v>
      </c>
      <c r="N191" s="18">
        <v>85.04</v>
      </c>
      <c r="O191" s="18">
        <v>14.4</v>
      </c>
      <c r="P191" s="18">
        <v>1162.3800000000001</v>
      </c>
      <c r="Q191" s="14" t="s">
        <v>27</v>
      </c>
      <c r="R191" s="14" t="s">
        <v>28</v>
      </c>
      <c r="S191" s="14" t="s">
        <v>182</v>
      </c>
      <c r="T191" s="14" t="s">
        <v>183</v>
      </c>
      <c r="U191" s="14" t="s">
        <v>43</v>
      </c>
      <c r="V191" s="14" t="s">
        <v>866</v>
      </c>
    </row>
    <row r="192" spans="1:22" ht="17.100000000000001" customHeight="1" x14ac:dyDescent="0.25">
      <c r="A192" s="28" t="s">
        <v>867</v>
      </c>
      <c r="B192" s="10">
        <v>44061</v>
      </c>
      <c r="C192" s="9">
        <f t="shared" si="2"/>
        <v>2020</v>
      </c>
      <c r="D192" s="9" t="str">
        <f>TEXT(salestable[[#This Row],[OrderDate]],"MMM")</f>
        <v>Aug</v>
      </c>
      <c r="E192" s="9" t="s">
        <v>868</v>
      </c>
      <c r="F192" s="9" t="s">
        <v>637</v>
      </c>
      <c r="G192" s="9" t="s">
        <v>87</v>
      </c>
      <c r="H192" s="9" t="s">
        <v>88</v>
      </c>
      <c r="I192" s="9" t="s">
        <v>108</v>
      </c>
      <c r="J192" s="9" t="s">
        <v>68</v>
      </c>
      <c r="K192" s="25">
        <v>5</v>
      </c>
      <c r="L192" s="11">
        <v>319.27999999999997</v>
      </c>
      <c r="M192" s="12">
        <v>0.05</v>
      </c>
      <c r="N192" s="13">
        <v>75.83</v>
      </c>
      <c r="O192" s="13">
        <v>12.39</v>
      </c>
      <c r="P192" s="13">
        <v>1604.8</v>
      </c>
      <c r="Q192" s="9" t="s">
        <v>40</v>
      </c>
      <c r="R192" s="9" t="s">
        <v>28</v>
      </c>
      <c r="S192" s="9" t="s">
        <v>188</v>
      </c>
      <c r="T192" s="9" t="s">
        <v>82</v>
      </c>
      <c r="U192" s="9" t="s">
        <v>43</v>
      </c>
      <c r="V192" s="9" t="s">
        <v>869</v>
      </c>
    </row>
    <row r="193" spans="1:22" ht="17.100000000000001" customHeight="1" x14ac:dyDescent="0.25">
      <c r="A193" s="29" t="s">
        <v>870</v>
      </c>
      <c r="B193" s="15">
        <v>44579</v>
      </c>
      <c r="C193" s="9">
        <f t="shared" si="2"/>
        <v>2022</v>
      </c>
      <c r="D193" s="9" t="str">
        <f>TEXT(salestable[[#This Row],[OrderDate]],"MMM")</f>
        <v>Jan</v>
      </c>
      <c r="E193" s="14" t="s">
        <v>871</v>
      </c>
      <c r="F193" s="14" t="s">
        <v>192</v>
      </c>
      <c r="G193" s="14" t="s">
        <v>36</v>
      </c>
      <c r="H193" s="14" t="s">
        <v>37</v>
      </c>
      <c r="I193" s="14" t="s">
        <v>25</v>
      </c>
      <c r="J193" s="14" t="s">
        <v>58</v>
      </c>
      <c r="K193" s="25">
        <v>2</v>
      </c>
      <c r="L193" s="16">
        <v>67.540000000000006</v>
      </c>
      <c r="M193" s="17">
        <v>0.05</v>
      </c>
      <c r="N193" s="18">
        <v>10.27</v>
      </c>
      <c r="O193" s="18">
        <v>1.64</v>
      </c>
      <c r="P193" s="18">
        <v>140.24</v>
      </c>
      <c r="Q193" s="14" t="s">
        <v>40</v>
      </c>
      <c r="R193" s="14" t="s">
        <v>28</v>
      </c>
      <c r="S193" s="14" t="s">
        <v>71</v>
      </c>
      <c r="T193" s="14" t="s">
        <v>42</v>
      </c>
      <c r="U193" s="14" t="s">
        <v>72</v>
      </c>
      <c r="V193" s="14" t="s">
        <v>872</v>
      </c>
    </row>
    <row r="194" spans="1:22" ht="17.100000000000001" customHeight="1" x14ac:dyDescent="0.25">
      <c r="A194" s="28" t="s">
        <v>873</v>
      </c>
      <c r="B194" s="10">
        <v>45509</v>
      </c>
      <c r="C194" s="9">
        <f t="shared" si="2"/>
        <v>2024</v>
      </c>
      <c r="D194" s="9" t="str">
        <f>TEXT(salestable[[#This Row],[OrderDate]],"MMM")</f>
        <v>Aug</v>
      </c>
      <c r="E194" s="9" t="s">
        <v>874</v>
      </c>
      <c r="F194" s="9" t="s">
        <v>570</v>
      </c>
      <c r="G194" s="9" t="s">
        <v>337</v>
      </c>
      <c r="H194" s="9" t="s">
        <v>338</v>
      </c>
      <c r="I194" s="9" t="s">
        <v>98</v>
      </c>
      <c r="J194" s="9" t="s">
        <v>79</v>
      </c>
      <c r="K194" s="25">
        <v>2</v>
      </c>
      <c r="L194" s="11">
        <v>289.23</v>
      </c>
      <c r="M194" s="12">
        <v>0.1</v>
      </c>
      <c r="N194" s="13">
        <v>0</v>
      </c>
      <c r="O194" s="13">
        <v>13.08</v>
      </c>
      <c r="P194" s="13">
        <v>533.69000000000005</v>
      </c>
      <c r="Q194" s="9" t="s">
        <v>40</v>
      </c>
      <c r="R194" s="9" t="s">
        <v>28</v>
      </c>
      <c r="S194" s="9" t="s">
        <v>154</v>
      </c>
      <c r="T194" s="9" t="s">
        <v>155</v>
      </c>
      <c r="U194" s="9" t="s">
        <v>43</v>
      </c>
      <c r="V194" s="9" t="s">
        <v>875</v>
      </c>
    </row>
    <row r="195" spans="1:22" ht="17.100000000000001" customHeight="1" x14ac:dyDescent="0.25">
      <c r="A195" s="29" t="s">
        <v>876</v>
      </c>
      <c r="B195" s="15">
        <v>45025</v>
      </c>
      <c r="C195" s="9">
        <f t="shared" si="2"/>
        <v>2023</v>
      </c>
      <c r="D195" s="9" t="str">
        <f>TEXT(salestable[[#This Row],[OrderDate]],"MMM")</f>
        <v>Apr</v>
      </c>
      <c r="E195" s="14" t="s">
        <v>877</v>
      </c>
      <c r="F195" s="14" t="s">
        <v>620</v>
      </c>
      <c r="G195" s="14" t="s">
        <v>233</v>
      </c>
      <c r="H195" s="14" t="s">
        <v>234</v>
      </c>
      <c r="I195" s="14" t="s">
        <v>38</v>
      </c>
      <c r="J195" s="14" t="s">
        <v>79</v>
      </c>
      <c r="K195" s="25">
        <v>2</v>
      </c>
      <c r="L195" s="16">
        <v>373.58</v>
      </c>
      <c r="M195" s="17">
        <v>0.2</v>
      </c>
      <c r="N195" s="18">
        <v>47.82</v>
      </c>
      <c r="O195" s="18">
        <v>8.74</v>
      </c>
      <c r="P195" s="18">
        <v>654.29</v>
      </c>
      <c r="Q195" s="14" t="s">
        <v>69</v>
      </c>
      <c r="R195" s="14" t="s">
        <v>28</v>
      </c>
      <c r="S195" s="14" t="s">
        <v>339</v>
      </c>
      <c r="T195" s="14" t="s">
        <v>82</v>
      </c>
      <c r="U195" s="14" t="s">
        <v>43</v>
      </c>
      <c r="V195" s="14" t="s">
        <v>878</v>
      </c>
    </row>
    <row r="196" spans="1:22" ht="17.100000000000001" customHeight="1" x14ac:dyDescent="0.25">
      <c r="A196" s="28" t="s">
        <v>879</v>
      </c>
      <c r="B196" s="10">
        <v>44371</v>
      </c>
      <c r="C196" s="9">
        <f t="shared" ref="C196:C259" si="3">YEAR(B196)</f>
        <v>2021</v>
      </c>
      <c r="D196" s="9" t="str">
        <f>TEXT(salestable[[#This Row],[OrderDate]],"MMM")</f>
        <v>Jun</v>
      </c>
      <c r="E196" s="9" t="s">
        <v>880</v>
      </c>
      <c r="F196" s="9" t="s">
        <v>881</v>
      </c>
      <c r="G196" s="9" t="s">
        <v>319</v>
      </c>
      <c r="H196" s="9" t="s">
        <v>320</v>
      </c>
      <c r="I196" s="9" t="s">
        <v>108</v>
      </c>
      <c r="J196" s="9" t="s">
        <v>58</v>
      </c>
      <c r="K196" s="25">
        <v>4</v>
      </c>
      <c r="L196" s="11">
        <v>359.89</v>
      </c>
      <c r="M196" s="12">
        <v>0.05</v>
      </c>
      <c r="N196" s="13">
        <v>68.38</v>
      </c>
      <c r="O196" s="13">
        <v>13.15</v>
      </c>
      <c r="P196" s="13">
        <v>1449.11</v>
      </c>
      <c r="Q196" s="9" t="s">
        <v>69</v>
      </c>
      <c r="R196" s="9" t="s">
        <v>28</v>
      </c>
      <c r="S196" s="9" t="s">
        <v>29</v>
      </c>
      <c r="T196" s="9" t="s">
        <v>30</v>
      </c>
      <c r="U196" s="9" t="s">
        <v>43</v>
      </c>
      <c r="V196" s="9" t="s">
        <v>882</v>
      </c>
    </row>
    <row r="197" spans="1:22" ht="17.100000000000001" customHeight="1" x14ac:dyDescent="0.25">
      <c r="A197" s="29" t="s">
        <v>883</v>
      </c>
      <c r="B197" s="15">
        <v>44890</v>
      </c>
      <c r="C197" s="9">
        <f t="shared" si="3"/>
        <v>2022</v>
      </c>
      <c r="D197" s="9" t="str">
        <f>TEXT(salestable[[#This Row],[OrderDate]],"MMM")</f>
        <v>Nov</v>
      </c>
      <c r="E197" s="14" t="s">
        <v>884</v>
      </c>
      <c r="F197" s="14" t="s">
        <v>885</v>
      </c>
      <c r="G197" s="14" t="s">
        <v>456</v>
      </c>
      <c r="H197" s="14" t="s">
        <v>457</v>
      </c>
      <c r="I197" s="14" t="s">
        <v>98</v>
      </c>
      <c r="J197" s="14" t="s">
        <v>354</v>
      </c>
      <c r="K197" s="25">
        <v>5</v>
      </c>
      <c r="L197" s="16">
        <v>449.1</v>
      </c>
      <c r="M197" s="17">
        <v>0.1</v>
      </c>
      <c r="N197" s="18">
        <v>101.05</v>
      </c>
      <c r="O197" s="18">
        <v>7.48</v>
      </c>
      <c r="P197" s="18">
        <v>2129.48</v>
      </c>
      <c r="Q197" s="14" t="s">
        <v>153</v>
      </c>
      <c r="R197" s="14" t="s">
        <v>28</v>
      </c>
      <c r="S197" s="14" t="s">
        <v>188</v>
      </c>
      <c r="T197" s="14" t="s">
        <v>82</v>
      </c>
      <c r="U197" s="14" t="s">
        <v>43</v>
      </c>
      <c r="V197" s="14" t="s">
        <v>44</v>
      </c>
    </row>
    <row r="198" spans="1:22" ht="17.100000000000001" customHeight="1" x14ac:dyDescent="0.25">
      <c r="A198" s="28" t="s">
        <v>886</v>
      </c>
      <c r="B198" s="10">
        <v>44355</v>
      </c>
      <c r="C198" s="9">
        <f t="shared" si="3"/>
        <v>2021</v>
      </c>
      <c r="D198" s="9" t="str">
        <f>TEXT(salestable[[#This Row],[OrderDate]],"MMM")</f>
        <v>Jun</v>
      </c>
      <c r="E198" s="9" t="s">
        <v>887</v>
      </c>
      <c r="F198" s="9" t="s">
        <v>271</v>
      </c>
      <c r="G198" s="9" t="s">
        <v>286</v>
      </c>
      <c r="H198" s="9" t="s">
        <v>287</v>
      </c>
      <c r="I198" s="9" t="s">
        <v>180</v>
      </c>
      <c r="J198" s="9" t="s">
        <v>79</v>
      </c>
      <c r="K198" s="25">
        <v>3</v>
      </c>
      <c r="L198" s="11">
        <v>270.41000000000003</v>
      </c>
      <c r="M198" s="12">
        <v>0.1</v>
      </c>
      <c r="N198" s="13">
        <v>36.51</v>
      </c>
      <c r="O198" s="13">
        <v>3.91</v>
      </c>
      <c r="P198" s="13">
        <v>770.53</v>
      </c>
      <c r="Q198" s="9" t="s">
        <v>40</v>
      </c>
      <c r="R198" s="9" t="s">
        <v>28</v>
      </c>
      <c r="S198" s="9" t="s">
        <v>116</v>
      </c>
      <c r="T198" s="9" t="s">
        <v>42</v>
      </c>
      <c r="U198" s="9" t="s">
        <v>43</v>
      </c>
      <c r="V198" s="9" t="s">
        <v>888</v>
      </c>
    </row>
    <row r="199" spans="1:22" ht="17.100000000000001" customHeight="1" x14ac:dyDescent="0.25">
      <c r="A199" s="29" t="s">
        <v>889</v>
      </c>
      <c r="B199" s="15">
        <v>45014</v>
      </c>
      <c r="C199" s="9">
        <f t="shared" si="3"/>
        <v>2023</v>
      </c>
      <c r="D199" s="9" t="str">
        <f>TEXT(salestable[[#This Row],[OrderDate]],"MMM")</f>
        <v>Mar</v>
      </c>
      <c r="E199" s="14" t="s">
        <v>890</v>
      </c>
      <c r="F199" s="14" t="s">
        <v>249</v>
      </c>
      <c r="G199" s="14" t="s">
        <v>233</v>
      </c>
      <c r="H199" s="14" t="s">
        <v>234</v>
      </c>
      <c r="I199" s="14" t="s">
        <v>38</v>
      </c>
      <c r="J199" s="14" t="s">
        <v>263</v>
      </c>
      <c r="K199" s="25">
        <v>2</v>
      </c>
      <c r="L199" s="16">
        <v>387.31</v>
      </c>
      <c r="M199" s="17">
        <v>0</v>
      </c>
      <c r="N199" s="18">
        <v>92.95</v>
      </c>
      <c r="O199" s="18">
        <v>7.12</v>
      </c>
      <c r="P199" s="18">
        <v>874.69</v>
      </c>
      <c r="Q199" s="14" t="s">
        <v>27</v>
      </c>
      <c r="R199" s="14" t="s">
        <v>28</v>
      </c>
      <c r="S199" s="14" t="s">
        <v>228</v>
      </c>
      <c r="T199" s="14" t="s">
        <v>82</v>
      </c>
      <c r="U199" s="14" t="s">
        <v>43</v>
      </c>
      <c r="V199" s="14" t="s">
        <v>891</v>
      </c>
    </row>
    <row r="200" spans="1:22" ht="17.100000000000001" customHeight="1" x14ac:dyDescent="0.25">
      <c r="A200" s="28" t="s">
        <v>892</v>
      </c>
      <c r="B200" s="10">
        <v>45553</v>
      </c>
      <c r="C200" s="9">
        <f t="shared" si="3"/>
        <v>2024</v>
      </c>
      <c r="D200" s="9" t="str">
        <f>TEXT(salestable[[#This Row],[OrderDate]],"MMM")</f>
        <v>Sep</v>
      </c>
      <c r="E200" s="9" t="s">
        <v>893</v>
      </c>
      <c r="F200" s="9" t="s">
        <v>894</v>
      </c>
      <c r="G200" s="9" t="s">
        <v>521</v>
      </c>
      <c r="H200" s="9" t="s">
        <v>522</v>
      </c>
      <c r="I200" s="9" t="s">
        <v>25</v>
      </c>
      <c r="J200" s="9" t="s">
        <v>109</v>
      </c>
      <c r="K200" s="25">
        <v>3</v>
      </c>
      <c r="L200" s="11">
        <v>272.14</v>
      </c>
      <c r="M200" s="12">
        <v>0</v>
      </c>
      <c r="N200" s="13">
        <v>97.97</v>
      </c>
      <c r="O200" s="13">
        <v>11.16</v>
      </c>
      <c r="P200" s="13">
        <v>925.55</v>
      </c>
      <c r="Q200" s="9" t="s">
        <v>80</v>
      </c>
      <c r="R200" s="9" t="s">
        <v>28</v>
      </c>
      <c r="S200" s="9" t="s">
        <v>339</v>
      </c>
      <c r="T200" s="9" t="s">
        <v>82</v>
      </c>
      <c r="U200" s="9" t="s">
        <v>72</v>
      </c>
      <c r="V200" s="9" t="s">
        <v>895</v>
      </c>
    </row>
    <row r="201" spans="1:22" ht="17.100000000000001" customHeight="1" x14ac:dyDescent="0.25">
      <c r="A201" s="29" t="s">
        <v>896</v>
      </c>
      <c r="B201" s="15">
        <v>45097</v>
      </c>
      <c r="C201" s="9">
        <f t="shared" si="3"/>
        <v>2023</v>
      </c>
      <c r="D201" s="9" t="str">
        <f>TEXT(salestable[[#This Row],[OrderDate]],"MMM")</f>
        <v>Jun</v>
      </c>
      <c r="E201" s="14" t="s">
        <v>897</v>
      </c>
      <c r="F201" s="14" t="s">
        <v>385</v>
      </c>
      <c r="G201" s="14" t="s">
        <v>574</v>
      </c>
      <c r="H201" s="14" t="s">
        <v>575</v>
      </c>
      <c r="I201" s="14" t="s">
        <v>38</v>
      </c>
      <c r="J201" s="14" t="s">
        <v>256</v>
      </c>
      <c r="K201" s="25">
        <v>1</v>
      </c>
      <c r="L201" s="16">
        <v>420.62</v>
      </c>
      <c r="M201" s="17">
        <v>0</v>
      </c>
      <c r="N201" s="18">
        <v>21.03</v>
      </c>
      <c r="O201" s="18">
        <v>5.69</v>
      </c>
      <c r="P201" s="18">
        <v>447.34</v>
      </c>
      <c r="Q201" s="14" t="s">
        <v>40</v>
      </c>
      <c r="R201" s="14" t="s">
        <v>132</v>
      </c>
      <c r="S201" s="14" t="s">
        <v>210</v>
      </c>
      <c r="T201" s="14" t="s">
        <v>42</v>
      </c>
      <c r="U201" s="14" t="s">
        <v>43</v>
      </c>
      <c r="V201" s="14" t="s">
        <v>898</v>
      </c>
    </row>
    <row r="202" spans="1:22" ht="17.100000000000001" customHeight="1" x14ac:dyDescent="0.25">
      <c r="A202" s="28" t="s">
        <v>899</v>
      </c>
      <c r="B202" s="10">
        <v>44940</v>
      </c>
      <c r="C202" s="9">
        <f t="shared" si="3"/>
        <v>2023</v>
      </c>
      <c r="D202" s="9" t="str">
        <f>TEXT(salestable[[#This Row],[OrderDate]],"MMM")</f>
        <v>Jan</v>
      </c>
      <c r="E202" s="9" t="s">
        <v>900</v>
      </c>
      <c r="F202" s="9" t="s">
        <v>163</v>
      </c>
      <c r="G202" s="9" t="s">
        <v>106</v>
      </c>
      <c r="H202" s="9" t="s">
        <v>107</v>
      </c>
      <c r="I202" s="9" t="s">
        <v>50</v>
      </c>
      <c r="J202" s="9" t="s">
        <v>123</v>
      </c>
      <c r="K202" s="25">
        <v>4</v>
      </c>
      <c r="L202" s="11">
        <v>575.92999999999995</v>
      </c>
      <c r="M202" s="12">
        <v>0</v>
      </c>
      <c r="N202" s="13">
        <v>0</v>
      </c>
      <c r="O202" s="13">
        <v>14.5</v>
      </c>
      <c r="P202" s="13">
        <v>2318.2199999999998</v>
      </c>
      <c r="Q202" s="9" t="s">
        <v>69</v>
      </c>
      <c r="R202" s="9" t="s">
        <v>28</v>
      </c>
      <c r="S202" s="9" t="s">
        <v>210</v>
      </c>
      <c r="T202" s="9" t="s">
        <v>42</v>
      </c>
      <c r="U202" s="9" t="s">
        <v>31</v>
      </c>
      <c r="V202" s="9" t="s">
        <v>901</v>
      </c>
    </row>
    <row r="203" spans="1:22" ht="17.100000000000001" customHeight="1" x14ac:dyDescent="0.25">
      <c r="A203" s="29" t="s">
        <v>902</v>
      </c>
      <c r="B203" s="15">
        <v>45650</v>
      </c>
      <c r="C203" s="9">
        <f t="shared" si="3"/>
        <v>2024</v>
      </c>
      <c r="D203" s="9" t="str">
        <f>TEXT(salestable[[#This Row],[OrderDate]],"MMM")</f>
        <v>Dec</v>
      </c>
      <c r="E203" s="14" t="s">
        <v>903</v>
      </c>
      <c r="F203" s="14" t="s">
        <v>904</v>
      </c>
      <c r="G203" s="14" t="s">
        <v>233</v>
      </c>
      <c r="H203" s="14" t="s">
        <v>234</v>
      </c>
      <c r="I203" s="14" t="s">
        <v>98</v>
      </c>
      <c r="J203" s="14" t="s">
        <v>26</v>
      </c>
      <c r="K203" s="25">
        <v>5</v>
      </c>
      <c r="L203" s="16">
        <v>167.97</v>
      </c>
      <c r="M203" s="17">
        <v>0</v>
      </c>
      <c r="N203" s="18">
        <v>0</v>
      </c>
      <c r="O203" s="18">
        <v>8.35</v>
      </c>
      <c r="P203" s="18">
        <v>848.2</v>
      </c>
      <c r="Q203" s="14" t="s">
        <v>80</v>
      </c>
      <c r="R203" s="14" t="s">
        <v>28</v>
      </c>
      <c r="S203" s="14" t="s">
        <v>210</v>
      </c>
      <c r="T203" s="14" t="s">
        <v>42</v>
      </c>
      <c r="U203" s="14" t="s">
        <v>43</v>
      </c>
      <c r="V203" s="14" t="s">
        <v>905</v>
      </c>
    </row>
    <row r="204" spans="1:22" ht="17.100000000000001" customHeight="1" x14ac:dyDescent="0.25">
      <c r="A204" s="28" t="s">
        <v>906</v>
      </c>
      <c r="B204" s="10">
        <v>44408</v>
      </c>
      <c r="C204" s="9">
        <f t="shared" si="3"/>
        <v>2021</v>
      </c>
      <c r="D204" s="9" t="str">
        <f>TEXT(salestable[[#This Row],[OrderDate]],"MMM")</f>
        <v>Jul</v>
      </c>
      <c r="E204" s="9" t="s">
        <v>907</v>
      </c>
      <c r="F204" s="9" t="s">
        <v>76</v>
      </c>
      <c r="G204" s="9" t="s">
        <v>215</v>
      </c>
      <c r="H204" s="9" t="s">
        <v>216</v>
      </c>
      <c r="I204" s="9" t="s">
        <v>98</v>
      </c>
      <c r="J204" s="9" t="s">
        <v>39</v>
      </c>
      <c r="K204" s="25">
        <v>5</v>
      </c>
      <c r="L204" s="11">
        <v>471.14</v>
      </c>
      <c r="M204" s="12">
        <v>0</v>
      </c>
      <c r="N204" s="13">
        <v>188.46</v>
      </c>
      <c r="O204" s="13">
        <v>4.18</v>
      </c>
      <c r="P204" s="13">
        <v>2548.34</v>
      </c>
      <c r="Q204" s="9" t="s">
        <v>40</v>
      </c>
      <c r="R204" s="9" t="s">
        <v>28</v>
      </c>
      <c r="S204" s="9" t="s">
        <v>100</v>
      </c>
      <c r="T204" s="9" t="s">
        <v>101</v>
      </c>
      <c r="U204" s="9" t="s">
        <v>72</v>
      </c>
      <c r="V204" s="9" t="s">
        <v>908</v>
      </c>
    </row>
    <row r="205" spans="1:22" ht="17.100000000000001" customHeight="1" x14ac:dyDescent="0.25">
      <c r="A205" s="29" t="s">
        <v>909</v>
      </c>
      <c r="B205" s="15">
        <v>44512</v>
      </c>
      <c r="C205" s="9">
        <f t="shared" si="3"/>
        <v>2021</v>
      </c>
      <c r="D205" s="9" t="str">
        <f>TEXT(salestable[[#This Row],[OrderDate]],"MMM")</f>
        <v>Nov</v>
      </c>
      <c r="E205" s="14" t="s">
        <v>910</v>
      </c>
      <c r="F205" s="14" t="s">
        <v>267</v>
      </c>
      <c r="G205" s="14" t="s">
        <v>56</v>
      </c>
      <c r="H205" s="14" t="s">
        <v>57</v>
      </c>
      <c r="I205" s="14" t="s">
        <v>98</v>
      </c>
      <c r="J205" s="14" t="s">
        <v>39</v>
      </c>
      <c r="K205" s="25">
        <v>3</v>
      </c>
      <c r="L205" s="16">
        <v>461.7</v>
      </c>
      <c r="M205" s="17">
        <v>0.05</v>
      </c>
      <c r="N205" s="18">
        <v>65.790000000000006</v>
      </c>
      <c r="O205" s="18">
        <v>13.58</v>
      </c>
      <c r="P205" s="18">
        <v>1395.21</v>
      </c>
      <c r="Q205" s="14" t="s">
        <v>69</v>
      </c>
      <c r="R205" s="14" t="s">
        <v>181</v>
      </c>
      <c r="S205" s="14" t="s">
        <v>41</v>
      </c>
      <c r="T205" s="14" t="s">
        <v>42</v>
      </c>
      <c r="U205" s="14" t="s">
        <v>31</v>
      </c>
      <c r="V205" s="14" t="s">
        <v>911</v>
      </c>
    </row>
    <row r="206" spans="1:22" ht="17.100000000000001" customHeight="1" x14ac:dyDescent="0.25">
      <c r="A206" s="28" t="s">
        <v>912</v>
      </c>
      <c r="B206" s="10">
        <v>44387</v>
      </c>
      <c r="C206" s="9">
        <f t="shared" si="3"/>
        <v>2021</v>
      </c>
      <c r="D206" s="9" t="str">
        <f>TEXT(salestable[[#This Row],[OrderDate]],"MMM")</f>
        <v>Jul</v>
      </c>
      <c r="E206" s="9" t="s">
        <v>913</v>
      </c>
      <c r="F206" s="9" t="s">
        <v>129</v>
      </c>
      <c r="G206" s="9" t="s">
        <v>226</v>
      </c>
      <c r="H206" s="9" t="s">
        <v>227</v>
      </c>
      <c r="I206" s="9" t="s">
        <v>108</v>
      </c>
      <c r="J206" s="9" t="s">
        <v>256</v>
      </c>
      <c r="K206" s="25">
        <v>2</v>
      </c>
      <c r="L206" s="11">
        <v>303.77</v>
      </c>
      <c r="M206" s="12">
        <v>0.25</v>
      </c>
      <c r="N206" s="13">
        <v>22.78</v>
      </c>
      <c r="O206" s="13">
        <v>11.47</v>
      </c>
      <c r="P206" s="13">
        <v>489.9</v>
      </c>
      <c r="Q206" s="9" t="s">
        <v>80</v>
      </c>
      <c r="R206" s="9" t="s">
        <v>28</v>
      </c>
      <c r="S206" s="9" t="s">
        <v>221</v>
      </c>
      <c r="T206" s="9" t="s">
        <v>222</v>
      </c>
      <c r="U206" s="9" t="s">
        <v>91</v>
      </c>
      <c r="V206" s="9" t="s">
        <v>914</v>
      </c>
    </row>
    <row r="207" spans="1:22" ht="17.100000000000001" customHeight="1" x14ac:dyDescent="0.25">
      <c r="A207" s="29" t="s">
        <v>915</v>
      </c>
      <c r="B207" s="15">
        <v>45428</v>
      </c>
      <c r="C207" s="9">
        <f t="shared" si="3"/>
        <v>2024</v>
      </c>
      <c r="D207" s="9" t="str">
        <f>TEXT(salestable[[#This Row],[OrderDate]],"MMM")</f>
        <v>May</v>
      </c>
      <c r="E207" s="14" t="s">
        <v>916</v>
      </c>
      <c r="F207" s="14" t="s">
        <v>336</v>
      </c>
      <c r="G207" s="14" t="s">
        <v>492</v>
      </c>
      <c r="H207" s="14" t="s">
        <v>493</v>
      </c>
      <c r="I207" s="14" t="s">
        <v>180</v>
      </c>
      <c r="J207" s="14" t="s">
        <v>354</v>
      </c>
      <c r="K207" s="25">
        <v>4</v>
      </c>
      <c r="L207" s="16">
        <v>312.36</v>
      </c>
      <c r="M207" s="17">
        <v>0.1</v>
      </c>
      <c r="N207" s="18">
        <v>0</v>
      </c>
      <c r="O207" s="18">
        <v>2.52</v>
      </c>
      <c r="P207" s="18">
        <v>1127.02</v>
      </c>
      <c r="Q207" s="14" t="s">
        <v>69</v>
      </c>
      <c r="R207" s="14" t="s">
        <v>28</v>
      </c>
      <c r="S207" s="14" t="s">
        <v>221</v>
      </c>
      <c r="T207" s="14" t="s">
        <v>222</v>
      </c>
      <c r="U207" s="14" t="s">
        <v>43</v>
      </c>
      <c r="V207" s="14" t="s">
        <v>917</v>
      </c>
    </row>
    <row r="208" spans="1:22" ht="17.100000000000001" customHeight="1" x14ac:dyDescent="0.25">
      <c r="A208" s="28" t="s">
        <v>918</v>
      </c>
      <c r="B208" s="10">
        <v>44843</v>
      </c>
      <c r="C208" s="9">
        <f t="shared" si="3"/>
        <v>2022</v>
      </c>
      <c r="D208" s="9" t="str">
        <f>TEXT(salestable[[#This Row],[OrderDate]],"MMM")</f>
        <v>Oct</v>
      </c>
      <c r="E208" s="9" t="s">
        <v>919</v>
      </c>
      <c r="F208" s="9" t="s">
        <v>207</v>
      </c>
      <c r="G208" s="9" t="s">
        <v>121</v>
      </c>
      <c r="H208" s="9" t="s">
        <v>122</v>
      </c>
      <c r="I208" s="9" t="s">
        <v>25</v>
      </c>
      <c r="J208" s="9" t="s">
        <v>58</v>
      </c>
      <c r="K208" s="25">
        <v>3</v>
      </c>
      <c r="L208" s="11">
        <v>59.09</v>
      </c>
      <c r="M208" s="12">
        <v>0.15</v>
      </c>
      <c r="N208" s="13">
        <v>0</v>
      </c>
      <c r="O208" s="13">
        <v>14.12</v>
      </c>
      <c r="P208" s="13">
        <v>164.8</v>
      </c>
      <c r="Q208" s="9" t="s">
        <v>153</v>
      </c>
      <c r="R208" s="9" t="s">
        <v>28</v>
      </c>
      <c r="S208" s="9" t="s">
        <v>89</v>
      </c>
      <c r="T208" s="9" t="s">
        <v>90</v>
      </c>
      <c r="U208" s="9" t="s">
        <v>31</v>
      </c>
      <c r="V208" s="9" t="s">
        <v>920</v>
      </c>
    </row>
    <row r="209" spans="1:22" ht="17.100000000000001" customHeight="1" x14ac:dyDescent="0.25">
      <c r="A209" s="29" t="s">
        <v>921</v>
      </c>
      <c r="B209" s="15">
        <v>44476</v>
      </c>
      <c r="C209" s="9">
        <f t="shared" si="3"/>
        <v>2021</v>
      </c>
      <c r="D209" s="9" t="str">
        <f>TEXT(salestable[[#This Row],[OrderDate]],"MMM")</f>
        <v>Oct</v>
      </c>
      <c r="E209" s="14" t="s">
        <v>922</v>
      </c>
      <c r="F209" s="14" t="s">
        <v>923</v>
      </c>
      <c r="G209" s="14" t="s">
        <v>302</v>
      </c>
      <c r="H209" s="14" t="s">
        <v>303</v>
      </c>
      <c r="I209" s="14" t="s">
        <v>25</v>
      </c>
      <c r="J209" s="14" t="s">
        <v>79</v>
      </c>
      <c r="K209" s="25">
        <v>1</v>
      </c>
      <c r="L209" s="16">
        <v>266.91000000000003</v>
      </c>
      <c r="M209" s="17">
        <v>0.05</v>
      </c>
      <c r="N209" s="18">
        <v>20.29</v>
      </c>
      <c r="O209" s="18">
        <v>7.33</v>
      </c>
      <c r="P209" s="18">
        <v>281.18</v>
      </c>
      <c r="Q209" s="14" t="s">
        <v>40</v>
      </c>
      <c r="R209" s="14" t="s">
        <v>28</v>
      </c>
      <c r="S209" s="14" t="s">
        <v>182</v>
      </c>
      <c r="T209" s="14" t="s">
        <v>183</v>
      </c>
      <c r="U209" s="14" t="s">
        <v>31</v>
      </c>
      <c r="V209" s="14" t="s">
        <v>924</v>
      </c>
    </row>
    <row r="210" spans="1:22" ht="17.100000000000001" customHeight="1" x14ac:dyDescent="0.25">
      <c r="A210" s="28" t="s">
        <v>925</v>
      </c>
      <c r="B210" s="10">
        <v>44626</v>
      </c>
      <c r="C210" s="9">
        <f t="shared" si="3"/>
        <v>2022</v>
      </c>
      <c r="D210" s="9" t="str">
        <f>TEXT(salestable[[#This Row],[OrderDate]],"MMM")</f>
        <v>Mar</v>
      </c>
      <c r="E210" s="9" t="s">
        <v>926</v>
      </c>
      <c r="F210" s="9" t="s">
        <v>611</v>
      </c>
      <c r="G210" s="9" t="s">
        <v>106</v>
      </c>
      <c r="H210" s="9" t="s">
        <v>107</v>
      </c>
      <c r="I210" s="9" t="s">
        <v>180</v>
      </c>
      <c r="J210" s="9" t="s">
        <v>68</v>
      </c>
      <c r="K210" s="25">
        <v>3</v>
      </c>
      <c r="L210" s="11">
        <v>568.01</v>
      </c>
      <c r="M210" s="12">
        <v>0</v>
      </c>
      <c r="N210" s="13">
        <v>0</v>
      </c>
      <c r="O210" s="13">
        <v>12.94</v>
      </c>
      <c r="P210" s="13">
        <v>1716.97</v>
      </c>
      <c r="Q210" s="9" t="s">
        <v>69</v>
      </c>
      <c r="R210" s="9" t="s">
        <v>28</v>
      </c>
      <c r="S210" s="9" t="s">
        <v>339</v>
      </c>
      <c r="T210" s="9" t="s">
        <v>82</v>
      </c>
      <c r="U210" s="9" t="s">
        <v>235</v>
      </c>
      <c r="V210" s="9" t="s">
        <v>798</v>
      </c>
    </row>
    <row r="211" spans="1:22" ht="17.100000000000001" customHeight="1" x14ac:dyDescent="0.25">
      <c r="A211" s="29" t="s">
        <v>927</v>
      </c>
      <c r="B211" s="15">
        <v>44882</v>
      </c>
      <c r="C211" s="9">
        <f t="shared" si="3"/>
        <v>2022</v>
      </c>
      <c r="D211" s="9" t="str">
        <f>TEXT(salestable[[#This Row],[OrderDate]],"MMM")</f>
        <v>Nov</v>
      </c>
      <c r="E211" s="14" t="s">
        <v>928</v>
      </c>
      <c r="F211" s="14" t="s">
        <v>260</v>
      </c>
      <c r="G211" s="14" t="s">
        <v>358</v>
      </c>
      <c r="H211" s="14" t="s">
        <v>359</v>
      </c>
      <c r="I211" s="14" t="s">
        <v>25</v>
      </c>
      <c r="J211" s="14" t="s">
        <v>39</v>
      </c>
      <c r="K211" s="25">
        <v>2</v>
      </c>
      <c r="L211" s="16">
        <v>454.72</v>
      </c>
      <c r="M211" s="17">
        <v>0.05</v>
      </c>
      <c r="N211" s="18">
        <v>69.12</v>
      </c>
      <c r="O211" s="18">
        <v>0.31</v>
      </c>
      <c r="P211" s="18">
        <v>933.4</v>
      </c>
      <c r="Q211" s="14" t="s">
        <v>153</v>
      </c>
      <c r="R211" s="14" t="s">
        <v>132</v>
      </c>
      <c r="S211" s="14" t="s">
        <v>81</v>
      </c>
      <c r="T211" s="14" t="s">
        <v>82</v>
      </c>
      <c r="U211" s="14" t="s">
        <v>31</v>
      </c>
      <c r="V211" s="14" t="s">
        <v>929</v>
      </c>
    </row>
    <row r="212" spans="1:22" ht="17.100000000000001" customHeight="1" x14ac:dyDescent="0.25">
      <c r="A212" s="28" t="s">
        <v>930</v>
      </c>
      <c r="B212" s="10">
        <v>45474</v>
      </c>
      <c r="C212" s="9">
        <f t="shared" si="3"/>
        <v>2024</v>
      </c>
      <c r="D212" s="9" t="str">
        <f>TEXT(salestable[[#This Row],[OrderDate]],"MMM")</f>
        <v>Jul</v>
      </c>
      <c r="E212" s="9" t="s">
        <v>931</v>
      </c>
      <c r="F212" s="9" t="s">
        <v>474</v>
      </c>
      <c r="G212" s="9" t="s">
        <v>151</v>
      </c>
      <c r="H212" s="9" t="s">
        <v>152</v>
      </c>
      <c r="I212" s="9" t="s">
        <v>25</v>
      </c>
      <c r="J212" s="9" t="s">
        <v>26</v>
      </c>
      <c r="K212" s="25">
        <v>3</v>
      </c>
      <c r="L212" s="11">
        <v>189.12</v>
      </c>
      <c r="M212" s="12">
        <v>0.2</v>
      </c>
      <c r="N212" s="13">
        <v>36.31</v>
      </c>
      <c r="O212" s="13">
        <v>3.6</v>
      </c>
      <c r="P212" s="13">
        <v>493.8</v>
      </c>
      <c r="Q212" s="9" t="s">
        <v>27</v>
      </c>
      <c r="R212" s="9" t="s">
        <v>28</v>
      </c>
      <c r="S212" s="9" t="s">
        <v>139</v>
      </c>
      <c r="T212" s="9" t="s">
        <v>140</v>
      </c>
      <c r="U212" s="9" t="s">
        <v>235</v>
      </c>
      <c r="V212" s="9" t="s">
        <v>932</v>
      </c>
    </row>
    <row r="213" spans="1:22" ht="17.100000000000001" customHeight="1" x14ac:dyDescent="0.25">
      <c r="A213" s="29" t="s">
        <v>933</v>
      </c>
      <c r="B213" s="15">
        <v>45410</v>
      </c>
      <c r="C213" s="9">
        <f t="shared" si="3"/>
        <v>2024</v>
      </c>
      <c r="D213" s="9" t="str">
        <f>TEXT(salestable[[#This Row],[OrderDate]],"MMM")</f>
        <v>Apr</v>
      </c>
      <c r="E213" s="14" t="s">
        <v>934</v>
      </c>
      <c r="F213" s="14" t="s">
        <v>307</v>
      </c>
      <c r="G213" s="14" t="s">
        <v>280</v>
      </c>
      <c r="H213" s="14" t="s">
        <v>281</v>
      </c>
      <c r="I213" s="14" t="s">
        <v>38</v>
      </c>
      <c r="J213" s="14" t="s">
        <v>26</v>
      </c>
      <c r="K213" s="25">
        <v>5</v>
      </c>
      <c r="L213" s="16">
        <v>104.68</v>
      </c>
      <c r="M213" s="17">
        <v>0.15</v>
      </c>
      <c r="N213" s="18">
        <v>35.590000000000003</v>
      </c>
      <c r="O213" s="18">
        <v>2.38</v>
      </c>
      <c r="P213" s="18">
        <v>482.86</v>
      </c>
      <c r="Q213" s="14" t="s">
        <v>80</v>
      </c>
      <c r="R213" s="14" t="s">
        <v>28</v>
      </c>
      <c r="S213" s="14" t="s">
        <v>29</v>
      </c>
      <c r="T213" s="14" t="s">
        <v>30</v>
      </c>
      <c r="U213" s="14" t="s">
        <v>43</v>
      </c>
      <c r="V213" s="14" t="s">
        <v>935</v>
      </c>
    </row>
    <row r="214" spans="1:22" ht="17.100000000000001" customHeight="1" x14ac:dyDescent="0.25">
      <c r="A214" s="28" t="s">
        <v>936</v>
      </c>
      <c r="B214" s="10">
        <v>45194</v>
      </c>
      <c r="C214" s="9">
        <f t="shared" si="3"/>
        <v>2023</v>
      </c>
      <c r="D214" s="9" t="str">
        <f>TEXT(salestable[[#This Row],[OrderDate]],"MMM")</f>
        <v>Sep</v>
      </c>
      <c r="E214" s="9" t="s">
        <v>937</v>
      </c>
      <c r="F214" s="9" t="s">
        <v>652</v>
      </c>
      <c r="G214" s="9" t="s">
        <v>358</v>
      </c>
      <c r="H214" s="9" t="s">
        <v>359</v>
      </c>
      <c r="I214" s="9" t="s">
        <v>108</v>
      </c>
      <c r="J214" s="9" t="s">
        <v>26</v>
      </c>
      <c r="K214" s="25">
        <v>2</v>
      </c>
      <c r="L214" s="11">
        <v>116.03</v>
      </c>
      <c r="M214" s="12">
        <v>0.2</v>
      </c>
      <c r="N214" s="13">
        <v>14.85</v>
      </c>
      <c r="O214" s="13">
        <v>5.54</v>
      </c>
      <c r="P214" s="13">
        <v>206.04</v>
      </c>
      <c r="Q214" s="9" t="s">
        <v>59</v>
      </c>
      <c r="R214" s="9" t="s">
        <v>28</v>
      </c>
      <c r="S214" s="9" t="s">
        <v>221</v>
      </c>
      <c r="T214" s="9" t="s">
        <v>222</v>
      </c>
      <c r="U214" s="9" t="s">
        <v>31</v>
      </c>
      <c r="V214" s="9" t="s">
        <v>938</v>
      </c>
    </row>
    <row r="215" spans="1:22" ht="17.100000000000001" customHeight="1" x14ac:dyDescent="0.25">
      <c r="A215" s="29" t="s">
        <v>939</v>
      </c>
      <c r="B215" s="15">
        <v>45652</v>
      </c>
      <c r="C215" s="9">
        <f t="shared" si="3"/>
        <v>2024</v>
      </c>
      <c r="D215" s="9" t="str">
        <f>TEXT(salestable[[#This Row],[OrderDate]],"MMM")</f>
        <v>Dec</v>
      </c>
      <c r="E215" s="14" t="s">
        <v>940</v>
      </c>
      <c r="F215" s="14" t="s">
        <v>159</v>
      </c>
      <c r="G215" s="14" t="s">
        <v>492</v>
      </c>
      <c r="H215" s="14" t="s">
        <v>493</v>
      </c>
      <c r="I215" s="14" t="s">
        <v>50</v>
      </c>
      <c r="J215" s="14" t="s">
        <v>109</v>
      </c>
      <c r="K215" s="25">
        <v>3</v>
      </c>
      <c r="L215" s="16">
        <v>83.31</v>
      </c>
      <c r="M215" s="17">
        <v>0</v>
      </c>
      <c r="N215" s="18">
        <v>19.989999999999998</v>
      </c>
      <c r="O215" s="18">
        <v>3.48</v>
      </c>
      <c r="P215" s="18">
        <v>273.39999999999998</v>
      </c>
      <c r="Q215" s="14" t="s">
        <v>80</v>
      </c>
      <c r="R215" s="14" t="s">
        <v>28</v>
      </c>
      <c r="S215" s="14" t="s">
        <v>41</v>
      </c>
      <c r="T215" s="14" t="s">
        <v>42</v>
      </c>
      <c r="U215" s="14" t="s">
        <v>43</v>
      </c>
      <c r="V215" s="14" t="s">
        <v>941</v>
      </c>
    </row>
    <row r="216" spans="1:22" ht="17.100000000000001" customHeight="1" x14ac:dyDescent="0.25">
      <c r="A216" s="28" t="s">
        <v>942</v>
      </c>
      <c r="B216" s="10">
        <v>45185</v>
      </c>
      <c r="C216" s="9">
        <f t="shared" si="3"/>
        <v>2023</v>
      </c>
      <c r="D216" s="9" t="str">
        <f>TEXT(salestable[[#This Row],[OrderDate]],"MMM")</f>
        <v>Sep</v>
      </c>
      <c r="E216" s="9" t="s">
        <v>943</v>
      </c>
      <c r="F216" s="9" t="s">
        <v>944</v>
      </c>
      <c r="G216" s="9" t="s">
        <v>945</v>
      </c>
      <c r="H216" s="9" t="s">
        <v>946</v>
      </c>
      <c r="I216" s="9" t="s">
        <v>180</v>
      </c>
      <c r="J216" s="9" t="s">
        <v>68</v>
      </c>
      <c r="K216" s="25">
        <v>3</v>
      </c>
      <c r="L216" s="11">
        <v>556.67999999999995</v>
      </c>
      <c r="M216" s="12">
        <v>0</v>
      </c>
      <c r="N216" s="13">
        <v>83.5</v>
      </c>
      <c r="O216" s="13">
        <v>1.06</v>
      </c>
      <c r="P216" s="13">
        <v>1754.6</v>
      </c>
      <c r="Q216" s="9" t="s">
        <v>27</v>
      </c>
      <c r="R216" s="9" t="s">
        <v>28</v>
      </c>
      <c r="S216" s="9" t="s">
        <v>41</v>
      </c>
      <c r="T216" s="9" t="s">
        <v>42</v>
      </c>
      <c r="U216" s="9" t="s">
        <v>72</v>
      </c>
      <c r="V216" s="9" t="s">
        <v>947</v>
      </c>
    </row>
    <row r="217" spans="1:22" ht="17.100000000000001" customHeight="1" x14ac:dyDescent="0.25">
      <c r="A217" s="29" t="s">
        <v>948</v>
      </c>
      <c r="B217" s="15">
        <v>45494</v>
      </c>
      <c r="C217" s="9">
        <f t="shared" si="3"/>
        <v>2024</v>
      </c>
      <c r="D217" s="9" t="str">
        <f>TEXT(salestable[[#This Row],[OrderDate]],"MMM")</f>
        <v>Jul</v>
      </c>
      <c r="E217" s="14" t="s">
        <v>949</v>
      </c>
      <c r="F217" s="14" t="s">
        <v>894</v>
      </c>
      <c r="G217" s="14" t="s">
        <v>380</v>
      </c>
      <c r="H217" s="14" t="s">
        <v>381</v>
      </c>
      <c r="I217" s="14" t="s">
        <v>38</v>
      </c>
      <c r="J217" s="14" t="s">
        <v>123</v>
      </c>
      <c r="K217" s="25">
        <v>3</v>
      </c>
      <c r="L217" s="16">
        <v>404.76</v>
      </c>
      <c r="M217" s="17">
        <v>0</v>
      </c>
      <c r="N217" s="18">
        <v>218.57</v>
      </c>
      <c r="O217" s="18">
        <v>10.5</v>
      </c>
      <c r="P217" s="18">
        <v>1443.35</v>
      </c>
      <c r="Q217" s="14" t="s">
        <v>27</v>
      </c>
      <c r="R217" s="14" t="s">
        <v>28</v>
      </c>
      <c r="S217" s="14" t="s">
        <v>124</v>
      </c>
      <c r="T217" s="14" t="s">
        <v>125</v>
      </c>
      <c r="U217" s="14" t="s">
        <v>43</v>
      </c>
      <c r="V217" s="14" t="s">
        <v>950</v>
      </c>
    </row>
    <row r="218" spans="1:22" ht="17.100000000000001" customHeight="1" x14ac:dyDescent="0.25">
      <c r="A218" s="28" t="s">
        <v>951</v>
      </c>
      <c r="B218" s="10">
        <v>45360</v>
      </c>
      <c r="C218" s="9">
        <f t="shared" si="3"/>
        <v>2024</v>
      </c>
      <c r="D218" s="9" t="str">
        <f>TEXT(salestable[[#This Row],[OrderDate]],"MMM")</f>
        <v>Mar</v>
      </c>
      <c r="E218" s="9" t="s">
        <v>952</v>
      </c>
      <c r="F218" s="9" t="s">
        <v>953</v>
      </c>
      <c r="G218" s="9" t="s">
        <v>374</v>
      </c>
      <c r="H218" s="9" t="s">
        <v>375</v>
      </c>
      <c r="I218" s="9" t="s">
        <v>98</v>
      </c>
      <c r="J218" s="9" t="s">
        <v>256</v>
      </c>
      <c r="K218" s="25">
        <v>5</v>
      </c>
      <c r="L218" s="11">
        <v>470.82</v>
      </c>
      <c r="M218" s="12">
        <v>0.1</v>
      </c>
      <c r="N218" s="13">
        <v>169.5</v>
      </c>
      <c r="O218" s="13">
        <v>12.39</v>
      </c>
      <c r="P218" s="13">
        <v>2300.58</v>
      </c>
      <c r="Q218" s="9" t="s">
        <v>27</v>
      </c>
      <c r="R218" s="9" t="s">
        <v>28</v>
      </c>
      <c r="S218" s="9" t="s">
        <v>100</v>
      </c>
      <c r="T218" s="9" t="s">
        <v>101</v>
      </c>
      <c r="U218" s="9" t="s">
        <v>43</v>
      </c>
      <c r="V218" s="9" t="s">
        <v>954</v>
      </c>
    </row>
    <row r="219" spans="1:22" ht="17.100000000000001" customHeight="1" x14ac:dyDescent="0.25">
      <c r="A219" s="29" t="s">
        <v>955</v>
      </c>
      <c r="B219" s="15">
        <v>45202</v>
      </c>
      <c r="C219" s="9">
        <f t="shared" si="3"/>
        <v>2023</v>
      </c>
      <c r="D219" s="9" t="str">
        <f>TEXT(salestable[[#This Row],[OrderDate]],"MMM")</f>
        <v>Oct</v>
      </c>
      <c r="E219" s="14" t="s">
        <v>956</v>
      </c>
      <c r="F219" s="14" t="s">
        <v>301</v>
      </c>
      <c r="G219" s="14" t="s">
        <v>202</v>
      </c>
      <c r="H219" s="14" t="s">
        <v>203</v>
      </c>
      <c r="I219" s="14" t="s">
        <v>38</v>
      </c>
      <c r="J219" s="14" t="s">
        <v>58</v>
      </c>
      <c r="K219" s="25">
        <v>5</v>
      </c>
      <c r="L219" s="16">
        <v>88.24</v>
      </c>
      <c r="M219" s="17">
        <v>0</v>
      </c>
      <c r="N219" s="18">
        <v>35.299999999999997</v>
      </c>
      <c r="O219" s="18">
        <v>13.44</v>
      </c>
      <c r="P219" s="18">
        <v>489.94</v>
      </c>
      <c r="Q219" s="14" t="s">
        <v>27</v>
      </c>
      <c r="R219" s="14" t="s">
        <v>28</v>
      </c>
      <c r="S219" s="14" t="s">
        <v>116</v>
      </c>
      <c r="T219" s="14" t="s">
        <v>42</v>
      </c>
      <c r="U219" s="14" t="s">
        <v>31</v>
      </c>
      <c r="V219" s="14" t="s">
        <v>957</v>
      </c>
    </row>
    <row r="220" spans="1:22" ht="17.100000000000001" customHeight="1" x14ac:dyDescent="0.25">
      <c r="A220" s="28" t="s">
        <v>958</v>
      </c>
      <c r="B220" s="10">
        <v>45327</v>
      </c>
      <c r="C220" s="9">
        <f t="shared" si="3"/>
        <v>2024</v>
      </c>
      <c r="D220" s="9" t="str">
        <f>TEXT(salestable[[#This Row],[OrderDate]],"MMM")</f>
        <v>Feb</v>
      </c>
      <c r="E220" s="9" t="s">
        <v>959</v>
      </c>
      <c r="F220" s="9" t="s">
        <v>960</v>
      </c>
      <c r="G220" s="9" t="s">
        <v>208</v>
      </c>
      <c r="H220" s="9" t="s">
        <v>209</v>
      </c>
      <c r="I220" s="9" t="s">
        <v>38</v>
      </c>
      <c r="J220" s="9" t="s">
        <v>109</v>
      </c>
      <c r="K220" s="25">
        <v>3</v>
      </c>
      <c r="L220" s="11">
        <v>410.9</v>
      </c>
      <c r="M220" s="12">
        <v>0</v>
      </c>
      <c r="N220" s="13">
        <v>98.62</v>
      </c>
      <c r="O220" s="13">
        <v>0.56999999999999995</v>
      </c>
      <c r="P220" s="13">
        <v>1331.89</v>
      </c>
      <c r="Q220" s="9" t="s">
        <v>69</v>
      </c>
      <c r="R220" s="9" t="s">
        <v>28</v>
      </c>
      <c r="S220" s="9" t="s">
        <v>188</v>
      </c>
      <c r="T220" s="9" t="s">
        <v>82</v>
      </c>
      <c r="U220" s="9" t="s">
        <v>31</v>
      </c>
      <c r="V220" s="9" t="s">
        <v>961</v>
      </c>
    </row>
    <row r="221" spans="1:22" ht="17.100000000000001" customHeight="1" x14ac:dyDescent="0.25">
      <c r="A221" s="29" t="s">
        <v>962</v>
      </c>
      <c r="B221" s="15">
        <v>45085</v>
      </c>
      <c r="C221" s="9">
        <f t="shared" si="3"/>
        <v>2023</v>
      </c>
      <c r="D221" s="9" t="str">
        <f>TEXT(salestable[[#This Row],[OrderDate]],"MMM")</f>
        <v>Jun</v>
      </c>
      <c r="E221" s="14" t="s">
        <v>963</v>
      </c>
      <c r="F221" s="14" t="s">
        <v>964</v>
      </c>
      <c r="G221" s="14" t="s">
        <v>164</v>
      </c>
      <c r="H221" s="14" t="s">
        <v>165</v>
      </c>
      <c r="I221" s="14" t="s">
        <v>50</v>
      </c>
      <c r="J221" s="14" t="s">
        <v>354</v>
      </c>
      <c r="K221" s="25">
        <v>4</v>
      </c>
      <c r="L221" s="16">
        <v>485.32</v>
      </c>
      <c r="M221" s="17">
        <v>0.15</v>
      </c>
      <c r="N221" s="18">
        <v>132.01</v>
      </c>
      <c r="O221" s="18">
        <v>8.34</v>
      </c>
      <c r="P221" s="18">
        <v>1790.44</v>
      </c>
      <c r="Q221" s="14" t="s">
        <v>40</v>
      </c>
      <c r="R221" s="14" t="s">
        <v>28</v>
      </c>
      <c r="S221" s="14" t="s">
        <v>210</v>
      </c>
      <c r="T221" s="14" t="s">
        <v>42</v>
      </c>
      <c r="U221" s="14" t="s">
        <v>43</v>
      </c>
      <c r="V221" s="14" t="s">
        <v>965</v>
      </c>
    </row>
    <row r="222" spans="1:22" ht="17.100000000000001" customHeight="1" x14ac:dyDescent="0.25">
      <c r="A222" s="28" t="s">
        <v>966</v>
      </c>
      <c r="B222" s="10">
        <v>44020</v>
      </c>
      <c r="C222" s="9">
        <f t="shared" si="3"/>
        <v>2020</v>
      </c>
      <c r="D222" s="9" t="str">
        <f>TEXT(salestable[[#This Row],[OrderDate]],"MMM")</f>
        <v>Jul</v>
      </c>
      <c r="E222" s="9" t="s">
        <v>967</v>
      </c>
      <c r="F222" s="9" t="s">
        <v>144</v>
      </c>
      <c r="G222" s="9" t="s">
        <v>96</v>
      </c>
      <c r="H222" s="9" t="s">
        <v>97</v>
      </c>
      <c r="I222" s="9" t="s">
        <v>50</v>
      </c>
      <c r="J222" s="9" t="s">
        <v>109</v>
      </c>
      <c r="K222" s="25">
        <v>1</v>
      </c>
      <c r="L222" s="11">
        <v>49.31</v>
      </c>
      <c r="M222" s="12">
        <v>0</v>
      </c>
      <c r="N222" s="13">
        <v>2.4700000000000002</v>
      </c>
      <c r="O222" s="13">
        <v>0.69</v>
      </c>
      <c r="P222" s="13">
        <v>52.47</v>
      </c>
      <c r="Q222" s="9" t="s">
        <v>27</v>
      </c>
      <c r="R222" s="9" t="s">
        <v>28</v>
      </c>
      <c r="S222" s="9" t="s">
        <v>60</v>
      </c>
      <c r="T222" s="9" t="s">
        <v>61</v>
      </c>
      <c r="U222" s="9" t="s">
        <v>43</v>
      </c>
      <c r="V222" s="9" t="s">
        <v>968</v>
      </c>
    </row>
    <row r="223" spans="1:22" ht="17.100000000000001" customHeight="1" x14ac:dyDescent="0.25">
      <c r="A223" s="29" t="s">
        <v>969</v>
      </c>
      <c r="B223" s="15">
        <v>45079</v>
      </c>
      <c r="C223" s="9">
        <f t="shared" si="3"/>
        <v>2023</v>
      </c>
      <c r="D223" s="9" t="str">
        <f>TEXT(salestable[[#This Row],[OrderDate]],"MMM")</f>
        <v>Jun</v>
      </c>
      <c r="E223" s="14" t="s">
        <v>970</v>
      </c>
      <c r="F223" s="14" t="s">
        <v>724</v>
      </c>
      <c r="G223" s="14" t="s">
        <v>492</v>
      </c>
      <c r="H223" s="14" t="s">
        <v>493</v>
      </c>
      <c r="I223" s="14" t="s">
        <v>108</v>
      </c>
      <c r="J223" s="14" t="s">
        <v>263</v>
      </c>
      <c r="K223" s="25">
        <v>4</v>
      </c>
      <c r="L223" s="16">
        <v>389.67</v>
      </c>
      <c r="M223" s="17">
        <v>0.05</v>
      </c>
      <c r="N223" s="18">
        <v>118.46</v>
      </c>
      <c r="O223" s="18">
        <v>3.29</v>
      </c>
      <c r="P223" s="18">
        <v>1602.5</v>
      </c>
      <c r="Q223" s="14" t="s">
        <v>69</v>
      </c>
      <c r="R223" s="14" t="s">
        <v>28</v>
      </c>
      <c r="S223" s="14" t="s">
        <v>188</v>
      </c>
      <c r="T223" s="14" t="s">
        <v>82</v>
      </c>
      <c r="U223" s="14" t="s">
        <v>43</v>
      </c>
      <c r="V223" s="14" t="s">
        <v>971</v>
      </c>
    </row>
    <row r="224" spans="1:22" ht="17.100000000000001" customHeight="1" x14ac:dyDescent="0.25">
      <c r="A224" s="28" t="s">
        <v>972</v>
      </c>
      <c r="B224" s="10">
        <v>45239</v>
      </c>
      <c r="C224" s="9">
        <f t="shared" si="3"/>
        <v>2023</v>
      </c>
      <c r="D224" s="9" t="str">
        <f>TEXT(salestable[[#This Row],[OrderDate]],"MMM")</f>
        <v>Nov</v>
      </c>
      <c r="E224" s="9" t="s">
        <v>973</v>
      </c>
      <c r="F224" s="9" t="s">
        <v>974</v>
      </c>
      <c r="G224" s="9" t="s">
        <v>391</v>
      </c>
      <c r="H224" s="9" t="s">
        <v>392</v>
      </c>
      <c r="I224" s="9" t="s">
        <v>38</v>
      </c>
      <c r="J224" s="9" t="s">
        <v>256</v>
      </c>
      <c r="K224" s="25">
        <v>1</v>
      </c>
      <c r="L224" s="11">
        <v>450.05</v>
      </c>
      <c r="M224" s="12">
        <v>0</v>
      </c>
      <c r="N224" s="13">
        <v>22.5</v>
      </c>
      <c r="O224" s="13">
        <v>1.2</v>
      </c>
      <c r="P224" s="13">
        <v>473.75</v>
      </c>
      <c r="Q224" s="9" t="s">
        <v>153</v>
      </c>
      <c r="R224" s="9" t="s">
        <v>132</v>
      </c>
      <c r="S224" s="9" t="s">
        <v>51</v>
      </c>
      <c r="T224" s="9" t="s">
        <v>42</v>
      </c>
      <c r="U224" s="9" t="s">
        <v>43</v>
      </c>
      <c r="V224" s="9" t="s">
        <v>975</v>
      </c>
    </row>
    <row r="225" spans="1:22" ht="17.100000000000001" customHeight="1" x14ac:dyDescent="0.25">
      <c r="A225" s="29" t="s">
        <v>976</v>
      </c>
      <c r="B225" s="15">
        <v>45231</v>
      </c>
      <c r="C225" s="9">
        <f t="shared" si="3"/>
        <v>2023</v>
      </c>
      <c r="D225" s="9" t="str">
        <f>TEXT(salestable[[#This Row],[OrderDate]],"MMM")</f>
        <v>Nov</v>
      </c>
      <c r="E225" s="14" t="s">
        <v>977</v>
      </c>
      <c r="F225" s="14" t="s">
        <v>311</v>
      </c>
      <c r="G225" s="14" t="s">
        <v>137</v>
      </c>
      <c r="H225" s="14" t="s">
        <v>138</v>
      </c>
      <c r="I225" s="14" t="s">
        <v>38</v>
      </c>
      <c r="J225" s="14" t="s">
        <v>79</v>
      </c>
      <c r="K225" s="25">
        <v>3</v>
      </c>
      <c r="L225" s="16">
        <v>137.33000000000001</v>
      </c>
      <c r="M225" s="17">
        <v>0.1</v>
      </c>
      <c r="N225" s="18">
        <v>29.66</v>
      </c>
      <c r="O225" s="18">
        <v>13.56</v>
      </c>
      <c r="P225" s="18">
        <v>414.01</v>
      </c>
      <c r="Q225" s="14" t="s">
        <v>69</v>
      </c>
      <c r="R225" s="14" t="s">
        <v>28</v>
      </c>
      <c r="S225" s="14" t="s">
        <v>71</v>
      </c>
      <c r="T225" s="14" t="s">
        <v>42</v>
      </c>
      <c r="U225" s="14" t="s">
        <v>31</v>
      </c>
      <c r="V225" s="14" t="s">
        <v>978</v>
      </c>
    </row>
    <row r="226" spans="1:22" ht="17.100000000000001" customHeight="1" x14ac:dyDescent="0.25">
      <c r="A226" s="28" t="s">
        <v>979</v>
      </c>
      <c r="B226" s="10">
        <v>45137</v>
      </c>
      <c r="C226" s="9">
        <f t="shared" si="3"/>
        <v>2023</v>
      </c>
      <c r="D226" s="9" t="str">
        <f>TEXT(salestable[[#This Row],[OrderDate]],"MMM")</f>
        <v>Jul</v>
      </c>
      <c r="E226" s="9" t="s">
        <v>980</v>
      </c>
      <c r="F226" s="9" t="s">
        <v>801</v>
      </c>
      <c r="G226" s="9" t="s">
        <v>521</v>
      </c>
      <c r="H226" s="9" t="s">
        <v>522</v>
      </c>
      <c r="I226" s="9" t="s">
        <v>38</v>
      </c>
      <c r="J226" s="9" t="s">
        <v>26</v>
      </c>
      <c r="K226" s="25">
        <v>2</v>
      </c>
      <c r="L226" s="11">
        <v>114.61</v>
      </c>
      <c r="M226" s="12">
        <v>0</v>
      </c>
      <c r="N226" s="13">
        <v>18.34</v>
      </c>
      <c r="O226" s="13">
        <v>0.91</v>
      </c>
      <c r="P226" s="13">
        <v>248.47</v>
      </c>
      <c r="Q226" s="9" t="s">
        <v>153</v>
      </c>
      <c r="R226" s="9" t="s">
        <v>28</v>
      </c>
      <c r="S226" s="9" t="s">
        <v>182</v>
      </c>
      <c r="T226" s="9" t="s">
        <v>183</v>
      </c>
      <c r="U226" s="9" t="s">
        <v>43</v>
      </c>
      <c r="V226" s="9" t="s">
        <v>981</v>
      </c>
    </row>
    <row r="227" spans="1:22" ht="17.100000000000001" customHeight="1" x14ac:dyDescent="0.25">
      <c r="A227" s="29" t="s">
        <v>982</v>
      </c>
      <c r="B227" s="15">
        <v>44463</v>
      </c>
      <c r="C227" s="9">
        <f t="shared" si="3"/>
        <v>2021</v>
      </c>
      <c r="D227" s="9" t="str">
        <f>TEXT(salestable[[#This Row],[OrderDate]],"MMM")</f>
        <v>Sep</v>
      </c>
      <c r="E227" s="14" t="s">
        <v>983</v>
      </c>
      <c r="F227" s="14" t="s">
        <v>207</v>
      </c>
      <c r="G227" s="14" t="s">
        <v>456</v>
      </c>
      <c r="H227" s="14" t="s">
        <v>457</v>
      </c>
      <c r="I227" s="14" t="s">
        <v>180</v>
      </c>
      <c r="J227" s="14" t="s">
        <v>263</v>
      </c>
      <c r="K227" s="25">
        <v>5</v>
      </c>
      <c r="L227" s="16">
        <v>303.23</v>
      </c>
      <c r="M227" s="17">
        <v>0</v>
      </c>
      <c r="N227" s="18">
        <v>181.94</v>
      </c>
      <c r="O227" s="18">
        <v>9.58</v>
      </c>
      <c r="P227" s="18">
        <v>1707.67</v>
      </c>
      <c r="Q227" s="14" t="s">
        <v>69</v>
      </c>
      <c r="R227" s="14" t="s">
        <v>28</v>
      </c>
      <c r="S227" s="14" t="s">
        <v>228</v>
      </c>
      <c r="T227" s="14" t="s">
        <v>82</v>
      </c>
      <c r="U227" s="14" t="s">
        <v>43</v>
      </c>
      <c r="V227" s="14" t="s">
        <v>458</v>
      </c>
    </row>
    <row r="228" spans="1:22" ht="17.100000000000001" customHeight="1" x14ac:dyDescent="0.25">
      <c r="A228" s="28" t="s">
        <v>984</v>
      </c>
      <c r="B228" s="10">
        <v>44458</v>
      </c>
      <c r="C228" s="9">
        <f t="shared" si="3"/>
        <v>2021</v>
      </c>
      <c r="D228" s="9" t="str">
        <f>TEXT(salestable[[#This Row],[OrderDate]],"MMM")</f>
        <v>Sep</v>
      </c>
      <c r="E228" s="9" t="s">
        <v>985</v>
      </c>
      <c r="F228" s="9" t="s">
        <v>986</v>
      </c>
      <c r="G228" s="9" t="s">
        <v>77</v>
      </c>
      <c r="H228" s="9" t="s">
        <v>78</v>
      </c>
      <c r="I228" s="9" t="s">
        <v>98</v>
      </c>
      <c r="J228" s="9" t="s">
        <v>123</v>
      </c>
      <c r="K228" s="25">
        <v>4</v>
      </c>
      <c r="L228" s="11">
        <v>377.77</v>
      </c>
      <c r="M228" s="12">
        <v>0.1</v>
      </c>
      <c r="N228" s="13">
        <v>163.19999999999999</v>
      </c>
      <c r="O228" s="13">
        <v>11.35</v>
      </c>
      <c r="P228" s="13">
        <v>1534.52</v>
      </c>
      <c r="Q228" s="9" t="s">
        <v>40</v>
      </c>
      <c r="R228" s="9" t="s">
        <v>28</v>
      </c>
      <c r="S228" s="9" t="s">
        <v>29</v>
      </c>
      <c r="T228" s="9" t="s">
        <v>30</v>
      </c>
      <c r="U228" s="9" t="s">
        <v>43</v>
      </c>
      <c r="V228" s="9" t="s">
        <v>987</v>
      </c>
    </row>
    <row r="229" spans="1:22" ht="17.100000000000001" customHeight="1" x14ac:dyDescent="0.25">
      <c r="A229" s="29" t="s">
        <v>988</v>
      </c>
      <c r="B229" s="15">
        <v>44803</v>
      </c>
      <c r="C229" s="9">
        <f t="shared" si="3"/>
        <v>2022</v>
      </c>
      <c r="D229" s="9" t="str">
        <f>TEXT(salestable[[#This Row],[OrderDate]],"MMM")</f>
        <v>Aug</v>
      </c>
      <c r="E229" s="14" t="s">
        <v>989</v>
      </c>
      <c r="F229" s="14" t="s">
        <v>144</v>
      </c>
      <c r="G229" s="14" t="s">
        <v>812</v>
      </c>
      <c r="H229" s="14" t="s">
        <v>813</v>
      </c>
      <c r="I229" s="14" t="s">
        <v>180</v>
      </c>
      <c r="J229" s="14" t="s">
        <v>26</v>
      </c>
      <c r="K229" s="25">
        <v>5</v>
      </c>
      <c r="L229" s="16">
        <v>165.72</v>
      </c>
      <c r="M229" s="17">
        <v>0.05</v>
      </c>
      <c r="N229" s="18">
        <v>62.97</v>
      </c>
      <c r="O229" s="18">
        <v>4.46</v>
      </c>
      <c r="P229" s="18">
        <v>854.6</v>
      </c>
      <c r="Q229" s="14" t="s">
        <v>69</v>
      </c>
      <c r="R229" s="14" t="s">
        <v>28</v>
      </c>
      <c r="S229" s="14" t="s">
        <v>89</v>
      </c>
      <c r="T229" s="14" t="s">
        <v>90</v>
      </c>
      <c r="U229" s="14" t="s">
        <v>31</v>
      </c>
      <c r="V229" s="14" t="s">
        <v>990</v>
      </c>
    </row>
    <row r="230" spans="1:22" ht="17.100000000000001" customHeight="1" x14ac:dyDescent="0.25">
      <c r="A230" s="28" t="s">
        <v>991</v>
      </c>
      <c r="B230" s="10">
        <v>45599</v>
      </c>
      <c r="C230" s="9">
        <f t="shared" si="3"/>
        <v>2024</v>
      </c>
      <c r="D230" s="9" t="str">
        <f>TEXT(salestable[[#This Row],[OrderDate]],"MMM")</f>
        <v>Nov</v>
      </c>
      <c r="E230" s="9" t="s">
        <v>992</v>
      </c>
      <c r="F230" s="9" t="s">
        <v>76</v>
      </c>
      <c r="G230" s="9" t="s">
        <v>521</v>
      </c>
      <c r="H230" s="9" t="s">
        <v>522</v>
      </c>
      <c r="I230" s="9" t="s">
        <v>180</v>
      </c>
      <c r="J230" s="9" t="s">
        <v>109</v>
      </c>
      <c r="K230" s="25">
        <v>5</v>
      </c>
      <c r="L230" s="11">
        <v>404.33</v>
      </c>
      <c r="M230" s="12">
        <v>0</v>
      </c>
      <c r="N230" s="13">
        <v>161.72999999999999</v>
      </c>
      <c r="O230" s="13">
        <v>4.75</v>
      </c>
      <c r="P230" s="13">
        <v>2188.13</v>
      </c>
      <c r="Q230" s="9" t="s">
        <v>69</v>
      </c>
      <c r="R230" s="9" t="s">
        <v>132</v>
      </c>
      <c r="S230" s="9" t="s">
        <v>100</v>
      </c>
      <c r="T230" s="9" t="s">
        <v>101</v>
      </c>
      <c r="U230" s="9" t="s">
        <v>235</v>
      </c>
      <c r="V230" s="9" t="s">
        <v>993</v>
      </c>
    </row>
    <row r="231" spans="1:22" ht="17.100000000000001" customHeight="1" x14ac:dyDescent="0.25">
      <c r="A231" s="29" t="s">
        <v>994</v>
      </c>
      <c r="B231" s="15">
        <v>45113</v>
      </c>
      <c r="C231" s="9">
        <f t="shared" si="3"/>
        <v>2023</v>
      </c>
      <c r="D231" s="9" t="str">
        <f>TEXT(salestable[[#This Row],[OrderDate]],"MMM")</f>
        <v>Jul</v>
      </c>
      <c r="E231" s="14" t="s">
        <v>995</v>
      </c>
      <c r="F231" s="14" t="s">
        <v>702</v>
      </c>
      <c r="G231" s="14" t="s">
        <v>178</v>
      </c>
      <c r="H231" s="14" t="s">
        <v>179</v>
      </c>
      <c r="I231" s="14" t="s">
        <v>98</v>
      </c>
      <c r="J231" s="14" t="s">
        <v>39</v>
      </c>
      <c r="K231" s="25">
        <v>5</v>
      </c>
      <c r="L231" s="16">
        <v>493.81</v>
      </c>
      <c r="M231" s="17">
        <v>0.3</v>
      </c>
      <c r="N231" s="18">
        <v>138.27000000000001</v>
      </c>
      <c r="O231" s="18">
        <v>14.7</v>
      </c>
      <c r="P231" s="18">
        <v>1881.3</v>
      </c>
      <c r="Q231" s="14" t="s">
        <v>40</v>
      </c>
      <c r="R231" s="14" t="s">
        <v>99</v>
      </c>
      <c r="S231" s="14" t="s">
        <v>100</v>
      </c>
      <c r="T231" s="14" t="s">
        <v>101</v>
      </c>
      <c r="U231" s="14" t="s">
        <v>43</v>
      </c>
      <c r="V231" s="14" t="s">
        <v>996</v>
      </c>
    </row>
    <row r="232" spans="1:22" ht="17.100000000000001" customHeight="1" x14ac:dyDescent="0.25">
      <c r="A232" s="28" t="s">
        <v>997</v>
      </c>
      <c r="B232" s="10">
        <v>45213</v>
      </c>
      <c r="C232" s="9">
        <f t="shared" si="3"/>
        <v>2023</v>
      </c>
      <c r="D232" s="9" t="str">
        <f>TEXT(salestable[[#This Row],[OrderDate]],"MMM")</f>
        <v>Oct</v>
      </c>
      <c r="E232" s="9" t="s">
        <v>998</v>
      </c>
      <c r="F232" s="9" t="s">
        <v>746</v>
      </c>
      <c r="G232" s="9" t="s">
        <v>196</v>
      </c>
      <c r="H232" s="9" t="s">
        <v>197</v>
      </c>
      <c r="I232" s="9" t="s">
        <v>38</v>
      </c>
      <c r="J232" s="9" t="s">
        <v>263</v>
      </c>
      <c r="K232" s="25">
        <v>1</v>
      </c>
      <c r="L232" s="11">
        <v>590.16999999999996</v>
      </c>
      <c r="M232" s="12">
        <v>0.15</v>
      </c>
      <c r="N232" s="13">
        <v>25.08</v>
      </c>
      <c r="O232" s="13">
        <v>3.79</v>
      </c>
      <c r="P232" s="13">
        <v>530.51</v>
      </c>
      <c r="Q232" s="9" t="s">
        <v>69</v>
      </c>
      <c r="R232" s="9" t="s">
        <v>132</v>
      </c>
      <c r="S232" s="9" t="s">
        <v>100</v>
      </c>
      <c r="T232" s="9" t="s">
        <v>101</v>
      </c>
      <c r="U232" s="9" t="s">
        <v>43</v>
      </c>
      <c r="V232" s="9" t="s">
        <v>999</v>
      </c>
    </row>
    <row r="233" spans="1:22" ht="17.100000000000001" customHeight="1" x14ac:dyDescent="0.25">
      <c r="A233" s="29" t="s">
        <v>1000</v>
      </c>
      <c r="B233" s="15">
        <v>44540</v>
      </c>
      <c r="C233" s="9">
        <f t="shared" si="3"/>
        <v>2021</v>
      </c>
      <c r="D233" s="9" t="str">
        <f>TEXT(salestable[[#This Row],[OrderDate]],"MMM")</f>
        <v>Dec</v>
      </c>
      <c r="E233" s="14" t="s">
        <v>1001</v>
      </c>
      <c r="F233" s="14" t="s">
        <v>1002</v>
      </c>
      <c r="G233" s="14" t="s">
        <v>456</v>
      </c>
      <c r="H233" s="14" t="s">
        <v>457</v>
      </c>
      <c r="I233" s="14" t="s">
        <v>98</v>
      </c>
      <c r="J233" s="14" t="s">
        <v>256</v>
      </c>
      <c r="K233" s="25">
        <v>2</v>
      </c>
      <c r="L233" s="16">
        <v>426.66</v>
      </c>
      <c r="M233" s="17">
        <v>0.15</v>
      </c>
      <c r="N233" s="18">
        <v>87.04</v>
      </c>
      <c r="O233" s="18">
        <v>11.68</v>
      </c>
      <c r="P233" s="18">
        <v>824.04</v>
      </c>
      <c r="Q233" s="14" t="s">
        <v>40</v>
      </c>
      <c r="R233" s="14" t="s">
        <v>28</v>
      </c>
      <c r="S233" s="14" t="s">
        <v>124</v>
      </c>
      <c r="T233" s="14" t="s">
        <v>125</v>
      </c>
      <c r="U233" s="14" t="s">
        <v>43</v>
      </c>
      <c r="V233" s="14" t="s">
        <v>1003</v>
      </c>
    </row>
    <row r="234" spans="1:22" ht="17.100000000000001" customHeight="1" x14ac:dyDescent="0.25">
      <c r="A234" s="28" t="s">
        <v>1004</v>
      </c>
      <c r="B234" s="10">
        <v>45310</v>
      </c>
      <c r="C234" s="9">
        <f t="shared" si="3"/>
        <v>2024</v>
      </c>
      <c r="D234" s="9" t="str">
        <f>TEXT(salestable[[#This Row],[OrderDate]],"MMM")</f>
        <v>Jan</v>
      </c>
      <c r="E234" s="9" t="s">
        <v>1005</v>
      </c>
      <c r="F234" s="9" t="s">
        <v>1006</v>
      </c>
      <c r="G234" s="9" t="s">
        <v>374</v>
      </c>
      <c r="H234" s="9" t="s">
        <v>375</v>
      </c>
      <c r="I234" s="9" t="s">
        <v>38</v>
      </c>
      <c r="J234" s="9" t="s">
        <v>39</v>
      </c>
      <c r="K234" s="25">
        <v>3</v>
      </c>
      <c r="L234" s="11">
        <v>512.13</v>
      </c>
      <c r="M234" s="12">
        <v>0</v>
      </c>
      <c r="N234" s="13">
        <v>122.91</v>
      </c>
      <c r="O234" s="13">
        <v>14.93</v>
      </c>
      <c r="P234" s="13">
        <v>1674.23</v>
      </c>
      <c r="Q234" s="9" t="s">
        <v>153</v>
      </c>
      <c r="R234" s="9" t="s">
        <v>28</v>
      </c>
      <c r="S234" s="9" t="s">
        <v>89</v>
      </c>
      <c r="T234" s="9" t="s">
        <v>90</v>
      </c>
      <c r="U234" s="9" t="s">
        <v>43</v>
      </c>
      <c r="V234" s="9" t="s">
        <v>1007</v>
      </c>
    </row>
    <row r="235" spans="1:22" ht="17.100000000000001" customHeight="1" x14ac:dyDescent="0.25">
      <c r="A235" s="29" t="s">
        <v>1008</v>
      </c>
      <c r="B235" s="15">
        <v>45265</v>
      </c>
      <c r="C235" s="9">
        <f t="shared" si="3"/>
        <v>2023</v>
      </c>
      <c r="D235" s="9" t="str">
        <f>TEXT(salestable[[#This Row],[OrderDate]],"MMM")</f>
        <v>Dec</v>
      </c>
      <c r="E235" s="14" t="s">
        <v>1009</v>
      </c>
      <c r="F235" s="14" t="s">
        <v>171</v>
      </c>
      <c r="G235" s="14" t="s">
        <v>337</v>
      </c>
      <c r="H235" s="14" t="s">
        <v>338</v>
      </c>
      <c r="I235" s="14" t="s">
        <v>98</v>
      </c>
      <c r="J235" s="14" t="s">
        <v>256</v>
      </c>
      <c r="K235" s="25">
        <v>4</v>
      </c>
      <c r="L235" s="16">
        <v>139.59</v>
      </c>
      <c r="M235" s="17">
        <v>0.05</v>
      </c>
      <c r="N235" s="18">
        <v>26.52</v>
      </c>
      <c r="O235" s="18">
        <v>0.4</v>
      </c>
      <c r="P235" s="18">
        <v>557.36</v>
      </c>
      <c r="Q235" s="14" t="s">
        <v>27</v>
      </c>
      <c r="R235" s="14" t="s">
        <v>132</v>
      </c>
      <c r="S235" s="14" t="s">
        <v>41</v>
      </c>
      <c r="T235" s="14" t="s">
        <v>42</v>
      </c>
      <c r="U235" s="14" t="s">
        <v>43</v>
      </c>
      <c r="V235" s="14" t="s">
        <v>1010</v>
      </c>
    </row>
    <row r="236" spans="1:22" ht="17.100000000000001" customHeight="1" x14ac:dyDescent="0.25">
      <c r="A236" s="28" t="s">
        <v>1011</v>
      </c>
      <c r="B236" s="10">
        <v>44479</v>
      </c>
      <c r="C236" s="9">
        <f t="shared" si="3"/>
        <v>2021</v>
      </c>
      <c r="D236" s="9" t="str">
        <f>TEXT(salestable[[#This Row],[OrderDate]],"MMM")</f>
        <v>Oct</v>
      </c>
      <c r="E236" s="9" t="s">
        <v>1012</v>
      </c>
      <c r="F236" s="9" t="s">
        <v>439</v>
      </c>
      <c r="G236" s="9" t="s">
        <v>574</v>
      </c>
      <c r="H236" s="9" t="s">
        <v>575</v>
      </c>
      <c r="I236" s="9" t="s">
        <v>50</v>
      </c>
      <c r="J236" s="9" t="s">
        <v>58</v>
      </c>
      <c r="K236" s="25">
        <v>2</v>
      </c>
      <c r="L236" s="11">
        <v>130.46</v>
      </c>
      <c r="M236" s="12">
        <v>0.1</v>
      </c>
      <c r="N236" s="13">
        <v>18.79</v>
      </c>
      <c r="O236" s="13">
        <v>0.38</v>
      </c>
      <c r="P236" s="13">
        <v>254</v>
      </c>
      <c r="Q236" s="9" t="s">
        <v>27</v>
      </c>
      <c r="R236" s="9" t="s">
        <v>28</v>
      </c>
      <c r="S236" s="9" t="s">
        <v>100</v>
      </c>
      <c r="T236" s="9" t="s">
        <v>101</v>
      </c>
      <c r="U236" s="9" t="s">
        <v>43</v>
      </c>
      <c r="V236" s="9" t="s">
        <v>1013</v>
      </c>
    </row>
    <row r="237" spans="1:22" ht="17.100000000000001" customHeight="1" x14ac:dyDescent="0.25">
      <c r="A237" s="29" t="s">
        <v>1014</v>
      </c>
      <c r="B237" s="15">
        <v>44148</v>
      </c>
      <c r="C237" s="9">
        <f t="shared" si="3"/>
        <v>2020</v>
      </c>
      <c r="D237" s="9" t="str">
        <f>TEXT(salestable[[#This Row],[OrderDate]],"MMM")</f>
        <v>Nov</v>
      </c>
      <c r="E237" s="14" t="s">
        <v>1015</v>
      </c>
      <c r="F237" s="14" t="s">
        <v>418</v>
      </c>
      <c r="G237" s="14" t="s">
        <v>87</v>
      </c>
      <c r="H237" s="14" t="s">
        <v>88</v>
      </c>
      <c r="I237" s="14" t="s">
        <v>180</v>
      </c>
      <c r="J237" s="14" t="s">
        <v>109</v>
      </c>
      <c r="K237" s="25">
        <v>5</v>
      </c>
      <c r="L237" s="16">
        <v>574.24</v>
      </c>
      <c r="M237" s="17">
        <v>0</v>
      </c>
      <c r="N237" s="18">
        <v>143.56</v>
      </c>
      <c r="O237" s="18">
        <v>13.09</v>
      </c>
      <c r="P237" s="18">
        <v>3027.85</v>
      </c>
      <c r="Q237" s="14" t="s">
        <v>69</v>
      </c>
      <c r="R237" s="14" t="s">
        <v>132</v>
      </c>
      <c r="S237" s="14" t="s">
        <v>89</v>
      </c>
      <c r="T237" s="14" t="s">
        <v>90</v>
      </c>
      <c r="U237" s="14" t="s">
        <v>43</v>
      </c>
      <c r="V237" s="14" t="s">
        <v>1016</v>
      </c>
    </row>
    <row r="238" spans="1:22" ht="17.100000000000001" customHeight="1" x14ac:dyDescent="0.25">
      <c r="A238" s="28" t="s">
        <v>1017</v>
      </c>
      <c r="B238" s="10">
        <v>45531</v>
      </c>
      <c r="C238" s="9">
        <f t="shared" si="3"/>
        <v>2024</v>
      </c>
      <c r="D238" s="9" t="str">
        <f>TEXT(salestable[[#This Row],[OrderDate]],"MMM")</f>
        <v>Aug</v>
      </c>
      <c r="E238" s="9" t="s">
        <v>1018</v>
      </c>
      <c r="F238" s="9" t="s">
        <v>311</v>
      </c>
      <c r="G238" s="9" t="s">
        <v>261</v>
      </c>
      <c r="H238" s="9" t="s">
        <v>262</v>
      </c>
      <c r="I238" s="9" t="s">
        <v>50</v>
      </c>
      <c r="J238" s="9" t="s">
        <v>68</v>
      </c>
      <c r="K238" s="25">
        <v>1</v>
      </c>
      <c r="L238" s="11">
        <v>432.72</v>
      </c>
      <c r="M238" s="12">
        <v>0.2</v>
      </c>
      <c r="N238" s="13">
        <v>62.31</v>
      </c>
      <c r="O238" s="13">
        <v>14.85</v>
      </c>
      <c r="P238" s="13">
        <v>423.34</v>
      </c>
      <c r="Q238" s="9" t="s">
        <v>59</v>
      </c>
      <c r="R238" s="9" t="s">
        <v>28</v>
      </c>
      <c r="S238" s="9" t="s">
        <v>81</v>
      </c>
      <c r="T238" s="9" t="s">
        <v>82</v>
      </c>
      <c r="U238" s="9" t="s">
        <v>31</v>
      </c>
      <c r="V238" s="9" t="s">
        <v>1019</v>
      </c>
    </row>
    <row r="239" spans="1:22" ht="17.100000000000001" customHeight="1" x14ac:dyDescent="0.25">
      <c r="A239" s="29" t="s">
        <v>1020</v>
      </c>
      <c r="B239" s="15">
        <v>45079</v>
      </c>
      <c r="C239" s="9">
        <f t="shared" si="3"/>
        <v>2023</v>
      </c>
      <c r="D239" s="9" t="str">
        <f>TEXT(salestable[[#This Row],[OrderDate]],"MMM")</f>
        <v>Jun</v>
      </c>
      <c r="E239" s="14" t="s">
        <v>1021</v>
      </c>
      <c r="F239" s="14" t="s">
        <v>439</v>
      </c>
      <c r="G239" s="14" t="s">
        <v>208</v>
      </c>
      <c r="H239" s="14" t="s">
        <v>209</v>
      </c>
      <c r="I239" s="14" t="s">
        <v>180</v>
      </c>
      <c r="J239" s="14" t="s">
        <v>263</v>
      </c>
      <c r="K239" s="25">
        <v>5</v>
      </c>
      <c r="L239" s="16">
        <v>73.55</v>
      </c>
      <c r="M239" s="17">
        <v>0.15</v>
      </c>
      <c r="N239" s="18">
        <v>0</v>
      </c>
      <c r="O239" s="18">
        <v>9.0299999999999994</v>
      </c>
      <c r="P239" s="18">
        <v>321.62</v>
      </c>
      <c r="Q239" s="14" t="s">
        <v>27</v>
      </c>
      <c r="R239" s="14" t="s">
        <v>28</v>
      </c>
      <c r="S239" s="14" t="s">
        <v>154</v>
      </c>
      <c r="T239" s="14" t="s">
        <v>155</v>
      </c>
      <c r="U239" s="14" t="s">
        <v>43</v>
      </c>
      <c r="V239" s="14" t="s">
        <v>1022</v>
      </c>
    </row>
    <row r="240" spans="1:22" ht="17.100000000000001" customHeight="1" x14ac:dyDescent="0.25">
      <c r="A240" s="28" t="s">
        <v>1023</v>
      </c>
      <c r="B240" s="10">
        <v>45088</v>
      </c>
      <c r="C240" s="9">
        <f t="shared" si="3"/>
        <v>2023</v>
      </c>
      <c r="D240" s="9" t="str">
        <f>TEXT(salestable[[#This Row],[OrderDate]],"MMM")</f>
        <v>Jun</v>
      </c>
      <c r="E240" s="9" t="s">
        <v>1024</v>
      </c>
      <c r="F240" s="9" t="s">
        <v>163</v>
      </c>
      <c r="G240" s="9" t="s">
        <v>302</v>
      </c>
      <c r="H240" s="9" t="s">
        <v>303</v>
      </c>
      <c r="I240" s="9" t="s">
        <v>180</v>
      </c>
      <c r="J240" s="9" t="s">
        <v>68</v>
      </c>
      <c r="K240" s="25">
        <v>1</v>
      </c>
      <c r="L240" s="11">
        <v>257.51</v>
      </c>
      <c r="M240" s="12">
        <v>0.1</v>
      </c>
      <c r="N240" s="13">
        <v>41.72</v>
      </c>
      <c r="O240" s="13">
        <v>5.25</v>
      </c>
      <c r="P240" s="13">
        <v>278.73</v>
      </c>
      <c r="Q240" s="9" t="s">
        <v>69</v>
      </c>
      <c r="R240" s="9" t="s">
        <v>28</v>
      </c>
      <c r="S240" s="9" t="s">
        <v>81</v>
      </c>
      <c r="T240" s="9" t="s">
        <v>82</v>
      </c>
      <c r="U240" s="9" t="s">
        <v>43</v>
      </c>
      <c r="V240" s="9" t="s">
        <v>1025</v>
      </c>
    </row>
    <row r="241" spans="1:22" ht="17.100000000000001" customHeight="1" x14ac:dyDescent="0.25">
      <c r="A241" s="29" t="s">
        <v>1026</v>
      </c>
      <c r="B241" s="15">
        <v>44514</v>
      </c>
      <c r="C241" s="9">
        <f t="shared" si="3"/>
        <v>2021</v>
      </c>
      <c r="D241" s="9" t="str">
        <f>TEXT(salestable[[#This Row],[OrderDate]],"MMM")</f>
        <v>Nov</v>
      </c>
      <c r="E241" s="14" t="s">
        <v>1027</v>
      </c>
      <c r="F241" s="14" t="s">
        <v>1028</v>
      </c>
      <c r="G241" s="14" t="s">
        <v>352</v>
      </c>
      <c r="H241" s="14" t="s">
        <v>353</v>
      </c>
      <c r="I241" s="14" t="s">
        <v>50</v>
      </c>
      <c r="J241" s="14" t="s">
        <v>256</v>
      </c>
      <c r="K241" s="25">
        <v>5</v>
      </c>
      <c r="L241" s="16">
        <v>338.76</v>
      </c>
      <c r="M241" s="17">
        <v>0.05</v>
      </c>
      <c r="N241" s="18">
        <v>193.09</v>
      </c>
      <c r="O241" s="18">
        <v>12.46</v>
      </c>
      <c r="P241" s="18">
        <v>1814.66</v>
      </c>
      <c r="Q241" s="14" t="s">
        <v>80</v>
      </c>
      <c r="R241" s="14" t="s">
        <v>28</v>
      </c>
      <c r="S241" s="14" t="s">
        <v>41</v>
      </c>
      <c r="T241" s="14" t="s">
        <v>42</v>
      </c>
      <c r="U241" s="14" t="s">
        <v>31</v>
      </c>
      <c r="V241" s="14" t="s">
        <v>1029</v>
      </c>
    </row>
    <row r="242" spans="1:22" ht="17.100000000000001" customHeight="1" x14ac:dyDescent="0.25">
      <c r="A242" s="28" t="s">
        <v>1030</v>
      </c>
      <c r="B242" s="10">
        <v>44494</v>
      </c>
      <c r="C242" s="9">
        <f t="shared" si="3"/>
        <v>2021</v>
      </c>
      <c r="D242" s="9" t="str">
        <f>TEXT(salestable[[#This Row],[OrderDate]],"MMM")</f>
        <v>Oct</v>
      </c>
      <c r="E242" s="9" t="s">
        <v>1031</v>
      </c>
      <c r="F242" s="9" t="s">
        <v>964</v>
      </c>
      <c r="G242" s="9" t="s">
        <v>151</v>
      </c>
      <c r="H242" s="9" t="s">
        <v>152</v>
      </c>
      <c r="I242" s="9" t="s">
        <v>180</v>
      </c>
      <c r="J242" s="9" t="s">
        <v>263</v>
      </c>
      <c r="K242" s="25">
        <v>2</v>
      </c>
      <c r="L242" s="11">
        <v>139.97</v>
      </c>
      <c r="M242" s="12">
        <v>0</v>
      </c>
      <c r="N242" s="13">
        <v>22.4</v>
      </c>
      <c r="O242" s="13">
        <v>14.9</v>
      </c>
      <c r="P242" s="13">
        <v>317.24</v>
      </c>
      <c r="Q242" s="9" t="s">
        <v>80</v>
      </c>
      <c r="R242" s="9" t="s">
        <v>28</v>
      </c>
      <c r="S242" s="9" t="s">
        <v>139</v>
      </c>
      <c r="T242" s="9" t="s">
        <v>140</v>
      </c>
      <c r="U242" s="9" t="s">
        <v>91</v>
      </c>
      <c r="V242" s="9" t="s">
        <v>677</v>
      </c>
    </row>
    <row r="243" spans="1:22" ht="17.100000000000001" customHeight="1" x14ac:dyDescent="0.25">
      <c r="A243" s="29" t="s">
        <v>1032</v>
      </c>
      <c r="B243" s="15">
        <v>45228</v>
      </c>
      <c r="C243" s="9">
        <f t="shared" si="3"/>
        <v>2023</v>
      </c>
      <c r="D243" s="9" t="str">
        <f>TEXT(salestable[[#This Row],[OrderDate]],"MMM")</f>
        <v>Oct</v>
      </c>
      <c r="E243" s="14" t="s">
        <v>1033</v>
      </c>
      <c r="F243" s="14" t="s">
        <v>1034</v>
      </c>
      <c r="G243" s="14" t="s">
        <v>96</v>
      </c>
      <c r="H243" s="14" t="s">
        <v>97</v>
      </c>
      <c r="I243" s="14" t="s">
        <v>180</v>
      </c>
      <c r="J243" s="14" t="s">
        <v>68</v>
      </c>
      <c r="K243" s="25">
        <v>4</v>
      </c>
      <c r="L243" s="16">
        <v>202.98</v>
      </c>
      <c r="M243" s="17">
        <v>0.1</v>
      </c>
      <c r="N243" s="18">
        <v>58.46</v>
      </c>
      <c r="O243" s="18">
        <v>0.09</v>
      </c>
      <c r="P243" s="18">
        <v>789.28</v>
      </c>
      <c r="Q243" s="14" t="s">
        <v>59</v>
      </c>
      <c r="R243" s="14" t="s">
        <v>28</v>
      </c>
      <c r="S243" s="14" t="s">
        <v>145</v>
      </c>
      <c r="T243" s="14" t="s">
        <v>146</v>
      </c>
      <c r="U243" s="14" t="s">
        <v>72</v>
      </c>
      <c r="V243" s="14" t="s">
        <v>1035</v>
      </c>
    </row>
    <row r="244" spans="1:22" ht="17.100000000000001" customHeight="1" x14ac:dyDescent="0.25">
      <c r="A244" s="28" t="s">
        <v>1036</v>
      </c>
      <c r="B244" s="10">
        <v>45526</v>
      </c>
      <c r="C244" s="9">
        <f t="shared" si="3"/>
        <v>2024</v>
      </c>
      <c r="D244" s="9" t="str">
        <f>TEXT(salestable[[#This Row],[OrderDate]],"MMM")</f>
        <v>Aug</v>
      </c>
      <c r="E244" s="9" t="s">
        <v>1037</v>
      </c>
      <c r="F244" s="9" t="s">
        <v>953</v>
      </c>
      <c r="G244" s="9" t="s">
        <v>36</v>
      </c>
      <c r="H244" s="9" t="s">
        <v>37</v>
      </c>
      <c r="I244" s="9" t="s">
        <v>38</v>
      </c>
      <c r="J244" s="9" t="s">
        <v>68</v>
      </c>
      <c r="K244" s="25">
        <v>4</v>
      </c>
      <c r="L244" s="11">
        <v>319.11</v>
      </c>
      <c r="M244" s="12">
        <v>0</v>
      </c>
      <c r="N244" s="13">
        <v>63.82</v>
      </c>
      <c r="O244" s="13">
        <v>4.1500000000000004</v>
      </c>
      <c r="P244" s="13">
        <v>1344.41</v>
      </c>
      <c r="Q244" s="9" t="s">
        <v>59</v>
      </c>
      <c r="R244" s="9" t="s">
        <v>28</v>
      </c>
      <c r="S244" s="9" t="s">
        <v>71</v>
      </c>
      <c r="T244" s="9" t="s">
        <v>42</v>
      </c>
      <c r="U244" s="9" t="s">
        <v>43</v>
      </c>
      <c r="V244" s="9" t="s">
        <v>1038</v>
      </c>
    </row>
    <row r="245" spans="1:22" ht="17.100000000000001" customHeight="1" x14ac:dyDescent="0.25">
      <c r="A245" s="29" t="s">
        <v>1039</v>
      </c>
      <c r="B245" s="15">
        <v>45462</v>
      </c>
      <c r="C245" s="9">
        <f t="shared" si="3"/>
        <v>2024</v>
      </c>
      <c r="D245" s="9" t="str">
        <f>TEXT(salestable[[#This Row],[OrderDate]],"MMM")</f>
        <v>Jun</v>
      </c>
      <c r="E245" s="14" t="s">
        <v>1040</v>
      </c>
      <c r="F245" s="14" t="s">
        <v>425</v>
      </c>
      <c r="G245" s="14" t="s">
        <v>23</v>
      </c>
      <c r="H245" s="14" t="s">
        <v>24</v>
      </c>
      <c r="I245" s="14" t="s">
        <v>38</v>
      </c>
      <c r="J245" s="14" t="s">
        <v>58</v>
      </c>
      <c r="K245" s="25">
        <v>1</v>
      </c>
      <c r="L245" s="16">
        <v>370.47</v>
      </c>
      <c r="M245" s="17">
        <v>0.15</v>
      </c>
      <c r="N245" s="18">
        <v>37.79</v>
      </c>
      <c r="O245" s="18">
        <v>0.89</v>
      </c>
      <c r="P245" s="18">
        <v>353.58</v>
      </c>
      <c r="Q245" s="14" t="s">
        <v>40</v>
      </c>
      <c r="R245" s="14" t="s">
        <v>28</v>
      </c>
      <c r="S245" s="14" t="s">
        <v>221</v>
      </c>
      <c r="T245" s="14" t="s">
        <v>222</v>
      </c>
      <c r="U245" s="14" t="s">
        <v>43</v>
      </c>
      <c r="V245" s="14" t="s">
        <v>1041</v>
      </c>
    </row>
    <row r="246" spans="1:22" ht="17.100000000000001" customHeight="1" x14ac:dyDescent="0.25">
      <c r="A246" s="28" t="s">
        <v>1042</v>
      </c>
      <c r="B246" s="10">
        <v>45326</v>
      </c>
      <c r="C246" s="9">
        <f t="shared" si="3"/>
        <v>2024</v>
      </c>
      <c r="D246" s="9" t="str">
        <f>TEXT(salestable[[#This Row],[OrderDate]],"MMM")</f>
        <v>Feb</v>
      </c>
      <c r="E246" s="9" t="s">
        <v>1043</v>
      </c>
      <c r="F246" s="9" t="s">
        <v>474</v>
      </c>
      <c r="G246" s="9" t="s">
        <v>400</v>
      </c>
      <c r="H246" s="9" t="s">
        <v>401</v>
      </c>
      <c r="I246" s="9" t="s">
        <v>50</v>
      </c>
      <c r="J246" s="9" t="s">
        <v>26</v>
      </c>
      <c r="K246" s="25">
        <v>5</v>
      </c>
      <c r="L246" s="11">
        <v>45.49</v>
      </c>
      <c r="M246" s="12">
        <v>0.2</v>
      </c>
      <c r="N246" s="13">
        <v>32.75</v>
      </c>
      <c r="O246" s="13">
        <v>0.02</v>
      </c>
      <c r="P246" s="13">
        <v>214.73</v>
      </c>
      <c r="Q246" s="9" t="s">
        <v>27</v>
      </c>
      <c r="R246" s="9" t="s">
        <v>28</v>
      </c>
      <c r="S246" s="9" t="s">
        <v>145</v>
      </c>
      <c r="T246" s="9" t="s">
        <v>146</v>
      </c>
      <c r="U246" s="9" t="s">
        <v>31</v>
      </c>
      <c r="V246" s="9" t="s">
        <v>795</v>
      </c>
    </row>
    <row r="247" spans="1:22" ht="17.100000000000001" customHeight="1" x14ac:dyDescent="0.25">
      <c r="A247" s="29" t="s">
        <v>1044</v>
      </c>
      <c r="B247" s="15">
        <v>45087</v>
      </c>
      <c r="C247" s="9">
        <f t="shared" si="3"/>
        <v>2023</v>
      </c>
      <c r="D247" s="9" t="str">
        <f>TEXT(salestable[[#This Row],[OrderDate]],"MMM")</f>
        <v>Jun</v>
      </c>
      <c r="E247" s="14" t="s">
        <v>1045</v>
      </c>
      <c r="F247" s="14" t="s">
        <v>385</v>
      </c>
      <c r="G247" s="14" t="s">
        <v>23</v>
      </c>
      <c r="H247" s="14" t="s">
        <v>24</v>
      </c>
      <c r="I247" s="14" t="s">
        <v>50</v>
      </c>
      <c r="J247" s="14" t="s">
        <v>109</v>
      </c>
      <c r="K247" s="25">
        <v>3</v>
      </c>
      <c r="L247" s="16">
        <v>116.12</v>
      </c>
      <c r="M247" s="17">
        <v>0</v>
      </c>
      <c r="N247" s="18">
        <v>62.7</v>
      </c>
      <c r="O247" s="18">
        <v>5.45</v>
      </c>
      <c r="P247" s="18">
        <v>416.51</v>
      </c>
      <c r="Q247" s="14" t="s">
        <v>69</v>
      </c>
      <c r="R247" s="14" t="s">
        <v>28</v>
      </c>
      <c r="S247" s="14" t="s">
        <v>145</v>
      </c>
      <c r="T247" s="14" t="s">
        <v>146</v>
      </c>
      <c r="U247" s="14" t="s">
        <v>31</v>
      </c>
      <c r="V247" s="14" t="s">
        <v>1046</v>
      </c>
    </row>
    <row r="248" spans="1:22" ht="17.100000000000001" customHeight="1" x14ac:dyDescent="0.25">
      <c r="A248" s="28" t="s">
        <v>1047</v>
      </c>
      <c r="B248" s="10">
        <v>45546</v>
      </c>
      <c r="C248" s="9">
        <f t="shared" si="3"/>
        <v>2024</v>
      </c>
      <c r="D248" s="9" t="str">
        <f>TEXT(salestable[[#This Row],[OrderDate]],"MMM")</f>
        <v>Sep</v>
      </c>
      <c r="E248" s="9" t="s">
        <v>1048</v>
      </c>
      <c r="F248" s="9" t="s">
        <v>461</v>
      </c>
      <c r="G248" s="9" t="s">
        <v>675</v>
      </c>
      <c r="H248" s="9" t="s">
        <v>676</v>
      </c>
      <c r="I248" s="9" t="s">
        <v>180</v>
      </c>
      <c r="J248" s="9" t="s">
        <v>26</v>
      </c>
      <c r="K248" s="25">
        <v>3</v>
      </c>
      <c r="L248" s="11">
        <v>297.86</v>
      </c>
      <c r="M248" s="12">
        <v>0.2</v>
      </c>
      <c r="N248" s="13">
        <v>85.78</v>
      </c>
      <c r="O248" s="13">
        <v>7.14</v>
      </c>
      <c r="P248" s="13">
        <v>807.78</v>
      </c>
      <c r="Q248" s="9" t="s">
        <v>69</v>
      </c>
      <c r="R248" s="9" t="s">
        <v>132</v>
      </c>
      <c r="S248" s="9" t="s">
        <v>182</v>
      </c>
      <c r="T248" s="9" t="s">
        <v>183</v>
      </c>
      <c r="U248" s="9" t="s">
        <v>43</v>
      </c>
      <c r="V248" s="9" t="s">
        <v>1049</v>
      </c>
    </row>
    <row r="249" spans="1:22" ht="17.100000000000001" customHeight="1" x14ac:dyDescent="0.25">
      <c r="A249" s="29" t="s">
        <v>1050</v>
      </c>
      <c r="B249" s="15">
        <v>44967</v>
      </c>
      <c r="C249" s="9">
        <f t="shared" si="3"/>
        <v>2023</v>
      </c>
      <c r="D249" s="9" t="str">
        <f>TEXT(salestable[[#This Row],[OrderDate]],"MMM")</f>
        <v>Feb</v>
      </c>
      <c r="E249" s="14" t="s">
        <v>1051</v>
      </c>
      <c r="F249" s="14" t="s">
        <v>1052</v>
      </c>
      <c r="G249" s="14" t="s">
        <v>23</v>
      </c>
      <c r="H249" s="14" t="s">
        <v>24</v>
      </c>
      <c r="I249" s="14" t="s">
        <v>98</v>
      </c>
      <c r="J249" s="14" t="s">
        <v>256</v>
      </c>
      <c r="K249" s="25">
        <v>5</v>
      </c>
      <c r="L249" s="16">
        <v>89.26</v>
      </c>
      <c r="M249" s="17">
        <v>0</v>
      </c>
      <c r="N249" s="18">
        <v>35.700000000000003</v>
      </c>
      <c r="O249" s="18">
        <v>2.92</v>
      </c>
      <c r="P249" s="18">
        <v>484.92</v>
      </c>
      <c r="Q249" s="14" t="s">
        <v>27</v>
      </c>
      <c r="R249" s="14" t="s">
        <v>28</v>
      </c>
      <c r="S249" s="14" t="s">
        <v>228</v>
      </c>
      <c r="T249" s="14" t="s">
        <v>82</v>
      </c>
      <c r="U249" s="14" t="s">
        <v>43</v>
      </c>
      <c r="V249" s="14" t="s">
        <v>1053</v>
      </c>
    </row>
    <row r="250" spans="1:22" ht="17.100000000000001" customHeight="1" x14ac:dyDescent="0.25">
      <c r="A250" s="28" t="s">
        <v>1054</v>
      </c>
      <c r="B250" s="10">
        <v>45351</v>
      </c>
      <c r="C250" s="9">
        <f t="shared" si="3"/>
        <v>2024</v>
      </c>
      <c r="D250" s="9" t="str">
        <f>TEXT(salestable[[#This Row],[OrderDate]],"MMM")</f>
        <v>Feb</v>
      </c>
      <c r="E250" s="9" t="s">
        <v>1055</v>
      </c>
      <c r="F250" s="9" t="s">
        <v>1056</v>
      </c>
      <c r="G250" s="9" t="s">
        <v>434</v>
      </c>
      <c r="H250" s="9" t="s">
        <v>435</v>
      </c>
      <c r="I250" s="9" t="s">
        <v>180</v>
      </c>
      <c r="J250" s="9" t="s">
        <v>256</v>
      </c>
      <c r="K250" s="25">
        <v>4</v>
      </c>
      <c r="L250" s="11">
        <v>73.540000000000006</v>
      </c>
      <c r="M250" s="12">
        <v>0.2</v>
      </c>
      <c r="N250" s="13">
        <v>18.829999999999998</v>
      </c>
      <c r="O250" s="13">
        <v>11.23</v>
      </c>
      <c r="P250" s="13">
        <v>265.39</v>
      </c>
      <c r="Q250" s="9" t="s">
        <v>27</v>
      </c>
      <c r="R250" s="9" t="s">
        <v>28</v>
      </c>
      <c r="S250" s="9" t="s">
        <v>60</v>
      </c>
      <c r="T250" s="9" t="s">
        <v>61</v>
      </c>
      <c r="U250" s="9" t="s">
        <v>43</v>
      </c>
      <c r="V250" s="9" t="s">
        <v>1057</v>
      </c>
    </row>
    <row r="251" spans="1:22" ht="17.100000000000001" customHeight="1" x14ac:dyDescent="0.25">
      <c r="A251" s="29" t="s">
        <v>1058</v>
      </c>
      <c r="B251" s="15">
        <v>44272</v>
      </c>
      <c r="C251" s="9">
        <f t="shared" si="3"/>
        <v>2021</v>
      </c>
      <c r="D251" s="9" t="str">
        <f>TEXT(salestable[[#This Row],[OrderDate]],"MMM")</f>
        <v>Mar</v>
      </c>
      <c r="E251" s="14" t="s">
        <v>1059</v>
      </c>
      <c r="F251" s="14" t="s">
        <v>520</v>
      </c>
      <c r="G251" s="14" t="s">
        <v>226</v>
      </c>
      <c r="H251" s="14" t="s">
        <v>227</v>
      </c>
      <c r="I251" s="14" t="s">
        <v>38</v>
      </c>
      <c r="J251" s="14" t="s">
        <v>263</v>
      </c>
      <c r="K251" s="25">
        <v>4</v>
      </c>
      <c r="L251" s="16">
        <v>214.42</v>
      </c>
      <c r="M251" s="17">
        <v>0</v>
      </c>
      <c r="N251" s="18">
        <v>102.92</v>
      </c>
      <c r="O251" s="18">
        <v>9.31</v>
      </c>
      <c r="P251" s="18">
        <v>969.91</v>
      </c>
      <c r="Q251" s="14" t="s">
        <v>69</v>
      </c>
      <c r="R251" s="14" t="s">
        <v>28</v>
      </c>
      <c r="S251" s="14" t="s">
        <v>166</v>
      </c>
      <c r="T251" s="14" t="s">
        <v>167</v>
      </c>
      <c r="U251" s="14" t="s">
        <v>43</v>
      </c>
      <c r="V251" s="14" t="s">
        <v>1010</v>
      </c>
    </row>
    <row r="252" spans="1:22" ht="17.100000000000001" customHeight="1" x14ac:dyDescent="0.25">
      <c r="A252" s="28" t="s">
        <v>1060</v>
      </c>
      <c r="B252" s="10">
        <v>44394</v>
      </c>
      <c r="C252" s="9">
        <f t="shared" si="3"/>
        <v>2021</v>
      </c>
      <c r="D252" s="9" t="str">
        <f>TEXT(salestable[[#This Row],[OrderDate]],"MMM")</f>
        <v>Jul</v>
      </c>
      <c r="E252" s="9" t="s">
        <v>1061</v>
      </c>
      <c r="F252" s="9" t="s">
        <v>712</v>
      </c>
      <c r="G252" s="9" t="s">
        <v>172</v>
      </c>
      <c r="H252" s="9" t="s">
        <v>173</v>
      </c>
      <c r="I252" s="9" t="s">
        <v>38</v>
      </c>
      <c r="J252" s="9" t="s">
        <v>263</v>
      </c>
      <c r="K252" s="25">
        <v>4</v>
      </c>
      <c r="L252" s="11">
        <v>234.78</v>
      </c>
      <c r="M252" s="12">
        <v>0.1</v>
      </c>
      <c r="N252" s="13">
        <v>101.42</v>
      </c>
      <c r="O252" s="13">
        <v>0.79</v>
      </c>
      <c r="P252" s="13">
        <v>947.42</v>
      </c>
      <c r="Q252" s="9" t="s">
        <v>69</v>
      </c>
      <c r="R252" s="9" t="s">
        <v>28</v>
      </c>
      <c r="S252" s="9" t="s">
        <v>89</v>
      </c>
      <c r="T252" s="9" t="s">
        <v>90</v>
      </c>
      <c r="U252" s="9" t="s">
        <v>43</v>
      </c>
      <c r="V252" s="9" t="s">
        <v>1062</v>
      </c>
    </row>
    <row r="253" spans="1:22" ht="17.100000000000001" customHeight="1" x14ac:dyDescent="0.25">
      <c r="A253" s="29" t="s">
        <v>1063</v>
      </c>
      <c r="B253" s="15">
        <v>45122</v>
      </c>
      <c r="C253" s="9">
        <f t="shared" si="3"/>
        <v>2023</v>
      </c>
      <c r="D253" s="9" t="str">
        <f>TEXT(salestable[[#This Row],[OrderDate]],"MMM")</f>
        <v>Jul</v>
      </c>
      <c r="E253" s="14" t="s">
        <v>1064</v>
      </c>
      <c r="F253" s="14" t="s">
        <v>439</v>
      </c>
      <c r="G253" s="14" t="s">
        <v>23</v>
      </c>
      <c r="H253" s="14" t="s">
        <v>24</v>
      </c>
      <c r="I253" s="14" t="s">
        <v>50</v>
      </c>
      <c r="J253" s="14" t="s">
        <v>109</v>
      </c>
      <c r="K253" s="25">
        <v>5</v>
      </c>
      <c r="L253" s="16">
        <v>274.55</v>
      </c>
      <c r="M253" s="17">
        <v>0.3</v>
      </c>
      <c r="N253" s="18">
        <v>48.05</v>
      </c>
      <c r="O253" s="18">
        <v>5.27</v>
      </c>
      <c r="P253" s="18">
        <v>1014.24</v>
      </c>
      <c r="Q253" s="14" t="s">
        <v>27</v>
      </c>
      <c r="R253" s="14" t="s">
        <v>99</v>
      </c>
      <c r="S253" s="14" t="s">
        <v>29</v>
      </c>
      <c r="T253" s="14" t="s">
        <v>30</v>
      </c>
      <c r="U253" s="14" t="s">
        <v>43</v>
      </c>
      <c r="V253" s="14" t="s">
        <v>1065</v>
      </c>
    </row>
    <row r="254" spans="1:22" ht="17.100000000000001" customHeight="1" x14ac:dyDescent="0.25">
      <c r="A254" s="28" t="s">
        <v>1066</v>
      </c>
      <c r="B254" s="10">
        <v>45364</v>
      </c>
      <c r="C254" s="9">
        <f t="shared" si="3"/>
        <v>2024</v>
      </c>
      <c r="D254" s="9" t="str">
        <f>TEXT(salestable[[#This Row],[OrderDate]],"MMM")</f>
        <v>Mar</v>
      </c>
      <c r="E254" s="9" t="s">
        <v>1067</v>
      </c>
      <c r="F254" s="9" t="s">
        <v>461</v>
      </c>
      <c r="G254" s="9" t="s">
        <v>945</v>
      </c>
      <c r="H254" s="9" t="s">
        <v>946</v>
      </c>
      <c r="I254" s="9" t="s">
        <v>180</v>
      </c>
      <c r="J254" s="9" t="s">
        <v>109</v>
      </c>
      <c r="K254" s="25">
        <v>5</v>
      </c>
      <c r="L254" s="11">
        <v>187.41</v>
      </c>
      <c r="M254" s="12">
        <v>0.25</v>
      </c>
      <c r="N254" s="13">
        <v>35.14</v>
      </c>
      <c r="O254" s="13">
        <v>13.38</v>
      </c>
      <c r="P254" s="13">
        <v>751.31</v>
      </c>
      <c r="Q254" s="9" t="s">
        <v>153</v>
      </c>
      <c r="R254" s="9" t="s">
        <v>132</v>
      </c>
      <c r="S254" s="9" t="s">
        <v>51</v>
      </c>
      <c r="T254" s="9" t="s">
        <v>42</v>
      </c>
      <c r="U254" s="9" t="s">
        <v>72</v>
      </c>
      <c r="V254" s="9" t="s">
        <v>1068</v>
      </c>
    </row>
    <row r="255" spans="1:22" ht="17.100000000000001" customHeight="1" x14ac:dyDescent="0.25">
      <c r="A255" s="29" t="s">
        <v>1069</v>
      </c>
      <c r="B255" s="15">
        <v>45240</v>
      </c>
      <c r="C255" s="9">
        <f t="shared" si="3"/>
        <v>2023</v>
      </c>
      <c r="D255" s="9" t="str">
        <f>TEXT(salestable[[#This Row],[OrderDate]],"MMM")</f>
        <v>Nov</v>
      </c>
      <c r="E255" s="14" t="s">
        <v>1070</v>
      </c>
      <c r="F255" s="14" t="s">
        <v>641</v>
      </c>
      <c r="G255" s="14" t="s">
        <v>106</v>
      </c>
      <c r="H255" s="14" t="s">
        <v>107</v>
      </c>
      <c r="I255" s="14" t="s">
        <v>25</v>
      </c>
      <c r="J255" s="14" t="s">
        <v>26</v>
      </c>
      <c r="K255" s="25">
        <v>4</v>
      </c>
      <c r="L255" s="16">
        <v>230.36</v>
      </c>
      <c r="M255" s="17">
        <v>0.15</v>
      </c>
      <c r="N255" s="18">
        <v>39.159999999999997</v>
      </c>
      <c r="O255" s="18">
        <v>2</v>
      </c>
      <c r="P255" s="18">
        <v>824.38</v>
      </c>
      <c r="Q255" s="14" t="s">
        <v>40</v>
      </c>
      <c r="R255" s="14" t="s">
        <v>28</v>
      </c>
      <c r="S255" s="14" t="s">
        <v>89</v>
      </c>
      <c r="T255" s="14" t="s">
        <v>90</v>
      </c>
      <c r="U255" s="14" t="s">
        <v>31</v>
      </c>
      <c r="V255" s="14" t="s">
        <v>1071</v>
      </c>
    </row>
    <row r="256" spans="1:22" ht="17.100000000000001" customHeight="1" x14ac:dyDescent="0.25">
      <c r="A256" s="28" t="s">
        <v>1072</v>
      </c>
      <c r="B256" s="10">
        <v>45241</v>
      </c>
      <c r="C256" s="9">
        <f t="shared" si="3"/>
        <v>2023</v>
      </c>
      <c r="D256" s="9" t="str">
        <f>TEXT(salestable[[#This Row],[OrderDate]],"MMM")</f>
        <v>Nov</v>
      </c>
      <c r="E256" s="9" t="s">
        <v>1073</v>
      </c>
      <c r="F256" s="9" t="s">
        <v>474</v>
      </c>
      <c r="G256" s="9" t="s">
        <v>96</v>
      </c>
      <c r="H256" s="9" t="s">
        <v>97</v>
      </c>
      <c r="I256" s="9" t="s">
        <v>180</v>
      </c>
      <c r="J256" s="9" t="s">
        <v>79</v>
      </c>
      <c r="K256" s="25">
        <v>5</v>
      </c>
      <c r="L256" s="11">
        <v>259.57</v>
      </c>
      <c r="M256" s="12">
        <v>0.05</v>
      </c>
      <c r="N256" s="13">
        <v>0</v>
      </c>
      <c r="O256" s="13">
        <v>7.79</v>
      </c>
      <c r="P256" s="13">
        <v>1240.75</v>
      </c>
      <c r="Q256" s="9" t="s">
        <v>80</v>
      </c>
      <c r="R256" s="9" t="s">
        <v>99</v>
      </c>
      <c r="S256" s="9" t="s">
        <v>210</v>
      </c>
      <c r="T256" s="9" t="s">
        <v>42</v>
      </c>
      <c r="U256" s="9" t="s">
        <v>43</v>
      </c>
      <c r="V256" s="9" t="s">
        <v>1074</v>
      </c>
    </row>
    <row r="257" spans="1:22" ht="17.100000000000001" customHeight="1" x14ac:dyDescent="0.25">
      <c r="A257" s="29" t="s">
        <v>1075</v>
      </c>
      <c r="B257" s="15">
        <v>44967</v>
      </c>
      <c r="C257" s="9">
        <f t="shared" si="3"/>
        <v>2023</v>
      </c>
      <c r="D257" s="9" t="str">
        <f>TEXT(salestable[[#This Row],[OrderDate]],"MMM")</f>
        <v>Feb</v>
      </c>
      <c r="E257" s="14" t="s">
        <v>1076</v>
      </c>
      <c r="F257" s="14" t="s">
        <v>1077</v>
      </c>
      <c r="G257" s="14" t="s">
        <v>164</v>
      </c>
      <c r="H257" s="14" t="s">
        <v>165</v>
      </c>
      <c r="I257" s="14" t="s">
        <v>180</v>
      </c>
      <c r="J257" s="14" t="s">
        <v>58</v>
      </c>
      <c r="K257" s="25">
        <v>4</v>
      </c>
      <c r="L257" s="16">
        <v>428.27</v>
      </c>
      <c r="M257" s="17">
        <v>0.25</v>
      </c>
      <c r="N257" s="18">
        <v>154.18</v>
      </c>
      <c r="O257" s="18">
        <v>12.7</v>
      </c>
      <c r="P257" s="18">
        <v>1451.69</v>
      </c>
      <c r="Q257" s="14" t="s">
        <v>59</v>
      </c>
      <c r="R257" s="14" t="s">
        <v>28</v>
      </c>
      <c r="S257" s="14" t="s">
        <v>29</v>
      </c>
      <c r="T257" s="14" t="s">
        <v>30</v>
      </c>
      <c r="U257" s="14" t="s">
        <v>31</v>
      </c>
      <c r="V257" s="14" t="s">
        <v>1078</v>
      </c>
    </row>
    <row r="258" spans="1:22" ht="17.100000000000001" customHeight="1" x14ac:dyDescent="0.25">
      <c r="A258" s="28" t="s">
        <v>1079</v>
      </c>
      <c r="B258" s="10">
        <v>45467</v>
      </c>
      <c r="C258" s="9">
        <f t="shared" si="3"/>
        <v>2024</v>
      </c>
      <c r="D258" s="9" t="str">
        <f>TEXT(salestable[[#This Row],[OrderDate]],"MMM")</f>
        <v>Jun</v>
      </c>
      <c r="E258" s="9" t="s">
        <v>1080</v>
      </c>
      <c r="F258" s="9" t="s">
        <v>1081</v>
      </c>
      <c r="G258" s="9" t="s">
        <v>434</v>
      </c>
      <c r="H258" s="9" t="s">
        <v>435</v>
      </c>
      <c r="I258" s="9" t="s">
        <v>25</v>
      </c>
      <c r="J258" s="9" t="s">
        <v>263</v>
      </c>
      <c r="K258" s="25">
        <v>5</v>
      </c>
      <c r="L258" s="11">
        <v>428.5</v>
      </c>
      <c r="M258" s="12">
        <v>0</v>
      </c>
      <c r="N258" s="13">
        <v>171.4</v>
      </c>
      <c r="O258" s="13">
        <v>0.81</v>
      </c>
      <c r="P258" s="13">
        <v>2314.71</v>
      </c>
      <c r="Q258" s="9" t="s">
        <v>40</v>
      </c>
      <c r="R258" s="9" t="s">
        <v>28</v>
      </c>
      <c r="S258" s="9" t="s">
        <v>60</v>
      </c>
      <c r="T258" s="9" t="s">
        <v>61</v>
      </c>
      <c r="U258" s="9" t="s">
        <v>43</v>
      </c>
      <c r="V258" s="9" t="s">
        <v>1082</v>
      </c>
    </row>
    <row r="259" spans="1:22" ht="17.100000000000001" customHeight="1" x14ac:dyDescent="0.25">
      <c r="A259" s="29" t="s">
        <v>1083</v>
      </c>
      <c r="B259" s="15">
        <v>45479</v>
      </c>
      <c r="C259" s="9">
        <f t="shared" si="3"/>
        <v>2024</v>
      </c>
      <c r="D259" s="9" t="str">
        <f>TEXT(salestable[[#This Row],[OrderDate]],"MMM")</f>
        <v>Jul</v>
      </c>
      <c r="E259" s="14" t="s">
        <v>1084</v>
      </c>
      <c r="F259" s="14" t="s">
        <v>1085</v>
      </c>
      <c r="G259" s="14" t="s">
        <v>77</v>
      </c>
      <c r="H259" s="14" t="s">
        <v>78</v>
      </c>
      <c r="I259" s="14" t="s">
        <v>50</v>
      </c>
      <c r="J259" s="14" t="s">
        <v>58</v>
      </c>
      <c r="K259" s="25">
        <v>5</v>
      </c>
      <c r="L259" s="16">
        <v>101.42</v>
      </c>
      <c r="M259" s="17">
        <v>0</v>
      </c>
      <c r="N259" s="18">
        <v>60.85</v>
      </c>
      <c r="O259" s="18">
        <v>0.03</v>
      </c>
      <c r="P259" s="18">
        <v>567.98</v>
      </c>
      <c r="Q259" s="14" t="s">
        <v>27</v>
      </c>
      <c r="R259" s="14" t="s">
        <v>28</v>
      </c>
      <c r="S259" s="14" t="s">
        <v>339</v>
      </c>
      <c r="T259" s="14" t="s">
        <v>82</v>
      </c>
      <c r="U259" s="14" t="s">
        <v>31</v>
      </c>
      <c r="V259" s="14" t="s">
        <v>1086</v>
      </c>
    </row>
    <row r="260" spans="1:22" ht="17.100000000000001" customHeight="1" x14ac:dyDescent="0.25">
      <c r="A260" s="28" t="s">
        <v>1087</v>
      </c>
      <c r="B260" s="10">
        <v>44782</v>
      </c>
      <c r="C260" s="9">
        <f t="shared" ref="C260:C323" si="4">YEAR(B260)</f>
        <v>2022</v>
      </c>
      <c r="D260" s="9" t="str">
        <f>TEXT(salestable[[#This Row],[OrderDate]],"MMM")</f>
        <v>Aug</v>
      </c>
      <c r="E260" s="9" t="s">
        <v>1088</v>
      </c>
      <c r="F260" s="9" t="s">
        <v>716</v>
      </c>
      <c r="G260" s="9" t="s">
        <v>121</v>
      </c>
      <c r="H260" s="9" t="s">
        <v>122</v>
      </c>
      <c r="I260" s="9" t="s">
        <v>108</v>
      </c>
      <c r="J260" s="9" t="s">
        <v>39</v>
      </c>
      <c r="K260" s="25">
        <v>2</v>
      </c>
      <c r="L260" s="11">
        <v>177.35</v>
      </c>
      <c r="M260" s="12">
        <v>0.05</v>
      </c>
      <c r="N260" s="13">
        <v>26.96</v>
      </c>
      <c r="O260" s="13">
        <v>14.57</v>
      </c>
      <c r="P260" s="13">
        <v>378.49</v>
      </c>
      <c r="Q260" s="9" t="s">
        <v>27</v>
      </c>
      <c r="R260" s="9" t="s">
        <v>28</v>
      </c>
      <c r="S260" s="9" t="s">
        <v>228</v>
      </c>
      <c r="T260" s="9" t="s">
        <v>82</v>
      </c>
      <c r="U260" s="9" t="s">
        <v>43</v>
      </c>
      <c r="V260" s="9" t="s">
        <v>1089</v>
      </c>
    </row>
    <row r="261" spans="1:22" ht="17.100000000000001" customHeight="1" x14ac:dyDescent="0.25">
      <c r="A261" s="29" t="s">
        <v>1090</v>
      </c>
      <c r="B261" s="15">
        <v>44935</v>
      </c>
      <c r="C261" s="9">
        <f t="shared" si="4"/>
        <v>2023</v>
      </c>
      <c r="D261" s="9" t="str">
        <f>TEXT(salestable[[#This Row],[OrderDate]],"MMM")</f>
        <v>Jan</v>
      </c>
      <c r="E261" s="14" t="s">
        <v>1091</v>
      </c>
      <c r="F261" s="14" t="s">
        <v>1092</v>
      </c>
      <c r="G261" s="14" t="s">
        <v>945</v>
      </c>
      <c r="H261" s="14" t="s">
        <v>946</v>
      </c>
      <c r="I261" s="14" t="s">
        <v>108</v>
      </c>
      <c r="J261" s="14" t="s">
        <v>109</v>
      </c>
      <c r="K261" s="25">
        <v>5</v>
      </c>
      <c r="L261" s="16">
        <v>276.27</v>
      </c>
      <c r="M261" s="17">
        <v>0</v>
      </c>
      <c r="N261" s="18">
        <v>110.51</v>
      </c>
      <c r="O261" s="18">
        <v>9.92</v>
      </c>
      <c r="P261" s="18">
        <v>1501.78</v>
      </c>
      <c r="Q261" s="14" t="s">
        <v>153</v>
      </c>
      <c r="R261" s="14" t="s">
        <v>28</v>
      </c>
      <c r="S261" s="14" t="s">
        <v>182</v>
      </c>
      <c r="T261" s="14" t="s">
        <v>183</v>
      </c>
      <c r="U261" s="14" t="s">
        <v>43</v>
      </c>
      <c r="V261" s="14" t="s">
        <v>1093</v>
      </c>
    </row>
    <row r="262" spans="1:22" ht="17.100000000000001" customHeight="1" x14ac:dyDescent="0.25">
      <c r="A262" s="28" t="s">
        <v>1094</v>
      </c>
      <c r="B262" s="10">
        <v>44529</v>
      </c>
      <c r="C262" s="9">
        <f t="shared" si="4"/>
        <v>2021</v>
      </c>
      <c r="D262" s="9" t="str">
        <f>TEXT(salestable[[#This Row],[OrderDate]],"MMM")</f>
        <v>Nov</v>
      </c>
      <c r="E262" s="9" t="s">
        <v>1095</v>
      </c>
      <c r="F262" s="9" t="s">
        <v>986</v>
      </c>
      <c r="G262" s="9" t="s">
        <v>254</v>
      </c>
      <c r="H262" s="9" t="s">
        <v>255</v>
      </c>
      <c r="I262" s="9" t="s">
        <v>180</v>
      </c>
      <c r="J262" s="9" t="s">
        <v>263</v>
      </c>
      <c r="K262" s="25">
        <v>2</v>
      </c>
      <c r="L262" s="11">
        <v>220.49</v>
      </c>
      <c r="M262" s="12">
        <v>0.25</v>
      </c>
      <c r="N262" s="13">
        <v>39.69</v>
      </c>
      <c r="O262" s="13">
        <v>11.42</v>
      </c>
      <c r="P262" s="13">
        <v>381.84</v>
      </c>
      <c r="Q262" s="9" t="s">
        <v>27</v>
      </c>
      <c r="R262" s="9" t="s">
        <v>28</v>
      </c>
      <c r="S262" s="9" t="s">
        <v>116</v>
      </c>
      <c r="T262" s="9" t="s">
        <v>42</v>
      </c>
      <c r="U262" s="9" t="s">
        <v>43</v>
      </c>
      <c r="V262" s="9" t="s">
        <v>1096</v>
      </c>
    </row>
    <row r="263" spans="1:22" ht="17.100000000000001" customHeight="1" x14ac:dyDescent="0.25">
      <c r="A263" s="29" t="s">
        <v>1097</v>
      </c>
      <c r="B263" s="15">
        <v>43943</v>
      </c>
      <c r="C263" s="9">
        <f t="shared" si="4"/>
        <v>2020</v>
      </c>
      <c r="D263" s="9" t="str">
        <f>TEXT(salestable[[#This Row],[OrderDate]],"MMM")</f>
        <v>Apr</v>
      </c>
      <c r="E263" s="14" t="s">
        <v>1098</v>
      </c>
      <c r="F263" s="14" t="s">
        <v>1099</v>
      </c>
      <c r="G263" s="14" t="s">
        <v>286</v>
      </c>
      <c r="H263" s="14" t="s">
        <v>287</v>
      </c>
      <c r="I263" s="14" t="s">
        <v>25</v>
      </c>
      <c r="J263" s="14" t="s">
        <v>354</v>
      </c>
      <c r="K263" s="25">
        <v>5</v>
      </c>
      <c r="L263" s="16">
        <v>55.8</v>
      </c>
      <c r="M263" s="17">
        <v>0.15</v>
      </c>
      <c r="N263" s="18">
        <v>11.86</v>
      </c>
      <c r="O263" s="18">
        <v>1.6</v>
      </c>
      <c r="P263" s="18">
        <v>250.61</v>
      </c>
      <c r="Q263" s="14" t="s">
        <v>69</v>
      </c>
      <c r="R263" s="14" t="s">
        <v>28</v>
      </c>
      <c r="S263" s="14" t="s">
        <v>166</v>
      </c>
      <c r="T263" s="14" t="s">
        <v>167</v>
      </c>
      <c r="U263" s="14" t="s">
        <v>43</v>
      </c>
      <c r="V263" s="14" t="s">
        <v>1100</v>
      </c>
    </row>
    <row r="264" spans="1:22" ht="17.100000000000001" customHeight="1" x14ac:dyDescent="0.25">
      <c r="A264" s="28" t="s">
        <v>1101</v>
      </c>
      <c r="B264" s="10">
        <v>43832</v>
      </c>
      <c r="C264" s="9">
        <f t="shared" si="4"/>
        <v>2020</v>
      </c>
      <c r="D264" s="9" t="str">
        <f>TEXT(salestable[[#This Row],[OrderDate]],"MMM")</f>
        <v>Jan</v>
      </c>
      <c r="E264" s="9" t="s">
        <v>1102</v>
      </c>
      <c r="F264" s="9" t="s">
        <v>1103</v>
      </c>
      <c r="G264" s="9" t="s">
        <v>319</v>
      </c>
      <c r="H264" s="9" t="s">
        <v>320</v>
      </c>
      <c r="I264" s="9" t="s">
        <v>38</v>
      </c>
      <c r="J264" s="9" t="s">
        <v>58</v>
      </c>
      <c r="K264" s="25">
        <v>3</v>
      </c>
      <c r="L264" s="11">
        <v>520.47</v>
      </c>
      <c r="M264" s="12">
        <v>0.05</v>
      </c>
      <c r="N264" s="13">
        <v>267</v>
      </c>
      <c r="O264" s="13">
        <v>0.93</v>
      </c>
      <c r="P264" s="13">
        <v>1751.27</v>
      </c>
      <c r="Q264" s="9" t="s">
        <v>27</v>
      </c>
      <c r="R264" s="9" t="s">
        <v>28</v>
      </c>
      <c r="S264" s="9" t="s">
        <v>182</v>
      </c>
      <c r="T264" s="9" t="s">
        <v>183</v>
      </c>
      <c r="U264" s="9" t="s">
        <v>31</v>
      </c>
      <c r="V264" s="9" t="s">
        <v>1104</v>
      </c>
    </row>
    <row r="265" spans="1:22" ht="17.100000000000001" customHeight="1" x14ac:dyDescent="0.25">
      <c r="A265" s="29" t="s">
        <v>1105</v>
      </c>
      <c r="B265" s="15">
        <v>44472</v>
      </c>
      <c r="C265" s="9">
        <f t="shared" si="4"/>
        <v>2021</v>
      </c>
      <c r="D265" s="9" t="str">
        <f>TEXT(salestable[[#This Row],[OrderDate]],"MMM")</f>
        <v>Oct</v>
      </c>
      <c r="E265" s="14" t="s">
        <v>1106</v>
      </c>
      <c r="F265" s="14" t="s">
        <v>1107</v>
      </c>
      <c r="G265" s="14" t="s">
        <v>352</v>
      </c>
      <c r="H265" s="14" t="s">
        <v>353</v>
      </c>
      <c r="I265" s="14" t="s">
        <v>38</v>
      </c>
      <c r="J265" s="14" t="s">
        <v>58</v>
      </c>
      <c r="K265" s="25">
        <v>5</v>
      </c>
      <c r="L265" s="16">
        <v>567.72</v>
      </c>
      <c r="M265" s="17">
        <v>0.05</v>
      </c>
      <c r="N265" s="18">
        <v>323.60000000000002</v>
      </c>
      <c r="O265" s="18">
        <v>10.53</v>
      </c>
      <c r="P265" s="18">
        <v>3030.8</v>
      </c>
      <c r="Q265" s="14" t="s">
        <v>69</v>
      </c>
      <c r="R265" s="14" t="s">
        <v>28</v>
      </c>
      <c r="S265" s="14" t="s">
        <v>41</v>
      </c>
      <c r="T265" s="14" t="s">
        <v>42</v>
      </c>
      <c r="U265" s="14" t="s">
        <v>43</v>
      </c>
      <c r="V265" s="14" t="s">
        <v>1108</v>
      </c>
    </row>
    <row r="266" spans="1:22" ht="17.100000000000001" customHeight="1" x14ac:dyDescent="0.25">
      <c r="A266" s="28" t="s">
        <v>1109</v>
      </c>
      <c r="B266" s="10">
        <v>44050</v>
      </c>
      <c r="C266" s="9">
        <f t="shared" si="4"/>
        <v>2020</v>
      </c>
      <c r="D266" s="9" t="str">
        <f>TEXT(salestable[[#This Row],[OrderDate]],"MMM")</f>
        <v>Aug</v>
      </c>
      <c r="E266" s="9" t="s">
        <v>1110</v>
      </c>
      <c r="F266" s="9" t="s">
        <v>207</v>
      </c>
      <c r="G266" s="9" t="s">
        <v>56</v>
      </c>
      <c r="H266" s="9" t="s">
        <v>57</v>
      </c>
      <c r="I266" s="9" t="s">
        <v>98</v>
      </c>
      <c r="J266" s="9" t="s">
        <v>58</v>
      </c>
      <c r="K266" s="25">
        <v>3</v>
      </c>
      <c r="L266" s="11">
        <v>451.53</v>
      </c>
      <c r="M266" s="12">
        <v>0.1</v>
      </c>
      <c r="N266" s="13">
        <v>146.30000000000001</v>
      </c>
      <c r="O266" s="13">
        <v>14.32</v>
      </c>
      <c r="P266" s="13">
        <v>1379.75</v>
      </c>
      <c r="Q266" s="9" t="s">
        <v>40</v>
      </c>
      <c r="R266" s="9" t="s">
        <v>28</v>
      </c>
      <c r="S266" s="9" t="s">
        <v>221</v>
      </c>
      <c r="T266" s="9" t="s">
        <v>222</v>
      </c>
      <c r="U266" s="9" t="s">
        <v>43</v>
      </c>
      <c r="V266" s="9" t="s">
        <v>1111</v>
      </c>
    </row>
    <row r="267" spans="1:22" ht="17.100000000000001" customHeight="1" x14ac:dyDescent="0.25">
      <c r="A267" s="29" t="s">
        <v>1112</v>
      </c>
      <c r="B267" s="15">
        <v>45420</v>
      </c>
      <c r="C267" s="9">
        <f t="shared" si="4"/>
        <v>2024</v>
      </c>
      <c r="D267" s="9" t="str">
        <f>TEXT(salestable[[#This Row],[OrderDate]],"MMM")</f>
        <v>May</v>
      </c>
      <c r="E267" s="14" t="s">
        <v>1113</v>
      </c>
      <c r="F267" s="14" t="s">
        <v>47</v>
      </c>
      <c r="G267" s="14" t="s">
        <v>226</v>
      </c>
      <c r="H267" s="14" t="s">
        <v>227</v>
      </c>
      <c r="I267" s="14" t="s">
        <v>180</v>
      </c>
      <c r="J267" s="14" t="s">
        <v>26</v>
      </c>
      <c r="K267" s="25">
        <v>5</v>
      </c>
      <c r="L267" s="16">
        <v>594.86</v>
      </c>
      <c r="M267" s="17">
        <v>0</v>
      </c>
      <c r="N267" s="18">
        <v>237.94</v>
      </c>
      <c r="O267" s="18">
        <v>2.37</v>
      </c>
      <c r="P267" s="18">
        <v>3214.61</v>
      </c>
      <c r="Q267" s="14" t="s">
        <v>27</v>
      </c>
      <c r="R267" s="14" t="s">
        <v>28</v>
      </c>
      <c r="S267" s="14" t="s">
        <v>145</v>
      </c>
      <c r="T267" s="14" t="s">
        <v>146</v>
      </c>
      <c r="U267" s="14" t="s">
        <v>43</v>
      </c>
      <c r="V267" s="14" t="s">
        <v>1114</v>
      </c>
    </row>
    <row r="268" spans="1:22" ht="17.100000000000001" customHeight="1" x14ac:dyDescent="0.25">
      <c r="A268" s="28" t="s">
        <v>1115</v>
      </c>
      <c r="B268" s="10">
        <v>44685</v>
      </c>
      <c r="C268" s="9">
        <f t="shared" si="4"/>
        <v>2022</v>
      </c>
      <c r="D268" s="9" t="str">
        <f>TEXT(salestable[[#This Row],[OrderDate]],"MMM")</f>
        <v>May</v>
      </c>
      <c r="E268" s="9" t="s">
        <v>1116</v>
      </c>
      <c r="F268" s="9" t="s">
        <v>520</v>
      </c>
      <c r="G268" s="9" t="s">
        <v>196</v>
      </c>
      <c r="H268" s="9" t="s">
        <v>197</v>
      </c>
      <c r="I268" s="9" t="s">
        <v>98</v>
      </c>
      <c r="J268" s="9" t="s">
        <v>109</v>
      </c>
      <c r="K268" s="25">
        <v>2</v>
      </c>
      <c r="L268" s="11">
        <v>349.96</v>
      </c>
      <c r="M268" s="12">
        <v>0</v>
      </c>
      <c r="N268" s="13">
        <v>35</v>
      </c>
      <c r="O268" s="13">
        <v>6.25</v>
      </c>
      <c r="P268" s="13">
        <v>741.17</v>
      </c>
      <c r="Q268" s="9" t="s">
        <v>59</v>
      </c>
      <c r="R268" s="9" t="s">
        <v>28</v>
      </c>
      <c r="S268" s="9" t="s">
        <v>124</v>
      </c>
      <c r="T268" s="9" t="s">
        <v>125</v>
      </c>
      <c r="U268" s="9" t="s">
        <v>43</v>
      </c>
      <c r="V268" s="9" t="s">
        <v>1117</v>
      </c>
    </row>
    <row r="269" spans="1:22" ht="17.100000000000001" customHeight="1" x14ac:dyDescent="0.25">
      <c r="A269" s="29" t="s">
        <v>1118</v>
      </c>
      <c r="B269" s="15">
        <v>45590</v>
      </c>
      <c r="C269" s="9">
        <f t="shared" si="4"/>
        <v>2024</v>
      </c>
      <c r="D269" s="9" t="str">
        <f>TEXT(salestable[[#This Row],[OrderDate]],"MMM")</f>
        <v>Oct</v>
      </c>
      <c r="E269" s="14" t="s">
        <v>1119</v>
      </c>
      <c r="F269" s="14" t="s">
        <v>1120</v>
      </c>
      <c r="G269" s="14" t="s">
        <v>137</v>
      </c>
      <c r="H269" s="14" t="s">
        <v>138</v>
      </c>
      <c r="I269" s="14" t="s">
        <v>38</v>
      </c>
      <c r="J269" s="14" t="s">
        <v>58</v>
      </c>
      <c r="K269" s="25">
        <v>5</v>
      </c>
      <c r="L269" s="16">
        <v>492.27</v>
      </c>
      <c r="M269" s="17">
        <v>0.1</v>
      </c>
      <c r="N269" s="18">
        <v>110.76</v>
      </c>
      <c r="O269" s="18">
        <v>7.62</v>
      </c>
      <c r="P269" s="18">
        <v>2333.6</v>
      </c>
      <c r="Q269" s="14" t="s">
        <v>80</v>
      </c>
      <c r="R269" s="14" t="s">
        <v>28</v>
      </c>
      <c r="S269" s="14" t="s">
        <v>71</v>
      </c>
      <c r="T269" s="14" t="s">
        <v>42</v>
      </c>
      <c r="U269" s="14" t="s">
        <v>91</v>
      </c>
      <c r="V269" s="14" t="s">
        <v>1121</v>
      </c>
    </row>
    <row r="270" spans="1:22" ht="17.100000000000001" customHeight="1" x14ac:dyDescent="0.25">
      <c r="A270" s="28" t="s">
        <v>1122</v>
      </c>
      <c r="B270" s="10">
        <v>45079</v>
      </c>
      <c r="C270" s="9">
        <f t="shared" si="4"/>
        <v>2023</v>
      </c>
      <c r="D270" s="9" t="str">
        <f>TEXT(salestable[[#This Row],[OrderDate]],"MMM")</f>
        <v>Jun</v>
      </c>
      <c r="E270" s="9" t="s">
        <v>1123</v>
      </c>
      <c r="F270" s="9" t="s">
        <v>249</v>
      </c>
      <c r="G270" s="9" t="s">
        <v>172</v>
      </c>
      <c r="H270" s="9" t="s">
        <v>173</v>
      </c>
      <c r="I270" s="9" t="s">
        <v>108</v>
      </c>
      <c r="J270" s="9" t="s">
        <v>109</v>
      </c>
      <c r="K270" s="25">
        <v>1</v>
      </c>
      <c r="L270" s="11">
        <v>94.16</v>
      </c>
      <c r="M270" s="12">
        <v>0.05</v>
      </c>
      <c r="N270" s="13">
        <v>7.16</v>
      </c>
      <c r="O270" s="13">
        <v>0.9</v>
      </c>
      <c r="P270" s="13">
        <v>97.51</v>
      </c>
      <c r="Q270" s="9" t="s">
        <v>69</v>
      </c>
      <c r="R270" s="9" t="s">
        <v>28</v>
      </c>
      <c r="S270" s="9" t="s">
        <v>124</v>
      </c>
      <c r="T270" s="9" t="s">
        <v>125</v>
      </c>
      <c r="U270" s="9" t="s">
        <v>43</v>
      </c>
      <c r="V270" s="9" t="s">
        <v>1124</v>
      </c>
    </row>
    <row r="271" spans="1:22" ht="17.100000000000001" customHeight="1" x14ac:dyDescent="0.25">
      <c r="A271" s="29" t="s">
        <v>1125</v>
      </c>
      <c r="B271" s="15">
        <v>44215</v>
      </c>
      <c r="C271" s="9">
        <f t="shared" si="4"/>
        <v>2021</v>
      </c>
      <c r="D271" s="9" t="str">
        <f>TEXT(salestable[[#This Row],[OrderDate]],"MMM")</f>
        <v>Jan</v>
      </c>
      <c r="E271" s="14" t="s">
        <v>1126</v>
      </c>
      <c r="F271" s="14" t="s">
        <v>332</v>
      </c>
      <c r="G271" s="14" t="s">
        <v>151</v>
      </c>
      <c r="H271" s="14" t="s">
        <v>152</v>
      </c>
      <c r="I271" s="14" t="s">
        <v>25</v>
      </c>
      <c r="J271" s="14" t="s">
        <v>256</v>
      </c>
      <c r="K271" s="25">
        <v>1</v>
      </c>
      <c r="L271" s="16">
        <v>348.88</v>
      </c>
      <c r="M271" s="17">
        <v>0.1</v>
      </c>
      <c r="N271" s="18">
        <v>37.68</v>
      </c>
      <c r="O271" s="18">
        <v>5.52</v>
      </c>
      <c r="P271" s="18">
        <v>357.19</v>
      </c>
      <c r="Q271" s="14" t="s">
        <v>69</v>
      </c>
      <c r="R271" s="14" t="s">
        <v>28</v>
      </c>
      <c r="S271" s="14" t="s">
        <v>116</v>
      </c>
      <c r="T271" s="14" t="s">
        <v>42</v>
      </c>
      <c r="U271" s="14" t="s">
        <v>43</v>
      </c>
      <c r="V271" s="14" t="s">
        <v>1127</v>
      </c>
    </row>
    <row r="272" spans="1:22" ht="17.100000000000001" customHeight="1" x14ac:dyDescent="0.25">
      <c r="A272" s="28" t="s">
        <v>1128</v>
      </c>
      <c r="B272" s="10">
        <v>45257</v>
      </c>
      <c r="C272" s="9">
        <f t="shared" si="4"/>
        <v>2023</v>
      </c>
      <c r="D272" s="9" t="str">
        <f>TEXT(salestable[[#This Row],[OrderDate]],"MMM")</f>
        <v>Nov</v>
      </c>
      <c r="E272" s="9" t="s">
        <v>1129</v>
      </c>
      <c r="F272" s="9" t="s">
        <v>201</v>
      </c>
      <c r="G272" s="9" t="s">
        <v>280</v>
      </c>
      <c r="H272" s="9" t="s">
        <v>281</v>
      </c>
      <c r="I272" s="9" t="s">
        <v>108</v>
      </c>
      <c r="J272" s="9" t="s">
        <v>39</v>
      </c>
      <c r="K272" s="25">
        <v>1</v>
      </c>
      <c r="L272" s="11">
        <v>85.61</v>
      </c>
      <c r="M272" s="12">
        <v>0</v>
      </c>
      <c r="N272" s="13">
        <v>6.85</v>
      </c>
      <c r="O272" s="13">
        <v>10.64</v>
      </c>
      <c r="P272" s="13">
        <v>103.1</v>
      </c>
      <c r="Q272" s="9" t="s">
        <v>80</v>
      </c>
      <c r="R272" s="9" t="s">
        <v>28</v>
      </c>
      <c r="S272" s="9" t="s">
        <v>145</v>
      </c>
      <c r="T272" s="9" t="s">
        <v>146</v>
      </c>
      <c r="U272" s="9" t="s">
        <v>43</v>
      </c>
      <c r="V272" s="9" t="s">
        <v>1130</v>
      </c>
    </row>
    <row r="273" spans="1:22" ht="17.100000000000001" customHeight="1" x14ac:dyDescent="0.25">
      <c r="A273" s="29" t="s">
        <v>1131</v>
      </c>
      <c r="B273" s="15">
        <v>45492</v>
      </c>
      <c r="C273" s="9">
        <f t="shared" si="4"/>
        <v>2024</v>
      </c>
      <c r="D273" s="9" t="str">
        <f>TEXT(salestable[[#This Row],[OrderDate]],"MMM")</f>
        <v>Jul</v>
      </c>
      <c r="E273" s="14" t="s">
        <v>1132</v>
      </c>
      <c r="F273" s="14" t="s">
        <v>1133</v>
      </c>
      <c r="G273" s="14" t="s">
        <v>196</v>
      </c>
      <c r="H273" s="14" t="s">
        <v>197</v>
      </c>
      <c r="I273" s="14" t="s">
        <v>38</v>
      </c>
      <c r="J273" s="14" t="s">
        <v>263</v>
      </c>
      <c r="K273" s="25">
        <v>3</v>
      </c>
      <c r="L273" s="16">
        <v>476.94</v>
      </c>
      <c r="M273" s="17">
        <v>0.15</v>
      </c>
      <c r="N273" s="18">
        <v>60.81</v>
      </c>
      <c r="O273" s="18">
        <v>5.78</v>
      </c>
      <c r="P273" s="18">
        <v>1282.79</v>
      </c>
      <c r="Q273" s="14" t="s">
        <v>80</v>
      </c>
      <c r="R273" s="14" t="s">
        <v>132</v>
      </c>
      <c r="S273" s="14" t="s">
        <v>221</v>
      </c>
      <c r="T273" s="14" t="s">
        <v>222</v>
      </c>
      <c r="U273" s="14" t="s">
        <v>31</v>
      </c>
      <c r="V273" s="14" t="s">
        <v>1134</v>
      </c>
    </row>
    <row r="274" spans="1:22" ht="17.100000000000001" customHeight="1" x14ac:dyDescent="0.25">
      <c r="A274" s="28" t="s">
        <v>1135</v>
      </c>
      <c r="B274" s="10">
        <v>44984</v>
      </c>
      <c r="C274" s="9">
        <f t="shared" si="4"/>
        <v>2023</v>
      </c>
      <c r="D274" s="9" t="str">
        <f>TEXT(salestable[[#This Row],[OrderDate]],"MMM")</f>
        <v>Feb</v>
      </c>
      <c r="E274" s="9" t="s">
        <v>1136</v>
      </c>
      <c r="F274" s="9" t="s">
        <v>1137</v>
      </c>
      <c r="G274" s="9" t="s">
        <v>469</v>
      </c>
      <c r="H274" s="9" t="s">
        <v>470</v>
      </c>
      <c r="I274" s="9" t="s">
        <v>50</v>
      </c>
      <c r="J274" s="9" t="s">
        <v>263</v>
      </c>
      <c r="K274" s="25">
        <v>3</v>
      </c>
      <c r="L274" s="11">
        <v>85.54</v>
      </c>
      <c r="M274" s="12">
        <v>0</v>
      </c>
      <c r="N274" s="13">
        <v>12.83</v>
      </c>
      <c r="O274" s="13">
        <v>13.79</v>
      </c>
      <c r="P274" s="13">
        <v>283.24</v>
      </c>
      <c r="Q274" s="9" t="s">
        <v>59</v>
      </c>
      <c r="R274" s="9" t="s">
        <v>28</v>
      </c>
      <c r="S274" s="9" t="s">
        <v>166</v>
      </c>
      <c r="T274" s="9" t="s">
        <v>167</v>
      </c>
      <c r="U274" s="9" t="s">
        <v>43</v>
      </c>
      <c r="V274" s="9" t="s">
        <v>1138</v>
      </c>
    </row>
    <row r="275" spans="1:22" ht="17.100000000000001" customHeight="1" x14ac:dyDescent="0.25">
      <c r="A275" s="29" t="s">
        <v>1139</v>
      </c>
      <c r="B275" s="15">
        <v>44907</v>
      </c>
      <c r="C275" s="9">
        <f t="shared" si="4"/>
        <v>2022</v>
      </c>
      <c r="D275" s="9" t="str">
        <f>TEXT(salestable[[#This Row],[OrderDate]],"MMM")</f>
        <v>Dec</v>
      </c>
      <c r="E275" s="14" t="s">
        <v>1140</v>
      </c>
      <c r="F275" s="14" t="s">
        <v>801</v>
      </c>
      <c r="G275" s="14" t="s">
        <v>469</v>
      </c>
      <c r="H275" s="14" t="s">
        <v>470</v>
      </c>
      <c r="I275" s="14" t="s">
        <v>38</v>
      </c>
      <c r="J275" s="14" t="s">
        <v>39</v>
      </c>
      <c r="K275" s="25">
        <v>4</v>
      </c>
      <c r="L275" s="16">
        <v>312.92</v>
      </c>
      <c r="M275" s="17">
        <v>0.15</v>
      </c>
      <c r="N275" s="18">
        <v>127.67</v>
      </c>
      <c r="O275" s="18">
        <v>6.21</v>
      </c>
      <c r="P275" s="18">
        <v>1197.81</v>
      </c>
      <c r="Q275" s="14" t="s">
        <v>69</v>
      </c>
      <c r="R275" s="14" t="s">
        <v>28</v>
      </c>
      <c r="S275" s="14" t="s">
        <v>29</v>
      </c>
      <c r="T275" s="14" t="s">
        <v>30</v>
      </c>
      <c r="U275" s="14" t="s">
        <v>31</v>
      </c>
      <c r="V275" s="14" t="s">
        <v>785</v>
      </c>
    </row>
    <row r="276" spans="1:22" ht="17.100000000000001" customHeight="1" x14ac:dyDescent="0.25">
      <c r="A276" s="28" t="s">
        <v>1141</v>
      </c>
      <c r="B276" s="10">
        <v>45538</v>
      </c>
      <c r="C276" s="9">
        <f t="shared" si="4"/>
        <v>2024</v>
      </c>
      <c r="D276" s="9" t="str">
        <f>TEXT(salestable[[#This Row],[OrderDate]],"MMM")</f>
        <v>Sep</v>
      </c>
      <c r="E276" s="9" t="s">
        <v>1142</v>
      </c>
      <c r="F276" s="9" t="s">
        <v>670</v>
      </c>
      <c r="G276" s="9" t="s">
        <v>358</v>
      </c>
      <c r="H276" s="9" t="s">
        <v>359</v>
      </c>
      <c r="I276" s="9" t="s">
        <v>180</v>
      </c>
      <c r="J276" s="9" t="s">
        <v>256</v>
      </c>
      <c r="K276" s="25">
        <v>2</v>
      </c>
      <c r="L276" s="11">
        <v>493.21</v>
      </c>
      <c r="M276" s="12">
        <v>0.1</v>
      </c>
      <c r="N276" s="13">
        <v>44.39</v>
      </c>
      <c r="O276" s="13">
        <v>14.27</v>
      </c>
      <c r="P276" s="13">
        <v>946.44</v>
      </c>
      <c r="Q276" s="9" t="s">
        <v>153</v>
      </c>
      <c r="R276" s="9" t="s">
        <v>28</v>
      </c>
      <c r="S276" s="9" t="s">
        <v>81</v>
      </c>
      <c r="T276" s="9" t="s">
        <v>82</v>
      </c>
      <c r="U276" s="9" t="s">
        <v>43</v>
      </c>
      <c r="V276" s="9" t="s">
        <v>1143</v>
      </c>
    </row>
    <row r="277" spans="1:22" ht="17.100000000000001" customHeight="1" x14ac:dyDescent="0.25">
      <c r="A277" s="29" t="s">
        <v>1144</v>
      </c>
      <c r="B277" s="15">
        <v>44560</v>
      </c>
      <c r="C277" s="9">
        <f t="shared" si="4"/>
        <v>2021</v>
      </c>
      <c r="D277" s="9" t="str">
        <f>TEXT(salestable[[#This Row],[OrderDate]],"MMM")</f>
        <v>Dec</v>
      </c>
      <c r="E277" s="14" t="s">
        <v>1145</v>
      </c>
      <c r="F277" s="14" t="s">
        <v>332</v>
      </c>
      <c r="G277" s="14" t="s">
        <v>87</v>
      </c>
      <c r="H277" s="14" t="s">
        <v>88</v>
      </c>
      <c r="I277" s="14" t="s">
        <v>98</v>
      </c>
      <c r="J277" s="14" t="s">
        <v>26</v>
      </c>
      <c r="K277" s="25">
        <v>5</v>
      </c>
      <c r="L277" s="16">
        <v>486.32</v>
      </c>
      <c r="M277" s="17">
        <v>0</v>
      </c>
      <c r="N277" s="18">
        <v>121.58</v>
      </c>
      <c r="O277" s="18">
        <v>10.96</v>
      </c>
      <c r="P277" s="18">
        <v>2564.14</v>
      </c>
      <c r="Q277" s="14" t="s">
        <v>27</v>
      </c>
      <c r="R277" s="14" t="s">
        <v>28</v>
      </c>
      <c r="S277" s="14" t="s">
        <v>182</v>
      </c>
      <c r="T277" s="14" t="s">
        <v>183</v>
      </c>
      <c r="U277" s="14" t="s">
        <v>43</v>
      </c>
      <c r="V277" s="14" t="s">
        <v>1146</v>
      </c>
    </row>
    <row r="278" spans="1:22" ht="17.100000000000001" customHeight="1" x14ac:dyDescent="0.25">
      <c r="A278" s="28" t="s">
        <v>1147</v>
      </c>
      <c r="B278" s="10">
        <v>45526</v>
      </c>
      <c r="C278" s="9">
        <f t="shared" si="4"/>
        <v>2024</v>
      </c>
      <c r="D278" s="9" t="str">
        <f>TEXT(salestable[[#This Row],[OrderDate]],"MMM")</f>
        <v>Aug</v>
      </c>
      <c r="E278" s="9" t="s">
        <v>1148</v>
      </c>
      <c r="F278" s="9" t="s">
        <v>648</v>
      </c>
      <c r="G278" s="9" t="s">
        <v>456</v>
      </c>
      <c r="H278" s="9" t="s">
        <v>457</v>
      </c>
      <c r="I278" s="9" t="s">
        <v>180</v>
      </c>
      <c r="J278" s="9" t="s">
        <v>26</v>
      </c>
      <c r="K278" s="25">
        <v>1</v>
      </c>
      <c r="L278" s="11">
        <v>232.43</v>
      </c>
      <c r="M278" s="12">
        <v>0.15</v>
      </c>
      <c r="N278" s="13">
        <v>9.8800000000000008</v>
      </c>
      <c r="O278" s="13">
        <v>10.44</v>
      </c>
      <c r="P278" s="13">
        <v>217.89</v>
      </c>
      <c r="Q278" s="9" t="s">
        <v>69</v>
      </c>
      <c r="R278" s="9" t="s">
        <v>28</v>
      </c>
      <c r="S278" s="9" t="s">
        <v>221</v>
      </c>
      <c r="T278" s="9" t="s">
        <v>222</v>
      </c>
      <c r="U278" s="9" t="s">
        <v>43</v>
      </c>
      <c r="V278" s="9" t="s">
        <v>1149</v>
      </c>
    </row>
    <row r="279" spans="1:22" ht="17.100000000000001" customHeight="1" x14ac:dyDescent="0.25">
      <c r="A279" s="29" t="s">
        <v>1150</v>
      </c>
      <c r="B279" s="15">
        <v>45564</v>
      </c>
      <c r="C279" s="9">
        <f t="shared" si="4"/>
        <v>2024</v>
      </c>
      <c r="D279" s="9" t="str">
        <f>TEXT(salestable[[#This Row],[OrderDate]],"MMM")</f>
        <v>Sep</v>
      </c>
      <c r="E279" s="14" t="s">
        <v>1151</v>
      </c>
      <c r="F279" s="14" t="s">
        <v>35</v>
      </c>
      <c r="G279" s="14" t="s">
        <v>391</v>
      </c>
      <c r="H279" s="14" t="s">
        <v>392</v>
      </c>
      <c r="I279" s="14" t="s">
        <v>108</v>
      </c>
      <c r="J279" s="14" t="s">
        <v>123</v>
      </c>
      <c r="K279" s="25">
        <v>3</v>
      </c>
      <c r="L279" s="16">
        <v>171.64</v>
      </c>
      <c r="M279" s="17">
        <v>0</v>
      </c>
      <c r="N279" s="18">
        <v>41.19</v>
      </c>
      <c r="O279" s="18">
        <v>1.74</v>
      </c>
      <c r="P279" s="18">
        <v>557.85</v>
      </c>
      <c r="Q279" s="14" t="s">
        <v>27</v>
      </c>
      <c r="R279" s="14" t="s">
        <v>28</v>
      </c>
      <c r="S279" s="14" t="s">
        <v>166</v>
      </c>
      <c r="T279" s="14" t="s">
        <v>167</v>
      </c>
      <c r="U279" s="14" t="s">
        <v>43</v>
      </c>
      <c r="V279" s="14" t="s">
        <v>1152</v>
      </c>
    </row>
    <row r="280" spans="1:22" ht="17.100000000000001" customHeight="1" x14ac:dyDescent="0.25">
      <c r="A280" s="28" t="s">
        <v>1153</v>
      </c>
      <c r="B280" s="10">
        <v>45270</v>
      </c>
      <c r="C280" s="9">
        <f t="shared" si="4"/>
        <v>2023</v>
      </c>
      <c r="D280" s="9" t="str">
        <f>TEXT(salestable[[#This Row],[OrderDate]],"MMM")</f>
        <v>Dec</v>
      </c>
      <c r="E280" s="9" t="s">
        <v>1154</v>
      </c>
      <c r="F280" s="9" t="s">
        <v>405</v>
      </c>
      <c r="G280" s="9" t="s">
        <v>96</v>
      </c>
      <c r="H280" s="9" t="s">
        <v>97</v>
      </c>
      <c r="I280" s="9" t="s">
        <v>180</v>
      </c>
      <c r="J280" s="9" t="s">
        <v>79</v>
      </c>
      <c r="K280" s="25">
        <v>5</v>
      </c>
      <c r="L280" s="11">
        <v>436.76</v>
      </c>
      <c r="M280" s="12">
        <v>0</v>
      </c>
      <c r="N280" s="13">
        <v>174.7</v>
      </c>
      <c r="O280" s="13">
        <v>4.1100000000000003</v>
      </c>
      <c r="P280" s="13">
        <v>2362.61</v>
      </c>
      <c r="Q280" s="9" t="s">
        <v>59</v>
      </c>
      <c r="R280" s="9" t="s">
        <v>28</v>
      </c>
      <c r="S280" s="9" t="s">
        <v>210</v>
      </c>
      <c r="T280" s="9" t="s">
        <v>42</v>
      </c>
      <c r="U280" s="9" t="s">
        <v>31</v>
      </c>
      <c r="V280" s="9" t="s">
        <v>1155</v>
      </c>
    </row>
    <row r="281" spans="1:22" ht="17.100000000000001" customHeight="1" x14ac:dyDescent="0.25">
      <c r="A281" s="29" t="s">
        <v>1156</v>
      </c>
      <c r="B281" s="15">
        <v>44077</v>
      </c>
      <c r="C281" s="9">
        <f t="shared" si="4"/>
        <v>2020</v>
      </c>
      <c r="D281" s="9" t="str">
        <f>TEXT(salestable[[#This Row],[OrderDate]],"MMM")</f>
        <v>Sep</v>
      </c>
      <c r="E281" s="14" t="s">
        <v>1157</v>
      </c>
      <c r="F281" s="14" t="s">
        <v>566</v>
      </c>
      <c r="G281" s="14" t="s">
        <v>48</v>
      </c>
      <c r="H281" s="14" t="s">
        <v>49</v>
      </c>
      <c r="I281" s="14" t="s">
        <v>25</v>
      </c>
      <c r="J281" s="14" t="s">
        <v>123</v>
      </c>
      <c r="K281" s="25">
        <v>5</v>
      </c>
      <c r="L281" s="16">
        <v>152.56</v>
      </c>
      <c r="M281" s="17">
        <v>0</v>
      </c>
      <c r="N281" s="18">
        <v>61.02</v>
      </c>
      <c r="O281" s="18">
        <v>10.29</v>
      </c>
      <c r="P281" s="18">
        <v>834.11</v>
      </c>
      <c r="Q281" s="14" t="s">
        <v>69</v>
      </c>
      <c r="R281" s="14" t="s">
        <v>132</v>
      </c>
      <c r="S281" s="14" t="s">
        <v>41</v>
      </c>
      <c r="T281" s="14" t="s">
        <v>42</v>
      </c>
      <c r="U281" s="14" t="s">
        <v>72</v>
      </c>
      <c r="V281" s="14" t="s">
        <v>1158</v>
      </c>
    </row>
    <row r="282" spans="1:22" ht="17.100000000000001" customHeight="1" x14ac:dyDescent="0.25">
      <c r="A282" s="28" t="s">
        <v>1159</v>
      </c>
      <c r="B282" s="10">
        <v>44666</v>
      </c>
      <c r="C282" s="9">
        <f t="shared" si="4"/>
        <v>2022</v>
      </c>
      <c r="D282" s="9" t="str">
        <f>TEXT(salestable[[#This Row],[OrderDate]],"MMM")</f>
        <v>Apr</v>
      </c>
      <c r="E282" s="9" t="s">
        <v>1160</v>
      </c>
      <c r="F282" s="9" t="s">
        <v>624</v>
      </c>
      <c r="G282" s="9" t="s">
        <v>319</v>
      </c>
      <c r="H282" s="9" t="s">
        <v>320</v>
      </c>
      <c r="I282" s="9" t="s">
        <v>25</v>
      </c>
      <c r="J282" s="9" t="s">
        <v>354</v>
      </c>
      <c r="K282" s="25">
        <v>2</v>
      </c>
      <c r="L282" s="11">
        <v>217.88</v>
      </c>
      <c r="M282" s="12">
        <v>0.25</v>
      </c>
      <c r="N282" s="13">
        <v>26.15</v>
      </c>
      <c r="O282" s="13">
        <v>3.94</v>
      </c>
      <c r="P282" s="13">
        <v>356.91</v>
      </c>
      <c r="Q282" s="9" t="s">
        <v>153</v>
      </c>
      <c r="R282" s="9" t="s">
        <v>28</v>
      </c>
      <c r="S282" s="9" t="s">
        <v>228</v>
      </c>
      <c r="T282" s="9" t="s">
        <v>82</v>
      </c>
      <c r="U282" s="9" t="s">
        <v>31</v>
      </c>
      <c r="V282" s="9" t="s">
        <v>1161</v>
      </c>
    </row>
    <row r="283" spans="1:22" ht="17.100000000000001" customHeight="1" x14ac:dyDescent="0.25">
      <c r="A283" s="29" t="s">
        <v>1162</v>
      </c>
      <c r="B283" s="15">
        <v>45293</v>
      </c>
      <c r="C283" s="9">
        <f t="shared" si="4"/>
        <v>2024</v>
      </c>
      <c r="D283" s="9" t="str">
        <f>TEXT(salestable[[#This Row],[OrderDate]],"MMM")</f>
        <v>Jan</v>
      </c>
      <c r="E283" s="14" t="s">
        <v>1163</v>
      </c>
      <c r="F283" s="14" t="s">
        <v>944</v>
      </c>
      <c r="G283" s="14" t="s">
        <v>286</v>
      </c>
      <c r="H283" s="14" t="s">
        <v>287</v>
      </c>
      <c r="I283" s="14" t="s">
        <v>108</v>
      </c>
      <c r="J283" s="14" t="s">
        <v>68</v>
      </c>
      <c r="K283" s="25">
        <v>3</v>
      </c>
      <c r="L283" s="16">
        <v>349.83</v>
      </c>
      <c r="M283" s="17">
        <v>0</v>
      </c>
      <c r="N283" s="18">
        <v>52.47</v>
      </c>
      <c r="O283" s="18">
        <v>9.06</v>
      </c>
      <c r="P283" s="18">
        <v>1111.02</v>
      </c>
      <c r="Q283" s="14" t="s">
        <v>40</v>
      </c>
      <c r="R283" s="14" t="s">
        <v>28</v>
      </c>
      <c r="S283" s="14" t="s">
        <v>154</v>
      </c>
      <c r="T283" s="14" t="s">
        <v>155</v>
      </c>
      <c r="U283" s="14" t="s">
        <v>31</v>
      </c>
      <c r="V283" s="14" t="s">
        <v>1164</v>
      </c>
    </row>
    <row r="284" spans="1:22" ht="17.100000000000001" customHeight="1" x14ac:dyDescent="0.25">
      <c r="A284" s="28" t="s">
        <v>1165</v>
      </c>
      <c r="B284" s="10">
        <v>44033</v>
      </c>
      <c r="C284" s="9">
        <f t="shared" si="4"/>
        <v>2020</v>
      </c>
      <c r="D284" s="9" t="str">
        <f>TEXT(salestable[[#This Row],[OrderDate]],"MMM")</f>
        <v>Jul</v>
      </c>
      <c r="E284" s="9" t="s">
        <v>1166</v>
      </c>
      <c r="F284" s="9" t="s">
        <v>562</v>
      </c>
      <c r="G284" s="9" t="s">
        <v>456</v>
      </c>
      <c r="H284" s="9" t="s">
        <v>457</v>
      </c>
      <c r="I284" s="9" t="s">
        <v>108</v>
      </c>
      <c r="J284" s="9" t="s">
        <v>123</v>
      </c>
      <c r="K284" s="25">
        <v>1</v>
      </c>
      <c r="L284" s="11">
        <v>25.8</v>
      </c>
      <c r="M284" s="12">
        <v>0.15</v>
      </c>
      <c r="N284" s="13">
        <v>1.75</v>
      </c>
      <c r="O284" s="13">
        <v>2.16</v>
      </c>
      <c r="P284" s="13">
        <v>25.84</v>
      </c>
      <c r="Q284" s="9" t="s">
        <v>80</v>
      </c>
      <c r="R284" s="9" t="s">
        <v>132</v>
      </c>
      <c r="S284" s="9" t="s">
        <v>89</v>
      </c>
      <c r="T284" s="9" t="s">
        <v>90</v>
      </c>
      <c r="U284" s="9" t="s">
        <v>235</v>
      </c>
      <c r="V284" s="9" t="s">
        <v>1167</v>
      </c>
    </row>
    <row r="285" spans="1:22" ht="17.100000000000001" customHeight="1" x14ac:dyDescent="0.25">
      <c r="A285" s="29" t="s">
        <v>1168</v>
      </c>
      <c r="B285" s="15">
        <v>45038</v>
      </c>
      <c r="C285" s="9">
        <f t="shared" si="4"/>
        <v>2023</v>
      </c>
      <c r="D285" s="9" t="str">
        <f>TEXT(salestable[[#This Row],[OrderDate]],"MMM")</f>
        <v>Apr</v>
      </c>
      <c r="E285" s="14" t="s">
        <v>1169</v>
      </c>
      <c r="F285" s="14" t="s">
        <v>1170</v>
      </c>
      <c r="G285" s="14" t="s">
        <v>96</v>
      </c>
      <c r="H285" s="14" t="s">
        <v>97</v>
      </c>
      <c r="I285" s="14" t="s">
        <v>98</v>
      </c>
      <c r="J285" s="14" t="s">
        <v>256</v>
      </c>
      <c r="K285" s="25">
        <v>4</v>
      </c>
      <c r="L285" s="16">
        <v>235.08</v>
      </c>
      <c r="M285" s="17">
        <v>0.05</v>
      </c>
      <c r="N285" s="18">
        <v>71.459999999999994</v>
      </c>
      <c r="O285" s="18">
        <v>13.48</v>
      </c>
      <c r="P285" s="18">
        <v>978.24</v>
      </c>
      <c r="Q285" s="14" t="s">
        <v>40</v>
      </c>
      <c r="R285" s="14" t="s">
        <v>28</v>
      </c>
      <c r="S285" s="14" t="s">
        <v>339</v>
      </c>
      <c r="T285" s="14" t="s">
        <v>82</v>
      </c>
      <c r="U285" s="14" t="s">
        <v>43</v>
      </c>
      <c r="V285" s="14" t="s">
        <v>1171</v>
      </c>
    </row>
    <row r="286" spans="1:22" ht="17.100000000000001" customHeight="1" x14ac:dyDescent="0.25">
      <c r="A286" s="28" t="s">
        <v>1172</v>
      </c>
      <c r="B286" s="10">
        <v>43953</v>
      </c>
      <c r="C286" s="9">
        <f t="shared" si="4"/>
        <v>2020</v>
      </c>
      <c r="D286" s="9" t="str">
        <f>TEXT(salestable[[#This Row],[OrderDate]],"MMM")</f>
        <v>May</v>
      </c>
      <c r="E286" s="9" t="s">
        <v>1173</v>
      </c>
      <c r="F286" s="9" t="s">
        <v>1174</v>
      </c>
      <c r="G286" s="9" t="s">
        <v>358</v>
      </c>
      <c r="H286" s="9" t="s">
        <v>359</v>
      </c>
      <c r="I286" s="9" t="s">
        <v>98</v>
      </c>
      <c r="J286" s="9" t="s">
        <v>79</v>
      </c>
      <c r="K286" s="25">
        <v>1</v>
      </c>
      <c r="L286" s="11">
        <v>485.49</v>
      </c>
      <c r="M286" s="12">
        <v>0</v>
      </c>
      <c r="N286" s="13">
        <v>58.26</v>
      </c>
      <c r="O286" s="13">
        <v>13.38</v>
      </c>
      <c r="P286" s="13">
        <v>557.13</v>
      </c>
      <c r="Q286" s="9" t="s">
        <v>69</v>
      </c>
      <c r="R286" s="9" t="s">
        <v>28</v>
      </c>
      <c r="S286" s="9" t="s">
        <v>188</v>
      </c>
      <c r="T286" s="9" t="s">
        <v>82</v>
      </c>
      <c r="U286" s="9" t="s">
        <v>72</v>
      </c>
      <c r="V286" s="9" t="s">
        <v>1175</v>
      </c>
    </row>
    <row r="287" spans="1:22" ht="17.100000000000001" customHeight="1" x14ac:dyDescent="0.25">
      <c r="A287" s="29" t="s">
        <v>1176</v>
      </c>
      <c r="B287" s="15">
        <v>44231</v>
      </c>
      <c r="C287" s="9">
        <f t="shared" si="4"/>
        <v>2021</v>
      </c>
      <c r="D287" s="9" t="str">
        <f>TEXT(salestable[[#This Row],[OrderDate]],"MMM")</f>
        <v>Feb</v>
      </c>
      <c r="E287" s="14" t="s">
        <v>1177</v>
      </c>
      <c r="F287" s="14" t="s">
        <v>379</v>
      </c>
      <c r="G287" s="14" t="s">
        <v>783</v>
      </c>
      <c r="H287" s="14" t="s">
        <v>784</v>
      </c>
      <c r="I287" s="14" t="s">
        <v>25</v>
      </c>
      <c r="J287" s="14" t="s">
        <v>58</v>
      </c>
      <c r="K287" s="25">
        <v>5</v>
      </c>
      <c r="L287" s="16">
        <v>126.21</v>
      </c>
      <c r="M287" s="17">
        <v>0.2</v>
      </c>
      <c r="N287" s="18">
        <v>40.39</v>
      </c>
      <c r="O287" s="18">
        <v>11.32</v>
      </c>
      <c r="P287" s="18">
        <v>556.54999999999995</v>
      </c>
      <c r="Q287" s="14" t="s">
        <v>69</v>
      </c>
      <c r="R287" s="14" t="s">
        <v>28</v>
      </c>
      <c r="S287" s="14" t="s">
        <v>89</v>
      </c>
      <c r="T287" s="14" t="s">
        <v>90</v>
      </c>
      <c r="U287" s="14" t="s">
        <v>43</v>
      </c>
      <c r="V287" s="14" t="s">
        <v>1178</v>
      </c>
    </row>
    <row r="288" spans="1:22" ht="17.100000000000001" customHeight="1" x14ac:dyDescent="0.25">
      <c r="A288" s="28" t="s">
        <v>1179</v>
      </c>
      <c r="B288" s="10">
        <v>44597</v>
      </c>
      <c r="C288" s="9">
        <f t="shared" si="4"/>
        <v>2022</v>
      </c>
      <c r="D288" s="9" t="str">
        <f>TEXT(salestable[[#This Row],[OrderDate]],"MMM")</f>
        <v>Feb</v>
      </c>
      <c r="E288" s="9" t="s">
        <v>1180</v>
      </c>
      <c r="F288" s="9" t="s">
        <v>720</v>
      </c>
      <c r="G288" s="9" t="s">
        <v>114</v>
      </c>
      <c r="H288" s="9" t="s">
        <v>115</v>
      </c>
      <c r="I288" s="9" t="s">
        <v>98</v>
      </c>
      <c r="J288" s="9" t="s">
        <v>39</v>
      </c>
      <c r="K288" s="25">
        <v>3</v>
      </c>
      <c r="L288" s="11">
        <v>436.44</v>
      </c>
      <c r="M288" s="12">
        <v>0.1</v>
      </c>
      <c r="N288" s="13">
        <v>94.27</v>
      </c>
      <c r="O288" s="13">
        <v>14.18</v>
      </c>
      <c r="P288" s="13">
        <v>1286.8399999999999</v>
      </c>
      <c r="Q288" s="9" t="s">
        <v>59</v>
      </c>
      <c r="R288" s="9" t="s">
        <v>28</v>
      </c>
      <c r="S288" s="9" t="s">
        <v>29</v>
      </c>
      <c r="T288" s="9" t="s">
        <v>30</v>
      </c>
      <c r="U288" s="9" t="s">
        <v>43</v>
      </c>
      <c r="V288" s="9" t="s">
        <v>1181</v>
      </c>
    </row>
    <row r="289" spans="1:22" ht="17.100000000000001" customHeight="1" x14ac:dyDescent="0.25">
      <c r="A289" s="29" t="s">
        <v>1182</v>
      </c>
      <c r="B289" s="15">
        <v>44124</v>
      </c>
      <c r="C289" s="9">
        <f t="shared" si="4"/>
        <v>2020</v>
      </c>
      <c r="D289" s="9" t="str">
        <f>TEXT(salestable[[#This Row],[OrderDate]],"MMM")</f>
        <v>Oct</v>
      </c>
      <c r="E289" s="14" t="s">
        <v>1183</v>
      </c>
      <c r="F289" s="14" t="s">
        <v>163</v>
      </c>
      <c r="G289" s="14" t="s">
        <v>469</v>
      </c>
      <c r="H289" s="14" t="s">
        <v>470</v>
      </c>
      <c r="I289" s="14" t="s">
        <v>98</v>
      </c>
      <c r="J289" s="14" t="s">
        <v>68</v>
      </c>
      <c r="K289" s="25">
        <v>1</v>
      </c>
      <c r="L289" s="16">
        <v>465.84</v>
      </c>
      <c r="M289" s="17">
        <v>0.05</v>
      </c>
      <c r="N289" s="18">
        <v>22.13</v>
      </c>
      <c r="O289" s="18">
        <v>2.2599999999999998</v>
      </c>
      <c r="P289" s="18">
        <v>466.94</v>
      </c>
      <c r="Q289" s="14" t="s">
        <v>27</v>
      </c>
      <c r="R289" s="14" t="s">
        <v>28</v>
      </c>
      <c r="S289" s="14" t="s">
        <v>210</v>
      </c>
      <c r="T289" s="14" t="s">
        <v>42</v>
      </c>
      <c r="U289" s="14" t="s">
        <v>43</v>
      </c>
      <c r="V289" s="14" t="s">
        <v>1184</v>
      </c>
    </row>
    <row r="290" spans="1:22" ht="17.100000000000001" customHeight="1" x14ac:dyDescent="0.25">
      <c r="A290" s="28" t="s">
        <v>1185</v>
      </c>
      <c r="B290" s="10">
        <v>44110</v>
      </c>
      <c r="C290" s="9">
        <f t="shared" si="4"/>
        <v>2020</v>
      </c>
      <c r="D290" s="9" t="str">
        <f>TEXT(salestable[[#This Row],[OrderDate]],"MMM")</f>
        <v>Oct</v>
      </c>
      <c r="E290" s="9" t="s">
        <v>1186</v>
      </c>
      <c r="F290" s="9" t="s">
        <v>177</v>
      </c>
      <c r="G290" s="9" t="s">
        <v>151</v>
      </c>
      <c r="H290" s="9" t="s">
        <v>152</v>
      </c>
      <c r="I290" s="9" t="s">
        <v>25</v>
      </c>
      <c r="J290" s="9" t="s">
        <v>109</v>
      </c>
      <c r="K290" s="25">
        <v>4</v>
      </c>
      <c r="L290" s="11">
        <v>41.51</v>
      </c>
      <c r="M290" s="12">
        <v>0</v>
      </c>
      <c r="N290" s="13">
        <v>19.920000000000002</v>
      </c>
      <c r="O290" s="13">
        <v>5.9</v>
      </c>
      <c r="P290" s="13">
        <v>191.86</v>
      </c>
      <c r="Q290" s="9" t="s">
        <v>80</v>
      </c>
      <c r="R290" s="9" t="s">
        <v>132</v>
      </c>
      <c r="S290" s="9" t="s">
        <v>124</v>
      </c>
      <c r="T290" s="9" t="s">
        <v>125</v>
      </c>
      <c r="U290" s="9" t="s">
        <v>43</v>
      </c>
      <c r="V290" s="9" t="s">
        <v>1187</v>
      </c>
    </row>
    <row r="291" spans="1:22" ht="17.100000000000001" customHeight="1" x14ac:dyDescent="0.25">
      <c r="A291" s="29" t="s">
        <v>1188</v>
      </c>
      <c r="B291" s="15">
        <v>44714</v>
      </c>
      <c r="C291" s="9">
        <f t="shared" si="4"/>
        <v>2022</v>
      </c>
      <c r="D291" s="9" t="str">
        <f>TEXT(salestable[[#This Row],[OrderDate]],"MMM")</f>
        <v>Jun</v>
      </c>
      <c r="E291" s="14" t="s">
        <v>1189</v>
      </c>
      <c r="F291" s="14" t="s">
        <v>974</v>
      </c>
      <c r="G291" s="14" t="s">
        <v>592</v>
      </c>
      <c r="H291" s="14" t="s">
        <v>593</v>
      </c>
      <c r="I291" s="14" t="s">
        <v>108</v>
      </c>
      <c r="J291" s="14" t="s">
        <v>58</v>
      </c>
      <c r="K291" s="25">
        <v>2</v>
      </c>
      <c r="L291" s="16">
        <v>57.26</v>
      </c>
      <c r="M291" s="17">
        <v>0.2</v>
      </c>
      <c r="N291" s="18">
        <v>10.99</v>
      </c>
      <c r="O291" s="18">
        <v>1.1100000000000001</v>
      </c>
      <c r="P291" s="18">
        <v>103.72</v>
      </c>
      <c r="Q291" s="14" t="s">
        <v>69</v>
      </c>
      <c r="R291" s="14" t="s">
        <v>28</v>
      </c>
      <c r="S291" s="14" t="s">
        <v>29</v>
      </c>
      <c r="T291" s="14" t="s">
        <v>30</v>
      </c>
      <c r="U291" s="14" t="s">
        <v>43</v>
      </c>
      <c r="V291" s="14" t="s">
        <v>905</v>
      </c>
    </row>
    <row r="292" spans="1:22" ht="17.100000000000001" customHeight="1" x14ac:dyDescent="0.25">
      <c r="A292" s="28" t="s">
        <v>1190</v>
      </c>
      <c r="B292" s="10">
        <v>45464</v>
      </c>
      <c r="C292" s="9">
        <f t="shared" si="4"/>
        <v>2024</v>
      </c>
      <c r="D292" s="9" t="str">
        <f>TEXT(salestable[[#This Row],[OrderDate]],"MMM")</f>
        <v>Jun</v>
      </c>
      <c r="E292" s="9" t="s">
        <v>1191</v>
      </c>
      <c r="F292" s="9" t="s">
        <v>1192</v>
      </c>
      <c r="G292" s="9" t="s">
        <v>521</v>
      </c>
      <c r="H292" s="9" t="s">
        <v>522</v>
      </c>
      <c r="I292" s="9" t="s">
        <v>38</v>
      </c>
      <c r="J292" s="9" t="s">
        <v>354</v>
      </c>
      <c r="K292" s="25">
        <v>3</v>
      </c>
      <c r="L292" s="11">
        <v>432.19</v>
      </c>
      <c r="M292" s="12">
        <v>0.05</v>
      </c>
      <c r="N292" s="13">
        <v>98.54</v>
      </c>
      <c r="O292" s="13">
        <v>1.1399999999999999</v>
      </c>
      <c r="P292" s="13">
        <v>1331.42</v>
      </c>
      <c r="Q292" s="9" t="s">
        <v>153</v>
      </c>
      <c r="R292" s="9" t="s">
        <v>181</v>
      </c>
      <c r="S292" s="9" t="s">
        <v>221</v>
      </c>
      <c r="T292" s="9" t="s">
        <v>222</v>
      </c>
      <c r="U292" s="9" t="s">
        <v>43</v>
      </c>
      <c r="V292" s="9" t="s">
        <v>1193</v>
      </c>
    </row>
    <row r="293" spans="1:22" ht="17.100000000000001" customHeight="1" x14ac:dyDescent="0.25">
      <c r="A293" s="29" t="s">
        <v>1194</v>
      </c>
      <c r="B293" s="15">
        <v>44028</v>
      </c>
      <c r="C293" s="9">
        <f t="shared" si="4"/>
        <v>2020</v>
      </c>
      <c r="D293" s="9" t="str">
        <f>TEXT(salestable[[#This Row],[OrderDate]],"MMM")</f>
        <v>Jul</v>
      </c>
      <c r="E293" s="14" t="s">
        <v>1195</v>
      </c>
      <c r="F293" s="14" t="s">
        <v>76</v>
      </c>
      <c r="G293" s="14" t="s">
        <v>196</v>
      </c>
      <c r="H293" s="14" t="s">
        <v>197</v>
      </c>
      <c r="I293" s="14" t="s">
        <v>180</v>
      </c>
      <c r="J293" s="14" t="s">
        <v>256</v>
      </c>
      <c r="K293" s="25">
        <v>1</v>
      </c>
      <c r="L293" s="16">
        <v>402.92</v>
      </c>
      <c r="M293" s="17">
        <v>0.15</v>
      </c>
      <c r="N293" s="18">
        <v>27.4</v>
      </c>
      <c r="O293" s="18">
        <v>11.53</v>
      </c>
      <c r="P293" s="18">
        <v>381.41</v>
      </c>
      <c r="Q293" s="14" t="s">
        <v>153</v>
      </c>
      <c r="R293" s="14" t="s">
        <v>99</v>
      </c>
      <c r="S293" s="14" t="s">
        <v>221</v>
      </c>
      <c r="T293" s="14" t="s">
        <v>222</v>
      </c>
      <c r="U293" s="14" t="s">
        <v>43</v>
      </c>
      <c r="V293" s="14" t="s">
        <v>1196</v>
      </c>
    </row>
    <row r="294" spans="1:22" ht="17.100000000000001" customHeight="1" x14ac:dyDescent="0.25">
      <c r="A294" s="28" t="s">
        <v>1197</v>
      </c>
      <c r="B294" s="10">
        <v>44812</v>
      </c>
      <c r="C294" s="9">
        <f t="shared" si="4"/>
        <v>2022</v>
      </c>
      <c r="D294" s="9" t="str">
        <f>TEXT(salestable[[#This Row],[OrderDate]],"MMM")</f>
        <v>Sep</v>
      </c>
      <c r="E294" s="9" t="s">
        <v>1198</v>
      </c>
      <c r="F294" s="9" t="s">
        <v>652</v>
      </c>
      <c r="G294" s="9" t="s">
        <v>23</v>
      </c>
      <c r="H294" s="9" t="s">
        <v>24</v>
      </c>
      <c r="I294" s="9" t="s">
        <v>38</v>
      </c>
      <c r="J294" s="9" t="s">
        <v>68</v>
      </c>
      <c r="K294" s="25">
        <v>5</v>
      </c>
      <c r="L294" s="11">
        <v>541.67999999999995</v>
      </c>
      <c r="M294" s="12">
        <v>0</v>
      </c>
      <c r="N294" s="13">
        <v>135.41999999999999</v>
      </c>
      <c r="O294" s="13">
        <v>13.07</v>
      </c>
      <c r="P294" s="13">
        <v>2856.89</v>
      </c>
      <c r="Q294" s="9" t="s">
        <v>80</v>
      </c>
      <c r="R294" s="9" t="s">
        <v>28</v>
      </c>
      <c r="S294" s="9" t="s">
        <v>139</v>
      </c>
      <c r="T294" s="9" t="s">
        <v>140</v>
      </c>
      <c r="U294" s="9" t="s">
        <v>31</v>
      </c>
      <c r="V294" s="9" t="s">
        <v>1199</v>
      </c>
    </row>
    <row r="295" spans="1:22" ht="17.100000000000001" customHeight="1" x14ac:dyDescent="0.25">
      <c r="A295" s="29" t="s">
        <v>1200</v>
      </c>
      <c r="B295" s="15">
        <v>45365</v>
      </c>
      <c r="C295" s="9">
        <f t="shared" si="4"/>
        <v>2024</v>
      </c>
      <c r="D295" s="9" t="str">
        <f>TEXT(salestable[[#This Row],[OrderDate]],"MMM")</f>
        <v>Mar</v>
      </c>
      <c r="E295" s="14" t="s">
        <v>1201</v>
      </c>
      <c r="F295" s="14" t="s">
        <v>396</v>
      </c>
      <c r="G295" s="14" t="s">
        <v>66</v>
      </c>
      <c r="H295" s="14" t="s">
        <v>67</v>
      </c>
      <c r="I295" s="14" t="s">
        <v>180</v>
      </c>
      <c r="J295" s="14" t="s">
        <v>109</v>
      </c>
      <c r="K295" s="25">
        <v>5</v>
      </c>
      <c r="L295" s="16">
        <v>276.60000000000002</v>
      </c>
      <c r="M295" s="17">
        <v>0.15</v>
      </c>
      <c r="N295" s="18">
        <v>94.04</v>
      </c>
      <c r="O295" s="18">
        <v>10.28</v>
      </c>
      <c r="P295" s="18">
        <v>1279.8699999999999</v>
      </c>
      <c r="Q295" s="14" t="s">
        <v>40</v>
      </c>
      <c r="R295" s="14" t="s">
        <v>28</v>
      </c>
      <c r="S295" s="14" t="s">
        <v>100</v>
      </c>
      <c r="T295" s="14" t="s">
        <v>101</v>
      </c>
      <c r="U295" s="14" t="s">
        <v>31</v>
      </c>
      <c r="V295" s="14" t="s">
        <v>1202</v>
      </c>
    </row>
    <row r="296" spans="1:22" ht="17.100000000000001" customHeight="1" x14ac:dyDescent="0.25">
      <c r="A296" s="28" t="s">
        <v>1203</v>
      </c>
      <c r="B296" s="10">
        <v>44582</v>
      </c>
      <c r="C296" s="9">
        <f t="shared" si="4"/>
        <v>2022</v>
      </c>
      <c r="D296" s="9" t="str">
        <f>TEXT(salestable[[#This Row],[OrderDate]],"MMM")</f>
        <v>Jan</v>
      </c>
      <c r="E296" s="9" t="s">
        <v>1204</v>
      </c>
      <c r="F296" s="9" t="s">
        <v>1205</v>
      </c>
      <c r="G296" s="9" t="s">
        <v>233</v>
      </c>
      <c r="H296" s="9" t="s">
        <v>234</v>
      </c>
      <c r="I296" s="9" t="s">
        <v>25</v>
      </c>
      <c r="J296" s="9" t="s">
        <v>109</v>
      </c>
      <c r="K296" s="25">
        <v>3</v>
      </c>
      <c r="L296" s="11">
        <v>466.02</v>
      </c>
      <c r="M296" s="12">
        <v>0</v>
      </c>
      <c r="N296" s="13">
        <v>69.900000000000006</v>
      </c>
      <c r="O296" s="13">
        <v>12.53</v>
      </c>
      <c r="P296" s="13">
        <v>1480.49</v>
      </c>
      <c r="Q296" s="9" t="s">
        <v>27</v>
      </c>
      <c r="R296" s="9" t="s">
        <v>28</v>
      </c>
      <c r="S296" s="9" t="s">
        <v>166</v>
      </c>
      <c r="T296" s="9" t="s">
        <v>167</v>
      </c>
      <c r="U296" s="9" t="s">
        <v>72</v>
      </c>
      <c r="V296" s="9" t="s">
        <v>1206</v>
      </c>
    </row>
    <row r="297" spans="1:22" ht="17.100000000000001" customHeight="1" x14ac:dyDescent="0.25">
      <c r="A297" s="29" t="s">
        <v>1207</v>
      </c>
      <c r="B297" s="15">
        <v>43974</v>
      </c>
      <c r="C297" s="9">
        <f t="shared" si="4"/>
        <v>2020</v>
      </c>
      <c r="D297" s="9" t="str">
        <f>TEXT(salestable[[#This Row],[OrderDate]],"MMM")</f>
        <v>May</v>
      </c>
      <c r="E297" s="14" t="s">
        <v>1208</v>
      </c>
      <c r="F297" s="14" t="s">
        <v>1099</v>
      </c>
      <c r="G297" s="14" t="s">
        <v>280</v>
      </c>
      <c r="H297" s="14" t="s">
        <v>281</v>
      </c>
      <c r="I297" s="14" t="s">
        <v>98</v>
      </c>
      <c r="J297" s="14" t="s">
        <v>109</v>
      </c>
      <c r="K297" s="25">
        <v>2</v>
      </c>
      <c r="L297" s="16">
        <v>464.46</v>
      </c>
      <c r="M297" s="17">
        <v>0.05</v>
      </c>
      <c r="N297" s="18">
        <v>105.9</v>
      </c>
      <c r="O297" s="18">
        <v>13.46</v>
      </c>
      <c r="P297" s="18">
        <v>1001.83</v>
      </c>
      <c r="Q297" s="14" t="s">
        <v>80</v>
      </c>
      <c r="R297" s="14" t="s">
        <v>28</v>
      </c>
      <c r="S297" s="14" t="s">
        <v>188</v>
      </c>
      <c r="T297" s="14" t="s">
        <v>82</v>
      </c>
      <c r="U297" s="14" t="s">
        <v>43</v>
      </c>
      <c r="V297" s="14" t="s">
        <v>709</v>
      </c>
    </row>
    <row r="298" spans="1:22" ht="17.100000000000001" customHeight="1" x14ac:dyDescent="0.25">
      <c r="A298" s="28" t="s">
        <v>1209</v>
      </c>
      <c r="B298" s="10">
        <v>44439</v>
      </c>
      <c r="C298" s="9">
        <f t="shared" si="4"/>
        <v>2021</v>
      </c>
      <c r="D298" s="9" t="str">
        <f>TEXT(salestable[[#This Row],[OrderDate]],"MMM")</f>
        <v>Aug</v>
      </c>
      <c r="E298" s="9" t="s">
        <v>1210</v>
      </c>
      <c r="F298" s="9" t="s">
        <v>1211</v>
      </c>
      <c r="G298" s="9" t="s">
        <v>945</v>
      </c>
      <c r="H298" s="9" t="s">
        <v>946</v>
      </c>
      <c r="I298" s="9" t="s">
        <v>180</v>
      </c>
      <c r="J298" s="9" t="s">
        <v>263</v>
      </c>
      <c r="K298" s="25">
        <v>3</v>
      </c>
      <c r="L298" s="11">
        <v>331.2</v>
      </c>
      <c r="M298" s="12">
        <v>0.05</v>
      </c>
      <c r="N298" s="13">
        <v>47.2</v>
      </c>
      <c r="O298" s="13">
        <v>0.11</v>
      </c>
      <c r="P298" s="13">
        <v>991.23</v>
      </c>
      <c r="Q298" s="9" t="s">
        <v>27</v>
      </c>
      <c r="R298" s="9" t="s">
        <v>28</v>
      </c>
      <c r="S298" s="9" t="s">
        <v>188</v>
      </c>
      <c r="T298" s="9" t="s">
        <v>82</v>
      </c>
      <c r="U298" s="9" t="s">
        <v>43</v>
      </c>
      <c r="V298" s="9" t="s">
        <v>1212</v>
      </c>
    </row>
    <row r="299" spans="1:22" ht="17.100000000000001" customHeight="1" x14ac:dyDescent="0.25">
      <c r="A299" s="29" t="s">
        <v>1213</v>
      </c>
      <c r="B299" s="15">
        <v>45055</v>
      </c>
      <c r="C299" s="9">
        <f t="shared" si="4"/>
        <v>2023</v>
      </c>
      <c r="D299" s="9" t="str">
        <f>TEXT(salestable[[#This Row],[OrderDate]],"MMM")</f>
        <v>May</v>
      </c>
      <c r="E299" s="14" t="s">
        <v>1214</v>
      </c>
      <c r="F299" s="14" t="s">
        <v>418</v>
      </c>
      <c r="G299" s="14" t="s">
        <v>945</v>
      </c>
      <c r="H299" s="14" t="s">
        <v>946</v>
      </c>
      <c r="I299" s="14" t="s">
        <v>50</v>
      </c>
      <c r="J299" s="14" t="s">
        <v>58</v>
      </c>
      <c r="K299" s="25">
        <v>4</v>
      </c>
      <c r="L299" s="16">
        <v>97.45</v>
      </c>
      <c r="M299" s="17">
        <v>0.1</v>
      </c>
      <c r="N299" s="18">
        <v>17.54</v>
      </c>
      <c r="O299" s="18">
        <v>0.02</v>
      </c>
      <c r="P299" s="18">
        <v>368.38</v>
      </c>
      <c r="Q299" s="14" t="s">
        <v>40</v>
      </c>
      <c r="R299" s="14" t="s">
        <v>28</v>
      </c>
      <c r="S299" s="14" t="s">
        <v>221</v>
      </c>
      <c r="T299" s="14" t="s">
        <v>222</v>
      </c>
      <c r="U299" s="14" t="s">
        <v>43</v>
      </c>
      <c r="V299" s="14" t="s">
        <v>1215</v>
      </c>
    </row>
    <row r="300" spans="1:22" ht="17.100000000000001" customHeight="1" x14ac:dyDescent="0.25">
      <c r="A300" s="28" t="s">
        <v>1216</v>
      </c>
      <c r="B300" s="10">
        <v>44978</v>
      </c>
      <c r="C300" s="9">
        <f t="shared" si="4"/>
        <v>2023</v>
      </c>
      <c r="D300" s="9" t="str">
        <f>TEXT(salestable[[#This Row],[OrderDate]],"MMM")</f>
        <v>Feb</v>
      </c>
      <c r="E300" s="9" t="s">
        <v>1217</v>
      </c>
      <c r="F300" s="9" t="s">
        <v>670</v>
      </c>
      <c r="G300" s="9" t="s">
        <v>151</v>
      </c>
      <c r="H300" s="9" t="s">
        <v>152</v>
      </c>
      <c r="I300" s="9" t="s">
        <v>180</v>
      </c>
      <c r="J300" s="9" t="s">
        <v>39</v>
      </c>
      <c r="K300" s="25">
        <v>1</v>
      </c>
      <c r="L300" s="11">
        <v>540.72</v>
      </c>
      <c r="M300" s="12">
        <v>0.05</v>
      </c>
      <c r="N300" s="13">
        <v>25.68</v>
      </c>
      <c r="O300" s="13">
        <v>7.52</v>
      </c>
      <c r="P300" s="13">
        <v>546.88</v>
      </c>
      <c r="Q300" s="9" t="s">
        <v>40</v>
      </c>
      <c r="R300" s="9" t="s">
        <v>28</v>
      </c>
      <c r="S300" s="9" t="s">
        <v>139</v>
      </c>
      <c r="T300" s="9" t="s">
        <v>140</v>
      </c>
      <c r="U300" s="9" t="s">
        <v>31</v>
      </c>
      <c r="V300" s="9" t="s">
        <v>1218</v>
      </c>
    </row>
    <row r="301" spans="1:22" ht="17.100000000000001" customHeight="1" x14ac:dyDescent="0.25">
      <c r="A301" s="29" t="s">
        <v>1219</v>
      </c>
      <c r="B301" s="15">
        <v>44017</v>
      </c>
      <c r="C301" s="9">
        <f t="shared" si="4"/>
        <v>2020</v>
      </c>
      <c r="D301" s="9" t="str">
        <f>TEXT(salestable[[#This Row],[OrderDate]],"MMM")</f>
        <v>Jul</v>
      </c>
      <c r="E301" s="14" t="s">
        <v>1220</v>
      </c>
      <c r="F301" s="14" t="s">
        <v>1133</v>
      </c>
      <c r="G301" s="14" t="s">
        <v>114</v>
      </c>
      <c r="H301" s="14" t="s">
        <v>115</v>
      </c>
      <c r="I301" s="14" t="s">
        <v>25</v>
      </c>
      <c r="J301" s="14" t="s">
        <v>79</v>
      </c>
      <c r="K301" s="25">
        <v>2</v>
      </c>
      <c r="L301" s="16">
        <v>308.26</v>
      </c>
      <c r="M301" s="17">
        <v>0.15</v>
      </c>
      <c r="N301" s="18">
        <v>94.33</v>
      </c>
      <c r="O301" s="18">
        <v>9.57</v>
      </c>
      <c r="P301" s="18">
        <v>627.94000000000005</v>
      </c>
      <c r="Q301" s="14" t="s">
        <v>40</v>
      </c>
      <c r="R301" s="14" t="s">
        <v>28</v>
      </c>
      <c r="S301" s="14" t="s">
        <v>60</v>
      </c>
      <c r="T301" s="14" t="s">
        <v>61</v>
      </c>
      <c r="U301" s="14" t="s">
        <v>43</v>
      </c>
      <c r="V301" s="14" t="s">
        <v>802</v>
      </c>
    </row>
    <row r="302" spans="1:22" ht="17.100000000000001" customHeight="1" x14ac:dyDescent="0.25">
      <c r="A302" s="28" t="s">
        <v>1221</v>
      </c>
      <c r="B302" s="10">
        <v>45180</v>
      </c>
      <c r="C302" s="9">
        <f t="shared" si="4"/>
        <v>2023</v>
      </c>
      <c r="D302" s="9" t="str">
        <f>TEXT(salestable[[#This Row],[OrderDate]],"MMM")</f>
        <v>Sep</v>
      </c>
      <c r="E302" s="9" t="s">
        <v>1222</v>
      </c>
      <c r="F302" s="9" t="s">
        <v>1085</v>
      </c>
      <c r="G302" s="9" t="s">
        <v>56</v>
      </c>
      <c r="H302" s="9" t="s">
        <v>57</v>
      </c>
      <c r="I302" s="9" t="s">
        <v>108</v>
      </c>
      <c r="J302" s="9" t="s">
        <v>109</v>
      </c>
      <c r="K302" s="25">
        <v>2</v>
      </c>
      <c r="L302" s="11">
        <v>41.57</v>
      </c>
      <c r="M302" s="12">
        <v>0.25</v>
      </c>
      <c r="N302" s="13">
        <v>7.48</v>
      </c>
      <c r="O302" s="13">
        <v>12.91</v>
      </c>
      <c r="P302" s="13">
        <v>82.74</v>
      </c>
      <c r="Q302" s="9" t="s">
        <v>40</v>
      </c>
      <c r="R302" s="9" t="s">
        <v>28</v>
      </c>
      <c r="S302" s="9" t="s">
        <v>139</v>
      </c>
      <c r="T302" s="9" t="s">
        <v>140</v>
      </c>
      <c r="U302" s="9" t="s">
        <v>43</v>
      </c>
      <c r="V302" s="9" t="s">
        <v>1223</v>
      </c>
    </row>
    <row r="303" spans="1:22" ht="17.100000000000001" customHeight="1" x14ac:dyDescent="0.25">
      <c r="A303" s="29" t="s">
        <v>1224</v>
      </c>
      <c r="B303" s="15">
        <v>44294</v>
      </c>
      <c r="C303" s="9">
        <f t="shared" si="4"/>
        <v>2021</v>
      </c>
      <c r="D303" s="9" t="str">
        <f>TEXT(salestable[[#This Row],[OrderDate]],"MMM")</f>
        <v>Apr</v>
      </c>
      <c r="E303" s="14" t="s">
        <v>1225</v>
      </c>
      <c r="F303" s="14" t="s">
        <v>562</v>
      </c>
      <c r="G303" s="14" t="s">
        <v>202</v>
      </c>
      <c r="H303" s="14" t="s">
        <v>203</v>
      </c>
      <c r="I303" s="14" t="s">
        <v>180</v>
      </c>
      <c r="J303" s="14" t="s">
        <v>263</v>
      </c>
      <c r="K303" s="25">
        <v>3</v>
      </c>
      <c r="L303" s="16">
        <v>213.75</v>
      </c>
      <c r="M303" s="17">
        <v>0.05</v>
      </c>
      <c r="N303" s="18">
        <v>48.74</v>
      </c>
      <c r="O303" s="18">
        <v>2.76</v>
      </c>
      <c r="P303" s="18">
        <v>660.69</v>
      </c>
      <c r="Q303" s="14" t="s">
        <v>80</v>
      </c>
      <c r="R303" s="14" t="s">
        <v>28</v>
      </c>
      <c r="S303" s="14" t="s">
        <v>29</v>
      </c>
      <c r="T303" s="14" t="s">
        <v>30</v>
      </c>
      <c r="U303" s="14" t="s">
        <v>43</v>
      </c>
      <c r="V303" s="14" t="s">
        <v>1226</v>
      </c>
    </row>
    <row r="304" spans="1:22" ht="17.100000000000001" customHeight="1" x14ac:dyDescent="0.25">
      <c r="A304" s="28" t="s">
        <v>1227</v>
      </c>
      <c r="B304" s="10">
        <v>45203</v>
      </c>
      <c r="C304" s="9">
        <f t="shared" si="4"/>
        <v>2023</v>
      </c>
      <c r="D304" s="9" t="str">
        <f>TEXT(salestable[[#This Row],[OrderDate]],"MMM")</f>
        <v>Oct</v>
      </c>
      <c r="E304" s="9" t="s">
        <v>1228</v>
      </c>
      <c r="F304" s="9" t="s">
        <v>597</v>
      </c>
      <c r="G304" s="9" t="s">
        <v>87</v>
      </c>
      <c r="H304" s="9" t="s">
        <v>88</v>
      </c>
      <c r="I304" s="9" t="s">
        <v>180</v>
      </c>
      <c r="J304" s="9" t="s">
        <v>26</v>
      </c>
      <c r="K304" s="25">
        <v>5</v>
      </c>
      <c r="L304" s="11">
        <v>113.48</v>
      </c>
      <c r="M304" s="12">
        <v>0</v>
      </c>
      <c r="N304" s="13">
        <v>28.37</v>
      </c>
      <c r="O304" s="13">
        <v>0.78</v>
      </c>
      <c r="P304" s="13">
        <v>596.54999999999995</v>
      </c>
      <c r="Q304" s="9" t="s">
        <v>27</v>
      </c>
      <c r="R304" s="9" t="s">
        <v>70</v>
      </c>
      <c r="S304" s="9" t="s">
        <v>89</v>
      </c>
      <c r="T304" s="9" t="s">
        <v>90</v>
      </c>
      <c r="U304" s="9" t="s">
        <v>43</v>
      </c>
      <c r="V304" s="9" t="s">
        <v>1229</v>
      </c>
    </row>
    <row r="305" spans="1:22" ht="17.100000000000001" customHeight="1" x14ac:dyDescent="0.25">
      <c r="A305" s="29" t="s">
        <v>1230</v>
      </c>
      <c r="B305" s="15">
        <v>45625</v>
      </c>
      <c r="C305" s="9">
        <f t="shared" si="4"/>
        <v>2024</v>
      </c>
      <c r="D305" s="9" t="str">
        <f>TEXT(salestable[[#This Row],[OrderDate]],"MMM")</f>
        <v>Nov</v>
      </c>
      <c r="E305" s="14" t="s">
        <v>1231</v>
      </c>
      <c r="F305" s="14" t="s">
        <v>1232</v>
      </c>
      <c r="G305" s="14" t="s">
        <v>352</v>
      </c>
      <c r="H305" s="14" t="s">
        <v>353</v>
      </c>
      <c r="I305" s="14" t="s">
        <v>98</v>
      </c>
      <c r="J305" s="14" t="s">
        <v>26</v>
      </c>
      <c r="K305" s="25">
        <v>2</v>
      </c>
      <c r="L305" s="16">
        <v>518.09</v>
      </c>
      <c r="M305" s="17">
        <v>0</v>
      </c>
      <c r="N305" s="18">
        <v>0</v>
      </c>
      <c r="O305" s="18">
        <v>4.03</v>
      </c>
      <c r="P305" s="18">
        <v>1040.21</v>
      </c>
      <c r="Q305" s="14" t="s">
        <v>40</v>
      </c>
      <c r="R305" s="14" t="s">
        <v>132</v>
      </c>
      <c r="S305" s="14" t="s">
        <v>89</v>
      </c>
      <c r="T305" s="14" t="s">
        <v>90</v>
      </c>
      <c r="U305" s="14" t="s">
        <v>43</v>
      </c>
      <c r="V305" s="14" t="s">
        <v>1233</v>
      </c>
    </row>
    <row r="306" spans="1:22" ht="17.100000000000001" customHeight="1" x14ac:dyDescent="0.25">
      <c r="A306" s="28" t="s">
        <v>1234</v>
      </c>
      <c r="B306" s="10">
        <v>44490</v>
      </c>
      <c r="C306" s="9">
        <f t="shared" si="4"/>
        <v>2021</v>
      </c>
      <c r="D306" s="9" t="str">
        <f>TEXT(salestable[[#This Row],[OrderDate]],"MMM")</f>
        <v>Oct</v>
      </c>
      <c r="E306" s="9" t="s">
        <v>1235</v>
      </c>
      <c r="F306" s="9" t="s">
        <v>311</v>
      </c>
      <c r="G306" s="9" t="s">
        <v>302</v>
      </c>
      <c r="H306" s="9" t="s">
        <v>303</v>
      </c>
      <c r="I306" s="9" t="s">
        <v>180</v>
      </c>
      <c r="J306" s="9" t="s">
        <v>68</v>
      </c>
      <c r="K306" s="25">
        <v>1</v>
      </c>
      <c r="L306" s="11">
        <v>169.12</v>
      </c>
      <c r="M306" s="12">
        <v>0</v>
      </c>
      <c r="N306" s="13">
        <v>8.4600000000000009</v>
      </c>
      <c r="O306" s="13">
        <v>13.27</v>
      </c>
      <c r="P306" s="13">
        <v>190.85</v>
      </c>
      <c r="Q306" s="9" t="s">
        <v>69</v>
      </c>
      <c r="R306" s="9" t="s">
        <v>132</v>
      </c>
      <c r="S306" s="9" t="s">
        <v>60</v>
      </c>
      <c r="T306" s="9" t="s">
        <v>61</v>
      </c>
      <c r="U306" s="9" t="s">
        <v>235</v>
      </c>
      <c r="V306" s="9" t="s">
        <v>1236</v>
      </c>
    </row>
    <row r="307" spans="1:22" ht="17.100000000000001" customHeight="1" x14ac:dyDescent="0.25">
      <c r="A307" s="29" t="s">
        <v>1237</v>
      </c>
      <c r="B307" s="15">
        <v>44594</v>
      </c>
      <c r="C307" s="9">
        <f t="shared" si="4"/>
        <v>2022</v>
      </c>
      <c r="D307" s="9" t="str">
        <f>TEXT(salestable[[#This Row],[OrderDate]],"MMM")</f>
        <v>Feb</v>
      </c>
      <c r="E307" s="14" t="s">
        <v>1238</v>
      </c>
      <c r="F307" s="14" t="s">
        <v>291</v>
      </c>
      <c r="G307" s="14" t="s">
        <v>196</v>
      </c>
      <c r="H307" s="14" t="s">
        <v>197</v>
      </c>
      <c r="I307" s="14" t="s">
        <v>38</v>
      </c>
      <c r="J307" s="14" t="s">
        <v>109</v>
      </c>
      <c r="K307" s="25">
        <v>4</v>
      </c>
      <c r="L307" s="16">
        <v>476.83</v>
      </c>
      <c r="M307" s="17">
        <v>0.1</v>
      </c>
      <c r="N307" s="18">
        <v>85.83</v>
      </c>
      <c r="O307" s="18">
        <v>8.41</v>
      </c>
      <c r="P307" s="18">
        <v>1810.83</v>
      </c>
      <c r="Q307" s="14" t="s">
        <v>59</v>
      </c>
      <c r="R307" s="14" t="s">
        <v>28</v>
      </c>
      <c r="S307" s="14" t="s">
        <v>139</v>
      </c>
      <c r="T307" s="14" t="s">
        <v>140</v>
      </c>
      <c r="U307" s="14" t="s">
        <v>91</v>
      </c>
      <c r="V307" s="14" t="s">
        <v>264</v>
      </c>
    </row>
    <row r="308" spans="1:22" ht="17.100000000000001" customHeight="1" x14ac:dyDescent="0.25">
      <c r="A308" s="28" t="s">
        <v>1239</v>
      </c>
      <c r="B308" s="10">
        <v>44785</v>
      </c>
      <c r="C308" s="9">
        <f t="shared" si="4"/>
        <v>2022</v>
      </c>
      <c r="D308" s="9" t="str">
        <f>TEXT(salestable[[#This Row],[OrderDate]],"MMM")</f>
        <v>Aug</v>
      </c>
      <c r="E308" s="9" t="s">
        <v>1240</v>
      </c>
      <c r="F308" s="9" t="s">
        <v>1241</v>
      </c>
      <c r="G308" s="9" t="s">
        <v>87</v>
      </c>
      <c r="H308" s="9" t="s">
        <v>88</v>
      </c>
      <c r="I308" s="9" t="s">
        <v>50</v>
      </c>
      <c r="J308" s="9" t="s">
        <v>109</v>
      </c>
      <c r="K308" s="25">
        <v>1</v>
      </c>
      <c r="L308" s="11">
        <v>560.82000000000005</v>
      </c>
      <c r="M308" s="12">
        <v>0.05</v>
      </c>
      <c r="N308" s="13">
        <v>63.93</v>
      </c>
      <c r="O308" s="13">
        <v>1.48</v>
      </c>
      <c r="P308" s="13">
        <v>598.19000000000005</v>
      </c>
      <c r="Q308" s="9" t="s">
        <v>153</v>
      </c>
      <c r="R308" s="9" t="s">
        <v>28</v>
      </c>
      <c r="S308" s="9" t="s">
        <v>139</v>
      </c>
      <c r="T308" s="9" t="s">
        <v>140</v>
      </c>
      <c r="U308" s="9" t="s">
        <v>43</v>
      </c>
      <c r="V308" s="9" t="s">
        <v>1242</v>
      </c>
    </row>
    <row r="309" spans="1:22" ht="17.100000000000001" customHeight="1" x14ac:dyDescent="0.25">
      <c r="A309" s="29" t="s">
        <v>1243</v>
      </c>
      <c r="B309" s="15">
        <v>44233</v>
      </c>
      <c r="C309" s="9">
        <f t="shared" si="4"/>
        <v>2021</v>
      </c>
      <c r="D309" s="9" t="str">
        <f>TEXT(salestable[[#This Row],[OrderDate]],"MMM")</f>
        <v>Feb</v>
      </c>
      <c r="E309" s="14" t="s">
        <v>1244</v>
      </c>
      <c r="F309" s="14" t="s">
        <v>637</v>
      </c>
      <c r="G309" s="14" t="s">
        <v>106</v>
      </c>
      <c r="H309" s="14" t="s">
        <v>107</v>
      </c>
      <c r="I309" s="14" t="s">
        <v>98</v>
      </c>
      <c r="J309" s="14" t="s">
        <v>39</v>
      </c>
      <c r="K309" s="25">
        <v>2</v>
      </c>
      <c r="L309" s="16">
        <v>573.92999999999995</v>
      </c>
      <c r="M309" s="17">
        <v>0.1</v>
      </c>
      <c r="N309" s="18">
        <v>185.95</v>
      </c>
      <c r="O309" s="18">
        <v>2.97</v>
      </c>
      <c r="P309" s="18">
        <v>1221.99</v>
      </c>
      <c r="Q309" s="14" t="s">
        <v>40</v>
      </c>
      <c r="R309" s="14" t="s">
        <v>70</v>
      </c>
      <c r="S309" s="14" t="s">
        <v>100</v>
      </c>
      <c r="T309" s="14" t="s">
        <v>101</v>
      </c>
      <c r="U309" s="14" t="s">
        <v>43</v>
      </c>
      <c r="V309" s="14" t="s">
        <v>426</v>
      </c>
    </row>
    <row r="310" spans="1:22" ht="17.100000000000001" customHeight="1" x14ac:dyDescent="0.25">
      <c r="A310" s="28" t="s">
        <v>1245</v>
      </c>
      <c r="B310" s="10">
        <v>45200</v>
      </c>
      <c r="C310" s="9">
        <f t="shared" si="4"/>
        <v>2023</v>
      </c>
      <c r="D310" s="9" t="str">
        <f>TEXT(salestable[[#This Row],[OrderDate]],"MMM")</f>
        <v>Oct</v>
      </c>
      <c r="E310" s="9" t="s">
        <v>1246</v>
      </c>
      <c r="F310" s="9" t="s">
        <v>396</v>
      </c>
      <c r="G310" s="9" t="s">
        <v>358</v>
      </c>
      <c r="H310" s="9" t="s">
        <v>359</v>
      </c>
      <c r="I310" s="9" t="s">
        <v>98</v>
      </c>
      <c r="J310" s="9" t="s">
        <v>109</v>
      </c>
      <c r="K310" s="25">
        <v>4</v>
      </c>
      <c r="L310" s="11">
        <v>179.25</v>
      </c>
      <c r="M310" s="12">
        <v>0.1</v>
      </c>
      <c r="N310" s="13">
        <v>32.270000000000003</v>
      </c>
      <c r="O310" s="13">
        <v>0.94</v>
      </c>
      <c r="P310" s="13">
        <v>678.51</v>
      </c>
      <c r="Q310" s="9" t="s">
        <v>80</v>
      </c>
      <c r="R310" s="9" t="s">
        <v>181</v>
      </c>
      <c r="S310" s="9" t="s">
        <v>116</v>
      </c>
      <c r="T310" s="9" t="s">
        <v>42</v>
      </c>
      <c r="U310" s="9" t="s">
        <v>43</v>
      </c>
      <c r="V310" s="9" t="s">
        <v>1247</v>
      </c>
    </row>
    <row r="311" spans="1:22" ht="17.100000000000001" customHeight="1" x14ac:dyDescent="0.25">
      <c r="A311" s="29" t="s">
        <v>1248</v>
      </c>
      <c r="B311" s="15">
        <v>45365</v>
      </c>
      <c r="C311" s="9">
        <f t="shared" si="4"/>
        <v>2024</v>
      </c>
      <c r="D311" s="9" t="str">
        <f>TEXT(salestable[[#This Row],[OrderDate]],"MMM")</f>
        <v>Mar</v>
      </c>
      <c r="E311" s="14" t="s">
        <v>1249</v>
      </c>
      <c r="F311" s="14" t="s">
        <v>1250</v>
      </c>
      <c r="G311" s="14" t="s">
        <v>400</v>
      </c>
      <c r="H311" s="14" t="s">
        <v>401</v>
      </c>
      <c r="I311" s="14" t="s">
        <v>180</v>
      </c>
      <c r="J311" s="14" t="s">
        <v>58</v>
      </c>
      <c r="K311" s="25">
        <v>5</v>
      </c>
      <c r="L311" s="16">
        <v>400.83</v>
      </c>
      <c r="M311" s="17">
        <v>0</v>
      </c>
      <c r="N311" s="18">
        <v>100.21</v>
      </c>
      <c r="O311" s="18">
        <v>0.32</v>
      </c>
      <c r="P311" s="18">
        <v>2104.6799999999998</v>
      </c>
      <c r="Q311" s="14" t="s">
        <v>80</v>
      </c>
      <c r="R311" s="14" t="s">
        <v>132</v>
      </c>
      <c r="S311" s="14" t="s">
        <v>339</v>
      </c>
      <c r="T311" s="14" t="s">
        <v>82</v>
      </c>
      <c r="U311" s="14" t="s">
        <v>43</v>
      </c>
      <c r="V311" s="14" t="s">
        <v>1251</v>
      </c>
    </row>
    <row r="312" spans="1:22" ht="17.100000000000001" customHeight="1" x14ac:dyDescent="0.25">
      <c r="A312" s="28" t="s">
        <v>1252</v>
      </c>
      <c r="B312" s="10">
        <v>43977</v>
      </c>
      <c r="C312" s="9">
        <f t="shared" si="4"/>
        <v>2020</v>
      </c>
      <c r="D312" s="9" t="str">
        <f>TEXT(salestable[[#This Row],[OrderDate]],"MMM")</f>
        <v>May</v>
      </c>
      <c r="E312" s="9" t="s">
        <v>1253</v>
      </c>
      <c r="F312" s="9" t="s">
        <v>177</v>
      </c>
      <c r="G312" s="9" t="s">
        <v>945</v>
      </c>
      <c r="H312" s="9" t="s">
        <v>946</v>
      </c>
      <c r="I312" s="9" t="s">
        <v>98</v>
      </c>
      <c r="J312" s="9" t="s">
        <v>79</v>
      </c>
      <c r="K312" s="25">
        <v>3</v>
      </c>
      <c r="L312" s="11">
        <v>319.07</v>
      </c>
      <c r="M312" s="12">
        <v>0.25</v>
      </c>
      <c r="N312" s="13">
        <v>57.43</v>
      </c>
      <c r="O312" s="13">
        <v>2.13</v>
      </c>
      <c r="P312" s="13">
        <v>777.47</v>
      </c>
      <c r="Q312" s="9" t="s">
        <v>69</v>
      </c>
      <c r="R312" s="9" t="s">
        <v>28</v>
      </c>
      <c r="S312" s="9" t="s">
        <v>100</v>
      </c>
      <c r="T312" s="9" t="s">
        <v>101</v>
      </c>
      <c r="U312" s="9" t="s">
        <v>43</v>
      </c>
      <c r="V312" s="9" t="s">
        <v>1254</v>
      </c>
    </row>
    <row r="313" spans="1:22" ht="17.100000000000001" customHeight="1" x14ac:dyDescent="0.25">
      <c r="A313" s="29" t="s">
        <v>1255</v>
      </c>
      <c r="B313" s="15">
        <v>45002</v>
      </c>
      <c r="C313" s="9">
        <f t="shared" si="4"/>
        <v>2023</v>
      </c>
      <c r="D313" s="9" t="str">
        <f>TEXT(salestable[[#This Row],[OrderDate]],"MMM")</f>
        <v>Mar</v>
      </c>
      <c r="E313" s="14" t="s">
        <v>1256</v>
      </c>
      <c r="F313" s="14" t="s">
        <v>1257</v>
      </c>
      <c r="G313" s="14" t="s">
        <v>130</v>
      </c>
      <c r="H313" s="14" t="s">
        <v>131</v>
      </c>
      <c r="I313" s="14" t="s">
        <v>25</v>
      </c>
      <c r="J313" s="14" t="s">
        <v>26</v>
      </c>
      <c r="K313" s="25">
        <v>3</v>
      </c>
      <c r="L313" s="16">
        <v>582.15</v>
      </c>
      <c r="M313" s="17">
        <v>0</v>
      </c>
      <c r="N313" s="18">
        <v>87.32</v>
      </c>
      <c r="O313" s="18">
        <v>6.71</v>
      </c>
      <c r="P313" s="18">
        <v>1840.48</v>
      </c>
      <c r="Q313" s="14" t="s">
        <v>27</v>
      </c>
      <c r="R313" s="14" t="s">
        <v>99</v>
      </c>
      <c r="S313" s="14" t="s">
        <v>29</v>
      </c>
      <c r="T313" s="14" t="s">
        <v>30</v>
      </c>
      <c r="U313" s="14" t="s">
        <v>31</v>
      </c>
      <c r="V313" s="14" t="s">
        <v>1258</v>
      </c>
    </row>
    <row r="314" spans="1:22" ht="17.100000000000001" customHeight="1" x14ac:dyDescent="0.25">
      <c r="A314" s="28" t="s">
        <v>1259</v>
      </c>
      <c r="B314" s="10">
        <v>44694</v>
      </c>
      <c r="C314" s="9">
        <f t="shared" si="4"/>
        <v>2022</v>
      </c>
      <c r="D314" s="9" t="str">
        <f>TEXT(salestable[[#This Row],[OrderDate]],"MMM")</f>
        <v>May</v>
      </c>
      <c r="E314" s="9" t="s">
        <v>1260</v>
      </c>
      <c r="F314" s="9" t="s">
        <v>706</v>
      </c>
      <c r="G314" s="9" t="s">
        <v>456</v>
      </c>
      <c r="H314" s="9" t="s">
        <v>457</v>
      </c>
      <c r="I314" s="9" t="s">
        <v>25</v>
      </c>
      <c r="J314" s="9" t="s">
        <v>26</v>
      </c>
      <c r="K314" s="25">
        <v>4</v>
      </c>
      <c r="L314" s="11">
        <v>458.05</v>
      </c>
      <c r="M314" s="12">
        <v>0.1</v>
      </c>
      <c r="N314" s="13">
        <v>82.45</v>
      </c>
      <c r="O314" s="13">
        <v>10.199999999999999</v>
      </c>
      <c r="P314" s="13">
        <v>1741.63</v>
      </c>
      <c r="Q314" s="9" t="s">
        <v>80</v>
      </c>
      <c r="R314" s="9" t="s">
        <v>132</v>
      </c>
      <c r="S314" s="9" t="s">
        <v>154</v>
      </c>
      <c r="T314" s="9" t="s">
        <v>155</v>
      </c>
      <c r="U314" s="9" t="s">
        <v>31</v>
      </c>
      <c r="V314" s="9" t="s">
        <v>1261</v>
      </c>
    </row>
    <row r="315" spans="1:22" ht="17.100000000000001" customHeight="1" x14ac:dyDescent="0.25">
      <c r="A315" s="29" t="s">
        <v>1262</v>
      </c>
      <c r="B315" s="15">
        <v>45565</v>
      </c>
      <c r="C315" s="9">
        <f t="shared" si="4"/>
        <v>2024</v>
      </c>
      <c r="D315" s="9" t="str">
        <f>TEXT(salestable[[#This Row],[OrderDate]],"MMM")</f>
        <v>Sep</v>
      </c>
      <c r="E315" s="14" t="s">
        <v>1263</v>
      </c>
      <c r="F315" s="14" t="s">
        <v>1264</v>
      </c>
      <c r="G315" s="14" t="s">
        <v>358</v>
      </c>
      <c r="H315" s="14" t="s">
        <v>359</v>
      </c>
      <c r="I315" s="14" t="s">
        <v>98</v>
      </c>
      <c r="J315" s="14" t="s">
        <v>354</v>
      </c>
      <c r="K315" s="25">
        <v>3</v>
      </c>
      <c r="L315" s="16">
        <v>33.869999999999997</v>
      </c>
      <c r="M315" s="17">
        <v>0.1</v>
      </c>
      <c r="N315" s="18">
        <v>10.97</v>
      </c>
      <c r="O315" s="18">
        <v>1.29</v>
      </c>
      <c r="P315" s="18">
        <v>103.71</v>
      </c>
      <c r="Q315" s="14" t="s">
        <v>40</v>
      </c>
      <c r="R315" s="14" t="s">
        <v>70</v>
      </c>
      <c r="S315" s="14" t="s">
        <v>81</v>
      </c>
      <c r="T315" s="14" t="s">
        <v>82</v>
      </c>
      <c r="U315" s="14" t="s">
        <v>31</v>
      </c>
      <c r="V315" s="14" t="s">
        <v>250</v>
      </c>
    </row>
    <row r="316" spans="1:22" ht="17.100000000000001" customHeight="1" x14ac:dyDescent="0.25">
      <c r="A316" s="28" t="s">
        <v>1265</v>
      </c>
      <c r="B316" s="10">
        <v>44319</v>
      </c>
      <c r="C316" s="9">
        <f t="shared" si="4"/>
        <v>2021</v>
      </c>
      <c r="D316" s="9" t="str">
        <f>TEXT(salestable[[#This Row],[OrderDate]],"MMM")</f>
        <v>May</v>
      </c>
      <c r="E316" s="9" t="s">
        <v>1266</v>
      </c>
      <c r="F316" s="9" t="s">
        <v>324</v>
      </c>
      <c r="G316" s="9" t="s">
        <v>151</v>
      </c>
      <c r="H316" s="9" t="s">
        <v>152</v>
      </c>
      <c r="I316" s="9" t="s">
        <v>108</v>
      </c>
      <c r="J316" s="9" t="s">
        <v>354</v>
      </c>
      <c r="K316" s="25">
        <v>1</v>
      </c>
      <c r="L316" s="11">
        <v>528.48</v>
      </c>
      <c r="M316" s="12">
        <v>0</v>
      </c>
      <c r="N316" s="13">
        <v>0</v>
      </c>
      <c r="O316" s="13">
        <v>8.7899999999999991</v>
      </c>
      <c r="P316" s="13">
        <v>537.27</v>
      </c>
      <c r="Q316" s="9" t="s">
        <v>69</v>
      </c>
      <c r="R316" s="9" t="s">
        <v>28</v>
      </c>
      <c r="S316" s="9" t="s">
        <v>154</v>
      </c>
      <c r="T316" s="9" t="s">
        <v>155</v>
      </c>
      <c r="U316" s="9" t="s">
        <v>43</v>
      </c>
      <c r="V316" s="9" t="s">
        <v>1074</v>
      </c>
    </row>
    <row r="317" spans="1:22" ht="17.100000000000001" customHeight="1" x14ac:dyDescent="0.25">
      <c r="A317" s="29" t="s">
        <v>1267</v>
      </c>
      <c r="B317" s="15">
        <v>44759</v>
      </c>
      <c r="C317" s="9">
        <f t="shared" si="4"/>
        <v>2022</v>
      </c>
      <c r="D317" s="9" t="str">
        <f>TEXT(salestable[[#This Row],[OrderDate]],"MMM")</f>
        <v>Jul</v>
      </c>
      <c r="E317" s="14" t="s">
        <v>1268</v>
      </c>
      <c r="F317" s="14" t="s">
        <v>260</v>
      </c>
      <c r="G317" s="14" t="s">
        <v>374</v>
      </c>
      <c r="H317" s="14" t="s">
        <v>375</v>
      </c>
      <c r="I317" s="14" t="s">
        <v>180</v>
      </c>
      <c r="J317" s="14" t="s">
        <v>263</v>
      </c>
      <c r="K317" s="25">
        <v>4</v>
      </c>
      <c r="L317" s="16">
        <v>539.52</v>
      </c>
      <c r="M317" s="17">
        <v>0</v>
      </c>
      <c r="N317" s="18">
        <v>172.65</v>
      </c>
      <c r="O317" s="18">
        <v>6.53</v>
      </c>
      <c r="P317" s="18">
        <v>2337.2600000000002</v>
      </c>
      <c r="Q317" s="14" t="s">
        <v>40</v>
      </c>
      <c r="R317" s="14" t="s">
        <v>28</v>
      </c>
      <c r="S317" s="14" t="s">
        <v>41</v>
      </c>
      <c r="T317" s="14" t="s">
        <v>42</v>
      </c>
      <c r="U317" s="14" t="s">
        <v>43</v>
      </c>
      <c r="V317" s="14" t="s">
        <v>1269</v>
      </c>
    </row>
    <row r="318" spans="1:22" ht="17.100000000000001" customHeight="1" x14ac:dyDescent="0.25">
      <c r="A318" s="28" t="s">
        <v>1270</v>
      </c>
      <c r="B318" s="10">
        <v>45494</v>
      </c>
      <c r="C318" s="9">
        <f t="shared" si="4"/>
        <v>2024</v>
      </c>
      <c r="D318" s="9" t="str">
        <f>TEXT(salestable[[#This Row],[OrderDate]],"MMM")</f>
        <v>Jul</v>
      </c>
      <c r="E318" s="9" t="s">
        <v>1271</v>
      </c>
      <c r="F318" s="9" t="s">
        <v>311</v>
      </c>
      <c r="G318" s="9" t="s">
        <v>77</v>
      </c>
      <c r="H318" s="9" t="s">
        <v>78</v>
      </c>
      <c r="I318" s="9" t="s">
        <v>50</v>
      </c>
      <c r="J318" s="9" t="s">
        <v>79</v>
      </c>
      <c r="K318" s="25">
        <v>4</v>
      </c>
      <c r="L318" s="11">
        <v>155.41</v>
      </c>
      <c r="M318" s="12">
        <v>0</v>
      </c>
      <c r="N318" s="13">
        <v>31.08</v>
      </c>
      <c r="O318" s="13">
        <v>6.79</v>
      </c>
      <c r="P318" s="13">
        <v>659.51</v>
      </c>
      <c r="Q318" s="9" t="s">
        <v>27</v>
      </c>
      <c r="R318" s="9" t="s">
        <v>132</v>
      </c>
      <c r="S318" s="9" t="s">
        <v>182</v>
      </c>
      <c r="T318" s="9" t="s">
        <v>183</v>
      </c>
      <c r="U318" s="9" t="s">
        <v>43</v>
      </c>
      <c r="V318" s="9" t="s">
        <v>1272</v>
      </c>
    </row>
    <row r="319" spans="1:22" ht="17.100000000000001" customHeight="1" x14ac:dyDescent="0.25">
      <c r="A319" s="29" t="s">
        <v>1273</v>
      </c>
      <c r="B319" s="15">
        <v>44381</v>
      </c>
      <c r="C319" s="9">
        <f t="shared" si="4"/>
        <v>2021</v>
      </c>
      <c r="D319" s="9" t="str">
        <f>TEXT(salestable[[#This Row],[OrderDate]],"MMM")</f>
        <v>Jul</v>
      </c>
      <c r="E319" s="14" t="s">
        <v>1274</v>
      </c>
      <c r="F319" s="14" t="s">
        <v>1264</v>
      </c>
      <c r="G319" s="14" t="s">
        <v>945</v>
      </c>
      <c r="H319" s="14" t="s">
        <v>946</v>
      </c>
      <c r="I319" s="14" t="s">
        <v>98</v>
      </c>
      <c r="J319" s="14" t="s">
        <v>263</v>
      </c>
      <c r="K319" s="25">
        <v>2</v>
      </c>
      <c r="L319" s="16">
        <v>487.41</v>
      </c>
      <c r="M319" s="17">
        <v>0</v>
      </c>
      <c r="N319" s="18">
        <v>48.74</v>
      </c>
      <c r="O319" s="18">
        <v>7.26</v>
      </c>
      <c r="P319" s="18">
        <v>1030.82</v>
      </c>
      <c r="Q319" s="14" t="s">
        <v>40</v>
      </c>
      <c r="R319" s="14" t="s">
        <v>28</v>
      </c>
      <c r="S319" s="14" t="s">
        <v>51</v>
      </c>
      <c r="T319" s="14" t="s">
        <v>42</v>
      </c>
      <c r="U319" s="14" t="s">
        <v>43</v>
      </c>
      <c r="V319" s="14" t="s">
        <v>1275</v>
      </c>
    </row>
    <row r="320" spans="1:22" ht="17.100000000000001" customHeight="1" x14ac:dyDescent="0.25">
      <c r="A320" s="28" t="s">
        <v>1276</v>
      </c>
      <c r="B320" s="10">
        <v>44168</v>
      </c>
      <c r="C320" s="9">
        <f t="shared" si="4"/>
        <v>2020</v>
      </c>
      <c r="D320" s="9" t="str">
        <f>TEXT(salestable[[#This Row],[OrderDate]],"MMM")</f>
        <v>Dec</v>
      </c>
      <c r="E320" s="9" t="s">
        <v>1277</v>
      </c>
      <c r="F320" s="9" t="s">
        <v>275</v>
      </c>
      <c r="G320" s="9" t="s">
        <v>492</v>
      </c>
      <c r="H320" s="9" t="s">
        <v>493</v>
      </c>
      <c r="I320" s="9" t="s">
        <v>25</v>
      </c>
      <c r="J320" s="9" t="s">
        <v>109</v>
      </c>
      <c r="K320" s="25">
        <v>1</v>
      </c>
      <c r="L320" s="11">
        <v>595.34</v>
      </c>
      <c r="M320" s="12">
        <v>0</v>
      </c>
      <c r="N320" s="13">
        <v>47.63</v>
      </c>
      <c r="O320" s="13">
        <v>12.41</v>
      </c>
      <c r="P320" s="13">
        <v>655.38</v>
      </c>
      <c r="Q320" s="9" t="s">
        <v>40</v>
      </c>
      <c r="R320" s="9" t="s">
        <v>28</v>
      </c>
      <c r="S320" s="9" t="s">
        <v>210</v>
      </c>
      <c r="T320" s="9" t="s">
        <v>42</v>
      </c>
      <c r="U320" s="9" t="s">
        <v>43</v>
      </c>
      <c r="V320" s="9" t="s">
        <v>1278</v>
      </c>
    </row>
    <row r="321" spans="1:22" ht="17.100000000000001" customHeight="1" x14ac:dyDescent="0.25">
      <c r="A321" s="29" t="s">
        <v>1279</v>
      </c>
      <c r="B321" s="15">
        <v>44702</v>
      </c>
      <c r="C321" s="9">
        <f t="shared" si="4"/>
        <v>2022</v>
      </c>
      <c r="D321" s="9" t="str">
        <f>TEXT(salestable[[#This Row],[OrderDate]],"MMM")</f>
        <v>May</v>
      </c>
      <c r="E321" s="14" t="s">
        <v>1280</v>
      </c>
      <c r="F321" s="14" t="s">
        <v>465</v>
      </c>
      <c r="G321" s="14" t="s">
        <v>337</v>
      </c>
      <c r="H321" s="14" t="s">
        <v>338</v>
      </c>
      <c r="I321" s="14" t="s">
        <v>38</v>
      </c>
      <c r="J321" s="14" t="s">
        <v>79</v>
      </c>
      <c r="K321" s="25">
        <v>2</v>
      </c>
      <c r="L321" s="16">
        <v>274.82</v>
      </c>
      <c r="M321" s="17">
        <v>0.05</v>
      </c>
      <c r="N321" s="18">
        <v>26.11</v>
      </c>
      <c r="O321" s="18">
        <v>11.71</v>
      </c>
      <c r="P321" s="18">
        <v>559.98</v>
      </c>
      <c r="Q321" s="14" t="s">
        <v>80</v>
      </c>
      <c r="R321" s="14" t="s">
        <v>28</v>
      </c>
      <c r="S321" s="14" t="s">
        <v>228</v>
      </c>
      <c r="T321" s="14" t="s">
        <v>82</v>
      </c>
      <c r="U321" s="14" t="s">
        <v>43</v>
      </c>
      <c r="V321" s="14" t="s">
        <v>1281</v>
      </c>
    </row>
    <row r="322" spans="1:22" ht="17.100000000000001" customHeight="1" x14ac:dyDescent="0.25">
      <c r="A322" s="28" t="s">
        <v>1282</v>
      </c>
      <c r="B322" s="10">
        <v>44471</v>
      </c>
      <c r="C322" s="9">
        <f t="shared" si="4"/>
        <v>2021</v>
      </c>
      <c r="D322" s="9" t="str">
        <f>TEXT(salestable[[#This Row],[OrderDate]],"MMM")</f>
        <v>Oct</v>
      </c>
      <c r="E322" s="9" t="s">
        <v>1283</v>
      </c>
      <c r="F322" s="9" t="s">
        <v>637</v>
      </c>
      <c r="G322" s="9" t="s">
        <v>106</v>
      </c>
      <c r="H322" s="9" t="s">
        <v>107</v>
      </c>
      <c r="I322" s="9" t="s">
        <v>98</v>
      </c>
      <c r="J322" s="9" t="s">
        <v>109</v>
      </c>
      <c r="K322" s="25">
        <v>4</v>
      </c>
      <c r="L322" s="11">
        <v>426.38</v>
      </c>
      <c r="M322" s="12">
        <v>0.05</v>
      </c>
      <c r="N322" s="13">
        <v>81.010000000000005</v>
      </c>
      <c r="O322" s="13">
        <v>9.49</v>
      </c>
      <c r="P322" s="13">
        <v>1710.74</v>
      </c>
      <c r="Q322" s="9" t="s">
        <v>59</v>
      </c>
      <c r="R322" s="9" t="s">
        <v>28</v>
      </c>
      <c r="S322" s="9" t="s">
        <v>221</v>
      </c>
      <c r="T322" s="9" t="s">
        <v>222</v>
      </c>
      <c r="U322" s="9" t="s">
        <v>43</v>
      </c>
      <c r="V322" s="9" t="s">
        <v>1284</v>
      </c>
    </row>
    <row r="323" spans="1:22" ht="17.100000000000001" customHeight="1" x14ac:dyDescent="0.25">
      <c r="A323" s="29" t="s">
        <v>1285</v>
      </c>
      <c r="B323" s="15">
        <v>45633</v>
      </c>
      <c r="C323" s="9">
        <f t="shared" si="4"/>
        <v>2024</v>
      </c>
      <c r="D323" s="9" t="str">
        <f>TEXT(salestable[[#This Row],[OrderDate]],"MMM")</f>
        <v>Dec</v>
      </c>
      <c r="E323" s="14" t="s">
        <v>1286</v>
      </c>
      <c r="F323" s="14" t="s">
        <v>271</v>
      </c>
      <c r="G323" s="14" t="s">
        <v>812</v>
      </c>
      <c r="H323" s="14" t="s">
        <v>813</v>
      </c>
      <c r="I323" s="14" t="s">
        <v>38</v>
      </c>
      <c r="J323" s="14" t="s">
        <v>58</v>
      </c>
      <c r="K323" s="25">
        <v>1</v>
      </c>
      <c r="L323" s="16">
        <v>412.78</v>
      </c>
      <c r="M323" s="17">
        <v>0</v>
      </c>
      <c r="N323" s="18">
        <v>0</v>
      </c>
      <c r="O323" s="18">
        <v>13.23</v>
      </c>
      <c r="P323" s="18">
        <v>426.01</v>
      </c>
      <c r="Q323" s="14" t="s">
        <v>153</v>
      </c>
      <c r="R323" s="14" t="s">
        <v>28</v>
      </c>
      <c r="S323" s="14" t="s">
        <v>145</v>
      </c>
      <c r="T323" s="14" t="s">
        <v>146</v>
      </c>
      <c r="U323" s="14" t="s">
        <v>43</v>
      </c>
      <c r="V323" s="14" t="s">
        <v>1287</v>
      </c>
    </row>
    <row r="324" spans="1:22" ht="17.100000000000001" customHeight="1" x14ac:dyDescent="0.25">
      <c r="A324" s="28" t="s">
        <v>1288</v>
      </c>
      <c r="B324" s="10">
        <v>44303</v>
      </c>
      <c r="C324" s="9">
        <f t="shared" ref="C324:C387" si="5">YEAR(B324)</f>
        <v>2021</v>
      </c>
      <c r="D324" s="9" t="str">
        <f>TEXT(salestable[[#This Row],[OrderDate]],"MMM")</f>
        <v>Apr</v>
      </c>
      <c r="E324" s="9" t="s">
        <v>1289</v>
      </c>
      <c r="F324" s="9" t="s">
        <v>549</v>
      </c>
      <c r="G324" s="9" t="s">
        <v>812</v>
      </c>
      <c r="H324" s="9" t="s">
        <v>813</v>
      </c>
      <c r="I324" s="9" t="s">
        <v>98</v>
      </c>
      <c r="J324" s="9" t="s">
        <v>26</v>
      </c>
      <c r="K324" s="25">
        <v>4</v>
      </c>
      <c r="L324" s="11">
        <v>153.06</v>
      </c>
      <c r="M324" s="12">
        <v>0</v>
      </c>
      <c r="N324" s="13">
        <v>48.98</v>
      </c>
      <c r="O324" s="13">
        <v>4.38</v>
      </c>
      <c r="P324" s="13">
        <v>665.6</v>
      </c>
      <c r="Q324" s="9" t="s">
        <v>153</v>
      </c>
      <c r="R324" s="9" t="s">
        <v>132</v>
      </c>
      <c r="S324" s="9" t="s">
        <v>60</v>
      </c>
      <c r="T324" s="9" t="s">
        <v>61</v>
      </c>
      <c r="U324" s="9" t="s">
        <v>43</v>
      </c>
      <c r="V324" s="9" t="s">
        <v>73</v>
      </c>
    </row>
    <row r="325" spans="1:22" ht="17.100000000000001" customHeight="1" x14ac:dyDescent="0.25">
      <c r="A325" s="29" t="s">
        <v>1290</v>
      </c>
      <c r="B325" s="15">
        <v>43981</v>
      </c>
      <c r="C325" s="9">
        <f t="shared" si="5"/>
        <v>2020</v>
      </c>
      <c r="D325" s="9" t="str">
        <f>TEXT(salestable[[#This Row],[OrderDate]],"MMM")</f>
        <v>May</v>
      </c>
      <c r="E325" s="14" t="s">
        <v>1291</v>
      </c>
      <c r="F325" s="14" t="s">
        <v>1292</v>
      </c>
      <c r="G325" s="14" t="s">
        <v>261</v>
      </c>
      <c r="H325" s="14" t="s">
        <v>262</v>
      </c>
      <c r="I325" s="14" t="s">
        <v>38</v>
      </c>
      <c r="J325" s="14" t="s">
        <v>256</v>
      </c>
      <c r="K325" s="25">
        <v>5</v>
      </c>
      <c r="L325" s="16">
        <v>234.78</v>
      </c>
      <c r="M325" s="17">
        <v>0.1</v>
      </c>
      <c r="N325" s="18">
        <v>126.78</v>
      </c>
      <c r="O325" s="18">
        <v>13.1</v>
      </c>
      <c r="P325" s="18">
        <v>1196.3900000000001</v>
      </c>
      <c r="Q325" s="14" t="s">
        <v>27</v>
      </c>
      <c r="R325" s="14" t="s">
        <v>28</v>
      </c>
      <c r="S325" s="14" t="s">
        <v>221</v>
      </c>
      <c r="T325" s="14" t="s">
        <v>222</v>
      </c>
      <c r="U325" s="14" t="s">
        <v>43</v>
      </c>
      <c r="V325" s="14" t="s">
        <v>1293</v>
      </c>
    </row>
    <row r="326" spans="1:22" ht="17.100000000000001" customHeight="1" x14ac:dyDescent="0.25">
      <c r="A326" s="28" t="s">
        <v>1294</v>
      </c>
      <c r="B326" s="10">
        <v>45269</v>
      </c>
      <c r="C326" s="9">
        <f t="shared" si="5"/>
        <v>2023</v>
      </c>
      <c r="D326" s="9" t="str">
        <f>TEXT(salestable[[#This Row],[OrderDate]],"MMM")</f>
        <v>Dec</v>
      </c>
      <c r="E326" s="9" t="s">
        <v>1295</v>
      </c>
      <c r="F326" s="9" t="s">
        <v>684</v>
      </c>
      <c r="G326" s="9" t="s">
        <v>233</v>
      </c>
      <c r="H326" s="9" t="s">
        <v>234</v>
      </c>
      <c r="I326" s="9" t="s">
        <v>108</v>
      </c>
      <c r="J326" s="9" t="s">
        <v>354</v>
      </c>
      <c r="K326" s="25">
        <v>3</v>
      </c>
      <c r="L326" s="11">
        <v>120.94</v>
      </c>
      <c r="M326" s="12">
        <v>0.2</v>
      </c>
      <c r="N326" s="13">
        <v>14.51</v>
      </c>
      <c r="O326" s="13">
        <v>5.34</v>
      </c>
      <c r="P326" s="13">
        <v>310.11</v>
      </c>
      <c r="Q326" s="9" t="s">
        <v>40</v>
      </c>
      <c r="R326" s="9" t="s">
        <v>28</v>
      </c>
      <c r="S326" s="9" t="s">
        <v>339</v>
      </c>
      <c r="T326" s="9" t="s">
        <v>82</v>
      </c>
      <c r="U326" s="9" t="s">
        <v>43</v>
      </c>
      <c r="V326" s="9" t="s">
        <v>1296</v>
      </c>
    </row>
    <row r="327" spans="1:22" ht="17.100000000000001" customHeight="1" x14ac:dyDescent="0.25">
      <c r="A327" s="29" t="s">
        <v>1297</v>
      </c>
      <c r="B327" s="15">
        <v>45152</v>
      </c>
      <c r="C327" s="9">
        <f t="shared" si="5"/>
        <v>2023</v>
      </c>
      <c r="D327" s="9" t="str">
        <f>TEXT(salestable[[#This Row],[OrderDate]],"MMM")</f>
        <v>Aug</v>
      </c>
      <c r="E327" s="14" t="s">
        <v>1298</v>
      </c>
      <c r="F327" s="14" t="s">
        <v>279</v>
      </c>
      <c r="G327" s="14" t="s">
        <v>358</v>
      </c>
      <c r="H327" s="14" t="s">
        <v>359</v>
      </c>
      <c r="I327" s="14" t="s">
        <v>98</v>
      </c>
      <c r="J327" s="14" t="s">
        <v>39</v>
      </c>
      <c r="K327" s="25">
        <v>2</v>
      </c>
      <c r="L327" s="16">
        <v>161.85</v>
      </c>
      <c r="M327" s="17">
        <v>0.1</v>
      </c>
      <c r="N327" s="18">
        <v>52.44</v>
      </c>
      <c r="O327" s="18">
        <v>14.19</v>
      </c>
      <c r="P327" s="18">
        <v>357.96</v>
      </c>
      <c r="Q327" s="14" t="s">
        <v>80</v>
      </c>
      <c r="R327" s="14" t="s">
        <v>28</v>
      </c>
      <c r="S327" s="14" t="s">
        <v>154</v>
      </c>
      <c r="T327" s="14" t="s">
        <v>155</v>
      </c>
      <c r="U327" s="14" t="s">
        <v>43</v>
      </c>
      <c r="V327" s="14" t="s">
        <v>1299</v>
      </c>
    </row>
    <row r="328" spans="1:22" ht="17.100000000000001" customHeight="1" x14ac:dyDescent="0.25">
      <c r="A328" s="28" t="s">
        <v>1300</v>
      </c>
      <c r="B328" s="10">
        <v>45465</v>
      </c>
      <c r="C328" s="9">
        <f t="shared" si="5"/>
        <v>2024</v>
      </c>
      <c r="D328" s="9" t="str">
        <f>TEXT(salestable[[#This Row],[OrderDate]],"MMM")</f>
        <v>Jun</v>
      </c>
      <c r="E328" s="9" t="s">
        <v>1301</v>
      </c>
      <c r="F328" s="9" t="s">
        <v>47</v>
      </c>
      <c r="G328" s="9" t="s">
        <v>530</v>
      </c>
      <c r="H328" s="9" t="s">
        <v>531</v>
      </c>
      <c r="I328" s="9" t="s">
        <v>108</v>
      </c>
      <c r="J328" s="9" t="s">
        <v>109</v>
      </c>
      <c r="K328" s="25">
        <v>5</v>
      </c>
      <c r="L328" s="11">
        <v>246.53</v>
      </c>
      <c r="M328" s="12">
        <v>0</v>
      </c>
      <c r="N328" s="13">
        <v>61.63</v>
      </c>
      <c r="O328" s="13">
        <v>14.46</v>
      </c>
      <c r="P328" s="13">
        <v>1308.74</v>
      </c>
      <c r="Q328" s="9" t="s">
        <v>80</v>
      </c>
      <c r="R328" s="9" t="s">
        <v>28</v>
      </c>
      <c r="S328" s="9" t="s">
        <v>71</v>
      </c>
      <c r="T328" s="9" t="s">
        <v>42</v>
      </c>
      <c r="U328" s="9" t="s">
        <v>43</v>
      </c>
      <c r="V328" s="9" t="s">
        <v>1302</v>
      </c>
    </row>
    <row r="329" spans="1:22" ht="17.100000000000001" customHeight="1" x14ac:dyDescent="0.25">
      <c r="A329" s="29" t="s">
        <v>1303</v>
      </c>
      <c r="B329" s="15">
        <v>44093</v>
      </c>
      <c r="C329" s="9">
        <f t="shared" si="5"/>
        <v>2020</v>
      </c>
      <c r="D329" s="9" t="str">
        <f>TEXT(salestable[[#This Row],[OrderDate]],"MMM")</f>
        <v>Sep</v>
      </c>
      <c r="E329" s="14" t="s">
        <v>1304</v>
      </c>
      <c r="F329" s="14" t="s">
        <v>369</v>
      </c>
      <c r="G329" s="14" t="s">
        <v>783</v>
      </c>
      <c r="H329" s="14" t="s">
        <v>784</v>
      </c>
      <c r="I329" s="14" t="s">
        <v>98</v>
      </c>
      <c r="J329" s="14" t="s">
        <v>263</v>
      </c>
      <c r="K329" s="25">
        <v>1</v>
      </c>
      <c r="L329" s="16">
        <v>152.22</v>
      </c>
      <c r="M329" s="17">
        <v>0.05</v>
      </c>
      <c r="N329" s="18">
        <v>11.57</v>
      </c>
      <c r="O329" s="18">
        <v>13.19</v>
      </c>
      <c r="P329" s="18">
        <v>169.37</v>
      </c>
      <c r="Q329" s="14" t="s">
        <v>69</v>
      </c>
      <c r="R329" s="14" t="s">
        <v>28</v>
      </c>
      <c r="S329" s="14" t="s">
        <v>210</v>
      </c>
      <c r="T329" s="14" t="s">
        <v>42</v>
      </c>
      <c r="U329" s="14" t="s">
        <v>31</v>
      </c>
      <c r="V329" s="14" t="s">
        <v>1305</v>
      </c>
    </row>
    <row r="330" spans="1:22" ht="17.100000000000001" customHeight="1" x14ac:dyDescent="0.25">
      <c r="A330" s="28" t="s">
        <v>1306</v>
      </c>
      <c r="B330" s="10">
        <v>45618</v>
      </c>
      <c r="C330" s="9">
        <f t="shared" si="5"/>
        <v>2024</v>
      </c>
      <c r="D330" s="9" t="str">
        <f>TEXT(salestable[[#This Row],[OrderDate]],"MMM")</f>
        <v>Nov</v>
      </c>
      <c r="E330" s="9" t="s">
        <v>1307</v>
      </c>
      <c r="F330" s="9" t="s">
        <v>986</v>
      </c>
      <c r="G330" s="9" t="s">
        <v>178</v>
      </c>
      <c r="H330" s="9" t="s">
        <v>179</v>
      </c>
      <c r="I330" s="9" t="s">
        <v>25</v>
      </c>
      <c r="J330" s="9" t="s">
        <v>123</v>
      </c>
      <c r="K330" s="25">
        <v>4</v>
      </c>
      <c r="L330" s="11">
        <v>489.79</v>
      </c>
      <c r="M330" s="12">
        <v>0.2</v>
      </c>
      <c r="N330" s="13">
        <v>282.12</v>
      </c>
      <c r="O330" s="13">
        <v>9.8800000000000008</v>
      </c>
      <c r="P330" s="13">
        <v>1859.33</v>
      </c>
      <c r="Q330" s="9" t="s">
        <v>27</v>
      </c>
      <c r="R330" s="9" t="s">
        <v>28</v>
      </c>
      <c r="S330" s="9" t="s">
        <v>89</v>
      </c>
      <c r="T330" s="9" t="s">
        <v>90</v>
      </c>
      <c r="U330" s="9" t="s">
        <v>31</v>
      </c>
      <c r="V330" s="9" t="s">
        <v>1308</v>
      </c>
    </row>
    <row r="331" spans="1:22" ht="17.100000000000001" customHeight="1" x14ac:dyDescent="0.25">
      <c r="A331" s="29" t="s">
        <v>1309</v>
      </c>
      <c r="B331" s="15">
        <v>43974</v>
      </c>
      <c r="C331" s="9">
        <f t="shared" si="5"/>
        <v>2020</v>
      </c>
      <c r="D331" s="9" t="str">
        <f>TEXT(salestable[[#This Row],[OrderDate]],"MMM")</f>
        <v>May</v>
      </c>
      <c r="E331" s="14" t="s">
        <v>1310</v>
      </c>
      <c r="F331" s="14" t="s">
        <v>666</v>
      </c>
      <c r="G331" s="14" t="s">
        <v>137</v>
      </c>
      <c r="H331" s="14" t="s">
        <v>138</v>
      </c>
      <c r="I331" s="14" t="s">
        <v>38</v>
      </c>
      <c r="J331" s="14" t="s">
        <v>256</v>
      </c>
      <c r="K331" s="25">
        <v>3</v>
      </c>
      <c r="L331" s="16">
        <v>94.03</v>
      </c>
      <c r="M331" s="17">
        <v>0.05</v>
      </c>
      <c r="N331" s="18">
        <v>13.4</v>
      </c>
      <c r="O331" s="18">
        <v>8.6199999999999992</v>
      </c>
      <c r="P331" s="18">
        <v>290.01</v>
      </c>
      <c r="Q331" s="14" t="s">
        <v>69</v>
      </c>
      <c r="R331" s="14" t="s">
        <v>28</v>
      </c>
      <c r="S331" s="14" t="s">
        <v>221</v>
      </c>
      <c r="T331" s="14" t="s">
        <v>222</v>
      </c>
      <c r="U331" s="14" t="s">
        <v>43</v>
      </c>
      <c r="V331" s="14" t="s">
        <v>1311</v>
      </c>
    </row>
    <row r="332" spans="1:22" ht="17.100000000000001" customHeight="1" x14ac:dyDescent="0.25">
      <c r="A332" s="28" t="s">
        <v>1312</v>
      </c>
      <c r="B332" s="10">
        <v>44176</v>
      </c>
      <c r="C332" s="9">
        <f t="shared" si="5"/>
        <v>2020</v>
      </c>
      <c r="D332" s="9" t="str">
        <f>TEXT(salestable[[#This Row],[OrderDate]],"MMM")</f>
        <v>Dec</v>
      </c>
      <c r="E332" s="9" t="s">
        <v>1313</v>
      </c>
      <c r="F332" s="9" t="s">
        <v>1314</v>
      </c>
      <c r="G332" s="9" t="s">
        <v>456</v>
      </c>
      <c r="H332" s="9" t="s">
        <v>457</v>
      </c>
      <c r="I332" s="9" t="s">
        <v>98</v>
      </c>
      <c r="J332" s="9" t="s">
        <v>58</v>
      </c>
      <c r="K332" s="25">
        <v>1</v>
      </c>
      <c r="L332" s="11">
        <v>295.94</v>
      </c>
      <c r="M332" s="12">
        <v>0.05</v>
      </c>
      <c r="N332" s="13">
        <v>33.74</v>
      </c>
      <c r="O332" s="13">
        <v>5.01</v>
      </c>
      <c r="P332" s="13">
        <v>319.89</v>
      </c>
      <c r="Q332" s="9" t="s">
        <v>40</v>
      </c>
      <c r="R332" s="9" t="s">
        <v>28</v>
      </c>
      <c r="S332" s="9" t="s">
        <v>89</v>
      </c>
      <c r="T332" s="9" t="s">
        <v>90</v>
      </c>
      <c r="U332" s="9" t="s">
        <v>43</v>
      </c>
      <c r="V332" s="9" t="s">
        <v>1315</v>
      </c>
    </row>
    <row r="333" spans="1:22" ht="17.100000000000001" customHeight="1" x14ac:dyDescent="0.25">
      <c r="A333" s="29" t="s">
        <v>1316</v>
      </c>
      <c r="B333" s="15">
        <v>44454</v>
      </c>
      <c r="C333" s="9">
        <f t="shared" si="5"/>
        <v>2021</v>
      </c>
      <c r="D333" s="9" t="str">
        <f>TEXT(salestable[[#This Row],[OrderDate]],"MMM")</f>
        <v>Sep</v>
      </c>
      <c r="E333" s="14" t="s">
        <v>1317</v>
      </c>
      <c r="F333" s="14" t="s">
        <v>768</v>
      </c>
      <c r="G333" s="14" t="s">
        <v>380</v>
      </c>
      <c r="H333" s="14" t="s">
        <v>381</v>
      </c>
      <c r="I333" s="14" t="s">
        <v>108</v>
      </c>
      <c r="J333" s="14" t="s">
        <v>123</v>
      </c>
      <c r="K333" s="25">
        <v>1</v>
      </c>
      <c r="L333" s="16">
        <v>352.82</v>
      </c>
      <c r="M333" s="17">
        <v>0</v>
      </c>
      <c r="N333" s="18">
        <v>28.23</v>
      </c>
      <c r="O333" s="18">
        <v>6.11</v>
      </c>
      <c r="P333" s="18">
        <v>387.16</v>
      </c>
      <c r="Q333" s="14" t="s">
        <v>40</v>
      </c>
      <c r="R333" s="14" t="s">
        <v>28</v>
      </c>
      <c r="S333" s="14" t="s">
        <v>166</v>
      </c>
      <c r="T333" s="14" t="s">
        <v>167</v>
      </c>
      <c r="U333" s="14" t="s">
        <v>43</v>
      </c>
      <c r="V333" s="14" t="s">
        <v>1318</v>
      </c>
    </row>
    <row r="334" spans="1:22" ht="17.100000000000001" customHeight="1" x14ac:dyDescent="0.25">
      <c r="A334" s="28" t="s">
        <v>1319</v>
      </c>
      <c r="B334" s="10">
        <v>44847</v>
      </c>
      <c r="C334" s="9">
        <f t="shared" si="5"/>
        <v>2022</v>
      </c>
      <c r="D334" s="9" t="str">
        <f>TEXT(salestable[[#This Row],[OrderDate]],"MMM")</f>
        <v>Oct</v>
      </c>
      <c r="E334" s="9" t="s">
        <v>1320</v>
      </c>
      <c r="F334" s="9" t="s">
        <v>1321</v>
      </c>
      <c r="G334" s="9" t="s">
        <v>812</v>
      </c>
      <c r="H334" s="9" t="s">
        <v>813</v>
      </c>
      <c r="I334" s="9" t="s">
        <v>98</v>
      </c>
      <c r="J334" s="9" t="s">
        <v>123</v>
      </c>
      <c r="K334" s="25">
        <v>1</v>
      </c>
      <c r="L334" s="11">
        <v>240.55</v>
      </c>
      <c r="M334" s="12">
        <v>0.1</v>
      </c>
      <c r="N334" s="13">
        <v>10.82</v>
      </c>
      <c r="O334" s="13">
        <v>14.14</v>
      </c>
      <c r="P334" s="13">
        <v>241.46</v>
      </c>
      <c r="Q334" s="9" t="s">
        <v>69</v>
      </c>
      <c r="R334" s="9" t="s">
        <v>70</v>
      </c>
      <c r="S334" s="9" t="s">
        <v>154</v>
      </c>
      <c r="T334" s="9" t="s">
        <v>155</v>
      </c>
      <c r="U334" s="9" t="s">
        <v>43</v>
      </c>
      <c r="V334" s="9" t="s">
        <v>1322</v>
      </c>
    </row>
    <row r="335" spans="1:22" ht="17.100000000000001" customHeight="1" x14ac:dyDescent="0.25">
      <c r="A335" s="29" t="s">
        <v>1323</v>
      </c>
      <c r="B335" s="15">
        <v>45426</v>
      </c>
      <c r="C335" s="9">
        <f t="shared" si="5"/>
        <v>2024</v>
      </c>
      <c r="D335" s="9" t="str">
        <f>TEXT(salestable[[#This Row],[OrderDate]],"MMM")</f>
        <v>May</v>
      </c>
      <c r="E335" s="14" t="s">
        <v>1324</v>
      </c>
      <c r="F335" s="14" t="s">
        <v>243</v>
      </c>
      <c r="G335" s="14" t="s">
        <v>456</v>
      </c>
      <c r="H335" s="14" t="s">
        <v>457</v>
      </c>
      <c r="I335" s="14" t="s">
        <v>98</v>
      </c>
      <c r="J335" s="14" t="s">
        <v>263</v>
      </c>
      <c r="K335" s="25">
        <v>3</v>
      </c>
      <c r="L335" s="16">
        <v>389.23</v>
      </c>
      <c r="M335" s="17">
        <v>0</v>
      </c>
      <c r="N335" s="18">
        <v>140.12</v>
      </c>
      <c r="O335" s="18">
        <v>7.57</v>
      </c>
      <c r="P335" s="18">
        <v>1315.38</v>
      </c>
      <c r="Q335" s="14" t="s">
        <v>69</v>
      </c>
      <c r="R335" s="14" t="s">
        <v>28</v>
      </c>
      <c r="S335" s="14" t="s">
        <v>154</v>
      </c>
      <c r="T335" s="14" t="s">
        <v>155</v>
      </c>
      <c r="U335" s="14" t="s">
        <v>43</v>
      </c>
      <c r="V335" s="14" t="s">
        <v>1325</v>
      </c>
    </row>
    <row r="336" spans="1:22" ht="17.100000000000001" customHeight="1" x14ac:dyDescent="0.25">
      <c r="A336" s="28" t="s">
        <v>1326</v>
      </c>
      <c r="B336" s="10">
        <v>44711</v>
      </c>
      <c r="C336" s="9">
        <f t="shared" si="5"/>
        <v>2022</v>
      </c>
      <c r="D336" s="9" t="str">
        <f>TEXT(salestable[[#This Row],[OrderDate]],"MMM")</f>
        <v>May</v>
      </c>
      <c r="E336" s="9" t="s">
        <v>1327</v>
      </c>
      <c r="F336" s="9" t="s">
        <v>1250</v>
      </c>
      <c r="G336" s="9" t="s">
        <v>114</v>
      </c>
      <c r="H336" s="9" t="s">
        <v>115</v>
      </c>
      <c r="I336" s="9" t="s">
        <v>38</v>
      </c>
      <c r="J336" s="9" t="s">
        <v>68</v>
      </c>
      <c r="K336" s="25">
        <v>3</v>
      </c>
      <c r="L336" s="11">
        <v>400.38</v>
      </c>
      <c r="M336" s="12">
        <v>0</v>
      </c>
      <c r="N336" s="13">
        <v>216.21</v>
      </c>
      <c r="O336" s="13">
        <v>8.35</v>
      </c>
      <c r="P336" s="13">
        <v>1425.7</v>
      </c>
      <c r="Q336" s="9" t="s">
        <v>80</v>
      </c>
      <c r="R336" s="9" t="s">
        <v>28</v>
      </c>
      <c r="S336" s="9" t="s">
        <v>154</v>
      </c>
      <c r="T336" s="9" t="s">
        <v>155</v>
      </c>
      <c r="U336" s="9" t="s">
        <v>31</v>
      </c>
      <c r="V336" s="9" t="s">
        <v>1328</v>
      </c>
    </row>
    <row r="337" spans="1:22" ht="17.100000000000001" customHeight="1" x14ac:dyDescent="0.25">
      <c r="A337" s="29" t="s">
        <v>1329</v>
      </c>
      <c r="B337" s="15">
        <v>43832</v>
      </c>
      <c r="C337" s="9">
        <f t="shared" si="5"/>
        <v>2020</v>
      </c>
      <c r="D337" s="9" t="str">
        <f>TEXT(salestable[[#This Row],[OrderDate]],"MMM")</f>
        <v>Jan</v>
      </c>
      <c r="E337" s="14" t="s">
        <v>1330</v>
      </c>
      <c r="F337" s="14" t="s">
        <v>220</v>
      </c>
      <c r="G337" s="14" t="s">
        <v>675</v>
      </c>
      <c r="H337" s="14" t="s">
        <v>676</v>
      </c>
      <c r="I337" s="14" t="s">
        <v>180</v>
      </c>
      <c r="J337" s="14" t="s">
        <v>79</v>
      </c>
      <c r="K337" s="25">
        <v>1</v>
      </c>
      <c r="L337" s="16">
        <v>501.07</v>
      </c>
      <c r="M337" s="17">
        <v>0</v>
      </c>
      <c r="N337" s="18">
        <v>25.05</v>
      </c>
      <c r="O337" s="18">
        <v>1.54</v>
      </c>
      <c r="P337" s="18">
        <v>527.66</v>
      </c>
      <c r="Q337" s="14" t="s">
        <v>40</v>
      </c>
      <c r="R337" s="14" t="s">
        <v>28</v>
      </c>
      <c r="S337" s="14" t="s">
        <v>228</v>
      </c>
      <c r="T337" s="14" t="s">
        <v>82</v>
      </c>
      <c r="U337" s="14" t="s">
        <v>43</v>
      </c>
      <c r="V337" s="14" t="s">
        <v>917</v>
      </c>
    </row>
    <row r="338" spans="1:22" ht="17.100000000000001" customHeight="1" x14ac:dyDescent="0.25">
      <c r="A338" s="28" t="s">
        <v>1331</v>
      </c>
      <c r="B338" s="10">
        <v>44727</v>
      </c>
      <c r="C338" s="9">
        <f t="shared" si="5"/>
        <v>2022</v>
      </c>
      <c r="D338" s="9" t="str">
        <f>TEXT(salestable[[#This Row],[OrderDate]],"MMM")</f>
        <v>Jun</v>
      </c>
      <c r="E338" s="9" t="s">
        <v>1332</v>
      </c>
      <c r="F338" s="9" t="s">
        <v>1333</v>
      </c>
      <c r="G338" s="9" t="s">
        <v>164</v>
      </c>
      <c r="H338" s="9" t="s">
        <v>165</v>
      </c>
      <c r="I338" s="9" t="s">
        <v>50</v>
      </c>
      <c r="J338" s="9" t="s">
        <v>39</v>
      </c>
      <c r="K338" s="25">
        <v>1</v>
      </c>
      <c r="L338" s="11">
        <v>296.93</v>
      </c>
      <c r="M338" s="12">
        <v>0.05</v>
      </c>
      <c r="N338" s="13">
        <v>33.85</v>
      </c>
      <c r="O338" s="13">
        <v>5.35</v>
      </c>
      <c r="P338" s="13">
        <v>321.27999999999997</v>
      </c>
      <c r="Q338" s="9" t="s">
        <v>40</v>
      </c>
      <c r="R338" s="9" t="s">
        <v>28</v>
      </c>
      <c r="S338" s="9" t="s">
        <v>116</v>
      </c>
      <c r="T338" s="9" t="s">
        <v>42</v>
      </c>
      <c r="U338" s="9" t="s">
        <v>43</v>
      </c>
      <c r="V338" s="9" t="s">
        <v>1334</v>
      </c>
    </row>
    <row r="339" spans="1:22" ht="17.100000000000001" customHeight="1" x14ac:dyDescent="0.25">
      <c r="A339" s="29" t="s">
        <v>1335</v>
      </c>
      <c r="B339" s="15">
        <v>45158</v>
      </c>
      <c r="C339" s="9">
        <f t="shared" si="5"/>
        <v>2023</v>
      </c>
      <c r="D339" s="9" t="str">
        <f>TEXT(salestable[[#This Row],[OrderDate]],"MMM")</f>
        <v>Aug</v>
      </c>
      <c r="E339" s="14" t="s">
        <v>1336</v>
      </c>
      <c r="F339" s="14" t="s">
        <v>232</v>
      </c>
      <c r="G339" s="14" t="s">
        <v>469</v>
      </c>
      <c r="H339" s="14" t="s">
        <v>470</v>
      </c>
      <c r="I339" s="14" t="s">
        <v>38</v>
      </c>
      <c r="J339" s="14" t="s">
        <v>263</v>
      </c>
      <c r="K339" s="25">
        <v>2</v>
      </c>
      <c r="L339" s="16">
        <v>30.67</v>
      </c>
      <c r="M339" s="17">
        <v>0.05</v>
      </c>
      <c r="N339" s="18">
        <v>2.91</v>
      </c>
      <c r="O339" s="18">
        <v>6.88</v>
      </c>
      <c r="P339" s="18">
        <v>68.06</v>
      </c>
      <c r="Q339" s="14" t="s">
        <v>69</v>
      </c>
      <c r="R339" s="14" t="s">
        <v>132</v>
      </c>
      <c r="S339" s="14" t="s">
        <v>41</v>
      </c>
      <c r="T339" s="14" t="s">
        <v>42</v>
      </c>
      <c r="U339" s="14" t="s">
        <v>43</v>
      </c>
      <c r="V339" s="14" t="s">
        <v>1337</v>
      </c>
    </row>
    <row r="340" spans="1:22" ht="17.100000000000001" customHeight="1" x14ac:dyDescent="0.25">
      <c r="A340" s="28" t="s">
        <v>1338</v>
      </c>
      <c r="B340" s="10">
        <v>44084</v>
      </c>
      <c r="C340" s="9">
        <f t="shared" si="5"/>
        <v>2020</v>
      </c>
      <c r="D340" s="9" t="str">
        <f>TEXT(salestable[[#This Row],[OrderDate]],"MMM")</f>
        <v>Sep</v>
      </c>
      <c r="E340" s="9" t="s">
        <v>1339</v>
      </c>
      <c r="F340" s="9" t="s">
        <v>986</v>
      </c>
      <c r="G340" s="9" t="s">
        <v>469</v>
      </c>
      <c r="H340" s="9" t="s">
        <v>470</v>
      </c>
      <c r="I340" s="9" t="s">
        <v>25</v>
      </c>
      <c r="J340" s="9" t="s">
        <v>39</v>
      </c>
      <c r="K340" s="25">
        <v>2</v>
      </c>
      <c r="L340" s="11">
        <v>559.24</v>
      </c>
      <c r="M340" s="12">
        <v>0</v>
      </c>
      <c r="N340" s="13">
        <v>134.22</v>
      </c>
      <c r="O340" s="13">
        <v>11.03</v>
      </c>
      <c r="P340" s="13">
        <v>1263.73</v>
      </c>
      <c r="Q340" s="9" t="s">
        <v>27</v>
      </c>
      <c r="R340" s="9" t="s">
        <v>28</v>
      </c>
      <c r="S340" s="9" t="s">
        <v>100</v>
      </c>
      <c r="T340" s="9" t="s">
        <v>101</v>
      </c>
      <c r="U340" s="9" t="s">
        <v>43</v>
      </c>
      <c r="V340" s="9" t="s">
        <v>1340</v>
      </c>
    </row>
    <row r="341" spans="1:22" ht="17.100000000000001" customHeight="1" x14ac:dyDescent="0.25">
      <c r="A341" s="29" t="s">
        <v>1341</v>
      </c>
      <c r="B341" s="15">
        <v>45506</v>
      </c>
      <c r="C341" s="9">
        <f t="shared" si="5"/>
        <v>2024</v>
      </c>
      <c r="D341" s="9" t="str">
        <f>TEXT(salestable[[#This Row],[OrderDate]],"MMM")</f>
        <v>Aug</v>
      </c>
      <c r="E341" s="14" t="s">
        <v>1342</v>
      </c>
      <c r="F341" s="14" t="s">
        <v>960</v>
      </c>
      <c r="G341" s="14" t="s">
        <v>202</v>
      </c>
      <c r="H341" s="14" t="s">
        <v>203</v>
      </c>
      <c r="I341" s="14" t="s">
        <v>98</v>
      </c>
      <c r="J341" s="14" t="s">
        <v>68</v>
      </c>
      <c r="K341" s="25">
        <v>3</v>
      </c>
      <c r="L341" s="16">
        <v>72.83</v>
      </c>
      <c r="M341" s="17">
        <v>0.1</v>
      </c>
      <c r="N341" s="18">
        <v>15.73</v>
      </c>
      <c r="O341" s="18">
        <v>0.49</v>
      </c>
      <c r="P341" s="18">
        <v>212.86</v>
      </c>
      <c r="Q341" s="14" t="s">
        <v>69</v>
      </c>
      <c r="R341" s="14" t="s">
        <v>28</v>
      </c>
      <c r="S341" s="14" t="s">
        <v>139</v>
      </c>
      <c r="T341" s="14" t="s">
        <v>140</v>
      </c>
      <c r="U341" s="14" t="s">
        <v>43</v>
      </c>
      <c r="V341" s="14" t="s">
        <v>402</v>
      </c>
    </row>
    <row r="342" spans="1:22" ht="17.100000000000001" customHeight="1" x14ac:dyDescent="0.25">
      <c r="A342" s="28" t="s">
        <v>1343</v>
      </c>
      <c r="B342" s="10">
        <v>44283</v>
      </c>
      <c r="C342" s="9">
        <f t="shared" si="5"/>
        <v>2021</v>
      </c>
      <c r="D342" s="9" t="str">
        <f>TEXT(salestable[[#This Row],[OrderDate]],"MMM")</f>
        <v>Mar</v>
      </c>
      <c r="E342" s="9" t="s">
        <v>1344</v>
      </c>
      <c r="F342" s="9" t="s">
        <v>716</v>
      </c>
      <c r="G342" s="9" t="s">
        <v>151</v>
      </c>
      <c r="H342" s="9" t="s">
        <v>152</v>
      </c>
      <c r="I342" s="9" t="s">
        <v>98</v>
      </c>
      <c r="J342" s="9" t="s">
        <v>68</v>
      </c>
      <c r="K342" s="25">
        <v>3</v>
      </c>
      <c r="L342" s="11">
        <v>94.51</v>
      </c>
      <c r="M342" s="12">
        <v>0.2</v>
      </c>
      <c r="N342" s="13">
        <v>11.34</v>
      </c>
      <c r="O342" s="13">
        <v>5.78</v>
      </c>
      <c r="P342" s="13">
        <v>243.94</v>
      </c>
      <c r="Q342" s="9" t="s">
        <v>27</v>
      </c>
      <c r="R342" s="9" t="s">
        <v>28</v>
      </c>
      <c r="S342" s="9" t="s">
        <v>182</v>
      </c>
      <c r="T342" s="9" t="s">
        <v>183</v>
      </c>
      <c r="U342" s="9" t="s">
        <v>43</v>
      </c>
      <c r="V342" s="9" t="s">
        <v>1345</v>
      </c>
    </row>
    <row r="343" spans="1:22" ht="17.100000000000001" customHeight="1" x14ac:dyDescent="0.25">
      <c r="A343" s="29" t="s">
        <v>1346</v>
      </c>
      <c r="B343" s="15">
        <v>44891</v>
      </c>
      <c r="C343" s="9">
        <f t="shared" si="5"/>
        <v>2022</v>
      </c>
      <c r="D343" s="9" t="str">
        <f>TEXT(salestable[[#This Row],[OrderDate]],"MMM")</f>
        <v>Nov</v>
      </c>
      <c r="E343" s="14" t="s">
        <v>1347</v>
      </c>
      <c r="F343" s="14" t="s">
        <v>1250</v>
      </c>
      <c r="G343" s="14" t="s">
        <v>23</v>
      </c>
      <c r="H343" s="14" t="s">
        <v>24</v>
      </c>
      <c r="I343" s="14" t="s">
        <v>25</v>
      </c>
      <c r="J343" s="14" t="s">
        <v>123</v>
      </c>
      <c r="K343" s="25">
        <v>2</v>
      </c>
      <c r="L343" s="16">
        <v>487.8</v>
      </c>
      <c r="M343" s="17">
        <v>0.05</v>
      </c>
      <c r="N343" s="18">
        <v>74.150000000000006</v>
      </c>
      <c r="O343" s="18">
        <v>14.57</v>
      </c>
      <c r="P343" s="18">
        <v>1015.54</v>
      </c>
      <c r="Q343" s="14" t="s">
        <v>40</v>
      </c>
      <c r="R343" s="14" t="s">
        <v>28</v>
      </c>
      <c r="S343" s="14" t="s">
        <v>89</v>
      </c>
      <c r="T343" s="14" t="s">
        <v>90</v>
      </c>
      <c r="U343" s="14" t="s">
        <v>43</v>
      </c>
      <c r="V343" s="14" t="s">
        <v>1348</v>
      </c>
    </row>
    <row r="344" spans="1:22" ht="17.100000000000001" customHeight="1" x14ac:dyDescent="0.25">
      <c r="A344" s="28" t="s">
        <v>1349</v>
      </c>
      <c r="B344" s="10">
        <v>45014</v>
      </c>
      <c r="C344" s="9">
        <f t="shared" si="5"/>
        <v>2023</v>
      </c>
      <c r="D344" s="9" t="str">
        <f>TEXT(salestable[[#This Row],[OrderDate]],"MMM")</f>
        <v>Mar</v>
      </c>
      <c r="E344" s="9" t="s">
        <v>1350</v>
      </c>
      <c r="F344" s="9" t="s">
        <v>894</v>
      </c>
      <c r="G344" s="9" t="s">
        <v>36</v>
      </c>
      <c r="H344" s="9" t="s">
        <v>37</v>
      </c>
      <c r="I344" s="9" t="s">
        <v>98</v>
      </c>
      <c r="J344" s="9" t="s">
        <v>68</v>
      </c>
      <c r="K344" s="25">
        <v>3</v>
      </c>
      <c r="L344" s="11">
        <v>203.88</v>
      </c>
      <c r="M344" s="12">
        <v>0</v>
      </c>
      <c r="N344" s="13">
        <v>48.93</v>
      </c>
      <c r="O344" s="13">
        <v>1.71</v>
      </c>
      <c r="P344" s="13">
        <v>662.28</v>
      </c>
      <c r="Q344" s="9" t="s">
        <v>80</v>
      </c>
      <c r="R344" s="9" t="s">
        <v>28</v>
      </c>
      <c r="S344" s="9" t="s">
        <v>154</v>
      </c>
      <c r="T344" s="9" t="s">
        <v>155</v>
      </c>
      <c r="U344" s="9" t="s">
        <v>43</v>
      </c>
      <c r="V344" s="9" t="s">
        <v>1351</v>
      </c>
    </row>
    <row r="345" spans="1:22" ht="17.100000000000001" customHeight="1" x14ac:dyDescent="0.25">
      <c r="A345" s="29" t="s">
        <v>1352</v>
      </c>
      <c r="B345" s="15">
        <v>44845</v>
      </c>
      <c r="C345" s="9">
        <f t="shared" si="5"/>
        <v>2022</v>
      </c>
      <c r="D345" s="9" t="str">
        <f>TEXT(salestable[[#This Row],[OrderDate]],"MMM")</f>
        <v>Oct</v>
      </c>
      <c r="E345" s="14" t="s">
        <v>1353</v>
      </c>
      <c r="F345" s="14" t="s">
        <v>974</v>
      </c>
      <c r="G345" s="14" t="s">
        <v>164</v>
      </c>
      <c r="H345" s="14" t="s">
        <v>165</v>
      </c>
      <c r="I345" s="14" t="s">
        <v>25</v>
      </c>
      <c r="J345" s="14" t="s">
        <v>58</v>
      </c>
      <c r="K345" s="25">
        <v>5</v>
      </c>
      <c r="L345" s="16">
        <v>39.9</v>
      </c>
      <c r="M345" s="17">
        <v>0.1</v>
      </c>
      <c r="N345" s="18">
        <v>8.98</v>
      </c>
      <c r="O345" s="18">
        <v>9.41</v>
      </c>
      <c r="P345" s="18">
        <v>197.94</v>
      </c>
      <c r="Q345" s="14" t="s">
        <v>40</v>
      </c>
      <c r="R345" s="14" t="s">
        <v>99</v>
      </c>
      <c r="S345" s="14" t="s">
        <v>145</v>
      </c>
      <c r="T345" s="14" t="s">
        <v>146</v>
      </c>
      <c r="U345" s="14" t="s">
        <v>43</v>
      </c>
      <c r="V345" s="14" t="s">
        <v>1354</v>
      </c>
    </row>
    <row r="346" spans="1:22" ht="17.100000000000001" customHeight="1" x14ac:dyDescent="0.25">
      <c r="A346" s="28" t="s">
        <v>1355</v>
      </c>
      <c r="B346" s="10">
        <v>43839</v>
      </c>
      <c r="C346" s="9">
        <f t="shared" si="5"/>
        <v>2020</v>
      </c>
      <c r="D346" s="9" t="str">
        <f>TEXT(salestable[[#This Row],[OrderDate]],"MMM")</f>
        <v>Jan</v>
      </c>
      <c r="E346" s="9" t="s">
        <v>1356</v>
      </c>
      <c r="F346" s="9" t="s">
        <v>214</v>
      </c>
      <c r="G346" s="9" t="s">
        <v>23</v>
      </c>
      <c r="H346" s="9" t="s">
        <v>24</v>
      </c>
      <c r="I346" s="9" t="s">
        <v>25</v>
      </c>
      <c r="J346" s="9" t="s">
        <v>123</v>
      </c>
      <c r="K346" s="25">
        <v>1</v>
      </c>
      <c r="L346" s="11">
        <v>56.87</v>
      </c>
      <c r="M346" s="12">
        <v>0.1</v>
      </c>
      <c r="N346" s="13">
        <v>4.09</v>
      </c>
      <c r="O346" s="13">
        <v>3.54</v>
      </c>
      <c r="P346" s="13">
        <v>58.81</v>
      </c>
      <c r="Q346" s="9" t="s">
        <v>153</v>
      </c>
      <c r="R346" s="9" t="s">
        <v>28</v>
      </c>
      <c r="S346" s="9" t="s">
        <v>166</v>
      </c>
      <c r="T346" s="9" t="s">
        <v>167</v>
      </c>
      <c r="U346" s="9" t="s">
        <v>91</v>
      </c>
      <c r="V346" s="9" t="s">
        <v>1357</v>
      </c>
    </row>
    <row r="347" spans="1:22" ht="17.100000000000001" customHeight="1" x14ac:dyDescent="0.25">
      <c r="A347" s="29" t="s">
        <v>1358</v>
      </c>
      <c r="B347" s="15">
        <v>45087</v>
      </c>
      <c r="C347" s="9">
        <f t="shared" si="5"/>
        <v>2023</v>
      </c>
      <c r="D347" s="9" t="str">
        <f>TEXT(salestable[[#This Row],[OrderDate]],"MMM")</f>
        <v>Jun</v>
      </c>
      <c r="E347" s="14" t="s">
        <v>1359</v>
      </c>
      <c r="F347" s="14" t="s">
        <v>301</v>
      </c>
      <c r="G347" s="14" t="s">
        <v>391</v>
      </c>
      <c r="H347" s="14" t="s">
        <v>392</v>
      </c>
      <c r="I347" s="14" t="s">
        <v>108</v>
      </c>
      <c r="J347" s="14" t="s">
        <v>109</v>
      </c>
      <c r="K347" s="25">
        <v>1</v>
      </c>
      <c r="L347" s="16">
        <v>369.08</v>
      </c>
      <c r="M347" s="17">
        <v>0</v>
      </c>
      <c r="N347" s="18">
        <v>18.45</v>
      </c>
      <c r="O347" s="18">
        <v>1.59</v>
      </c>
      <c r="P347" s="18">
        <v>389.12</v>
      </c>
      <c r="Q347" s="14" t="s">
        <v>80</v>
      </c>
      <c r="R347" s="14" t="s">
        <v>28</v>
      </c>
      <c r="S347" s="14" t="s">
        <v>339</v>
      </c>
      <c r="T347" s="14" t="s">
        <v>82</v>
      </c>
      <c r="U347" s="14" t="s">
        <v>43</v>
      </c>
      <c r="V347" s="14" t="s">
        <v>1360</v>
      </c>
    </row>
    <row r="348" spans="1:22" ht="17.100000000000001" customHeight="1" x14ac:dyDescent="0.25">
      <c r="A348" s="28" t="s">
        <v>1361</v>
      </c>
      <c r="B348" s="10">
        <v>44953</v>
      </c>
      <c r="C348" s="9">
        <f t="shared" si="5"/>
        <v>2023</v>
      </c>
      <c r="D348" s="9" t="str">
        <f>TEXT(salestable[[#This Row],[OrderDate]],"MMM")</f>
        <v>Jan</v>
      </c>
      <c r="E348" s="9" t="s">
        <v>1362</v>
      </c>
      <c r="F348" s="9" t="s">
        <v>597</v>
      </c>
      <c r="G348" s="9" t="s">
        <v>114</v>
      </c>
      <c r="H348" s="9" t="s">
        <v>115</v>
      </c>
      <c r="I348" s="9" t="s">
        <v>38</v>
      </c>
      <c r="J348" s="9" t="s">
        <v>354</v>
      </c>
      <c r="K348" s="25">
        <v>5</v>
      </c>
      <c r="L348" s="11">
        <v>410.33</v>
      </c>
      <c r="M348" s="12">
        <v>0</v>
      </c>
      <c r="N348" s="13">
        <v>164.13</v>
      </c>
      <c r="O348" s="13">
        <v>4.18</v>
      </c>
      <c r="P348" s="13">
        <v>2219.96</v>
      </c>
      <c r="Q348" s="9" t="s">
        <v>27</v>
      </c>
      <c r="R348" s="9" t="s">
        <v>28</v>
      </c>
      <c r="S348" s="9" t="s">
        <v>166</v>
      </c>
      <c r="T348" s="9" t="s">
        <v>167</v>
      </c>
      <c r="U348" s="9" t="s">
        <v>43</v>
      </c>
      <c r="V348" s="9" t="s">
        <v>1363</v>
      </c>
    </row>
    <row r="349" spans="1:22" ht="17.100000000000001" customHeight="1" x14ac:dyDescent="0.25">
      <c r="A349" s="29" t="s">
        <v>1364</v>
      </c>
      <c r="B349" s="15">
        <v>45513</v>
      </c>
      <c r="C349" s="9">
        <f t="shared" si="5"/>
        <v>2024</v>
      </c>
      <c r="D349" s="9" t="str">
        <f>TEXT(salestable[[#This Row],[OrderDate]],"MMM")</f>
        <v>Aug</v>
      </c>
      <c r="E349" s="14" t="s">
        <v>1365</v>
      </c>
      <c r="F349" s="14" t="s">
        <v>207</v>
      </c>
      <c r="G349" s="14" t="s">
        <v>812</v>
      </c>
      <c r="H349" s="14" t="s">
        <v>813</v>
      </c>
      <c r="I349" s="14" t="s">
        <v>38</v>
      </c>
      <c r="J349" s="14" t="s">
        <v>109</v>
      </c>
      <c r="K349" s="25">
        <v>2</v>
      </c>
      <c r="L349" s="16">
        <v>29.1</v>
      </c>
      <c r="M349" s="17">
        <v>0.2</v>
      </c>
      <c r="N349" s="18">
        <v>2.33</v>
      </c>
      <c r="O349" s="18">
        <v>3.83</v>
      </c>
      <c r="P349" s="18">
        <v>52.72</v>
      </c>
      <c r="Q349" s="14" t="s">
        <v>40</v>
      </c>
      <c r="R349" s="14" t="s">
        <v>28</v>
      </c>
      <c r="S349" s="14" t="s">
        <v>228</v>
      </c>
      <c r="T349" s="14" t="s">
        <v>82</v>
      </c>
      <c r="U349" s="14" t="s">
        <v>43</v>
      </c>
      <c r="V349" s="14" t="s">
        <v>1366</v>
      </c>
    </row>
    <row r="350" spans="1:22" ht="17.100000000000001" customHeight="1" x14ac:dyDescent="0.25">
      <c r="A350" s="28" t="s">
        <v>1367</v>
      </c>
      <c r="B350" s="10">
        <v>44646</v>
      </c>
      <c r="C350" s="9">
        <f t="shared" si="5"/>
        <v>2022</v>
      </c>
      <c r="D350" s="9" t="str">
        <f>TEXT(salestable[[#This Row],[OrderDate]],"MMM")</f>
        <v>Mar</v>
      </c>
      <c r="E350" s="9" t="s">
        <v>1368</v>
      </c>
      <c r="F350" s="9" t="s">
        <v>516</v>
      </c>
      <c r="G350" s="9" t="s">
        <v>391</v>
      </c>
      <c r="H350" s="9" t="s">
        <v>392</v>
      </c>
      <c r="I350" s="9" t="s">
        <v>25</v>
      </c>
      <c r="J350" s="9" t="s">
        <v>256</v>
      </c>
      <c r="K350" s="25">
        <v>2</v>
      </c>
      <c r="L350" s="11">
        <v>116.97</v>
      </c>
      <c r="M350" s="12">
        <v>0</v>
      </c>
      <c r="N350" s="13">
        <v>18.72</v>
      </c>
      <c r="O350" s="13">
        <v>8.01</v>
      </c>
      <c r="P350" s="13">
        <v>260.67</v>
      </c>
      <c r="Q350" s="9" t="s">
        <v>80</v>
      </c>
      <c r="R350" s="9" t="s">
        <v>28</v>
      </c>
      <c r="S350" s="9" t="s">
        <v>100</v>
      </c>
      <c r="T350" s="9" t="s">
        <v>101</v>
      </c>
      <c r="U350" s="9" t="s">
        <v>31</v>
      </c>
      <c r="V350" s="9" t="s">
        <v>1369</v>
      </c>
    </row>
    <row r="351" spans="1:22" ht="17.100000000000001" customHeight="1" x14ac:dyDescent="0.25">
      <c r="A351" s="29" t="s">
        <v>1370</v>
      </c>
      <c r="B351" s="15">
        <v>44038</v>
      </c>
      <c r="C351" s="9">
        <f t="shared" si="5"/>
        <v>2020</v>
      </c>
      <c r="D351" s="9" t="str">
        <f>TEXT(salestable[[#This Row],[OrderDate]],"MMM")</f>
        <v>Jul</v>
      </c>
      <c r="E351" s="14" t="s">
        <v>1371</v>
      </c>
      <c r="F351" s="14" t="s">
        <v>1372</v>
      </c>
      <c r="G351" s="14" t="s">
        <v>319</v>
      </c>
      <c r="H351" s="14" t="s">
        <v>320</v>
      </c>
      <c r="I351" s="14" t="s">
        <v>108</v>
      </c>
      <c r="J351" s="14" t="s">
        <v>109</v>
      </c>
      <c r="K351" s="25">
        <v>5</v>
      </c>
      <c r="L351" s="16">
        <v>548.98</v>
      </c>
      <c r="M351" s="17">
        <v>0</v>
      </c>
      <c r="N351" s="18">
        <v>219.59</v>
      </c>
      <c r="O351" s="18">
        <v>11.56</v>
      </c>
      <c r="P351" s="18">
        <v>2976.05</v>
      </c>
      <c r="Q351" s="14" t="s">
        <v>40</v>
      </c>
      <c r="R351" s="14" t="s">
        <v>28</v>
      </c>
      <c r="S351" s="14" t="s">
        <v>41</v>
      </c>
      <c r="T351" s="14" t="s">
        <v>42</v>
      </c>
      <c r="U351" s="14" t="s">
        <v>43</v>
      </c>
      <c r="V351" s="14" t="s">
        <v>1373</v>
      </c>
    </row>
    <row r="352" spans="1:22" ht="17.100000000000001" customHeight="1" x14ac:dyDescent="0.25">
      <c r="A352" s="28" t="s">
        <v>1374</v>
      </c>
      <c r="B352" s="10">
        <v>44985</v>
      </c>
      <c r="C352" s="9">
        <f t="shared" si="5"/>
        <v>2023</v>
      </c>
      <c r="D352" s="9" t="str">
        <f>TEXT(salestable[[#This Row],[OrderDate]],"MMM")</f>
        <v>Feb</v>
      </c>
      <c r="E352" s="9" t="s">
        <v>1375</v>
      </c>
      <c r="F352" s="9" t="s">
        <v>451</v>
      </c>
      <c r="G352" s="9" t="s">
        <v>244</v>
      </c>
      <c r="H352" s="9" t="s">
        <v>245</v>
      </c>
      <c r="I352" s="9" t="s">
        <v>25</v>
      </c>
      <c r="J352" s="9" t="s">
        <v>26</v>
      </c>
      <c r="K352" s="25">
        <v>5</v>
      </c>
      <c r="L352" s="11">
        <v>578.85</v>
      </c>
      <c r="M352" s="12">
        <v>0</v>
      </c>
      <c r="N352" s="13">
        <v>144.71</v>
      </c>
      <c r="O352" s="13">
        <v>12.07</v>
      </c>
      <c r="P352" s="13">
        <v>3051.03</v>
      </c>
      <c r="Q352" s="9" t="s">
        <v>69</v>
      </c>
      <c r="R352" s="9" t="s">
        <v>28</v>
      </c>
      <c r="S352" s="9" t="s">
        <v>89</v>
      </c>
      <c r="T352" s="9" t="s">
        <v>90</v>
      </c>
      <c r="U352" s="9" t="s">
        <v>43</v>
      </c>
      <c r="V352" s="9" t="s">
        <v>1376</v>
      </c>
    </row>
    <row r="353" spans="1:22" ht="17.100000000000001" customHeight="1" x14ac:dyDescent="0.25">
      <c r="A353" s="29" t="s">
        <v>1377</v>
      </c>
      <c r="B353" s="15">
        <v>44234</v>
      </c>
      <c r="C353" s="9">
        <f t="shared" si="5"/>
        <v>2021</v>
      </c>
      <c r="D353" s="9" t="str">
        <f>TEXT(salestable[[#This Row],[OrderDate]],"MMM")</f>
        <v>Feb</v>
      </c>
      <c r="E353" s="14" t="s">
        <v>1378</v>
      </c>
      <c r="F353" s="14" t="s">
        <v>1379</v>
      </c>
      <c r="G353" s="14" t="s">
        <v>36</v>
      </c>
      <c r="H353" s="14" t="s">
        <v>37</v>
      </c>
      <c r="I353" s="14" t="s">
        <v>98</v>
      </c>
      <c r="J353" s="14" t="s">
        <v>79</v>
      </c>
      <c r="K353" s="25">
        <v>3</v>
      </c>
      <c r="L353" s="16">
        <v>366.04</v>
      </c>
      <c r="M353" s="17">
        <v>0</v>
      </c>
      <c r="N353" s="18">
        <v>87.85</v>
      </c>
      <c r="O353" s="18">
        <v>4.55</v>
      </c>
      <c r="P353" s="18">
        <v>1190.52</v>
      </c>
      <c r="Q353" s="14" t="s">
        <v>27</v>
      </c>
      <c r="R353" s="14" t="s">
        <v>132</v>
      </c>
      <c r="S353" s="14" t="s">
        <v>339</v>
      </c>
      <c r="T353" s="14" t="s">
        <v>82</v>
      </c>
      <c r="U353" s="14" t="s">
        <v>235</v>
      </c>
      <c r="V353" s="14" t="s">
        <v>1380</v>
      </c>
    </row>
    <row r="354" spans="1:22" ht="17.100000000000001" customHeight="1" x14ac:dyDescent="0.25">
      <c r="A354" s="28" t="s">
        <v>1381</v>
      </c>
      <c r="B354" s="10">
        <v>43982</v>
      </c>
      <c r="C354" s="9">
        <f t="shared" si="5"/>
        <v>2020</v>
      </c>
      <c r="D354" s="9" t="str">
        <f>TEXT(salestable[[#This Row],[OrderDate]],"MMM")</f>
        <v>May</v>
      </c>
      <c r="E354" s="9" t="s">
        <v>1382</v>
      </c>
      <c r="F354" s="9" t="s">
        <v>1192</v>
      </c>
      <c r="G354" s="9" t="s">
        <v>137</v>
      </c>
      <c r="H354" s="9" t="s">
        <v>138</v>
      </c>
      <c r="I354" s="9" t="s">
        <v>180</v>
      </c>
      <c r="J354" s="9" t="s">
        <v>123</v>
      </c>
      <c r="K354" s="25">
        <v>4</v>
      </c>
      <c r="L354" s="11">
        <v>400.22</v>
      </c>
      <c r="M354" s="12">
        <v>0</v>
      </c>
      <c r="N354" s="13">
        <v>0</v>
      </c>
      <c r="O354" s="13">
        <v>5.53</v>
      </c>
      <c r="P354" s="13">
        <v>1606.41</v>
      </c>
      <c r="Q354" s="9" t="s">
        <v>80</v>
      </c>
      <c r="R354" s="9" t="s">
        <v>132</v>
      </c>
      <c r="S354" s="9" t="s">
        <v>210</v>
      </c>
      <c r="T354" s="9" t="s">
        <v>42</v>
      </c>
      <c r="U354" s="9" t="s">
        <v>43</v>
      </c>
      <c r="V354" s="9" t="s">
        <v>430</v>
      </c>
    </row>
    <row r="355" spans="1:22" ht="17.100000000000001" customHeight="1" x14ac:dyDescent="0.25">
      <c r="A355" s="29" t="s">
        <v>1383</v>
      </c>
      <c r="B355" s="15">
        <v>43884</v>
      </c>
      <c r="C355" s="9">
        <f t="shared" si="5"/>
        <v>2020</v>
      </c>
      <c r="D355" s="9" t="str">
        <f>TEXT(salestable[[#This Row],[OrderDate]],"MMM")</f>
        <v>Feb</v>
      </c>
      <c r="E355" s="14" t="s">
        <v>1384</v>
      </c>
      <c r="F355" s="14" t="s">
        <v>1092</v>
      </c>
      <c r="G355" s="14" t="s">
        <v>36</v>
      </c>
      <c r="H355" s="14" t="s">
        <v>37</v>
      </c>
      <c r="I355" s="14" t="s">
        <v>98</v>
      </c>
      <c r="J355" s="14" t="s">
        <v>109</v>
      </c>
      <c r="K355" s="25">
        <v>2</v>
      </c>
      <c r="L355" s="16">
        <v>597.49</v>
      </c>
      <c r="M355" s="17">
        <v>0.25</v>
      </c>
      <c r="N355" s="18">
        <v>0</v>
      </c>
      <c r="O355" s="18">
        <v>3.29</v>
      </c>
      <c r="P355" s="18">
        <v>899.52</v>
      </c>
      <c r="Q355" s="14" t="s">
        <v>80</v>
      </c>
      <c r="R355" s="14" t="s">
        <v>28</v>
      </c>
      <c r="S355" s="14" t="s">
        <v>228</v>
      </c>
      <c r="T355" s="14" t="s">
        <v>82</v>
      </c>
      <c r="U355" s="14" t="s">
        <v>31</v>
      </c>
      <c r="V355" s="14" t="s">
        <v>1385</v>
      </c>
    </row>
    <row r="356" spans="1:22" ht="17.100000000000001" customHeight="1" x14ac:dyDescent="0.25">
      <c r="A356" s="28" t="s">
        <v>1386</v>
      </c>
      <c r="B356" s="10">
        <v>44974</v>
      </c>
      <c r="C356" s="9">
        <f t="shared" si="5"/>
        <v>2023</v>
      </c>
      <c r="D356" s="9" t="str">
        <f>TEXT(salestable[[#This Row],[OrderDate]],"MMM")</f>
        <v>Feb</v>
      </c>
      <c r="E356" s="9" t="s">
        <v>1387</v>
      </c>
      <c r="F356" s="9" t="s">
        <v>1034</v>
      </c>
      <c r="G356" s="9" t="s">
        <v>114</v>
      </c>
      <c r="H356" s="9" t="s">
        <v>115</v>
      </c>
      <c r="I356" s="9" t="s">
        <v>108</v>
      </c>
      <c r="J356" s="9" t="s">
        <v>123</v>
      </c>
      <c r="K356" s="25">
        <v>2</v>
      </c>
      <c r="L356" s="11">
        <v>57.37</v>
      </c>
      <c r="M356" s="12">
        <v>0</v>
      </c>
      <c r="N356" s="13">
        <v>5.74</v>
      </c>
      <c r="O356" s="13">
        <v>0.48</v>
      </c>
      <c r="P356" s="13">
        <v>120.96</v>
      </c>
      <c r="Q356" s="9" t="s">
        <v>59</v>
      </c>
      <c r="R356" s="9" t="s">
        <v>132</v>
      </c>
      <c r="S356" s="9" t="s">
        <v>154</v>
      </c>
      <c r="T356" s="9" t="s">
        <v>155</v>
      </c>
      <c r="U356" s="9" t="s">
        <v>43</v>
      </c>
      <c r="V356" s="9" t="s">
        <v>1388</v>
      </c>
    </row>
    <row r="357" spans="1:22" ht="17.100000000000001" customHeight="1" x14ac:dyDescent="0.25">
      <c r="A357" s="29" t="s">
        <v>1389</v>
      </c>
      <c r="B357" s="15">
        <v>45527</v>
      </c>
      <c r="C357" s="9">
        <f t="shared" si="5"/>
        <v>2024</v>
      </c>
      <c r="D357" s="9" t="str">
        <f>TEXT(salestable[[#This Row],[OrderDate]],"MMM")</f>
        <v>Aug</v>
      </c>
      <c r="E357" s="14" t="s">
        <v>1390</v>
      </c>
      <c r="F357" s="14" t="s">
        <v>324</v>
      </c>
      <c r="G357" s="14" t="s">
        <v>469</v>
      </c>
      <c r="H357" s="14" t="s">
        <v>470</v>
      </c>
      <c r="I357" s="14" t="s">
        <v>38</v>
      </c>
      <c r="J357" s="14" t="s">
        <v>26</v>
      </c>
      <c r="K357" s="25">
        <v>2</v>
      </c>
      <c r="L357" s="16">
        <v>327.8</v>
      </c>
      <c r="M357" s="17">
        <v>0.1</v>
      </c>
      <c r="N357" s="18">
        <v>70.8</v>
      </c>
      <c r="O357" s="18">
        <v>13.68</v>
      </c>
      <c r="P357" s="18">
        <v>674.52</v>
      </c>
      <c r="Q357" s="14" t="s">
        <v>80</v>
      </c>
      <c r="R357" s="14" t="s">
        <v>28</v>
      </c>
      <c r="S357" s="14" t="s">
        <v>139</v>
      </c>
      <c r="T357" s="14" t="s">
        <v>140</v>
      </c>
      <c r="U357" s="14" t="s">
        <v>235</v>
      </c>
      <c r="V357" s="14" t="s">
        <v>315</v>
      </c>
    </row>
    <row r="358" spans="1:22" ht="17.100000000000001" customHeight="1" x14ac:dyDescent="0.25">
      <c r="A358" s="28" t="s">
        <v>1391</v>
      </c>
      <c r="B358" s="10">
        <v>44458</v>
      </c>
      <c r="C358" s="9">
        <f t="shared" si="5"/>
        <v>2021</v>
      </c>
      <c r="D358" s="9" t="str">
        <f>TEXT(salestable[[#This Row],[OrderDate]],"MMM")</f>
        <v>Sep</v>
      </c>
      <c r="E358" s="9" t="s">
        <v>1392</v>
      </c>
      <c r="F358" s="9" t="s">
        <v>944</v>
      </c>
      <c r="G358" s="9" t="s">
        <v>521</v>
      </c>
      <c r="H358" s="9" t="s">
        <v>522</v>
      </c>
      <c r="I358" s="9" t="s">
        <v>50</v>
      </c>
      <c r="J358" s="9" t="s">
        <v>39</v>
      </c>
      <c r="K358" s="25">
        <v>5</v>
      </c>
      <c r="L358" s="11">
        <v>453.11</v>
      </c>
      <c r="M358" s="12">
        <v>0.15</v>
      </c>
      <c r="N358" s="13">
        <v>96.29</v>
      </c>
      <c r="O358" s="13">
        <v>14.15</v>
      </c>
      <c r="P358" s="13">
        <v>2036.16</v>
      </c>
      <c r="Q358" s="9" t="s">
        <v>27</v>
      </c>
      <c r="R358" s="9" t="s">
        <v>28</v>
      </c>
      <c r="S358" s="9" t="s">
        <v>139</v>
      </c>
      <c r="T358" s="9" t="s">
        <v>140</v>
      </c>
      <c r="U358" s="9" t="s">
        <v>43</v>
      </c>
      <c r="V358" s="9" t="s">
        <v>1393</v>
      </c>
    </row>
    <row r="359" spans="1:22" ht="17.100000000000001" customHeight="1" x14ac:dyDescent="0.25">
      <c r="A359" s="29" t="s">
        <v>1394</v>
      </c>
      <c r="B359" s="15">
        <v>44417</v>
      </c>
      <c r="C359" s="9">
        <f t="shared" si="5"/>
        <v>2021</v>
      </c>
      <c r="D359" s="9" t="str">
        <f>TEXT(salestable[[#This Row],[OrderDate]],"MMM")</f>
        <v>Aug</v>
      </c>
      <c r="E359" s="14" t="s">
        <v>1395</v>
      </c>
      <c r="F359" s="14" t="s">
        <v>1056</v>
      </c>
      <c r="G359" s="14" t="s">
        <v>337</v>
      </c>
      <c r="H359" s="14" t="s">
        <v>338</v>
      </c>
      <c r="I359" s="14" t="s">
        <v>180</v>
      </c>
      <c r="J359" s="14" t="s">
        <v>26</v>
      </c>
      <c r="K359" s="25">
        <v>2</v>
      </c>
      <c r="L359" s="16">
        <v>138.19</v>
      </c>
      <c r="M359" s="17">
        <v>0.1</v>
      </c>
      <c r="N359" s="18">
        <v>29.85</v>
      </c>
      <c r="O359" s="18">
        <v>3.32</v>
      </c>
      <c r="P359" s="18">
        <v>281.91000000000003</v>
      </c>
      <c r="Q359" s="14" t="s">
        <v>40</v>
      </c>
      <c r="R359" s="14" t="s">
        <v>28</v>
      </c>
      <c r="S359" s="14" t="s">
        <v>188</v>
      </c>
      <c r="T359" s="14" t="s">
        <v>82</v>
      </c>
      <c r="U359" s="14" t="s">
        <v>43</v>
      </c>
      <c r="V359" s="14" t="s">
        <v>1396</v>
      </c>
    </row>
    <row r="360" spans="1:22" ht="17.100000000000001" customHeight="1" x14ac:dyDescent="0.25">
      <c r="A360" s="28" t="s">
        <v>1397</v>
      </c>
      <c r="B360" s="10">
        <v>45479</v>
      </c>
      <c r="C360" s="9">
        <f t="shared" si="5"/>
        <v>2024</v>
      </c>
      <c r="D360" s="9" t="str">
        <f>TEXT(salestable[[#This Row],[OrderDate]],"MMM")</f>
        <v>Jul</v>
      </c>
      <c r="E360" s="9" t="s">
        <v>1398</v>
      </c>
      <c r="F360" s="9" t="s">
        <v>136</v>
      </c>
      <c r="G360" s="9" t="s">
        <v>783</v>
      </c>
      <c r="H360" s="9" t="s">
        <v>784</v>
      </c>
      <c r="I360" s="9" t="s">
        <v>25</v>
      </c>
      <c r="J360" s="9" t="s">
        <v>256</v>
      </c>
      <c r="K360" s="25">
        <v>2</v>
      </c>
      <c r="L360" s="11">
        <v>569.77</v>
      </c>
      <c r="M360" s="12">
        <v>0.05</v>
      </c>
      <c r="N360" s="13">
        <v>86.61</v>
      </c>
      <c r="O360" s="13">
        <v>9.56</v>
      </c>
      <c r="P360" s="13">
        <v>1178.73</v>
      </c>
      <c r="Q360" s="9" t="s">
        <v>27</v>
      </c>
      <c r="R360" s="9" t="s">
        <v>99</v>
      </c>
      <c r="S360" s="9" t="s">
        <v>29</v>
      </c>
      <c r="T360" s="9" t="s">
        <v>30</v>
      </c>
      <c r="U360" s="9" t="s">
        <v>43</v>
      </c>
      <c r="V360" s="9" t="s">
        <v>1399</v>
      </c>
    </row>
    <row r="361" spans="1:22" ht="17.100000000000001" customHeight="1" x14ac:dyDescent="0.25">
      <c r="A361" s="29" t="s">
        <v>1400</v>
      </c>
      <c r="B361" s="15">
        <v>45274</v>
      </c>
      <c r="C361" s="9">
        <f t="shared" si="5"/>
        <v>2023</v>
      </c>
      <c r="D361" s="9" t="str">
        <f>TEXT(salestable[[#This Row],[OrderDate]],"MMM")</f>
        <v>Dec</v>
      </c>
      <c r="E361" s="14" t="s">
        <v>1401</v>
      </c>
      <c r="F361" s="14" t="s">
        <v>1402</v>
      </c>
      <c r="G361" s="14" t="s">
        <v>106</v>
      </c>
      <c r="H361" s="14" t="s">
        <v>107</v>
      </c>
      <c r="I361" s="14" t="s">
        <v>38</v>
      </c>
      <c r="J361" s="14" t="s">
        <v>256</v>
      </c>
      <c r="K361" s="25">
        <v>3</v>
      </c>
      <c r="L361" s="16">
        <v>392.25</v>
      </c>
      <c r="M361" s="17">
        <v>0.15</v>
      </c>
      <c r="N361" s="18">
        <v>80.02</v>
      </c>
      <c r="O361" s="18">
        <v>5.31</v>
      </c>
      <c r="P361" s="18">
        <v>1085.57</v>
      </c>
      <c r="Q361" s="14" t="s">
        <v>69</v>
      </c>
      <c r="R361" s="14" t="s">
        <v>28</v>
      </c>
      <c r="S361" s="14" t="s">
        <v>182</v>
      </c>
      <c r="T361" s="14" t="s">
        <v>183</v>
      </c>
      <c r="U361" s="14" t="s">
        <v>43</v>
      </c>
      <c r="V361" s="14" t="s">
        <v>1223</v>
      </c>
    </row>
    <row r="362" spans="1:22" ht="17.100000000000001" customHeight="1" x14ac:dyDescent="0.25">
      <c r="A362" s="28" t="s">
        <v>1403</v>
      </c>
      <c r="B362" s="10">
        <v>45276</v>
      </c>
      <c r="C362" s="9">
        <f t="shared" si="5"/>
        <v>2023</v>
      </c>
      <c r="D362" s="9" t="str">
        <f>TEXT(salestable[[#This Row],[OrderDate]],"MMM")</f>
        <v>Dec</v>
      </c>
      <c r="E362" s="9" t="s">
        <v>1404</v>
      </c>
      <c r="F362" s="9" t="s">
        <v>301</v>
      </c>
      <c r="G362" s="9" t="s">
        <v>521</v>
      </c>
      <c r="H362" s="9" t="s">
        <v>522</v>
      </c>
      <c r="I362" s="9" t="s">
        <v>98</v>
      </c>
      <c r="J362" s="9" t="s">
        <v>79</v>
      </c>
      <c r="K362" s="25">
        <v>5</v>
      </c>
      <c r="L362" s="11">
        <v>131.34</v>
      </c>
      <c r="M362" s="12">
        <v>0.05</v>
      </c>
      <c r="N362" s="13">
        <v>49.91</v>
      </c>
      <c r="O362" s="13">
        <v>1.64</v>
      </c>
      <c r="P362" s="13">
        <v>675.42</v>
      </c>
      <c r="Q362" s="9" t="s">
        <v>40</v>
      </c>
      <c r="R362" s="9" t="s">
        <v>99</v>
      </c>
      <c r="S362" s="9" t="s">
        <v>41</v>
      </c>
      <c r="T362" s="9" t="s">
        <v>42</v>
      </c>
      <c r="U362" s="9" t="s">
        <v>43</v>
      </c>
      <c r="V362" s="9" t="s">
        <v>1405</v>
      </c>
    </row>
    <row r="363" spans="1:22" ht="17.100000000000001" customHeight="1" x14ac:dyDescent="0.25">
      <c r="A363" s="29" t="s">
        <v>1406</v>
      </c>
      <c r="B363" s="15">
        <v>43934</v>
      </c>
      <c r="C363" s="9">
        <f t="shared" si="5"/>
        <v>2020</v>
      </c>
      <c r="D363" s="9" t="str">
        <f>TEXT(salestable[[#This Row],[OrderDate]],"MMM")</f>
        <v>Apr</v>
      </c>
      <c r="E363" s="14" t="s">
        <v>1407</v>
      </c>
      <c r="F363" s="14" t="s">
        <v>1408</v>
      </c>
      <c r="G363" s="14" t="s">
        <v>337</v>
      </c>
      <c r="H363" s="14" t="s">
        <v>338</v>
      </c>
      <c r="I363" s="14" t="s">
        <v>50</v>
      </c>
      <c r="J363" s="14" t="s">
        <v>26</v>
      </c>
      <c r="K363" s="25">
        <v>5</v>
      </c>
      <c r="L363" s="16">
        <v>530.30999999999995</v>
      </c>
      <c r="M363" s="17">
        <v>0</v>
      </c>
      <c r="N363" s="18">
        <v>212.12</v>
      </c>
      <c r="O363" s="18">
        <v>14.86</v>
      </c>
      <c r="P363" s="18">
        <v>2878.53</v>
      </c>
      <c r="Q363" s="14" t="s">
        <v>69</v>
      </c>
      <c r="R363" s="14" t="s">
        <v>70</v>
      </c>
      <c r="S363" s="14" t="s">
        <v>228</v>
      </c>
      <c r="T363" s="14" t="s">
        <v>82</v>
      </c>
      <c r="U363" s="14" t="s">
        <v>91</v>
      </c>
      <c r="V363" s="14" t="s">
        <v>1409</v>
      </c>
    </row>
    <row r="364" spans="1:22" ht="17.100000000000001" customHeight="1" x14ac:dyDescent="0.25">
      <c r="A364" s="28" t="s">
        <v>1410</v>
      </c>
      <c r="B364" s="10">
        <v>44084</v>
      </c>
      <c r="C364" s="9">
        <f t="shared" si="5"/>
        <v>2020</v>
      </c>
      <c r="D364" s="9" t="str">
        <f>TEXT(salestable[[#This Row],[OrderDate]],"MMM")</f>
        <v>Sep</v>
      </c>
      <c r="E364" s="9" t="s">
        <v>1411</v>
      </c>
      <c r="F364" s="9" t="s">
        <v>291</v>
      </c>
      <c r="G364" s="9" t="s">
        <v>574</v>
      </c>
      <c r="H364" s="9" t="s">
        <v>575</v>
      </c>
      <c r="I364" s="9" t="s">
        <v>38</v>
      </c>
      <c r="J364" s="9" t="s">
        <v>68</v>
      </c>
      <c r="K364" s="25">
        <v>3</v>
      </c>
      <c r="L364" s="11">
        <v>62.04</v>
      </c>
      <c r="M364" s="12">
        <v>0</v>
      </c>
      <c r="N364" s="13">
        <v>22.33</v>
      </c>
      <c r="O364" s="13">
        <v>4.3600000000000003</v>
      </c>
      <c r="P364" s="13">
        <v>212.81</v>
      </c>
      <c r="Q364" s="9" t="s">
        <v>80</v>
      </c>
      <c r="R364" s="9" t="s">
        <v>70</v>
      </c>
      <c r="S364" s="9" t="s">
        <v>339</v>
      </c>
      <c r="T364" s="9" t="s">
        <v>82</v>
      </c>
      <c r="U364" s="9" t="s">
        <v>72</v>
      </c>
      <c r="V364" s="9" t="s">
        <v>1412</v>
      </c>
    </row>
    <row r="365" spans="1:22" ht="17.100000000000001" customHeight="1" x14ac:dyDescent="0.25">
      <c r="A365" s="29" t="s">
        <v>1413</v>
      </c>
      <c r="B365" s="15">
        <v>45081</v>
      </c>
      <c r="C365" s="9">
        <f t="shared" si="5"/>
        <v>2023</v>
      </c>
      <c r="D365" s="9" t="str">
        <f>TEXT(salestable[[#This Row],[OrderDate]],"MMM")</f>
        <v>Jun</v>
      </c>
      <c r="E365" s="14" t="s">
        <v>1414</v>
      </c>
      <c r="F365" s="14" t="s">
        <v>746</v>
      </c>
      <c r="G365" s="14" t="s">
        <v>261</v>
      </c>
      <c r="H365" s="14" t="s">
        <v>262</v>
      </c>
      <c r="I365" s="14" t="s">
        <v>25</v>
      </c>
      <c r="J365" s="14" t="s">
        <v>123</v>
      </c>
      <c r="K365" s="25">
        <v>4</v>
      </c>
      <c r="L365" s="16">
        <v>591.4</v>
      </c>
      <c r="M365" s="17">
        <v>0</v>
      </c>
      <c r="N365" s="18">
        <v>283.87</v>
      </c>
      <c r="O365" s="18">
        <v>6.44</v>
      </c>
      <c r="P365" s="18">
        <v>2655.91</v>
      </c>
      <c r="Q365" s="14" t="s">
        <v>69</v>
      </c>
      <c r="R365" s="14" t="s">
        <v>28</v>
      </c>
      <c r="S365" s="14" t="s">
        <v>182</v>
      </c>
      <c r="T365" s="14" t="s">
        <v>183</v>
      </c>
      <c r="U365" s="14" t="s">
        <v>43</v>
      </c>
      <c r="V365" s="14" t="s">
        <v>1415</v>
      </c>
    </row>
    <row r="366" spans="1:22" ht="17.100000000000001" customHeight="1" x14ac:dyDescent="0.25">
      <c r="A366" s="28" t="s">
        <v>1416</v>
      </c>
      <c r="B366" s="10">
        <v>44966</v>
      </c>
      <c r="C366" s="9">
        <f t="shared" si="5"/>
        <v>2023</v>
      </c>
      <c r="D366" s="9" t="str">
        <f>TEXT(salestable[[#This Row],[OrderDate]],"MMM")</f>
        <v>Feb</v>
      </c>
      <c r="E366" s="9" t="s">
        <v>1417</v>
      </c>
      <c r="F366" s="9" t="s">
        <v>1418</v>
      </c>
      <c r="G366" s="9" t="s">
        <v>233</v>
      </c>
      <c r="H366" s="9" t="s">
        <v>234</v>
      </c>
      <c r="I366" s="9" t="s">
        <v>108</v>
      </c>
      <c r="J366" s="9" t="s">
        <v>263</v>
      </c>
      <c r="K366" s="25">
        <v>5</v>
      </c>
      <c r="L366" s="11">
        <v>104.87</v>
      </c>
      <c r="M366" s="12">
        <v>0.05</v>
      </c>
      <c r="N366" s="13">
        <v>39.85</v>
      </c>
      <c r="O366" s="13">
        <v>10.01</v>
      </c>
      <c r="P366" s="13">
        <v>547.99</v>
      </c>
      <c r="Q366" s="9" t="s">
        <v>27</v>
      </c>
      <c r="R366" s="9" t="s">
        <v>70</v>
      </c>
      <c r="S366" s="9" t="s">
        <v>41</v>
      </c>
      <c r="T366" s="9" t="s">
        <v>42</v>
      </c>
      <c r="U366" s="9" t="s">
        <v>31</v>
      </c>
      <c r="V366" s="9" t="s">
        <v>582</v>
      </c>
    </row>
    <row r="367" spans="1:22" ht="17.100000000000001" customHeight="1" x14ac:dyDescent="0.25">
      <c r="A367" s="29" t="s">
        <v>1419</v>
      </c>
      <c r="B367" s="15">
        <v>44340</v>
      </c>
      <c r="C367" s="9">
        <f t="shared" si="5"/>
        <v>2021</v>
      </c>
      <c r="D367" s="9" t="str">
        <f>TEXT(salestable[[#This Row],[OrderDate]],"MMM")</f>
        <v>May</v>
      </c>
      <c r="E367" s="14" t="s">
        <v>1420</v>
      </c>
      <c r="F367" s="14" t="s">
        <v>1379</v>
      </c>
      <c r="G367" s="14" t="s">
        <v>521</v>
      </c>
      <c r="H367" s="14" t="s">
        <v>522</v>
      </c>
      <c r="I367" s="14" t="s">
        <v>25</v>
      </c>
      <c r="J367" s="14" t="s">
        <v>123</v>
      </c>
      <c r="K367" s="25">
        <v>3</v>
      </c>
      <c r="L367" s="16">
        <v>436.37</v>
      </c>
      <c r="M367" s="17">
        <v>0.05</v>
      </c>
      <c r="N367" s="18">
        <v>99.49</v>
      </c>
      <c r="O367" s="18">
        <v>0.63</v>
      </c>
      <c r="P367" s="18">
        <v>1343.77</v>
      </c>
      <c r="Q367" s="14" t="s">
        <v>27</v>
      </c>
      <c r="R367" s="14" t="s">
        <v>132</v>
      </c>
      <c r="S367" s="14" t="s">
        <v>81</v>
      </c>
      <c r="T367" s="14" t="s">
        <v>82</v>
      </c>
      <c r="U367" s="14" t="s">
        <v>235</v>
      </c>
      <c r="V367" s="14" t="s">
        <v>1421</v>
      </c>
    </row>
    <row r="368" spans="1:22" ht="17.100000000000001" customHeight="1" x14ac:dyDescent="0.25">
      <c r="A368" s="28" t="s">
        <v>1422</v>
      </c>
      <c r="B368" s="10">
        <v>45327</v>
      </c>
      <c r="C368" s="9">
        <f t="shared" si="5"/>
        <v>2024</v>
      </c>
      <c r="D368" s="9" t="str">
        <f>TEXT(salestable[[#This Row],[OrderDate]],"MMM")</f>
        <v>Feb</v>
      </c>
      <c r="E368" s="9" t="s">
        <v>1423</v>
      </c>
      <c r="F368" s="9" t="s">
        <v>405</v>
      </c>
      <c r="G368" s="9" t="s">
        <v>675</v>
      </c>
      <c r="H368" s="9" t="s">
        <v>676</v>
      </c>
      <c r="I368" s="9" t="s">
        <v>180</v>
      </c>
      <c r="J368" s="9" t="s">
        <v>39</v>
      </c>
      <c r="K368" s="25">
        <v>1</v>
      </c>
      <c r="L368" s="11">
        <v>172.84</v>
      </c>
      <c r="M368" s="12">
        <v>0</v>
      </c>
      <c r="N368" s="13">
        <v>13.83</v>
      </c>
      <c r="O368" s="13">
        <v>1.67</v>
      </c>
      <c r="P368" s="13">
        <v>188.34</v>
      </c>
      <c r="Q368" s="9" t="s">
        <v>69</v>
      </c>
      <c r="R368" s="9" t="s">
        <v>132</v>
      </c>
      <c r="S368" s="9" t="s">
        <v>182</v>
      </c>
      <c r="T368" s="9" t="s">
        <v>183</v>
      </c>
      <c r="U368" s="9" t="s">
        <v>43</v>
      </c>
      <c r="V368" s="9" t="s">
        <v>614</v>
      </c>
    </row>
    <row r="369" spans="1:22" ht="17.100000000000001" customHeight="1" x14ac:dyDescent="0.25">
      <c r="A369" s="29" t="s">
        <v>1424</v>
      </c>
      <c r="B369" s="15">
        <v>43929</v>
      </c>
      <c r="C369" s="9">
        <f t="shared" si="5"/>
        <v>2020</v>
      </c>
      <c r="D369" s="9" t="str">
        <f>TEXT(salestable[[#This Row],[OrderDate]],"MMM")</f>
        <v>Apr</v>
      </c>
      <c r="E369" s="14" t="s">
        <v>1425</v>
      </c>
      <c r="F369" s="14" t="s">
        <v>113</v>
      </c>
      <c r="G369" s="14" t="s">
        <v>380</v>
      </c>
      <c r="H369" s="14" t="s">
        <v>381</v>
      </c>
      <c r="I369" s="14" t="s">
        <v>108</v>
      </c>
      <c r="J369" s="14" t="s">
        <v>58</v>
      </c>
      <c r="K369" s="25">
        <v>3</v>
      </c>
      <c r="L369" s="16">
        <v>43.51</v>
      </c>
      <c r="M369" s="17">
        <v>0</v>
      </c>
      <c r="N369" s="18">
        <v>15.66</v>
      </c>
      <c r="O369" s="18">
        <v>12.06</v>
      </c>
      <c r="P369" s="18">
        <v>158.25</v>
      </c>
      <c r="Q369" s="14" t="s">
        <v>69</v>
      </c>
      <c r="R369" s="14" t="s">
        <v>28</v>
      </c>
      <c r="S369" s="14" t="s">
        <v>221</v>
      </c>
      <c r="T369" s="14" t="s">
        <v>222</v>
      </c>
      <c r="U369" s="14" t="s">
        <v>43</v>
      </c>
      <c r="V369" s="14" t="s">
        <v>1426</v>
      </c>
    </row>
    <row r="370" spans="1:22" ht="17.100000000000001" customHeight="1" x14ac:dyDescent="0.25">
      <c r="A370" s="28" t="s">
        <v>1427</v>
      </c>
      <c r="B370" s="10">
        <v>43983</v>
      </c>
      <c r="C370" s="9">
        <f t="shared" si="5"/>
        <v>2020</v>
      </c>
      <c r="D370" s="9" t="str">
        <f>TEXT(salestable[[#This Row],[OrderDate]],"MMM")</f>
        <v>Jun</v>
      </c>
      <c r="E370" s="9" t="s">
        <v>1428</v>
      </c>
      <c r="F370" s="9" t="s">
        <v>232</v>
      </c>
      <c r="G370" s="9" t="s">
        <v>164</v>
      </c>
      <c r="H370" s="9" t="s">
        <v>165</v>
      </c>
      <c r="I370" s="9" t="s">
        <v>180</v>
      </c>
      <c r="J370" s="9" t="s">
        <v>354</v>
      </c>
      <c r="K370" s="25">
        <v>1</v>
      </c>
      <c r="L370" s="11">
        <v>275.24</v>
      </c>
      <c r="M370" s="12">
        <v>0.25</v>
      </c>
      <c r="N370" s="13">
        <v>10.32</v>
      </c>
      <c r="O370" s="13">
        <v>11.03</v>
      </c>
      <c r="P370" s="13">
        <v>227.78</v>
      </c>
      <c r="Q370" s="9" t="s">
        <v>69</v>
      </c>
      <c r="R370" s="9" t="s">
        <v>132</v>
      </c>
      <c r="S370" s="9" t="s">
        <v>29</v>
      </c>
      <c r="T370" s="9" t="s">
        <v>30</v>
      </c>
      <c r="U370" s="9" t="s">
        <v>43</v>
      </c>
      <c r="V370" s="9" t="s">
        <v>1429</v>
      </c>
    </row>
    <row r="371" spans="1:22" ht="17.100000000000001" customHeight="1" x14ac:dyDescent="0.25">
      <c r="A371" s="29" t="s">
        <v>1430</v>
      </c>
      <c r="B371" s="15">
        <v>44744</v>
      </c>
      <c r="C371" s="9">
        <f t="shared" si="5"/>
        <v>2022</v>
      </c>
      <c r="D371" s="9" t="str">
        <f>TEXT(salestable[[#This Row],[OrderDate]],"MMM")</f>
        <v>Jul</v>
      </c>
      <c r="E371" s="14" t="s">
        <v>1431</v>
      </c>
      <c r="F371" s="14" t="s">
        <v>720</v>
      </c>
      <c r="G371" s="14" t="s">
        <v>574</v>
      </c>
      <c r="H371" s="14" t="s">
        <v>575</v>
      </c>
      <c r="I371" s="14" t="s">
        <v>108</v>
      </c>
      <c r="J371" s="14" t="s">
        <v>79</v>
      </c>
      <c r="K371" s="25">
        <v>4</v>
      </c>
      <c r="L371" s="16">
        <v>575.92999999999995</v>
      </c>
      <c r="M371" s="17">
        <v>0.15</v>
      </c>
      <c r="N371" s="18">
        <v>97.91</v>
      </c>
      <c r="O371" s="18">
        <v>14.12</v>
      </c>
      <c r="P371" s="18">
        <v>2070.19</v>
      </c>
      <c r="Q371" s="14" t="s">
        <v>59</v>
      </c>
      <c r="R371" s="14" t="s">
        <v>181</v>
      </c>
      <c r="S371" s="14" t="s">
        <v>210</v>
      </c>
      <c r="T371" s="14" t="s">
        <v>42</v>
      </c>
      <c r="U371" s="14" t="s">
        <v>43</v>
      </c>
      <c r="V371" s="14" t="s">
        <v>1432</v>
      </c>
    </row>
    <row r="372" spans="1:22" ht="17.100000000000001" customHeight="1" x14ac:dyDescent="0.25">
      <c r="A372" s="28" t="s">
        <v>1433</v>
      </c>
      <c r="B372" s="10">
        <v>44708</v>
      </c>
      <c r="C372" s="9">
        <f t="shared" si="5"/>
        <v>2022</v>
      </c>
      <c r="D372" s="9" t="str">
        <f>TEXT(salestable[[#This Row],[OrderDate]],"MMM")</f>
        <v>May</v>
      </c>
      <c r="E372" s="9" t="s">
        <v>1434</v>
      </c>
      <c r="F372" s="9" t="s">
        <v>497</v>
      </c>
      <c r="G372" s="9" t="s">
        <v>492</v>
      </c>
      <c r="H372" s="9" t="s">
        <v>493</v>
      </c>
      <c r="I372" s="9" t="s">
        <v>50</v>
      </c>
      <c r="J372" s="9" t="s">
        <v>39</v>
      </c>
      <c r="K372" s="25">
        <v>3</v>
      </c>
      <c r="L372" s="11">
        <v>156.91999999999999</v>
      </c>
      <c r="M372" s="12">
        <v>0.15</v>
      </c>
      <c r="N372" s="13">
        <v>20.010000000000002</v>
      </c>
      <c r="O372" s="13">
        <v>10.53</v>
      </c>
      <c r="P372" s="13">
        <v>430.69</v>
      </c>
      <c r="Q372" s="9" t="s">
        <v>27</v>
      </c>
      <c r="R372" s="9" t="s">
        <v>28</v>
      </c>
      <c r="S372" s="9" t="s">
        <v>124</v>
      </c>
      <c r="T372" s="9" t="s">
        <v>125</v>
      </c>
      <c r="U372" s="9" t="s">
        <v>43</v>
      </c>
      <c r="V372" s="9" t="s">
        <v>1435</v>
      </c>
    </row>
    <row r="373" spans="1:22" ht="17.100000000000001" customHeight="1" x14ac:dyDescent="0.25">
      <c r="A373" s="29" t="s">
        <v>1436</v>
      </c>
      <c r="B373" s="15">
        <v>44168</v>
      </c>
      <c r="C373" s="9">
        <f t="shared" si="5"/>
        <v>2020</v>
      </c>
      <c r="D373" s="9" t="str">
        <f>TEXT(salestable[[#This Row],[OrderDate]],"MMM")</f>
        <v>Dec</v>
      </c>
      <c r="E373" s="14" t="s">
        <v>1437</v>
      </c>
      <c r="F373" s="14" t="s">
        <v>1085</v>
      </c>
      <c r="G373" s="14" t="s">
        <v>36</v>
      </c>
      <c r="H373" s="14" t="s">
        <v>37</v>
      </c>
      <c r="I373" s="14" t="s">
        <v>180</v>
      </c>
      <c r="J373" s="14" t="s">
        <v>58</v>
      </c>
      <c r="K373" s="25">
        <v>5</v>
      </c>
      <c r="L373" s="16">
        <v>210.04</v>
      </c>
      <c r="M373" s="17">
        <v>0</v>
      </c>
      <c r="N373" s="18">
        <v>126.02</v>
      </c>
      <c r="O373" s="18">
        <v>0.49</v>
      </c>
      <c r="P373" s="18">
        <v>1176.71</v>
      </c>
      <c r="Q373" s="14" t="s">
        <v>40</v>
      </c>
      <c r="R373" s="14" t="s">
        <v>132</v>
      </c>
      <c r="S373" s="14" t="s">
        <v>51</v>
      </c>
      <c r="T373" s="14" t="s">
        <v>42</v>
      </c>
      <c r="U373" s="14" t="s">
        <v>43</v>
      </c>
      <c r="V373" s="14" t="s">
        <v>1438</v>
      </c>
    </row>
    <row r="374" spans="1:22" ht="17.100000000000001" customHeight="1" x14ac:dyDescent="0.25">
      <c r="A374" s="28" t="s">
        <v>1439</v>
      </c>
      <c r="B374" s="10">
        <v>45560</v>
      </c>
      <c r="C374" s="9">
        <f t="shared" si="5"/>
        <v>2024</v>
      </c>
      <c r="D374" s="9" t="str">
        <f>TEXT(salestable[[#This Row],[OrderDate]],"MMM")</f>
        <v>Sep</v>
      </c>
      <c r="E374" s="9" t="s">
        <v>1440</v>
      </c>
      <c r="F374" s="9" t="s">
        <v>648</v>
      </c>
      <c r="G374" s="9" t="s">
        <v>87</v>
      </c>
      <c r="H374" s="9" t="s">
        <v>88</v>
      </c>
      <c r="I374" s="9" t="s">
        <v>98</v>
      </c>
      <c r="J374" s="9" t="s">
        <v>39</v>
      </c>
      <c r="K374" s="25">
        <v>5</v>
      </c>
      <c r="L374" s="11">
        <v>591.47</v>
      </c>
      <c r="M374" s="12">
        <v>0</v>
      </c>
      <c r="N374" s="13">
        <v>0</v>
      </c>
      <c r="O374" s="13">
        <v>9.52</v>
      </c>
      <c r="P374" s="13">
        <v>2966.87</v>
      </c>
      <c r="Q374" s="9" t="s">
        <v>27</v>
      </c>
      <c r="R374" s="9" t="s">
        <v>28</v>
      </c>
      <c r="S374" s="9" t="s">
        <v>81</v>
      </c>
      <c r="T374" s="9" t="s">
        <v>82</v>
      </c>
      <c r="U374" s="9" t="s">
        <v>43</v>
      </c>
      <c r="V374" s="9" t="s">
        <v>1167</v>
      </c>
    </row>
    <row r="375" spans="1:22" ht="17.100000000000001" customHeight="1" x14ac:dyDescent="0.25">
      <c r="A375" s="29" t="s">
        <v>1441</v>
      </c>
      <c r="B375" s="15">
        <v>44652</v>
      </c>
      <c r="C375" s="9">
        <f t="shared" si="5"/>
        <v>2022</v>
      </c>
      <c r="D375" s="9" t="str">
        <f>TEXT(salestable[[#This Row],[OrderDate]],"MMM")</f>
        <v>Apr</v>
      </c>
      <c r="E375" s="14" t="s">
        <v>1442</v>
      </c>
      <c r="F375" s="14" t="s">
        <v>86</v>
      </c>
      <c r="G375" s="14" t="s">
        <v>386</v>
      </c>
      <c r="H375" s="14" t="s">
        <v>387</v>
      </c>
      <c r="I375" s="14" t="s">
        <v>98</v>
      </c>
      <c r="J375" s="14" t="s">
        <v>26</v>
      </c>
      <c r="K375" s="25">
        <v>1</v>
      </c>
      <c r="L375" s="16">
        <v>345.41</v>
      </c>
      <c r="M375" s="17">
        <v>0.05</v>
      </c>
      <c r="N375" s="18">
        <v>16.41</v>
      </c>
      <c r="O375" s="18">
        <v>2.0299999999999998</v>
      </c>
      <c r="P375" s="18">
        <v>346.58</v>
      </c>
      <c r="Q375" s="14" t="s">
        <v>153</v>
      </c>
      <c r="R375" s="14" t="s">
        <v>132</v>
      </c>
      <c r="S375" s="14" t="s">
        <v>228</v>
      </c>
      <c r="T375" s="14" t="s">
        <v>82</v>
      </c>
      <c r="U375" s="14" t="s">
        <v>31</v>
      </c>
      <c r="V375" s="14" t="s">
        <v>1443</v>
      </c>
    </row>
    <row r="376" spans="1:22" ht="17.100000000000001" customHeight="1" x14ac:dyDescent="0.25">
      <c r="A376" s="28" t="s">
        <v>1444</v>
      </c>
      <c r="B376" s="10">
        <v>45017</v>
      </c>
      <c r="C376" s="9">
        <f t="shared" si="5"/>
        <v>2023</v>
      </c>
      <c r="D376" s="9" t="str">
        <f>TEXT(salestable[[#This Row],[OrderDate]],"MMM")</f>
        <v>Apr</v>
      </c>
      <c r="E376" s="9" t="s">
        <v>1445</v>
      </c>
      <c r="F376" s="9" t="s">
        <v>474</v>
      </c>
      <c r="G376" s="9" t="s">
        <v>280</v>
      </c>
      <c r="H376" s="9" t="s">
        <v>281</v>
      </c>
      <c r="I376" s="9" t="s">
        <v>50</v>
      </c>
      <c r="J376" s="9" t="s">
        <v>68</v>
      </c>
      <c r="K376" s="25">
        <v>3</v>
      </c>
      <c r="L376" s="11">
        <v>426.35</v>
      </c>
      <c r="M376" s="12">
        <v>0.25</v>
      </c>
      <c r="N376" s="13">
        <v>47.96</v>
      </c>
      <c r="O376" s="13">
        <v>2.41</v>
      </c>
      <c r="P376" s="13">
        <v>1009.66</v>
      </c>
      <c r="Q376" s="9" t="s">
        <v>80</v>
      </c>
      <c r="R376" s="9" t="s">
        <v>28</v>
      </c>
      <c r="S376" s="9" t="s">
        <v>29</v>
      </c>
      <c r="T376" s="9" t="s">
        <v>30</v>
      </c>
      <c r="U376" s="9" t="s">
        <v>43</v>
      </c>
      <c r="V376" s="9" t="s">
        <v>1446</v>
      </c>
    </row>
    <row r="377" spans="1:22" ht="17.100000000000001" customHeight="1" x14ac:dyDescent="0.25">
      <c r="A377" s="29" t="s">
        <v>1447</v>
      </c>
      <c r="B377" s="15">
        <v>45574</v>
      </c>
      <c r="C377" s="9">
        <f t="shared" si="5"/>
        <v>2024</v>
      </c>
      <c r="D377" s="9" t="str">
        <f>TEXT(salestable[[#This Row],[OrderDate]],"MMM")</f>
        <v>Oct</v>
      </c>
      <c r="E377" s="14" t="s">
        <v>1448</v>
      </c>
      <c r="F377" s="14" t="s">
        <v>1103</v>
      </c>
      <c r="G377" s="14" t="s">
        <v>358</v>
      </c>
      <c r="H377" s="14" t="s">
        <v>359</v>
      </c>
      <c r="I377" s="14" t="s">
        <v>38</v>
      </c>
      <c r="J377" s="14" t="s">
        <v>354</v>
      </c>
      <c r="K377" s="25">
        <v>4</v>
      </c>
      <c r="L377" s="16">
        <v>100.2</v>
      </c>
      <c r="M377" s="17">
        <v>0.2</v>
      </c>
      <c r="N377" s="18">
        <v>38.479999999999997</v>
      </c>
      <c r="O377" s="18">
        <v>12.41</v>
      </c>
      <c r="P377" s="18">
        <v>371.53</v>
      </c>
      <c r="Q377" s="14" t="s">
        <v>27</v>
      </c>
      <c r="R377" s="14" t="s">
        <v>181</v>
      </c>
      <c r="S377" s="14" t="s">
        <v>188</v>
      </c>
      <c r="T377" s="14" t="s">
        <v>82</v>
      </c>
      <c r="U377" s="14" t="s">
        <v>43</v>
      </c>
      <c r="V377" s="14" t="s">
        <v>1449</v>
      </c>
    </row>
    <row r="378" spans="1:22" ht="17.100000000000001" customHeight="1" x14ac:dyDescent="0.25">
      <c r="A378" s="28" t="s">
        <v>1450</v>
      </c>
      <c r="B378" s="10">
        <v>44787</v>
      </c>
      <c r="C378" s="9">
        <f t="shared" si="5"/>
        <v>2022</v>
      </c>
      <c r="D378" s="9" t="str">
        <f>TEXT(salestable[[#This Row],[OrderDate]],"MMM")</f>
        <v>Aug</v>
      </c>
      <c r="E378" s="9" t="s">
        <v>1451</v>
      </c>
      <c r="F378" s="9" t="s">
        <v>220</v>
      </c>
      <c r="G378" s="9" t="s">
        <v>130</v>
      </c>
      <c r="H378" s="9" t="s">
        <v>131</v>
      </c>
      <c r="I378" s="9" t="s">
        <v>108</v>
      </c>
      <c r="J378" s="9" t="s">
        <v>123</v>
      </c>
      <c r="K378" s="25">
        <v>2</v>
      </c>
      <c r="L378" s="11">
        <v>317.20999999999998</v>
      </c>
      <c r="M378" s="12">
        <v>0.2</v>
      </c>
      <c r="N378" s="13">
        <v>25.38</v>
      </c>
      <c r="O378" s="13">
        <v>2.14</v>
      </c>
      <c r="P378" s="13">
        <v>535.05999999999995</v>
      </c>
      <c r="Q378" s="9" t="s">
        <v>40</v>
      </c>
      <c r="R378" s="9" t="s">
        <v>28</v>
      </c>
      <c r="S378" s="9" t="s">
        <v>188</v>
      </c>
      <c r="T378" s="9" t="s">
        <v>82</v>
      </c>
      <c r="U378" s="9" t="s">
        <v>43</v>
      </c>
      <c r="V378" s="9" t="s">
        <v>1452</v>
      </c>
    </row>
    <row r="379" spans="1:22" ht="17.100000000000001" customHeight="1" x14ac:dyDescent="0.25">
      <c r="A379" s="29" t="s">
        <v>1453</v>
      </c>
      <c r="B379" s="15">
        <v>45535</v>
      </c>
      <c r="C379" s="9">
        <f t="shared" si="5"/>
        <v>2024</v>
      </c>
      <c r="D379" s="9" t="str">
        <f>TEXT(salestable[[#This Row],[OrderDate]],"MMM")</f>
        <v>Aug</v>
      </c>
      <c r="E379" s="14" t="s">
        <v>1454</v>
      </c>
      <c r="F379" s="14" t="s">
        <v>516</v>
      </c>
      <c r="G379" s="14" t="s">
        <v>106</v>
      </c>
      <c r="H379" s="14" t="s">
        <v>107</v>
      </c>
      <c r="I379" s="14" t="s">
        <v>108</v>
      </c>
      <c r="J379" s="14" t="s">
        <v>39</v>
      </c>
      <c r="K379" s="25">
        <v>3</v>
      </c>
      <c r="L379" s="16">
        <v>430.49</v>
      </c>
      <c r="M379" s="17">
        <v>0</v>
      </c>
      <c r="N379" s="18">
        <v>64.569999999999993</v>
      </c>
      <c r="O379" s="18">
        <v>7.48</v>
      </c>
      <c r="P379" s="18">
        <v>1363.52</v>
      </c>
      <c r="Q379" s="14" t="s">
        <v>40</v>
      </c>
      <c r="R379" s="14" t="s">
        <v>28</v>
      </c>
      <c r="S379" s="14" t="s">
        <v>124</v>
      </c>
      <c r="T379" s="14" t="s">
        <v>125</v>
      </c>
      <c r="U379" s="14" t="s">
        <v>31</v>
      </c>
      <c r="V379" s="14" t="s">
        <v>1455</v>
      </c>
    </row>
    <row r="380" spans="1:22" ht="17.100000000000001" customHeight="1" x14ac:dyDescent="0.25">
      <c r="A380" s="28" t="s">
        <v>1456</v>
      </c>
      <c r="B380" s="10">
        <v>43991</v>
      </c>
      <c r="C380" s="9">
        <f t="shared" si="5"/>
        <v>2020</v>
      </c>
      <c r="D380" s="9" t="str">
        <f>TEXT(salestable[[#This Row],[OrderDate]],"MMM")</f>
        <v>Jun</v>
      </c>
      <c r="E380" s="9" t="s">
        <v>1457</v>
      </c>
      <c r="F380" s="9" t="s">
        <v>1458</v>
      </c>
      <c r="G380" s="9" t="s">
        <v>675</v>
      </c>
      <c r="H380" s="9" t="s">
        <v>676</v>
      </c>
      <c r="I380" s="9" t="s">
        <v>98</v>
      </c>
      <c r="J380" s="9" t="s">
        <v>58</v>
      </c>
      <c r="K380" s="25">
        <v>3</v>
      </c>
      <c r="L380" s="11">
        <v>47.17</v>
      </c>
      <c r="M380" s="12">
        <v>0.3</v>
      </c>
      <c r="N380" s="13">
        <v>7.92</v>
      </c>
      <c r="O380" s="13">
        <v>0.96</v>
      </c>
      <c r="P380" s="13">
        <v>107.94</v>
      </c>
      <c r="Q380" s="9" t="s">
        <v>27</v>
      </c>
      <c r="R380" s="9" t="s">
        <v>28</v>
      </c>
      <c r="S380" s="9" t="s">
        <v>228</v>
      </c>
      <c r="T380" s="9" t="s">
        <v>82</v>
      </c>
      <c r="U380" s="9" t="s">
        <v>235</v>
      </c>
      <c r="V380" s="9" t="s">
        <v>1459</v>
      </c>
    </row>
    <row r="381" spans="1:22" ht="17.100000000000001" customHeight="1" x14ac:dyDescent="0.25">
      <c r="A381" s="29" t="s">
        <v>1460</v>
      </c>
      <c r="B381" s="15">
        <v>45434</v>
      </c>
      <c r="C381" s="9">
        <f t="shared" si="5"/>
        <v>2024</v>
      </c>
      <c r="D381" s="9" t="str">
        <f>TEXT(salestable[[#This Row],[OrderDate]],"MMM")</f>
        <v>May</v>
      </c>
      <c r="E381" s="14" t="s">
        <v>1461</v>
      </c>
      <c r="F381" s="14" t="s">
        <v>591</v>
      </c>
      <c r="G381" s="14" t="s">
        <v>23</v>
      </c>
      <c r="H381" s="14" t="s">
        <v>24</v>
      </c>
      <c r="I381" s="14" t="s">
        <v>180</v>
      </c>
      <c r="J381" s="14" t="s">
        <v>58</v>
      </c>
      <c r="K381" s="25">
        <v>2</v>
      </c>
      <c r="L381" s="16">
        <v>427.06</v>
      </c>
      <c r="M381" s="17">
        <v>0.15</v>
      </c>
      <c r="N381" s="18">
        <v>0</v>
      </c>
      <c r="O381" s="18">
        <v>2.99</v>
      </c>
      <c r="P381" s="18">
        <v>728.99</v>
      </c>
      <c r="Q381" s="14" t="s">
        <v>80</v>
      </c>
      <c r="R381" s="14" t="s">
        <v>132</v>
      </c>
      <c r="S381" s="14" t="s">
        <v>116</v>
      </c>
      <c r="T381" s="14" t="s">
        <v>42</v>
      </c>
      <c r="U381" s="14" t="s">
        <v>31</v>
      </c>
      <c r="V381" s="14" t="s">
        <v>1462</v>
      </c>
    </row>
    <row r="382" spans="1:22" ht="17.100000000000001" customHeight="1" x14ac:dyDescent="0.25">
      <c r="A382" s="28" t="s">
        <v>1463</v>
      </c>
      <c r="B382" s="10">
        <v>44631</v>
      </c>
      <c r="C382" s="9">
        <f t="shared" si="5"/>
        <v>2022</v>
      </c>
      <c r="D382" s="9" t="str">
        <f>TEXT(salestable[[#This Row],[OrderDate]],"MMM")</f>
        <v>Mar</v>
      </c>
      <c r="E382" s="9" t="s">
        <v>1464</v>
      </c>
      <c r="F382" s="9" t="s">
        <v>1465</v>
      </c>
      <c r="G382" s="9" t="s">
        <v>675</v>
      </c>
      <c r="H382" s="9" t="s">
        <v>676</v>
      </c>
      <c r="I382" s="9" t="s">
        <v>38</v>
      </c>
      <c r="J382" s="9" t="s">
        <v>58</v>
      </c>
      <c r="K382" s="25">
        <v>4</v>
      </c>
      <c r="L382" s="11">
        <v>40.92</v>
      </c>
      <c r="M382" s="12">
        <v>0.15</v>
      </c>
      <c r="N382" s="13">
        <v>11.13</v>
      </c>
      <c r="O382" s="13">
        <v>3.59</v>
      </c>
      <c r="P382" s="13">
        <v>153.85</v>
      </c>
      <c r="Q382" s="9" t="s">
        <v>59</v>
      </c>
      <c r="R382" s="9" t="s">
        <v>28</v>
      </c>
      <c r="S382" s="9" t="s">
        <v>182</v>
      </c>
      <c r="T382" s="9" t="s">
        <v>183</v>
      </c>
      <c r="U382" s="9" t="s">
        <v>43</v>
      </c>
      <c r="V382" s="9" t="s">
        <v>1466</v>
      </c>
    </row>
    <row r="383" spans="1:22" ht="17.100000000000001" customHeight="1" x14ac:dyDescent="0.25">
      <c r="A383" s="29" t="s">
        <v>1467</v>
      </c>
      <c r="B383" s="15">
        <v>44228</v>
      </c>
      <c r="C383" s="9">
        <f t="shared" si="5"/>
        <v>2021</v>
      </c>
      <c r="D383" s="9" t="str">
        <f>TEXT(salestable[[#This Row],[OrderDate]],"MMM")</f>
        <v>Feb</v>
      </c>
      <c r="E383" s="14" t="s">
        <v>1468</v>
      </c>
      <c r="F383" s="14" t="s">
        <v>516</v>
      </c>
      <c r="G383" s="14" t="s">
        <v>233</v>
      </c>
      <c r="H383" s="14" t="s">
        <v>234</v>
      </c>
      <c r="I383" s="14" t="s">
        <v>98</v>
      </c>
      <c r="J383" s="14" t="s">
        <v>79</v>
      </c>
      <c r="K383" s="25">
        <v>3</v>
      </c>
      <c r="L383" s="16">
        <v>106.51</v>
      </c>
      <c r="M383" s="17">
        <v>0</v>
      </c>
      <c r="N383" s="18">
        <v>38.340000000000003</v>
      </c>
      <c r="O383" s="18">
        <v>12.83</v>
      </c>
      <c r="P383" s="18">
        <v>370.7</v>
      </c>
      <c r="Q383" s="14" t="s">
        <v>59</v>
      </c>
      <c r="R383" s="14" t="s">
        <v>28</v>
      </c>
      <c r="S383" s="14" t="s">
        <v>60</v>
      </c>
      <c r="T383" s="14" t="s">
        <v>61</v>
      </c>
      <c r="U383" s="14" t="s">
        <v>43</v>
      </c>
      <c r="V383" s="14" t="s">
        <v>1469</v>
      </c>
    </row>
    <row r="384" spans="1:22" ht="17.100000000000001" customHeight="1" x14ac:dyDescent="0.25">
      <c r="A384" s="28" t="s">
        <v>1470</v>
      </c>
      <c r="B384" s="10">
        <v>45131</v>
      </c>
      <c r="C384" s="9">
        <f t="shared" si="5"/>
        <v>2023</v>
      </c>
      <c r="D384" s="9" t="str">
        <f>TEXT(salestable[[#This Row],[OrderDate]],"MMM")</f>
        <v>Jul</v>
      </c>
      <c r="E384" s="9" t="s">
        <v>1471</v>
      </c>
      <c r="F384" s="9" t="s">
        <v>823</v>
      </c>
      <c r="G384" s="9" t="s">
        <v>337</v>
      </c>
      <c r="H384" s="9" t="s">
        <v>338</v>
      </c>
      <c r="I384" s="9" t="s">
        <v>50</v>
      </c>
      <c r="J384" s="9" t="s">
        <v>354</v>
      </c>
      <c r="K384" s="25">
        <v>2</v>
      </c>
      <c r="L384" s="11">
        <v>281.89</v>
      </c>
      <c r="M384" s="12">
        <v>0</v>
      </c>
      <c r="N384" s="13">
        <v>28.19</v>
      </c>
      <c r="O384" s="13">
        <v>7.13</v>
      </c>
      <c r="P384" s="13">
        <v>599.1</v>
      </c>
      <c r="Q384" s="9" t="s">
        <v>59</v>
      </c>
      <c r="R384" s="9" t="s">
        <v>181</v>
      </c>
      <c r="S384" s="9" t="s">
        <v>182</v>
      </c>
      <c r="T384" s="9" t="s">
        <v>183</v>
      </c>
      <c r="U384" s="9" t="s">
        <v>31</v>
      </c>
      <c r="V384" s="9" t="s">
        <v>1472</v>
      </c>
    </row>
    <row r="385" spans="1:22" ht="17.100000000000001" customHeight="1" x14ac:dyDescent="0.25">
      <c r="A385" s="29" t="s">
        <v>1473</v>
      </c>
      <c r="B385" s="15">
        <v>44646</v>
      </c>
      <c r="C385" s="9">
        <f t="shared" si="5"/>
        <v>2022</v>
      </c>
      <c r="D385" s="9" t="str">
        <f>TEXT(salestable[[#This Row],[OrderDate]],"MMM")</f>
        <v>Mar</v>
      </c>
      <c r="E385" s="14" t="s">
        <v>1474</v>
      </c>
      <c r="F385" s="14" t="s">
        <v>35</v>
      </c>
      <c r="G385" s="14" t="s">
        <v>178</v>
      </c>
      <c r="H385" s="14" t="s">
        <v>179</v>
      </c>
      <c r="I385" s="14" t="s">
        <v>25</v>
      </c>
      <c r="J385" s="14" t="s">
        <v>123</v>
      </c>
      <c r="K385" s="25">
        <v>2</v>
      </c>
      <c r="L385" s="16">
        <v>413.76</v>
      </c>
      <c r="M385" s="17">
        <v>0.05</v>
      </c>
      <c r="N385" s="18">
        <v>39.31</v>
      </c>
      <c r="O385" s="18">
        <v>12.8</v>
      </c>
      <c r="P385" s="18">
        <v>838.25</v>
      </c>
      <c r="Q385" s="14" t="s">
        <v>69</v>
      </c>
      <c r="R385" s="14" t="s">
        <v>28</v>
      </c>
      <c r="S385" s="14" t="s">
        <v>166</v>
      </c>
      <c r="T385" s="14" t="s">
        <v>167</v>
      </c>
      <c r="U385" s="14" t="s">
        <v>31</v>
      </c>
      <c r="V385" s="14" t="s">
        <v>1475</v>
      </c>
    </row>
    <row r="386" spans="1:22" ht="17.100000000000001" customHeight="1" x14ac:dyDescent="0.25">
      <c r="A386" s="28" t="s">
        <v>1476</v>
      </c>
      <c r="B386" s="10">
        <v>45358</v>
      </c>
      <c r="C386" s="9">
        <f t="shared" si="5"/>
        <v>2024</v>
      </c>
      <c r="D386" s="9" t="str">
        <f>TEXT(salestable[[#This Row],[OrderDate]],"MMM")</f>
        <v>Mar</v>
      </c>
      <c r="E386" s="9" t="s">
        <v>1477</v>
      </c>
      <c r="F386" s="9" t="s">
        <v>526</v>
      </c>
      <c r="G386" s="9" t="s">
        <v>226</v>
      </c>
      <c r="H386" s="9" t="s">
        <v>227</v>
      </c>
      <c r="I386" s="9" t="s">
        <v>38</v>
      </c>
      <c r="J386" s="9" t="s">
        <v>39</v>
      </c>
      <c r="K386" s="25">
        <v>2</v>
      </c>
      <c r="L386" s="11">
        <v>175.99</v>
      </c>
      <c r="M386" s="12">
        <v>0.05</v>
      </c>
      <c r="N386" s="13">
        <v>16.72</v>
      </c>
      <c r="O386" s="13">
        <v>3.99</v>
      </c>
      <c r="P386" s="13">
        <v>355.09</v>
      </c>
      <c r="Q386" s="9" t="s">
        <v>69</v>
      </c>
      <c r="R386" s="9" t="s">
        <v>132</v>
      </c>
      <c r="S386" s="9" t="s">
        <v>29</v>
      </c>
      <c r="T386" s="9" t="s">
        <v>30</v>
      </c>
      <c r="U386" s="9" t="s">
        <v>91</v>
      </c>
      <c r="V386" s="9" t="s">
        <v>1478</v>
      </c>
    </row>
    <row r="387" spans="1:22" ht="17.100000000000001" customHeight="1" x14ac:dyDescent="0.25">
      <c r="A387" s="29" t="s">
        <v>1479</v>
      </c>
      <c r="B387" s="15">
        <v>45246</v>
      </c>
      <c r="C387" s="9">
        <f t="shared" si="5"/>
        <v>2023</v>
      </c>
      <c r="D387" s="9" t="str">
        <f>TEXT(salestable[[#This Row],[OrderDate]],"MMM")</f>
        <v>Nov</v>
      </c>
      <c r="E387" s="14" t="s">
        <v>1480</v>
      </c>
      <c r="F387" s="14" t="s">
        <v>171</v>
      </c>
      <c r="G387" s="14" t="s">
        <v>215</v>
      </c>
      <c r="H387" s="14" t="s">
        <v>216</v>
      </c>
      <c r="I387" s="14" t="s">
        <v>98</v>
      </c>
      <c r="J387" s="14" t="s">
        <v>109</v>
      </c>
      <c r="K387" s="25">
        <v>4</v>
      </c>
      <c r="L387" s="16">
        <v>13.87</v>
      </c>
      <c r="M387" s="17">
        <v>0.15</v>
      </c>
      <c r="N387" s="18">
        <v>3.77</v>
      </c>
      <c r="O387" s="18">
        <v>0.21</v>
      </c>
      <c r="P387" s="18">
        <v>51.14</v>
      </c>
      <c r="Q387" s="14" t="s">
        <v>27</v>
      </c>
      <c r="R387" s="14" t="s">
        <v>28</v>
      </c>
      <c r="S387" s="14" t="s">
        <v>29</v>
      </c>
      <c r="T387" s="14" t="s">
        <v>30</v>
      </c>
      <c r="U387" s="14" t="s">
        <v>31</v>
      </c>
      <c r="V387" s="14" t="s">
        <v>1481</v>
      </c>
    </row>
    <row r="388" spans="1:22" ht="17.100000000000001" customHeight="1" x14ac:dyDescent="0.25">
      <c r="A388" s="28" t="s">
        <v>1482</v>
      </c>
      <c r="B388" s="10">
        <v>44989</v>
      </c>
      <c r="C388" s="9">
        <f t="shared" ref="C388:C451" si="6">YEAR(B388)</f>
        <v>2023</v>
      </c>
      <c r="D388" s="9" t="str">
        <f>TEXT(salestable[[#This Row],[OrderDate]],"MMM")</f>
        <v>Mar</v>
      </c>
      <c r="E388" s="9" t="s">
        <v>1483</v>
      </c>
      <c r="F388" s="9" t="s">
        <v>570</v>
      </c>
      <c r="G388" s="9" t="s">
        <v>178</v>
      </c>
      <c r="H388" s="9" t="s">
        <v>179</v>
      </c>
      <c r="I388" s="9" t="s">
        <v>38</v>
      </c>
      <c r="J388" s="9" t="s">
        <v>68</v>
      </c>
      <c r="K388" s="25">
        <v>3</v>
      </c>
      <c r="L388" s="11">
        <v>555.21</v>
      </c>
      <c r="M388" s="12">
        <v>0.2</v>
      </c>
      <c r="N388" s="13">
        <v>106.6</v>
      </c>
      <c r="O388" s="13">
        <v>5.69</v>
      </c>
      <c r="P388" s="13">
        <v>1444.79</v>
      </c>
      <c r="Q388" s="9" t="s">
        <v>153</v>
      </c>
      <c r="R388" s="9" t="s">
        <v>28</v>
      </c>
      <c r="S388" s="9" t="s">
        <v>145</v>
      </c>
      <c r="T388" s="9" t="s">
        <v>146</v>
      </c>
      <c r="U388" s="9" t="s">
        <v>72</v>
      </c>
      <c r="V388" s="9" t="s">
        <v>1484</v>
      </c>
    </row>
    <row r="389" spans="1:22" ht="17.100000000000001" customHeight="1" x14ac:dyDescent="0.25">
      <c r="A389" s="29" t="s">
        <v>1485</v>
      </c>
      <c r="B389" s="15">
        <v>45049</v>
      </c>
      <c r="C389" s="9">
        <f t="shared" si="6"/>
        <v>2023</v>
      </c>
      <c r="D389" s="9" t="str">
        <f>TEXT(salestable[[#This Row],[OrderDate]],"MMM")</f>
        <v>May</v>
      </c>
      <c r="E389" s="14" t="s">
        <v>1486</v>
      </c>
      <c r="F389" s="14" t="s">
        <v>95</v>
      </c>
      <c r="G389" s="14" t="s">
        <v>130</v>
      </c>
      <c r="H389" s="14" t="s">
        <v>131</v>
      </c>
      <c r="I389" s="14" t="s">
        <v>98</v>
      </c>
      <c r="J389" s="14" t="s">
        <v>109</v>
      </c>
      <c r="K389" s="25">
        <v>4</v>
      </c>
      <c r="L389" s="16">
        <v>172.46</v>
      </c>
      <c r="M389" s="17">
        <v>0.25</v>
      </c>
      <c r="N389" s="18">
        <v>41.39</v>
      </c>
      <c r="O389" s="18">
        <v>8.42</v>
      </c>
      <c r="P389" s="18">
        <v>567.19000000000005</v>
      </c>
      <c r="Q389" s="14" t="s">
        <v>40</v>
      </c>
      <c r="R389" s="14" t="s">
        <v>28</v>
      </c>
      <c r="S389" s="14" t="s">
        <v>188</v>
      </c>
      <c r="T389" s="14" t="s">
        <v>82</v>
      </c>
      <c r="U389" s="14" t="s">
        <v>43</v>
      </c>
      <c r="V389" s="14" t="s">
        <v>1487</v>
      </c>
    </row>
    <row r="390" spans="1:22" ht="17.100000000000001" customHeight="1" x14ac:dyDescent="0.25">
      <c r="A390" s="28" t="s">
        <v>1488</v>
      </c>
      <c r="B390" s="10">
        <v>44231</v>
      </c>
      <c r="C390" s="9">
        <f t="shared" si="6"/>
        <v>2021</v>
      </c>
      <c r="D390" s="9" t="str">
        <f>TEXT(salestable[[#This Row],[OrderDate]],"MMM")</f>
        <v>Feb</v>
      </c>
      <c r="E390" s="9" t="s">
        <v>1489</v>
      </c>
      <c r="F390" s="9" t="s">
        <v>836</v>
      </c>
      <c r="G390" s="9" t="s">
        <v>358</v>
      </c>
      <c r="H390" s="9" t="s">
        <v>359</v>
      </c>
      <c r="I390" s="9" t="s">
        <v>38</v>
      </c>
      <c r="J390" s="9" t="s">
        <v>123</v>
      </c>
      <c r="K390" s="25">
        <v>4</v>
      </c>
      <c r="L390" s="11">
        <v>291.26</v>
      </c>
      <c r="M390" s="12">
        <v>0</v>
      </c>
      <c r="N390" s="13">
        <v>93.2</v>
      </c>
      <c r="O390" s="13">
        <v>3.56</v>
      </c>
      <c r="P390" s="13">
        <v>1261.8</v>
      </c>
      <c r="Q390" s="9" t="s">
        <v>69</v>
      </c>
      <c r="R390" s="9" t="s">
        <v>28</v>
      </c>
      <c r="S390" s="9" t="s">
        <v>89</v>
      </c>
      <c r="T390" s="9" t="s">
        <v>90</v>
      </c>
      <c r="U390" s="9" t="s">
        <v>43</v>
      </c>
      <c r="V390" s="9" t="s">
        <v>1490</v>
      </c>
    </row>
    <row r="391" spans="1:22" ht="17.100000000000001" customHeight="1" x14ac:dyDescent="0.25">
      <c r="A391" s="29" t="s">
        <v>1491</v>
      </c>
      <c r="B391" s="15">
        <v>44470</v>
      </c>
      <c r="C391" s="9">
        <f t="shared" si="6"/>
        <v>2021</v>
      </c>
      <c r="D391" s="9" t="str">
        <f>TEXT(salestable[[#This Row],[OrderDate]],"MMM")</f>
        <v>Oct</v>
      </c>
      <c r="E391" s="14" t="s">
        <v>1492</v>
      </c>
      <c r="F391" s="14" t="s">
        <v>538</v>
      </c>
      <c r="G391" s="14" t="s">
        <v>77</v>
      </c>
      <c r="H391" s="14" t="s">
        <v>78</v>
      </c>
      <c r="I391" s="14" t="s">
        <v>98</v>
      </c>
      <c r="J391" s="14" t="s">
        <v>263</v>
      </c>
      <c r="K391" s="25">
        <v>5</v>
      </c>
      <c r="L391" s="16">
        <v>44.09</v>
      </c>
      <c r="M391" s="17">
        <v>0</v>
      </c>
      <c r="N391" s="18">
        <v>26.45</v>
      </c>
      <c r="O391" s="18">
        <v>5.14</v>
      </c>
      <c r="P391" s="18">
        <v>252.04</v>
      </c>
      <c r="Q391" s="14" t="s">
        <v>40</v>
      </c>
      <c r="R391" s="14" t="s">
        <v>28</v>
      </c>
      <c r="S391" s="14" t="s">
        <v>60</v>
      </c>
      <c r="T391" s="14" t="s">
        <v>61</v>
      </c>
      <c r="U391" s="14" t="s">
        <v>31</v>
      </c>
      <c r="V391" s="14" t="s">
        <v>1493</v>
      </c>
    </row>
    <row r="392" spans="1:22" ht="17.100000000000001" customHeight="1" x14ac:dyDescent="0.25">
      <c r="A392" s="28" t="s">
        <v>1494</v>
      </c>
      <c r="B392" s="10">
        <v>44887</v>
      </c>
      <c r="C392" s="9">
        <f t="shared" si="6"/>
        <v>2022</v>
      </c>
      <c r="D392" s="9" t="str">
        <f>TEXT(salestable[[#This Row],[OrderDate]],"MMM")</f>
        <v>Nov</v>
      </c>
      <c r="E392" s="9" t="s">
        <v>1495</v>
      </c>
      <c r="F392" s="9" t="s">
        <v>1496</v>
      </c>
      <c r="G392" s="9" t="s">
        <v>172</v>
      </c>
      <c r="H392" s="9" t="s">
        <v>173</v>
      </c>
      <c r="I392" s="9" t="s">
        <v>25</v>
      </c>
      <c r="J392" s="9" t="s">
        <v>109</v>
      </c>
      <c r="K392" s="25">
        <v>3</v>
      </c>
      <c r="L392" s="11">
        <v>412.81</v>
      </c>
      <c r="M392" s="12">
        <v>0.3</v>
      </c>
      <c r="N392" s="13">
        <v>69.349999999999994</v>
      </c>
      <c r="O392" s="13">
        <v>6.62</v>
      </c>
      <c r="P392" s="13">
        <v>942.87</v>
      </c>
      <c r="Q392" s="9" t="s">
        <v>27</v>
      </c>
      <c r="R392" s="9" t="s">
        <v>28</v>
      </c>
      <c r="S392" s="9" t="s">
        <v>100</v>
      </c>
      <c r="T392" s="9" t="s">
        <v>101</v>
      </c>
      <c r="U392" s="9" t="s">
        <v>43</v>
      </c>
      <c r="V392" s="9" t="s">
        <v>1497</v>
      </c>
    </row>
    <row r="393" spans="1:22" ht="17.100000000000001" customHeight="1" x14ac:dyDescent="0.25">
      <c r="A393" s="29" t="s">
        <v>1498</v>
      </c>
      <c r="B393" s="15">
        <v>44518</v>
      </c>
      <c r="C393" s="9">
        <f t="shared" si="6"/>
        <v>2021</v>
      </c>
      <c r="D393" s="9" t="str">
        <f>TEXT(salestable[[#This Row],[OrderDate]],"MMM")</f>
        <v>Nov</v>
      </c>
      <c r="E393" s="14" t="s">
        <v>1499</v>
      </c>
      <c r="F393" s="14" t="s">
        <v>526</v>
      </c>
      <c r="G393" s="14" t="s">
        <v>391</v>
      </c>
      <c r="H393" s="14" t="s">
        <v>392</v>
      </c>
      <c r="I393" s="14" t="s">
        <v>180</v>
      </c>
      <c r="J393" s="14" t="s">
        <v>68</v>
      </c>
      <c r="K393" s="25">
        <v>5</v>
      </c>
      <c r="L393" s="16">
        <v>477.24</v>
      </c>
      <c r="M393" s="17">
        <v>0</v>
      </c>
      <c r="N393" s="18">
        <v>286.33999999999997</v>
      </c>
      <c r="O393" s="18">
        <v>10.06</v>
      </c>
      <c r="P393" s="18">
        <v>2682.6</v>
      </c>
      <c r="Q393" s="14" t="s">
        <v>40</v>
      </c>
      <c r="R393" s="14" t="s">
        <v>28</v>
      </c>
      <c r="S393" s="14" t="s">
        <v>60</v>
      </c>
      <c r="T393" s="14" t="s">
        <v>61</v>
      </c>
      <c r="U393" s="14" t="s">
        <v>235</v>
      </c>
      <c r="V393" s="14" t="s">
        <v>1500</v>
      </c>
    </row>
    <row r="394" spans="1:22" ht="17.100000000000001" customHeight="1" x14ac:dyDescent="0.25">
      <c r="A394" s="28" t="s">
        <v>1501</v>
      </c>
      <c r="B394" s="10">
        <v>44290</v>
      </c>
      <c r="C394" s="9">
        <f t="shared" si="6"/>
        <v>2021</v>
      </c>
      <c r="D394" s="9" t="str">
        <f>TEXT(salestable[[#This Row],[OrderDate]],"MMM")</f>
        <v>Apr</v>
      </c>
      <c r="E394" s="9" t="s">
        <v>1502</v>
      </c>
      <c r="F394" s="9" t="s">
        <v>474</v>
      </c>
      <c r="G394" s="9" t="s">
        <v>380</v>
      </c>
      <c r="H394" s="9" t="s">
        <v>381</v>
      </c>
      <c r="I394" s="9" t="s">
        <v>98</v>
      </c>
      <c r="J394" s="9" t="s">
        <v>39</v>
      </c>
      <c r="K394" s="25">
        <v>3</v>
      </c>
      <c r="L394" s="11">
        <v>278.87</v>
      </c>
      <c r="M394" s="12">
        <v>0</v>
      </c>
      <c r="N394" s="13">
        <v>66.930000000000007</v>
      </c>
      <c r="O394" s="13">
        <v>9.7899999999999991</v>
      </c>
      <c r="P394" s="13">
        <v>913.33</v>
      </c>
      <c r="Q394" s="9" t="s">
        <v>153</v>
      </c>
      <c r="R394" s="9" t="s">
        <v>28</v>
      </c>
      <c r="S394" s="9" t="s">
        <v>154</v>
      </c>
      <c r="T394" s="9" t="s">
        <v>155</v>
      </c>
      <c r="U394" s="9" t="s">
        <v>43</v>
      </c>
      <c r="V394" s="9" t="s">
        <v>1503</v>
      </c>
    </row>
    <row r="395" spans="1:22" ht="17.100000000000001" customHeight="1" x14ac:dyDescent="0.25">
      <c r="A395" s="29" t="s">
        <v>1504</v>
      </c>
      <c r="B395" s="15">
        <v>44785</v>
      </c>
      <c r="C395" s="9">
        <f t="shared" si="6"/>
        <v>2022</v>
      </c>
      <c r="D395" s="9" t="str">
        <f>TEXT(salestable[[#This Row],[OrderDate]],"MMM")</f>
        <v>Aug</v>
      </c>
      <c r="E395" s="14" t="s">
        <v>1505</v>
      </c>
      <c r="F395" s="14" t="s">
        <v>1314</v>
      </c>
      <c r="G395" s="14" t="s">
        <v>56</v>
      </c>
      <c r="H395" s="14" t="s">
        <v>57</v>
      </c>
      <c r="I395" s="14" t="s">
        <v>180</v>
      </c>
      <c r="J395" s="14" t="s">
        <v>354</v>
      </c>
      <c r="K395" s="25">
        <v>1</v>
      </c>
      <c r="L395" s="16">
        <v>99.56</v>
      </c>
      <c r="M395" s="17">
        <v>0.05</v>
      </c>
      <c r="N395" s="18">
        <v>7.57</v>
      </c>
      <c r="O395" s="18">
        <v>7.42</v>
      </c>
      <c r="P395" s="18">
        <v>109.57</v>
      </c>
      <c r="Q395" s="14" t="s">
        <v>27</v>
      </c>
      <c r="R395" s="14" t="s">
        <v>28</v>
      </c>
      <c r="S395" s="14" t="s">
        <v>166</v>
      </c>
      <c r="T395" s="14" t="s">
        <v>167</v>
      </c>
      <c r="U395" s="14" t="s">
        <v>31</v>
      </c>
      <c r="V395" s="14" t="s">
        <v>1506</v>
      </c>
    </row>
    <row r="396" spans="1:22" ht="17.100000000000001" customHeight="1" x14ac:dyDescent="0.25">
      <c r="A396" s="28" t="s">
        <v>1507</v>
      </c>
      <c r="B396" s="10">
        <v>44300</v>
      </c>
      <c r="C396" s="9">
        <f t="shared" si="6"/>
        <v>2021</v>
      </c>
      <c r="D396" s="9" t="str">
        <f>TEXT(salestable[[#This Row],[OrderDate]],"MMM")</f>
        <v>Apr</v>
      </c>
      <c r="E396" s="9" t="s">
        <v>1508</v>
      </c>
      <c r="F396" s="9" t="s">
        <v>1509</v>
      </c>
      <c r="G396" s="9" t="s">
        <v>352</v>
      </c>
      <c r="H396" s="9" t="s">
        <v>353</v>
      </c>
      <c r="I396" s="9" t="s">
        <v>25</v>
      </c>
      <c r="J396" s="9" t="s">
        <v>26</v>
      </c>
      <c r="K396" s="25">
        <v>3</v>
      </c>
      <c r="L396" s="11">
        <v>77.650000000000006</v>
      </c>
      <c r="M396" s="12">
        <v>0.25</v>
      </c>
      <c r="N396" s="13">
        <v>8.74</v>
      </c>
      <c r="O396" s="13">
        <v>9.43</v>
      </c>
      <c r="P396" s="13">
        <v>192.88</v>
      </c>
      <c r="Q396" s="9" t="s">
        <v>40</v>
      </c>
      <c r="R396" s="9" t="s">
        <v>28</v>
      </c>
      <c r="S396" s="9" t="s">
        <v>89</v>
      </c>
      <c r="T396" s="9" t="s">
        <v>90</v>
      </c>
      <c r="U396" s="9" t="s">
        <v>31</v>
      </c>
      <c r="V396" s="9" t="s">
        <v>1510</v>
      </c>
    </row>
    <row r="397" spans="1:22" ht="17.100000000000001" customHeight="1" x14ac:dyDescent="0.25">
      <c r="A397" s="29" t="s">
        <v>1511</v>
      </c>
      <c r="B397" s="15">
        <v>45229</v>
      </c>
      <c r="C397" s="9">
        <f t="shared" si="6"/>
        <v>2023</v>
      </c>
      <c r="D397" s="9" t="str">
        <f>TEXT(salestable[[#This Row],[OrderDate]],"MMM")</f>
        <v>Oct</v>
      </c>
      <c r="E397" s="14" t="s">
        <v>1512</v>
      </c>
      <c r="F397" s="14" t="s">
        <v>570</v>
      </c>
      <c r="G397" s="14" t="s">
        <v>530</v>
      </c>
      <c r="H397" s="14" t="s">
        <v>531</v>
      </c>
      <c r="I397" s="14" t="s">
        <v>38</v>
      </c>
      <c r="J397" s="14" t="s">
        <v>26</v>
      </c>
      <c r="K397" s="25">
        <v>3</v>
      </c>
      <c r="L397" s="16">
        <v>567.89</v>
      </c>
      <c r="M397" s="17">
        <v>0</v>
      </c>
      <c r="N397" s="18">
        <v>85.18</v>
      </c>
      <c r="O397" s="18">
        <v>13.57</v>
      </c>
      <c r="P397" s="18">
        <v>1802.42</v>
      </c>
      <c r="Q397" s="14" t="s">
        <v>27</v>
      </c>
      <c r="R397" s="14" t="s">
        <v>28</v>
      </c>
      <c r="S397" s="14" t="s">
        <v>41</v>
      </c>
      <c r="T397" s="14" t="s">
        <v>42</v>
      </c>
      <c r="U397" s="14" t="s">
        <v>43</v>
      </c>
      <c r="V397" s="14" t="s">
        <v>875</v>
      </c>
    </row>
    <row r="398" spans="1:22" ht="17.100000000000001" customHeight="1" x14ac:dyDescent="0.25">
      <c r="A398" s="28" t="s">
        <v>1513</v>
      </c>
      <c r="B398" s="10">
        <v>44876</v>
      </c>
      <c r="C398" s="9">
        <f t="shared" si="6"/>
        <v>2022</v>
      </c>
      <c r="D398" s="9" t="str">
        <f>TEXT(salestable[[#This Row],[OrderDate]],"MMM")</f>
        <v>Nov</v>
      </c>
      <c r="E398" s="9" t="s">
        <v>1514</v>
      </c>
      <c r="F398" s="9" t="s">
        <v>144</v>
      </c>
      <c r="G398" s="9" t="s">
        <v>137</v>
      </c>
      <c r="H398" s="9" t="s">
        <v>138</v>
      </c>
      <c r="I398" s="9" t="s">
        <v>38</v>
      </c>
      <c r="J398" s="9" t="s">
        <v>58</v>
      </c>
      <c r="K398" s="25">
        <v>2</v>
      </c>
      <c r="L398" s="11">
        <v>436.96</v>
      </c>
      <c r="M398" s="12">
        <v>0.25</v>
      </c>
      <c r="N398" s="13">
        <v>52.44</v>
      </c>
      <c r="O398" s="13">
        <v>9.2799999999999994</v>
      </c>
      <c r="P398" s="13">
        <v>717.16</v>
      </c>
      <c r="Q398" s="9" t="s">
        <v>69</v>
      </c>
      <c r="R398" s="9" t="s">
        <v>28</v>
      </c>
      <c r="S398" s="9" t="s">
        <v>154</v>
      </c>
      <c r="T398" s="9" t="s">
        <v>155</v>
      </c>
      <c r="U398" s="9" t="s">
        <v>43</v>
      </c>
      <c r="V398" s="9" t="s">
        <v>1515</v>
      </c>
    </row>
    <row r="399" spans="1:22" ht="17.100000000000001" customHeight="1" x14ac:dyDescent="0.25">
      <c r="A399" s="29" t="s">
        <v>1516</v>
      </c>
      <c r="B399" s="15">
        <v>44580</v>
      </c>
      <c r="C399" s="9">
        <f t="shared" si="6"/>
        <v>2022</v>
      </c>
      <c r="D399" s="9" t="str">
        <f>TEXT(salestable[[#This Row],[OrderDate]],"MMM")</f>
        <v>Jan</v>
      </c>
      <c r="E399" s="14" t="s">
        <v>1517</v>
      </c>
      <c r="F399" s="14" t="s">
        <v>1120</v>
      </c>
      <c r="G399" s="14" t="s">
        <v>56</v>
      </c>
      <c r="H399" s="14" t="s">
        <v>57</v>
      </c>
      <c r="I399" s="14" t="s">
        <v>50</v>
      </c>
      <c r="J399" s="14" t="s">
        <v>58</v>
      </c>
      <c r="K399" s="25">
        <v>3</v>
      </c>
      <c r="L399" s="16">
        <v>236.65</v>
      </c>
      <c r="M399" s="17">
        <v>0</v>
      </c>
      <c r="N399" s="18">
        <v>56.8</v>
      </c>
      <c r="O399" s="18">
        <v>3.2</v>
      </c>
      <c r="P399" s="18">
        <v>769.95</v>
      </c>
      <c r="Q399" s="14" t="s">
        <v>153</v>
      </c>
      <c r="R399" s="14" t="s">
        <v>28</v>
      </c>
      <c r="S399" s="14" t="s">
        <v>116</v>
      </c>
      <c r="T399" s="14" t="s">
        <v>42</v>
      </c>
      <c r="U399" s="14" t="s">
        <v>31</v>
      </c>
      <c r="V399" s="14" t="s">
        <v>1010</v>
      </c>
    </row>
    <row r="400" spans="1:22" ht="17.100000000000001" customHeight="1" x14ac:dyDescent="0.25">
      <c r="A400" s="28" t="s">
        <v>1518</v>
      </c>
      <c r="B400" s="10">
        <v>45524</v>
      </c>
      <c r="C400" s="9">
        <f t="shared" si="6"/>
        <v>2024</v>
      </c>
      <c r="D400" s="9" t="str">
        <f>TEXT(salestable[[#This Row],[OrderDate]],"MMM")</f>
        <v>Aug</v>
      </c>
      <c r="E400" s="9" t="s">
        <v>1519</v>
      </c>
      <c r="F400" s="9" t="s">
        <v>1520</v>
      </c>
      <c r="G400" s="9" t="s">
        <v>196</v>
      </c>
      <c r="H400" s="9" t="s">
        <v>197</v>
      </c>
      <c r="I400" s="9" t="s">
        <v>180</v>
      </c>
      <c r="J400" s="9" t="s">
        <v>39</v>
      </c>
      <c r="K400" s="25">
        <v>4</v>
      </c>
      <c r="L400" s="11">
        <v>124.35</v>
      </c>
      <c r="M400" s="12">
        <v>0</v>
      </c>
      <c r="N400" s="13">
        <v>24.87</v>
      </c>
      <c r="O400" s="13">
        <v>12.79</v>
      </c>
      <c r="P400" s="13">
        <v>535.05999999999995</v>
      </c>
      <c r="Q400" s="9" t="s">
        <v>27</v>
      </c>
      <c r="R400" s="9" t="s">
        <v>132</v>
      </c>
      <c r="S400" s="9" t="s">
        <v>81</v>
      </c>
      <c r="T400" s="9" t="s">
        <v>82</v>
      </c>
      <c r="U400" s="9" t="s">
        <v>72</v>
      </c>
      <c r="V400" s="9" t="s">
        <v>1521</v>
      </c>
    </row>
    <row r="401" spans="1:22" ht="17.100000000000001" customHeight="1" x14ac:dyDescent="0.25">
      <c r="A401" s="29" t="s">
        <v>1522</v>
      </c>
      <c r="B401" s="15">
        <v>43868</v>
      </c>
      <c r="C401" s="9">
        <f t="shared" si="6"/>
        <v>2020</v>
      </c>
      <c r="D401" s="9" t="str">
        <f>TEXT(salestable[[#This Row],[OrderDate]],"MMM")</f>
        <v>Feb</v>
      </c>
      <c r="E401" s="14" t="s">
        <v>1523</v>
      </c>
      <c r="F401" s="14" t="s">
        <v>369</v>
      </c>
      <c r="G401" s="14" t="s">
        <v>358</v>
      </c>
      <c r="H401" s="14" t="s">
        <v>359</v>
      </c>
      <c r="I401" s="14" t="s">
        <v>108</v>
      </c>
      <c r="J401" s="14" t="s">
        <v>263</v>
      </c>
      <c r="K401" s="25">
        <v>4</v>
      </c>
      <c r="L401" s="16">
        <v>388.55</v>
      </c>
      <c r="M401" s="17">
        <v>0</v>
      </c>
      <c r="N401" s="18">
        <v>77.709999999999994</v>
      </c>
      <c r="O401" s="18">
        <v>1.1499999999999999</v>
      </c>
      <c r="P401" s="18">
        <v>1633.06</v>
      </c>
      <c r="Q401" s="14" t="s">
        <v>59</v>
      </c>
      <c r="R401" s="14" t="s">
        <v>132</v>
      </c>
      <c r="S401" s="14" t="s">
        <v>166</v>
      </c>
      <c r="T401" s="14" t="s">
        <v>167</v>
      </c>
      <c r="U401" s="14" t="s">
        <v>43</v>
      </c>
      <c r="V401" s="14" t="s">
        <v>1524</v>
      </c>
    </row>
    <row r="402" spans="1:22" ht="17.100000000000001" customHeight="1" x14ac:dyDescent="0.25">
      <c r="A402" s="28" t="s">
        <v>1525</v>
      </c>
      <c r="B402" s="10">
        <v>44060</v>
      </c>
      <c r="C402" s="9">
        <f t="shared" si="6"/>
        <v>2020</v>
      </c>
      <c r="D402" s="9" t="str">
        <f>TEXT(salestable[[#This Row],[OrderDate]],"MMM")</f>
        <v>Aug</v>
      </c>
      <c r="E402" s="9" t="s">
        <v>1526</v>
      </c>
      <c r="F402" s="9" t="s">
        <v>1205</v>
      </c>
      <c r="G402" s="9" t="s">
        <v>178</v>
      </c>
      <c r="H402" s="9" t="s">
        <v>179</v>
      </c>
      <c r="I402" s="9" t="s">
        <v>25</v>
      </c>
      <c r="J402" s="9" t="s">
        <v>109</v>
      </c>
      <c r="K402" s="25">
        <v>2</v>
      </c>
      <c r="L402" s="11">
        <v>409.25</v>
      </c>
      <c r="M402" s="12">
        <v>0.05</v>
      </c>
      <c r="N402" s="13">
        <v>0</v>
      </c>
      <c r="O402" s="13">
        <v>13.68</v>
      </c>
      <c r="P402" s="13">
        <v>791.25</v>
      </c>
      <c r="Q402" s="9" t="s">
        <v>69</v>
      </c>
      <c r="R402" s="9" t="s">
        <v>28</v>
      </c>
      <c r="S402" s="9" t="s">
        <v>29</v>
      </c>
      <c r="T402" s="9" t="s">
        <v>30</v>
      </c>
      <c r="U402" s="9" t="s">
        <v>43</v>
      </c>
      <c r="V402" s="9" t="s">
        <v>1527</v>
      </c>
    </row>
    <row r="403" spans="1:22" ht="17.100000000000001" customHeight="1" x14ac:dyDescent="0.25">
      <c r="A403" s="29" t="s">
        <v>1528</v>
      </c>
      <c r="B403" s="15">
        <v>45219</v>
      </c>
      <c r="C403" s="9">
        <f t="shared" si="6"/>
        <v>2023</v>
      </c>
      <c r="D403" s="9" t="str">
        <f>TEXT(salestable[[#This Row],[OrderDate]],"MMM")</f>
        <v>Oct</v>
      </c>
      <c r="E403" s="14" t="s">
        <v>1529</v>
      </c>
      <c r="F403" s="14" t="s">
        <v>757</v>
      </c>
      <c r="G403" s="14" t="s">
        <v>492</v>
      </c>
      <c r="H403" s="14" t="s">
        <v>493</v>
      </c>
      <c r="I403" s="14" t="s">
        <v>38</v>
      </c>
      <c r="J403" s="14" t="s">
        <v>123</v>
      </c>
      <c r="K403" s="25">
        <v>2</v>
      </c>
      <c r="L403" s="16">
        <v>466.29</v>
      </c>
      <c r="M403" s="17">
        <v>0.3</v>
      </c>
      <c r="N403" s="18">
        <v>52.22</v>
      </c>
      <c r="O403" s="18">
        <v>7.92</v>
      </c>
      <c r="P403" s="18">
        <v>712.95</v>
      </c>
      <c r="Q403" s="14" t="s">
        <v>27</v>
      </c>
      <c r="R403" s="14" t="s">
        <v>132</v>
      </c>
      <c r="S403" s="14" t="s">
        <v>71</v>
      </c>
      <c r="T403" s="14" t="s">
        <v>42</v>
      </c>
      <c r="U403" s="14" t="s">
        <v>235</v>
      </c>
      <c r="V403" s="14" t="s">
        <v>1530</v>
      </c>
    </row>
    <row r="404" spans="1:22" ht="17.100000000000001" customHeight="1" x14ac:dyDescent="0.25">
      <c r="A404" s="28" t="s">
        <v>1531</v>
      </c>
      <c r="B404" s="10">
        <v>44393</v>
      </c>
      <c r="C404" s="9">
        <f t="shared" si="6"/>
        <v>2021</v>
      </c>
      <c r="D404" s="9" t="str">
        <f>TEXT(salestable[[#This Row],[OrderDate]],"MMM")</f>
        <v>Jul</v>
      </c>
      <c r="E404" s="9" t="s">
        <v>1532</v>
      </c>
      <c r="F404" s="9" t="s">
        <v>648</v>
      </c>
      <c r="G404" s="9" t="s">
        <v>352</v>
      </c>
      <c r="H404" s="9" t="s">
        <v>353</v>
      </c>
      <c r="I404" s="9" t="s">
        <v>38</v>
      </c>
      <c r="J404" s="9" t="s">
        <v>256</v>
      </c>
      <c r="K404" s="25">
        <v>3</v>
      </c>
      <c r="L404" s="11">
        <v>321.01</v>
      </c>
      <c r="M404" s="12">
        <v>0</v>
      </c>
      <c r="N404" s="13">
        <v>115.56</v>
      </c>
      <c r="O404" s="13">
        <v>9.7200000000000006</v>
      </c>
      <c r="P404" s="13">
        <v>1088.31</v>
      </c>
      <c r="Q404" s="9" t="s">
        <v>40</v>
      </c>
      <c r="R404" s="9" t="s">
        <v>28</v>
      </c>
      <c r="S404" s="9" t="s">
        <v>145</v>
      </c>
      <c r="T404" s="9" t="s">
        <v>146</v>
      </c>
      <c r="U404" s="9" t="s">
        <v>91</v>
      </c>
      <c r="V404" s="9" t="s">
        <v>1533</v>
      </c>
    </row>
    <row r="405" spans="1:22" ht="17.100000000000001" customHeight="1" x14ac:dyDescent="0.25">
      <c r="A405" s="29" t="s">
        <v>1534</v>
      </c>
      <c r="B405" s="15">
        <v>44268</v>
      </c>
      <c r="C405" s="9">
        <f t="shared" si="6"/>
        <v>2021</v>
      </c>
      <c r="D405" s="9" t="str">
        <f>TEXT(salestable[[#This Row],[OrderDate]],"MMM")</f>
        <v>Mar</v>
      </c>
      <c r="E405" s="14" t="s">
        <v>1535</v>
      </c>
      <c r="F405" s="14" t="s">
        <v>849</v>
      </c>
      <c r="G405" s="14" t="s">
        <v>164</v>
      </c>
      <c r="H405" s="14" t="s">
        <v>165</v>
      </c>
      <c r="I405" s="14" t="s">
        <v>98</v>
      </c>
      <c r="J405" s="14" t="s">
        <v>109</v>
      </c>
      <c r="K405" s="25">
        <v>4</v>
      </c>
      <c r="L405" s="16">
        <v>145.75</v>
      </c>
      <c r="M405" s="17">
        <v>0.15</v>
      </c>
      <c r="N405" s="18">
        <v>59.47</v>
      </c>
      <c r="O405" s="18">
        <v>9.7799999999999994</v>
      </c>
      <c r="P405" s="18">
        <v>564.79999999999995</v>
      </c>
      <c r="Q405" s="14" t="s">
        <v>69</v>
      </c>
      <c r="R405" s="14" t="s">
        <v>28</v>
      </c>
      <c r="S405" s="14" t="s">
        <v>116</v>
      </c>
      <c r="T405" s="14" t="s">
        <v>42</v>
      </c>
      <c r="U405" s="14" t="s">
        <v>31</v>
      </c>
      <c r="V405" s="14" t="s">
        <v>1348</v>
      </c>
    </row>
    <row r="406" spans="1:22" ht="17.100000000000001" customHeight="1" x14ac:dyDescent="0.25">
      <c r="A406" s="28" t="s">
        <v>1536</v>
      </c>
      <c r="B406" s="10">
        <v>45630</v>
      </c>
      <c r="C406" s="9">
        <f t="shared" si="6"/>
        <v>2024</v>
      </c>
      <c r="D406" s="9" t="str">
        <f>TEXT(salestable[[#This Row],[OrderDate]],"MMM")</f>
        <v>Dec</v>
      </c>
      <c r="E406" s="9" t="s">
        <v>1537</v>
      </c>
      <c r="F406" s="9" t="s">
        <v>881</v>
      </c>
      <c r="G406" s="9" t="s">
        <v>812</v>
      </c>
      <c r="H406" s="9" t="s">
        <v>813</v>
      </c>
      <c r="I406" s="9" t="s">
        <v>25</v>
      </c>
      <c r="J406" s="9" t="s">
        <v>109</v>
      </c>
      <c r="K406" s="25">
        <v>3</v>
      </c>
      <c r="L406" s="11">
        <v>557.97</v>
      </c>
      <c r="M406" s="12">
        <v>0.05</v>
      </c>
      <c r="N406" s="13">
        <v>190.83</v>
      </c>
      <c r="O406" s="13">
        <v>13.16</v>
      </c>
      <c r="P406" s="13">
        <v>1794.2</v>
      </c>
      <c r="Q406" s="9" t="s">
        <v>27</v>
      </c>
      <c r="R406" s="9" t="s">
        <v>28</v>
      </c>
      <c r="S406" s="9" t="s">
        <v>81</v>
      </c>
      <c r="T406" s="9" t="s">
        <v>82</v>
      </c>
      <c r="U406" s="9" t="s">
        <v>31</v>
      </c>
      <c r="V406" s="9" t="s">
        <v>1538</v>
      </c>
    </row>
    <row r="407" spans="1:22" ht="17.100000000000001" customHeight="1" x14ac:dyDescent="0.25">
      <c r="A407" s="29" t="s">
        <v>1539</v>
      </c>
      <c r="B407" s="15">
        <v>45137</v>
      </c>
      <c r="C407" s="9">
        <f t="shared" si="6"/>
        <v>2023</v>
      </c>
      <c r="D407" s="9" t="str">
        <f>TEXT(salestable[[#This Row],[OrderDate]],"MMM")</f>
        <v>Jul</v>
      </c>
      <c r="E407" s="14" t="s">
        <v>1540</v>
      </c>
      <c r="F407" s="14" t="s">
        <v>369</v>
      </c>
      <c r="G407" s="14" t="s">
        <v>226</v>
      </c>
      <c r="H407" s="14" t="s">
        <v>227</v>
      </c>
      <c r="I407" s="14" t="s">
        <v>180</v>
      </c>
      <c r="J407" s="14" t="s">
        <v>123</v>
      </c>
      <c r="K407" s="25">
        <v>2</v>
      </c>
      <c r="L407" s="16">
        <v>353.9</v>
      </c>
      <c r="M407" s="17">
        <v>0</v>
      </c>
      <c r="N407" s="18">
        <v>56.62</v>
      </c>
      <c r="O407" s="18">
        <v>6.24</v>
      </c>
      <c r="P407" s="18">
        <v>770.66</v>
      </c>
      <c r="Q407" s="14" t="s">
        <v>69</v>
      </c>
      <c r="R407" s="14" t="s">
        <v>28</v>
      </c>
      <c r="S407" s="14" t="s">
        <v>100</v>
      </c>
      <c r="T407" s="14" t="s">
        <v>101</v>
      </c>
      <c r="U407" s="14" t="s">
        <v>43</v>
      </c>
      <c r="V407" s="14" t="s">
        <v>1541</v>
      </c>
    </row>
    <row r="408" spans="1:22" ht="17.100000000000001" customHeight="1" x14ac:dyDescent="0.25">
      <c r="A408" s="28" t="s">
        <v>1542</v>
      </c>
      <c r="B408" s="10">
        <v>43857</v>
      </c>
      <c r="C408" s="9">
        <f t="shared" si="6"/>
        <v>2020</v>
      </c>
      <c r="D408" s="9" t="str">
        <f>TEXT(salestable[[#This Row],[OrderDate]],"MMM")</f>
        <v>Jan</v>
      </c>
      <c r="E408" s="9" t="s">
        <v>1543</v>
      </c>
      <c r="F408" s="9" t="s">
        <v>177</v>
      </c>
      <c r="G408" s="9" t="s">
        <v>456</v>
      </c>
      <c r="H408" s="9" t="s">
        <v>457</v>
      </c>
      <c r="I408" s="9" t="s">
        <v>108</v>
      </c>
      <c r="J408" s="9" t="s">
        <v>256</v>
      </c>
      <c r="K408" s="25">
        <v>5</v>
      </c>
      <c r="L408" s="11">
        <v>7.14</v>
      </c>
      <c r="M408" s="12">
        <v>0.1</v>
      </c>
      <c r="N408" s="13">
        <v>0</v>
      </c>
      <c r="O408" s="13">
        <v>4.57</v>
      </c>
      <c r="P408" s="13">
        <v>36.700000000000003</v>
      </c>
      <c r="Q408" s="9" t="s">
        <v>153</v>
      </c>
      <c r="R408" s="9" t="s">
        <v>28</v>
      </c>
      <c r="S408" s="9" t="s">
        <v>228</v>
      </c>
      <c r="T408" s="9" t="s">
        <v>82</v>
      </c>
      <c r="U408" s="9" t="s">
        <v>43</v>
      </c>
      <c r="V408" s="9" t="s">
        <v>1544</v>
      </c>
    </row>
    <row r="409" spans="1:22" ht="17.100000000000001" customHeight="1" x14ac:dyDescent="0.25">
      <c r="A409" s="29" t="s">
        <v>1545</v>
      </c>
      <c r="B409" s="15">
        <v>44056</v>
      </c>
      <c r="C409" s="9">
        <f t="shared" si="6"/>
        <v>2020</v>
      </c>
      <c r="D409" s="9" t="str">
        <f>TEXT(salestable[[#This Row],[OrderDate]],"MMM")</f>
        <v>Aug</v>
      </c>
      <c r="E409" s="14" t="s">
        <v>1546</v>
      </c>
      <c r="F409" s="14" t="s">
        <v>369</v>
      </c>
      <c r="G409" s="14" t="s">
        <v>172</v>
      </c>
      <c r="H409" s="14" t="s">
        <v>173</v>
      </c>
      <c r="I409" s="14" t="s">
        <v>25</v>
      </c>
      <c r="J409" s="14" t="s">
        <v>109</v>
      </c>
      <c r="K409" s="25">
        <v>5</v>
      </c>
      <c r="L409" s="16">
        <v>237.5</v>
      </c>
      <c r="M409" s="17">
        <v>0</v>
      </c>
      <c r="N409" s="18">
        <v>95</v>
      </c>
      <c r="O409" s="18">
        <v>7.08</v>
      </c>
      <c r="P409" s="18">
        <v>1289.58</v>
      </c>
      <c r="Q409" s="14" t="s">
        <v>27</v>
      </c>
      <c r="R409" s="14" t="s">
        <v>28</v>
      </c>
      <c r="S409" s="14" t="s">
        <v>51</v>
      </c>
      <c r="T409" s="14" t="s">
        <v>42</v>
      </c>
      <c r="U409" s="14" t="s">
        <v>43</v>
      </c>
      <c r="V409" s="14" t="s">
        <v>1373</v>
      </c>
    </row>
    <row r="410" spans="1:22" ht="17.100000000000001" customHeight="1" x14ac:dyDescent="0.25">
      <c r="A410" s="28" t="s">
        <v>1547</v>
      </c>
      <c r="B410" s="10">
        <v>45131</v>
      </c>
      <c r="C410" s="9">
        <f t="shared" si="6"/>
        <v>2023</v>
      </c>
      <c r="D410" s="9" t="str">
        <f>TEXT(salestable[[#This Row],[OrderDate]],"MMM")</f>
        <v>Jul</v>
      </c>
      <c r="E410" s="9" t="s">
        <v>1548</v>
      </c>
      <c r="F410" s="9" t="s">
        <v>1250</v>
      </c>
      <c r="G410" s="9" t="s">
        <v>456</v>
      </c>
      <c r="H410" s="9" t="s">
        <v>457</v>
      </c>
      <c r="I410" s="9" t="s">
        <v>108</v>
      </c>
      <c r="J410" s="9" t="s">
        <v>256</v>
      </c>
      <c r="K410" s="25">
        <v>4</v>
      </c>
      <c r="L410" s="11">
        <v>133.38999999999999</v>
      </c>
      <c r="M410" s="12">
        <v>0</v>
      </c>
      <c r="N410" s="13">
        <v>96.04</v>
      </c>
      <c r="O410" s="13">
        <v>5.4</v>
      </c>
      <c r="P410" s="13">
        <v>635</v>
      </c>
      <c r="Q410" s="9" t="s">
        <v>59</v>
      </c>
      <c r="R410" s="9" t="s">
        <v>181</v>
      </c>
      <c r="S410" s="9" t="s">
        <v>339</v>
      </c>
      <c r="T410" s="9" t="s">
        <v>82</v>
      </c>
      <c r="U410" s="9" t="s">
        <v>43</v>
      </c>
      <c r="V410" s="9" t="s">
        <v>1549</v>
      </c>
    </row>
    <row r="411" spans="1:22" ht="17.100000000000001" customHeight="1" x14ac:dyDescent="0.25">
      <c r="A411" s="29" t="s">
        <v>1550</v>
      </c>
      <c r="B411" s="15">
        <v>44628</v>
      </c>
      <c r="C411" s="9">
        <f t="shared" si="6"/>
        <v>2022</v>
      </c>
      <c r="D411" s="9" t="str">
        <f>TEXT(salestable[[#This Row],[OrderDate]],"MMM")</f>
        <v>Mar</v>
      </c>
      <c r="E411" s="14" t="s">
        <v>1551</v>
      </c>
      <c r="F411" s="14" t="s">
        <v>379</v>
      </c>
      <c r="G411" s="14" t="s">
        <v>202</v>
      </c>
      <c r="H411" s="14" t="s">
        <v>203</v>
      </c>
      <c r="I411" s="14" t="s">
        <v>108</v>
      </c>
      <c r="J411" s="14" t="s">
        <v>68</v>
      </c>
      <c r="K411" s="25">
        <v>5</v>
      </c>
      <c r="L411" s="16">
        <v>262.89999999999998</v>
      </c>
      <c r="M411" s="17">
        <v>0</v>
      </c>
      <c r="N411" s="18">
        <v>65.73</v>
      </c>
      <c r="O411" s="18">
        <v>12.41</v>
      </c>
      <c r="P411" s="18">
        <v>1392.64</v>
      </c>
      <c r="Q411" s="14" t="s">
        <v>69</v>
      </c>
      <c r="R411" s="14" t="s">
        <v>28</v>
      </c>
      <c r="S411" s="14" t="s">
        <v>60</v>
      </c>
      <c r="T411" s="14" t="s">
        <v>61</v>
      </c>
      <c r="U411" s="14" t="s">
        <v>31</v>
      </c>
      <c r="V411" s="14" t="s">
        <v>1472</v>
      </c>
    </row>
    <row r="412" spans="1:22" ht="17.100000000000001" customHeight="1" x14ac:dyDescent="0.25">
      <c r="A412" s="28" t="s">
        <v>1552</v>
      </c>
      <c r="B412" s="10">
        <v>45463</v>
      </c>
      <c r="C412" s="9">
        <f t="shared" si="6"/>
        <v>2024</v>
      </c>
      <c r="D412" s="9" t="str">
        <f>TEXT(salestable[[#This Row],[OrderDate]],"MMM")</f>
        <v>Jun</v>
      </c>
      <c r="E412" s="9" t="s">
        <v>1553</v>
      </c>
      <c r="F412" s="9" t="s">
        <v>1034</v>
      </c>
      <c r="G412" s="9" t="s">
        <v>233</v>
      </c>
      <c r="H412" s="9" t="s">
        <v>234</v>
      </c>
      <c r="I412" s="9" t="s">
        <v>38</v>
      </c>
      <c r="J412" s="9" t="s">
        <v>256</v>
      </c>
      <c r="K412" s="25">
        <v>3</v>
      </c>
      <c r="L412" s="11">
        <v>446.18</v>
      </c>
      <c r="M412" s="12">
        <v>0</v>
      </c>
      <c r="N412" s="13">
        <v>160.62</v>
      </c>
      <c r="O412" s="13">
        <v>0.96</v>
      </c>
      <c r="P412" s="13">
        <v>1500.12</v>
      </c>
      <c r="Q412" s="9" t="s">
        <v>40</v>
      </c>
      <c r="R412" s="9" t="s">
        <v>28</v>
      </c>
      <c r="S412" s="9" t="s">
        <v>116</v>
      </c>
      <c r="T412" s="9" t="s">
        <v>42</v>
      </c>
      <c r="U412" s="9" t="s">
        <v>43</v>
      </c>
      <c r="V412" s="9" t="s">
        <v>1554</v>
      </c>
    </row>
    <row r="413" spans="1:22" ht="17.100000000000001" customHeight="1" x14ac:dyDescent="0.25">
      <c r="A413" s="29" t="s">
        <v>1555</v>
      </c>
      <c r="B413" s="15">
        <v>44114</v>
      </c>
      <c r="C413" s="9">
        <f t="shared" si="6"/>
        <v>2020</v>
      </c>
      <c r="D413" s="9" t="str">
        <f>TEXT(salestable[[#This Row],[OrderDate]],"MMM")</f>
        <v>Oct</v>
      </c>
      <c r="E413" s="14" t="s">
        <v>1556</v>
      </c>
      <c r="F413" s="14" t="s">
        <v>641</v>
      </c>
      <c r="G413" s="14" t="s">
        <v>380</v>
      </c>
      <c r="H413" s="14" t="s">
        <v>381</v>
      </c>
      <c r="I413" s="14" t="s">
        <v>50</v>
      </c>
      <c r="J413" s="14" t="s">
        <v>354</v>
      </c>
      <c r="K413" s="25">
        <v>5</v>
      </c>
      <c r="L413" s="16">
        <v>187.2</v>
      </c>
      <c r="M413" s="17">
        <v>0.25</v>
      </c>
      <c r="N413" s="18">
        <v>35.1</v>
      </c>
      <c r="O413" s="18">
        <v>9.8699999999999992</v>
      </c>
      <c r="P413" s="18">
        <v>746.97</v>
      </c>
      <c r="Q413" s="14" t="s">
        <v>69</v>
      </c>
      <c r="R413" s="14" t="s">
        <v>28</v>
      </c>
      <c r="S413" s="14" t="s">
        <v>71</v>
      </c>
      <c r="T413" s="14" t="s">
        <v>42</v>
      </c>
      <c r="U413" s="14" t="s">
        <v>43</v>
      </c>
      <c r="V413" s="14" t="s">
        <v>73</v>
      </c>
    </row>
    <row r="414" spans="1:22" ht="17.100000000000001" customHeight="1" x14ac:dyDescent="0.25">
      <c r="A414" s="28" t="s">
        <v>1557</v>
      </c>
      <c r="B414" s="10">
        <v>44709</v>
      </c>
      <c r="C414" s="9">
        <f t="shared" si="6"/>
        <v>2022</v>
      </c>
      <c r="D414" s="9" t="str">
        <f>TEXT(salestable[[#This Row],[OrderDate]],"MMM")</f>
        <v>May</v>
      </c>
      <c r="E414" s="9" t="s">
        <v>1558</v>
      </c>
      <c r="F414" s="9" t="s">
        <v>55</v>
      </c>
      <c r="G414" s="9" t="s">
        <v>56</v>
      </c>
      <c r="H414" s="9" t="s">
        <v>57</v>
      </c>
      <c r="I414" s="9" t="s">
        <v>50</v>
      </c>
      <c r="J414" s="9" t="s">
        <v>263</v>
      </c>
      <c r="K414" s="25">
        <v>1</v>
      </c>
      <c r="L414" s="11">
        <v>52.83</v>
      </c>
      <c r="M414" s="12">
        <v>0</v>
      </c>
      <c r="N414" s="13">
        <v>2.64</v>
      </c>
      <c r="O414" s="13">
        <v>5.48</v>
      </c>
      <c r="P414" s="13">
        <v>60.95</v>
      </c>
      <c r="Q414" s="9" t="s">
        <v>69</v>
      </c>
      <c r="R414" s="9" t="s">
        <v>28</v>
      </c>
      <c r="S414" s="9" t="s">
        <v>124</v>
      </c>
      <c r="T414" s="9" t="s">
        <v>125</v>
      </c>
      <c r="U414" s="9" t="s">
        <v>31</v>
      </c>
      <c r="V414" s="9" t="s">
        <v>1559</v>
      </c>
    </row>
    <row r="415" spans="1:22" ht="17.100000000000001" customHeight="1" x14ac:dyDescent="0.25">
      <c r="A415" s="29" t="s">
        <v>1560</v>
      </c>
      <c r="B415" s="15">
        <v>44790</v>
      </c>
      <c r="C415" s="9">
        <f t="shared" si="6"/>
        <v>2022</v>
      </c>
      <c r="D415" s="9" t="str">
        <f>TEXT(salestable[[#This Row],[OrderDate]],"MMM")</f>
        <v>Aug</v>
      </c>
      <c r="E415" s="14" t="s">
        <v>1561</v>
      </c>
      <c r="F415" s="14" t="s">
        <v>385</v>
      </c>
      <c r="G415" s="14" t="s">
        <v>374</v>
      </c>
      <c r="H415" s="14" t="s">
        <v>375</v>
      </c>
      <c r="I415" s="14" t="s">
        <v>180</v>
      </c>
      <c r="J415" s="14" t="s">
        <v>109</v>
      </c>
      <c r="K415" s="25">
        <v>3</v>
      </c>
      <c r="L415" s="16">
        <v>451.4</v>
      </c>
      <c r="M415" s="17">
        <v>0.25</v>
      </c>
      <c r="N415" s="18">
        <v>121.88</v>
      </c>
      <c r="O415" s="18">
        <v>3.69</v>
      </c>
      <c r="P415" s="18">
        <v>1141.22</v>
      </c>
      <c r="Q415" s="14" t="s">
        <v>27</v>
      </c>
      <c r="R415" s="14" t="s">
        <v>132</v>
      </c>
      <c r="S415" s="14" t="s">
        <v>145</v>
      </c>
      <c r="T415" s="14" t="s">
        <v>146</v>
      </c>
      <c r="U415" s="14" t="s">
        <v>43</v>
      </c>
      <c r="V415" s="14" t="s">
        <v>1562</v>
      </c>
    </row>
    <row r="416" spans="1:22" ht="17.100000000000001" customHeight="1" x14ac:dyDescent="0.25">
      <c r="A416" s="28" t="s">
        <v>1563</v>
      </c>
      <c r="B416" s="10">
        <v>45335</v>
      </c>
      <c r="C416" s="9">
        <f t="shared" si="6"/>
        <v>2024</v>
      </c>
      <c r="D416" s="9" t="str">
        <f>TEXT(salestable[[#This Row],[OrderDate]],"MMM")</f>
        <v>Feb</v>
      </c>
      <c r="E416" s="9" t="s">
        <v>1564</v>
      </c>
      <c r="F416" s="9" t="s">
        <v>768</v>
      </c>
      <c r="G416" s="9" t="s">
        <v>592</v>
      </c>
      <c r="H416" s="9" t="s">
        <v>593</v>
      </c>
      <c r="I416" s="9" t="s">
        <v>38</v>
      </c>
      <c r="J416" s="9" t="s">
        <v>39</v>
      </c>
      <c r="K416" s="25">
        <v>3</v>
      </c>
      <c r="L416" s="11">
        <v>532.69000000000005</v>
      </c>
      <c r="M416" s="12">
        <v>0</v>
      </c>
      <c r="N416" s="13">
        <v>287.64999999999998</v>
      </c>
      <c r="O416" s="13">
        <v>10.38</v>
      </c>
      <c r="P416" s="13">
        <v>1896.1</v>
      </c>
      <c r="Q416" s="9" t="s">
        <v>40</v>
      </c>
      <c r="R416" s="9" t="s">
        <v>70</v>
      </c>
      <c r="S416" s="9" t="s">
        <v>29</v>
      </c>
      <c r="T416" s="9" t="s">
        <v>30</v>
      </c>
      <c r="U416" s="9" t="s">
        <v>31</v>
      </c>
      <c r="V416" s="9" t="s">
        <v>489</v>
      </c>
    </row>
    <row r="417" spans="1:22" ht="17.100000000000001" customHeight="1" x14ac:dyDescent="0.25">
      <c r="A417" s="29" t="s">
        <v>1565</v>
      </c>
      <c r="B417" s="15">
        <v>44283</v>
      </c>
      <c r="C417" s="9">
        <f t="shared" si="6"/>
        <v>2021</v>
      </c>
      <c r="D417" s="9" t="str">
        <f>TEXT(salestable[[#This Row],[OrderDate]],"MMM")</f>
        <v>Mar</v>
      </c>
      <c r="E417" s="14" t="s">
        <v>1566</v>
      </c>
      <c r="F417" s="14" t="s">
        <v>343</v>
      </c>
      <c r="G417" s="14" t="s">
        <v>286</v>
      </c>
      <c r="H417" s="14" t="s">
        <v>287</v>
      </c>
      <c r="I417" s="14" t="s">
        <v>50</v>
      </c>
      <c r="J417" s="14" t="s">
        <v>39</v>
      </c>
      <c r="K417" s="25">
        <v>1</v>
      </c>
      <c r="L417" s="16">
        <v>52.02</v>
      </c>
      <c r="M417" s="17">
        <v>0</v>
      </c>
      <c r="N417" s="18">
        <v>9.36</v>
      </c>
      <c r="O417" s="18">
        <v>11.07</v>
      </c>
      <c r="P417" s="18">
        <v>72.45</v>
      </c>
      <c r="Q417" s="14" t="s">
        <v>27</v>
      </c>
      <c r="R417" s="14" t="s">
        <v>28</v>
      </c>
      <c r="S417" s="14" t="s">
        <v>228</v>
      </c>
      <c r="T417" s="14" t="s">
        <v>82</v>
      </c>
      <c r="U417" s="14" t="s">
        <v>43</v>
      </c>
      <c r="V417" s="14" t="s">
        <v>1567</v>
      </c>
    </row>
    <row r="418" spans="1:22" ht="17.100000000000001" customHeight="1" x14ac:dyDescent="0.25">
      <c r="A418" s="28" t="s">
        <v>1568</v>
      </c>
      <c r="B418" s="10">
        <v>44850</v>
      </c>
      <c r="C418" s="9">
        <f t="shared" si="6"/>
        <v>2022</v>
      </c>
      <c r="D418" s="9" t="str">
        <f>TEXT(salestable[[#This Row],[OrderDate]],"MMM")</f>
        <v>Oct</v>
      </c>
      <c r="E418" s="9" t="s">
        <v>1569</v>
      </c>
      <c r="F418" s="9" t="s">
        <v>1099</v>
      </c>
      <c r="G418" s="9" t="s">
        <v>208</v>
      </c>
      <c r="H418" s="9" t="s">
        <v>209</v>
      </c>
      <c r="I418" s="9" t="s">
        <v>25</v>
      </c>
      <c r="J418" s="9" t="s">
        <v>68</v>
      </c>
      <c r="K418" s="25">
        <v>4</v>
      </c>
      <c r="L418" s="11">
        <v>514.98</v>
      </c>
      <c r="M418" s="12">
        <v>0.05</v>
      </c>
      <c r="N418" s="13">
        <v>0</v>
      </c>
      <c r="O418" s="13">
        <v>3.55</v>
      </c>
      <c r="P418" s="13">
        <v>1960.47</v>
      </c>
      <c r="Q418" s="9" t="s">
        <v>69</v>
      </c>
      <c r="R418" s="9" t="s">
        <v>28</v>
      </c>
      <c r="S418" s="9" t="s">
        <v>166</v>
      </c>
      <c r="T418" s="9" t="s">
        <v>167</v>
      </c>
      <c r="U418" s="9" t="s">
        <v>43</v>
      </c>
      <c r="V418" s="9" t="s">
        <v>1570</v>
      </c>
    </row>
    <row r="419" spans="1:22" ht="17.100000000000001" customHeight="1" x14ac:dyDescent="0.25">
      <c r="A419" s="29" t="s">
        <v>1571</v>
      </c>
      <c r="B419" s="15">
        <v>44646</v>
      </c>
      <c r="C419" s="9">
        <f t="shared" si="6"/>
        <v>2022</v>
      </c>
      <c r="D419" s="9" t="str">
        <f>TEXT(salestable[[#This Row],[OrderDate]],"MMM")</f>
        <v>Mar</v>
      </c>
      <c r="E419" s="14" t="s">
        <v>1572</v>
      </c>
      <c r="F419" s="14" t="s">
        <v>666</v>
      </c>
      <c r="G419" s="14" t="s">
        <v>87</v>
      </c>
      <c r="H419" s="14" t="s">
        <v>88</v>
      </c>
      <c r="I419" s="14" t="s">
        <v>180</v>
      </c>
      <c r="J419" s="14" t="s">
        <v>79</v>
      </c>
      <c r="K419" s="25">
        <v>4</v>
      </c>
      <c r="L419" s="16">
        <v>557.57000000000005</v>
      </c>
      <c r="M419" s="17">
        <v>0.15</v>
      </c>
      <c r="N419" s="18">
        <v>151.66</v>
      </c>
      <c r="O419" s="18">
        <v>11.32</v>
      </c>
      <c r="P419" s="18">
        <v>2058.7199999999998</v>
      </c>
      <c r="Q419" s="14" t="s">
        <v>69</v>
      </c>
      <c r="R419" s="14" t="s">
        <v>28</v>
      </c>
      <c r="S419" s="14" t="s">
        <v>29</v>
      </c>
      <c r="T419" s="14" t="s">
        <v>30</v>
      </c>
      <c r="U419" s="14" t="s">
        <v>43</v>
      </c>
      <c r="V419" s="14" t="s">
        <v>471</v>
      </c>
    </row>
    <row r="420" spans="1:22" ht="17.100000000000001" customHeight="1" x14ac:dyDescent="0.25">
      <c r="A420" s="28" t="s">
        <v>1573</v>
      </c>
      <c r="B420" s="10">
        <v>44489</v>
      </c>
      <c r="C420" s="9">
        <f t="shared" si="6"/>
        <v>2021</v>
      </c>
      <c r="D420" s="9" t="str">
        <f>TEXT(salestable[[#This Row],[OrderDate]],"MMM")</f>
        <v>Oct</v>
      </c>
      <c r="E420" s="9" t="s">
        <v>1574</v>
      </c>
      <c r="F420" s="9" t="s">
        <v>351</v>
      </c>
      <c r="G420" s="9" t="s">
        <v>675</v>
      </c>
      <c r="H420" s="9" t="s">
        <v>676</v>
      </c>
      <c r="I420" s="9" t="s">
        <v>38</v>
      </c>
      <c r="J420" s="9" t="s">
        <v>58</v>
      </c>
      <c r="K420" s="25">
        <v>3</v>
      </c>
      <c r="L420" s="11">
        <v>495.51</v>
      </c>
      <c r="M420" s="12">
        <v>0.3</v>
      </c>
      <c r="N420" s="13">
        <v>124.87</v>
      </c>
      <c r="O420" s="13">
        <v>4.78</v>
      </c>
      <c r="P420" s="13">
        <v>1170.22</v>
      </c>
      <c r="Q420" s="9" t="s">
        <v>153</v>
      </c>
      <c r="R420" s="9" t="s">
        <v>99</v>
      </c>
      <c r="S420" s="9" t="s">
        <v>188</v>
      </c>
      <c r="T420" s="9" t="s">
        <v>82</v>
      </c>
      <c r="U420" s="9" t="s">
        <v>43</v>
      </c>
      <c r="V420" s="9" t="s">
        <v>1575</v>
      </c>
    </row>
    <row r="421" spans="1:22" ht="17.100000000000001" customHeight="1" x14ac:dyDescent="0.25">
      <c r="A421" s="29" t="s">
        <v>1576</v>
      </c>
      <c r="B421" s="15">
        <v>45370</v>
      </c>
      <c r="C421" s="9">
        <f t="shared" si="6"/>
        <v>2024</v>
      </c>
      <c r="D421" s="9" t="str">
        <f>TEXT(salestable[[#This Row],[OrderDate]],"MMM")</f>
        <v>Mar</v>
      </c>
      <c r="E421" s="14" t="s">
        <v>1577</v>
      </c>
      <c r="F421" s="14" t="s">
        <v>220</v>
      </c>
      <c r="G421" s="14" t="s">
        <v>226</v>
      </c>
      <c r="H421" s="14" t="s">
        <v>227</v>
      </c>
      <c r="I421" s="14" t="s">
        <v>38</v>
      </c>
      <c r="J421" s="14" t="s">
        <v>58</v>
      </c>
      <c r="K421" s="25">
        <v>4</v>
      </c>
      <c r="L421" s="16">
        <v>26.26</v>
      </c>
      <c r="M421" s="17">
        <v>0.1</v>
      </c>
      <c r="N421" s="18">
        <v>4.7300000000000004</v>
      </c>
      <c r="O421" s="18">
        <v>4.1399999999999997</v>
      </c>
      <c r="P421" s="18">
        <v>103.41</v>
      </c>
      <c r="Q421" s="14" t="s">
        <v>40</v>
      </c>
      <c r="R421" s="14" t="s">
        <v>132</v>
      </c>
      <c r="S421" s="14" t="s">
        <v>100</v>
      </c>
      <c r="T421" s="14" t="s">
        <v>101</v>
      </c>
      <c r="U421" s="14" t="s">
        <v>43</v>
      </c>
      <c r="V421" s="14" t="s">
        <v>1578</v>
      </c>
    </row>
    <row r="422" spans="1:22" ht="17.100000000000001" customHeight="1" x14ac:dyDescent="0.25">
      <c r="A422" s="28" t="s">
        <v>1579</v>
      </c>
      <c r="B422" s="10">
        <v>44377</v>
      </c>
      <c r="C422" s="9">
        <f t="shared" si="6"/>
        <v>2021</v>
      </c>
      <c r="D422" s="9" t="str">
        <f>TEXT(salestable[[#This Row],[OrderDate]],"MMM")</f>
        <v>Jun</v>
      </c>
      <c r="E422" s="9" t="s">
        <v>1580</v>
      </c>
      <c r="F422" s="9" t="s">
        <v>731</v>
      </c>
      <c r="G422" s="9" t="s">
        <v>254</v>
      </c>
      <c r="H422" s="9" t="s">
        <v>255</v>
      </c>
      <c r="I422" s="9" t="s">
        <v>180</v>
      </c>
      <c r="J422" s="9" t="s">
        <v>263</v>
      </c>
      <c r="K422" s="25">
        <v>3</v>
      </c>
      <c r="L422" s="11">
        <v>177.18</v>
      </c>
      <c r="M422" s="12">
        <v>0</v>
      </c>
      <c r="N422" s="13">
        <v>63.78</v>
      </c>
      <c r="O422" s="13">
        <v>9.18</v>
      </c>
      <c r="P422" s="13">
        <v>604.5</v>
      </c>
      <c r="Q422" s="9" t="s">
        <v>59</v>
      </c>
      <c r="R422" s="9" t="s">
        <v>28</v>
      </c>
      <c r="S422" s="9" t="s">
        <v>210</v>
      </c>
      <c r="T422" s="9" t="s">
        <v>42</v>
      </c>
      <c r="U422" s="9" t="s">
        <v>43</v>
      </c>
      <c r="V422" s="9" t="s">
        <v>1581</v>
      </c>
    </row>
    <row r="423" spans="1:22" ht="17.100000000000001" customHeight="1" x14ac:dyDescent="0.25">
      <c r="A423" s="29" t="s">
        <v>1582</v>
      </c>
      <c r="B423" s="15">
        <v>45046</v>
      </c>
      <c r="C423" s="9">
        <f t="shared" si="6"/>
        <v>2023</v>
      </c>
      <c r="D423" s="9" t="str">
        <f>TEXT(salestable[[#This Row],[OrderDate]],"MMM")</f>
        <v>Apr</v>
      </c>
      <c r="E423" s="14" t="s">
        <v>1583</v>
      </c>
      <c r="F423" s="14" t="s">
        <v>716</v>
      </c>
      <c r="G423" s="14" t="s">
        <v>783</v>
      </c>
      <c r="H423" s="14" t="s">
        <v>784</v>
      </c>
      <c r="I423" s="14" t="s">
        <v>25</v>
      </c>
      <c r="J423" s="14" t="s">
        <v>354</v>
      </c>
      <c r="K423" s="25">
        <v>3</v>
      </c>
      <c r="L423" s="16">
        <v>168.62</v>
      </c>
      <c r="M423" s="17">
        <v>0.05</v>
      </c>
      <c r="N423" s="18">
        <v>24.03</v>
      </c>
      <c r="O423" s="18">
        <v>14.43</v>
      </c>
      <c r="P423" s="18">
        <v>519.03</v>
      </c>
      <c r="Q423" s="14" t="s">
        <v>80</v>
      </c>
      <c r="R423" s="14" t="s">
        <v>28</v>
      </c>
      <c r="S423" s="14" t="s">
        <v>71</v>
      </c>
      <c r="T423" s="14" t="s">
        <v>42</v>
      </c>
      <c r="U423" s="14" t="s">
        <v>43</v>
      </c>
      <c r="V423" s="14" t="s">
        <v>1584</v>
      </c>
    </row>
    <row r="424" spans="1:22" ht="17.100000000000001" customHeight="1" x14ac:dyDescent="0.25">
      <c r="A424" s="28" t="s">
        <v>1585</v>
      </c>
      <c r="B424" s="10">
        <v>44903</v>
      </c>
      <c r="C424" s="9">
        <f t="shared" si="6"/>
        <v>2022</v>
      </c>
      <c r="D424" s="9" t="str">
        <f>TEXT(salestable[[#This Row],[OrderDate]],"MMM")</f>
        <v>Dec</v>
      </c>
      <c r="E424" s="9" t="s">
        <v>1586</v>
      </c>
      <c r="F424" s="9" t="s">
        <v>95</v>
      </c>
      <c r="G424" s="9" t="s">
        <v>151</v>
      </c>
      <c r="H424" s="9" t="s">
        <v>152</v>
      </c>
      <c r="I424" s="9" t="s">
        <v>38</v>
      </c>
      <c r="J424" s="9" t="s">
        <v>68</v>
      </c>
      <c r="K424" s="25">
        <v>2</v>
      </c>
      <c r="L424" s="11">
        <v>254.34</v>
      </c>
      <c r="M424" s="12">
        <v>0</v>
      </c>
      <c r="N424" s="13">
        <v>40.69</v>
      </c>
      <c r="O424" s="13">
        <v>2.34</v>
      </c>
      <c r="P424" s="13">
        <v>551.71</v>
      </c>
      <c r="Q424" s="9" t="s">
        <v>153</v>
      </c>
      <c r="R424" s="9" t="s">
        <v>132</v>
      </c>
      <c r="S424" s="9" t="s">
        <v>51</v>
      </c>
      <c r="T424" s="9" t="s">
        <v>42</v>
      </c>
      <c r="U424" s="9" t="s">
        <v>43</v>
      </c>
      <c r="V424" s="9" t="s">
        <v>1587</v>
      </c>
    </row>
    <row r="425" spans="1:22" ht="17.100000000000001" customHeight="1" x14ac:dyDescent="0.25">
      <c r="A425" s="29" t="s">
        <v>1588</v>
      </c>
      <c r="B425" s="15">
        <v>45366</v>
      </c>
      <c r="C425" s="9">
        <f t="shared" si="6"/>
        <v>2024</v>
      </c>
      <c r="D425" s="9" t="str">
        <f>TEXT(salestable[[#This Row],[OrderDate]],"MMM")</f>
        <v>Mar</v>
      </c>
      <c r="E425" s="14" t="s">
        <v>1589</v>
      </c>
      <c r="F425" s="14" t="s">
        <v>275</v>
      </c>
      <c r="G425" s="14" t="s">
        <v>254</v>
      </c>
      <c r="H425" s="14" t="s">
        <v>255</v>
      </c>
      <c r="I425" s="14" t="s">
        <v>108</v>
      </c>
      <c r="J425" s="14" t="s">
        <v>109</v>
      </c>
      <c r="K425" s="25">
        <v>5</v>
      </c>
      <c r="L425" s="16">
        <v>125.23</v>
      </c>
      <c r="M425" s="17">
        <v>0.15</v>
      </c>
      <c r="N425" s="18">
        <v>26.61</v>
      </c>
      <c r="O425" s="18">
        <v>2.11</v>
      </c>
      <c r="P425" s="18">
        <v>560.95000000000005</v>
      </c>
      <c r="Q425" s="14" t="s">
        <v>80</v>
      </c>
      <c r="R425" s="14" t="s">
        <v>28</v>
      </c>
      <c r="S425" s="14" t="s">
        <v>81</v>
      </c>
      <c r="T425" s="14" t="s">
        <v>82</v>
      </c>
      <c r="U425" s="14" t="s">
        <v>235</v>
      </c>
      <c r="V425" s="14" t="s">
        <v>1590</v>
      </c>
    </row>
    <row r="426" spans="1:22" ht="17.100000000000001" customHeight="1" x14ac:dyDescent="0.25">
      <c r="A426" s="28" t="s">
        <v>1591</v>
      </c>
      <c r="B426" s="10">
        <v>43847</v>
      </c>
      <c r="C426" s="9">
        <f t="shared" si="6"/>
        <v>2020</v>
      </c>
      <c r="D426" s="9" t="str">
        <f>TEXT(salestable[[#This Row],[OrderDate]],"MMM")</f>
        <v>Jan</v>
      </c>
      <c r="E426" s="9" t="s">
        <v>1592</v>
      </c>
      <c r="F426" s="9" t="s">
        <v>1593</v>
      </c>
      <c r="G426" s="9" t="s">
        <v>358</v>
      </c>
      <c r="H426" s="9" t="s">
        <v>359</v>
      </c>
      <c r="I426" s="9" t="s">
        <v>38</v>
      </c>
      <c r="J426" s="9" t="s">
        <v>263</v>
      </c>
      <c r="K426" s="25">
        <v>5</v>
      </c>
      <c r="L426" s="11">
        <v>556.34</v>
      </c>
      <c r="M426" s="12">
        <v>0</v>
      </c>
      <c r="N426" s="13">
        <v>333.8</v>
      </c>
      <c r="O426" s="13">
        <v>5.55</v>
      </c>
      <c r="P426" s="13">
        <v>3121.05</v>
      </c>
      <c r="Q426" s="9" t="s">
        <v>27</v>
      </c>
      <c r="R426" s="9" t="s">
        <v>132</v>
      </c>
      <c r="S426" s="9" t="s">
        <v>228</v>
      </c>
      <c r="T426" s="9" t="s">
        <v>82</v>
      </c>
      <c r="U426" s="9" t="s">
        <v>31</v>
      </c>
      <c r="V426" s="9" t="s">
        <v>1275</v>
      </c>
    </row>
    <row r="427" spans="1:22" ht="17.100000000000001" customHeight="1" x14ac:dyDescent="0.25">
      <c r="A427" s="29" t="s">
        <v>1594</v>
      </c>
      <c r="B427" s="15">
        <v>45026</v>
      </c>
      <c r="C427" s="9">
        <f t="shared" si="6"/>
        <v>2023</v>
      </c>
      <c r="D427" s="9" t="str">
        <f>TEXT(salestable[[#This Row],[OrderDate]],"MMM")</f>
        <v>Apr</v>
      </c>
      <c r="E427" s="14" t="s">
        <v>1595</v>
      </c>
      <c r="F427" s="14" t="s">
        <v>451</v>
      </c>
      <c r="G427" s="14" t="s">
        <v>36</v>
      </c>
      <c r="H427" s="14" t="s">
        <v>37</v>
      </c>
      <c r="I427" s="14" t="s">
        <v>180</v>
      </c>
      <c r="J427" s="14" t="s">
        <v>26</v>
      </c>
      <c r="K427" s="25">
        <v>1</v>
      </c>
      <c r="L427" s="16">
        <v>124.17</v>
      </c>
      <c r="M427" s="17">
        <v>0.25</v>
      </c>
      <c r="N427" s="18">
        <v>4.66</v>
      </c>
      <c r="O427" s="18">
        <v>3.04</v>
      </c>
      <c r="P427" s="18">
        <v>100.83</v>
      </c>
      <c r="Q427" s="14" t="s">
        <v>69</v>
      </c>
      <c r="R427" s="14" t="s">
        <v>28</v>
      </c>
      <c r="S427" s="14" t="s">
        <v>89</v>
      </c>
      <c r="T427" s="14" t="s">
        <v>90</v>
      </c>
      <c r="U427" s="14" t="s">
        <v>43</v>
      </c>
      <c r="V427" s="14" t="s">
        <v>1596</v>
      </c>
    </row>
    <row r="428" spans="1:22" ht="17.100000000000001" customHeight="1" x14ac:dyDescent="0.25">
      <c r="A428" s="28" t="s">
        <v>1597</v>
      </c>
      <c r="B428" s="10">
        <v>45074</v>
      </c>
      <c r="C428" s="9">
        <f t="shared" si="6"/>
        <v>2023</v>
      </c>
      <c r="D428" s="9" t="str">
        <f>TEXT(salestable[[#This Row],[OrderDate]],"MMM")</f>
        <v>May</v>
      </c>
      <c r="E428" s="9" t="s">
        <v>1598</v>
      </c>
      <c r="F428" s="9" t="s">
        <v>865</v>
      </c>
      <c r="G428" s="9" t="s">
        <v>77</v>
      </c>
      <c r="H428" s="9" t="s">
        <v>78</v>
      </c>
      <c r="I428" s="9" t="s">
        <v>108</v>
      </c>
      <c r="J428" s="9" t="s">
        <v>26</v>
      </c>
      <c r="K428" s="25">
        <v>3</v>
      </c>
      <c r="L428" s="11">
        <v>234.48</v>
      </c>
      <c r="M428" s="12">
        <v>0</v>
      </c>
      <c r="N428" s="13">
        <v>35.17</v>
      </c>
      <c r="O428" s="13">
        <v>4.3099999999999996</v>
      </c>
      <c r="P428" s="13">
        <v>742.92</v>
      </c>
      <c r="Q428" s="9" t="s">
        <v>153</v>
      </c>
      <c r="R428" s="9" t="s">
        <v>28</v>
      </c>
      <c r="S428" s="9" t="s">
        <v>100</v>
      </c>
      <c r="T428" s="9" t="s">
        <v>101</v>
      </c>
      <c r="U428" s="9" t="s">
        <v>43</v>
      </c>
      <c r="V428" s="9" t="s">
        <v>1599</v>
      </c>
    </row>
    <row r="429" spans="1:22" ht="17.100000000000001" customHeight="1" x14ac:dyDescent="0.25">
      <c r="A429" s="29" t="s">
        <v>1600</v>
      </c>
      <c r="B429" s="15">
        <v>43988</v>
      </c>
      <c r="C429" s="9">
        <f t="shared" si="6"/>
        <v>2020</v>
      </c>
      <c r="D429" s="9" t="str">
        <f>TEXT(salestable[[#This Row],[OrderDate]],"MMM")</f>
        <v>Jun</v>
      </c>
      <c r="E429" s="14" t="s">
        <v>1601</v>
      </c>
      <c r="F429" s="14" t="s">
        <v>1232</v>
      </c>
      <c r="G429" s="14" t="s">
        <v>302</v>
      </c>
      <c r="H429" s="14" t="s">
        <v>303</v>
      </c>
      <c r="I429" s="14" t="s">
        <v>108</v>
      </c>
      <c r="J429" s="14" t="s">
        <v>256</v>
      </c>
      <c r="K429" s="25">
        <v>5</v>
      </c>
      <c r="L429" s="16">
        <v>326.45999999999998</v>
      </c>
      <c r="M429" s="17">
        <v>0</v>
      </c>
      <c r="N429" s="18">
        <v>293.81</v>
      </c>
      <c r="O429" s="18">
        <v>6.8</v>
      </c>
      <c r="P429" s="18">
        <v>1932.91</v>
      </c>
      <c r="Q429" s="14" t="s">
        <v>27</v>
      </c>
      <c r="R429" s="14" t="s">
        <v>28</v>
      </c>
      <c r="S429" s="14" t="s">
        <v>41</v>
      </c>
      <c r="T429" s="14" t="s">
        <v>42</v>
      </c>
      <c r="U429" s="14" t="s">
        <v>43</v>
      </c>
      <c r="V429" s="14" t="s">
        <v>1602</v>
      </c>
    </row>
    <row r="430" spans="1:22" ht="17.100000000000001" customHeight="1" x14ac:dyDescent="0.25">
      <c r="A430" s="28" t="s">
        <v>1603</v>
      </c>
      <c r="B430" s="10">
        <v>44307</v>
      </c>
      <c r="C430" s="9">
        <f t="shared" si="6"/>
        <v>2021</v>
      </c>
      <c r="D430" s="9" t="str">
        <f>TEXT(salestable[[#This Row],[OrderDate]],"MMM")</f>
        <v>Apr</v>
      </c>
      <c r="E430" s="9" t="s">
        <v>1604</v>
      </c>
      <c r="F430" s="9" t="s">
        <v>136</v>
      </c>
      <c r="G430" s="9" t="s">
        <v>23</v>
      </c>
      <c r="H430" s="9" t="s">
        <v>24</v>
      </c>
      <c r="I430" s="9" t="s">
        <v>98</v>
      </c>
      <c r="J430" s="9" t="s">
        <v>354</v>
      </c>
      <c r="K430" s="25">
        <v>4</v>
      </c>
      <c r="L430" s="11">
        <v>147</v>
      </c>
      <c r="M430" s="12">
        <v>0.05</v>
      </c>
      <c r="N430" s="13">
        <v>27.93</v>
      </c>
      <c r="O430" s="13">
        <v>7.9</v>
      </c>
      <c r="P430" s="13">
        <v>594.42999999999995</v>
      </c>
      <c r="Q430" s="9" t="s">
        <v>69</v>
      </c>
      <c r="R430" s="9" t="s">
        <v>28</v>
      </c>
      <c r="S430" s="9" t="s">
        <v>228</v>
      </c>
      <c r="T430" s="9" t="s">
        <v>82</v>
      </c>
      <c r="U430" s="9" t="s">
        <v>43</v>
      </c>
      <c r="V430" s="9" t="s">
        <v>1605</v>
      </c>
    </row>
    <row r="431" spans="1:22" ht="17.100000000000001" customHeight="1" x14ac:dyDescent="0.25">
      <c r="A431" s="29" t="s">
        <v>1606</v>
      </c>
      <c r="B431" s="15">
        <v>44900</v>
      </c>
      <c r="C431" s="9">
        <f t="shared" si="6"/>
        <v>2022</v>
      </c>
      <c r="D431" s="9" t="str">
        <f>TEXT(salestable[[#This Row],[OrderDate]],"MMM")</f>
        <v>Dec</v>
      </c>
      <c r="E431" s="14" t="s">
        <v>1607</v>
      </c>
      <c r="F431" s="14" t="s">
        <v>836</v>
      </c>
      <c r="G431" s="14" t="s">
        <v>36</v>
      </c>
      <c r="H431" s="14" t="s">
        <v>37</v>
      </c>
      <c r="I431" s="14" t="s">
        <v>98</v>
      </c>
      <c r="J431" s="14" t="s">
        <v>256</v>
      </c>
      <c r="K431" s="25">
        <v>4</v>
      </c>
      <c r="L431" s="16">
        <v>238.49</v>
      </c>
      <c r="M431" s="17">
        <v>0</v>
      </c>
      <c r="N431" s="18">
        <v>114.48</v>
      </c>
      <c r="O431" s="18">
        <v>3.1</v>
      </c>
      <c r="P431" s="18">
        <v>1071.54</v>
      </c>
      <c r="Q431" s="14" t="s">
        <v>40</v>
      </c>
      <c r="R431" s="14" t="s">
        <v>132</v>
      </c>
      <c r="S431" s="14" t="s">
        <v>29</v>
      </c>
      <c r="T431" s="14" t="s">
        <v>30</v>
      </c>
      <c r="U431" s="14" t="s">
        <v>43</v>
      </c>
      <c r="V431" s="14" t="s">
        <v>1608</v>
      </c>
    </row>
    <row r="432" spans="1:22" ht="17.100000000000001" customHeight="1" x14ac:dyDescent="0.25">
      <c r="A432" s="28" t="s">
        <v>1609</v>
      </c>
      <c r="B432" s="10">
        <v>45227</v>
      </c>
      <c r="C432" s="9">
        <f t="shared" si="6"/>
        <v>2023</v>
      </c>
      <c r="D432" s="9" t="str">
        <f>TEXT(salestable[[#This Row],[OrderDate]],"MMM")</f>
        <v>Oct</v>
      </c>
      <c r="E432" s="9" t="s">
        <v>1610</v>
      </c>
      <c r="F432" s="9" t="s">
        <v>239</v>
      </c>
      <c r="G432" s="9" t="s">
        <v>400</v>
      </c>
      <c r="H432" s="9" t="s">
        <v>401</v>
      </c>
      <c r="I432" s="9" t="s">
        <v>98</v>
      </c>
      <c r="J432" s="9" t="s">
        <v>123</v>
      </c>
      <c r="K432" s="25">
        <v>5</v>
      </c>
      <c r="L432" s="11">
        <v>464.26</v>
      </c>
      <c r="M432" s="12">
        <v>0.25</v>
      </c>
      <c r="N432" s="13">
        <v>87.05</v>
      </c>
      <c r="O432" s="13">
        <v>4.41</v>
      </c>
      <c r="P432" s="13">
        <v>1832.44</v>
      </c>
      <c r="Q432" s="9" t="s">
        <v>69</v>
      </c>
      <c r="R432" s="9" t="s">
        <v>28</v>
      </c>
      <c r="S432" s="9" t="s">
        <v>339</v>
      </c>
      <c r="T432" s="9" t="s">
        <v>82</v>
      </c>
      <c r="U432" s="9" t="s">
        <v>43</v>
      </c>
      <c r="V432" s="9" t="s">
        <v>1611</v>
      </c>
    </row>
    <row r="433" spans="1:22" ht="17.100000000000001" customHeight="1" x14ac:dyDescent="0.25">
      <c r="A433" s="29" t="s">
        <v>1612</v>
      </c>
      <c r="B433" s="15">
        <v>44348</v>
      </c>
      <c r="C433" s="9">
        <f t="shared" si="6"/>
        <v>2021</v>
      </c>
      <c r="D433" s="9" t="str">
        <f>TEXT(salestable[[#This Row],[OrderDate]],"MMM")</f>
        <v>Jun</v>
      </c>
      <c r="E433" s="14" t="s">
        <v>1613</v>
      </c>
      <c r="F433" s="14" t="s">
        <v>1614</v>
      </c>
      <c r="G433" s="14" t="s">
        <v>208</v>
      </c>
      <c r="H433" s="14" t="s">
        <v>209</v>
      </c>
      <c r="I433" s="14" t="s">
        <v>180</v>
      </c>
      <c r="J433" s="14" t="s">
        <v>263</v>
      </c>
      <c r="K433" s="25">
        <v>3</v>
      </c>
      <c r="L433" s="16">
        <v>162.19</v>
      </c>
      <c r="M433" s="17">
        <v>0</v>
      </c>
      <c r="N433" s="18">
        <v>38.93</v>
      </c>
      <c r="O433" s="18">
        <v>13.08</v>
      </c>
      <c r="P433" s="18">
        <v>538.58000000000004</v>
      </c>
      <c r="Q433" s="14" t="s">
        <v>153</v>
      </c>
      <c r="R433" s="14" t="s">
        <v>28</v>
      </c>
      <c r="S433" s="14" t="s">
        <v>221</v>
      </c>
      <c r="T433" s="14" t="s">
        <v>222</v>
      </c>
      <c r="U433" s="14" t="s">
        <v>91</v>
      </c>
      <c r="V433" s="14" t="s">
        <v>1615</v>
      </c>
    </row>
    <row r="434" spans="1:22" ht="17.100000000000001" customHeight="1" x14ac:dyDescent="0.25">
      <c r="A434" s="28" t="s">
        <v>1616</v>
      </c>
      <c r="B434" s="10">
        <v>43929</v>
      </c>
      <c r="C434" s="9">
        <f t="shared" si="6"/>
        <v>2020</v>
      </c>
      <c r="D434" s="9" t="str">
        <f>TEXT(salestable[[#This Row],[OrderDate]],"MMM")</f>
        <v>Apr</v>
      </c>
      <c r="E434" s="9" t="s">
        <v>1617</v>
      </c>
      <c r="F434" s="9" t="s">
        <v>1618</v>
      </c>
      <c r="G434" s="9" t="s">
        <v>400</v>
      </c>
      <c r="H434" s="9" t="s">
        <v>401</v>
      </c>
      <c r="I434" s="9" t="s">
        <v>108</v>
      </c>
      <c r="J434" s="9" t="s">
        <v>58</v>
      </c>
      <c r="K434" s="25">
        <v>4</v>
      </c>
      <c r="L434" s="11">
        <v>416.04</v>
      </c>
      <c r="M434" s="12">
        <v>0</v>
      </c>
      <c r="N434" s="13">
        <v>0</v>
      </c>
      <c r="O434" s="13">
        <v>3.76</v>
      </c>
      <c r="P434" s="13">
        <v>1667.92</v>
      </c>
      <c r="Q434" s="9" t="s">
        <v>69</v>
      </c>
      <c r="R434" s="9" t="s">
        <v>132</v>
      </c>
      <c r="S434" s="9" t="s">
        <v>81</v>
      </c>
      <c r="T434" s="9" t="s">
        <v>82</v>
      </c>
      <c r="U434" s="9" t="s">
        <v>43</v>
      </c>
      <c r="V434" s="9" t="s">
        <v>1619</v>
      </c>
    </row>
    <row r="435" spans="1:22" ht="17.100000000000001" customHeight="1" x14ac:dyDescent="0.25">
      <c r="A435" s="29" t="s">
        <v>1620</v>
      </c>
      <c r="B435" s="15">
        <v>45599</v>
      </c>
      <c r="C435" s="9">
        <f t="shared" si="6"/>
        <v>2024</v>
      </c>
      <c r="D435" s="9" t="str">
        <f>TEXT(salestable[[#This Row],[OrderDate]],"MMM")</f>
        <v>Nov</v>
      </c>
      <c r="E435" s="14" t="s">
        <v>1621</v>
      </c>
      <c r="F435" s="14" t="s">
        <v>562</v>
      </c>
      <c r="G435" s="14" t="s">
        <v>352</v>
      </c>
      <c r="H435" s="14" t="s">
        <v>353</v>
      </c>
      <c r="I435" s="14" t="s">
        <v>180</v>
      </c>
      <c r="J435" s="14" t="s">
        <v>68</v>
      </c>
      <c r="K435" s="25">
        <v>5</v>
      </c>
      <c r="L435" s="16">
        <v>446.28</v>
      </c>
      <c r="M435" s="17">
        <v>0</v>
      </c>
      <c r="N435" s="18">
        <v>178.51</v>
      </c>
      <c r="O435" s="18">
        <v>14.42</v>
      </c>
      <c r="P435" s="18">
        <v>2424.33</v>
      </c>
      <c r="Q435" s="14" t="s">
        <v>80</v>
      </c>
      <c r="R435" s="14" t="s">
        <v>132</v>
      </c>
      <c r="S435" s="14" t="s">
        <v>339</v>
      </c>
      <c r="T435" s="14" t="s">
        <v>82</v>
      </c>
      <c r="U435" s="14" t="s">
        <v>43</v>
      </c>
      <c r="V435" s="14" t="s">
        <v>92</v>
      </c>
    </row>
    <row r="436" spans="1:22" ht="17.100000000000001" customHeight="1" x14ac:dyDescent="0.25">
      <c r="A436" s="28" t="s">
        <v>1622</v>
      </c>
      <c r="B436" s="10">
        <v>44891</v>
      </c>
      <c r="C436" s="9">
        <f t="shared" si="6"/>
        <v>2022</v>
      </c>
      <c r="D436" s="9" t="str">
        <f>TEXT(salestable[[#This Row],[OrderDate]],"MMM")</f>
        <v>Nov</v>
      </c>
      <c r="E436" s="9" t="s">
        <v>1623</v>
      </c>
      <c r="F436" s="9" t="s">
        <v>986</v>
      </c>
      <c r="G436" s="9" t="s">
        <v>352</v>
      </c>
      <c r="H436" s="9" t="s">
        <v>353</v>
      </c>
      <c r="I436" s="9" t="s">
        <v>38</v>
      </c>
      <c r="J436" s="9" t="s">
        <v>256</v>
      </c>
      <c r="K436" s="25">
        <v>1</v>
      </c>
      <c r="L436" s="11">
        <v>34.57</v>
      </c>
      <c r="M436" s="12">
        <v>0</v>
      </c>
      <c r="N436" s="13">
        <v>1.73</v>
      </c>
      <c r="O436" s="13">
        <v>5.7</v>
      </c>
      <c r="P436" s="13">
        <v>42</v>
      </c>
      <c r="Q436" s="9" t="s">
        <v>59</v>
      </c>
      <c r="R436" s="9" t="s">
        <v>28</v>
      </c>
      <c r="S436" s="9" t="s">
        <v>100</v>
      </c>
      <c r="T436" s="9" t="s">
        <v>101</v>
      </c>
      <c r="U436" s="9" t="s">
        <v>43</v>
      </c>
      <c r="V436" s="9" t="s">
        <v>1624</v>
      </c>
    </row>
    <row r="437" spans="1:22" ht="17.100000000000001" customHeight="1" x14ac:dyDescent="0.25">
      <c r="A437" s="29" t="s">
        <v>1625</v>
      </c>
      <c r="B437" s="15">
        <v>44110</v>
      </c>
      <c r="C437" s="9">
        <f t="shared" si="6"/>
        <v>2020</v>
      </c>
      <c r="D437" s="9" t="str">
        <f>TEXT(salestable[[#This Row],[OrderDate]],"MMM")</f>
        <v>Oct</v>
      </c>
      <c r="E437" s="14" t="s">
        <v>1626</v>
      </c>
      <c r="F437" s="14" t="s">
        <v>1002</v>
      </c>
      <c r="G437" s="14" t="s">
        <v>391</v>
      </c>
      <c r="H437" s="14" t="s">
        <v>392</v>
      </c>
      <c r="I437" s="14" t="s">
        <v>98</v>
      </c>
      <c r="J437" s="14" t="s">
        <v>263</v>
      </c>
      <c r="K437" s="25">
        <v>2</v>
      </c>
      <c r="L437" s="16">
        <v>281.76</v>
      </c>
      <c r="M437" s="17">
        <v>0.15</v>
      </c>
      <c r="N437" s="18">
        <v>57.48</v>
      </c>
      <c r="O437" s="18">
        <v>6.97</v>
      </c>
      <c r="P437" s="18">
        <v>543.44000000000005</v>
      </c>
      <c r="Q437" s="14" t="s">
        <v>153</v>
      </c>
      <c r="R437" s="14" t="s">
        <v>28</v>
      </c>
      <c r="S437" s="14" t="s">
        <v>51</v>
      </c>
      <c r="T437" s="14" t="s">
        <v>42</v>
      </c>
      <c r="U437" s="14" t="s">
        <v>43</v>
      </c>
      <c r="V437" s="14" t="s">
        <v>1627</v>
      </c>
    </row>
    <row r="438" spans="1:22" ht="17.100000000000001" customHeight="1" x14ac:dyDescent="0.25">
      <c r="A438" s="28" t="s">
        <v>1628</v>
      </c>
      <c r="B438" s="10">
        <v>45203</v>
      </c>
      <c r="C438" s="9">
        <f t="shared" si="6"/>
        <v>2023</v>
      </c>
      <c r="D438" s="9" t="str">
        <f>TEXT(salestable[[#This Row],[OrderDate]],"MMM")</f>
        <v>Oct</v>
      </c>
      <c r="E438" s="9" t="s">
        <v>1629</v>
      </c>
      <c r="F438" s="9" t="s">
        <v>285</v>
      </c>
      <c r="G438" s="9" t="s">
        <v>178</v>
      </c>
      <c r="H438" s="9" t="s">
        <v>179</v>
      </c>
      <c r="I438" s="9" t="s">
        <v>38</v>
      </c>
      <c r="J438" s="9" t="s">
        <v>58</v>
      </c>
      <c r="K438" s="25">
        <v>5</v>
      </c>
      <c r="L438" s="11">
        <v>36.14</v>
      </c>
      <c r="M438" s="12">
        <v>0.05</v>
      </c>
      <c r="N438" s="13">
        <v>8.58</v>
      </c>
      <c r="O438" s="13">
        <v>11.65</v>
      </c>
      <c r="P438" s="13">
        <v>191.9</v>
      </c>
      <c r="Q438" s="9" t="s">
        <v>27</v>
      </c>
      <c r="R438" s="9" t="s">
        <v>132</v>
      </c>
      <c r="S438" s="9" t="s">
        <v>154</v>
      </c>
      <c r="T438" s="9" t="s">
        <v>155</v>
      </c>
      <c r="U438" s="9" t="s">
        <v>235</v>
      </c>
      <c r="V438" s="9" t="s">
        <v>1630</v>
      </c>
    </row>
    <row r="439" spans="1:22" ht="17.100000000000001" customHeight="1" x14ac:dyDescent="0.25">
      <c r="A439" s="29" t="s">
        <v>1631</v>
      </c>
      <c r="B439" s="15">
        <v>44327</v>
      </c>
      <c r="C439" s="9">
        <f t="shared" si="6"/>
        <v>2021</v>
      </c>
      <c r="D439" s="9" t="str">
        <f>TEXT(salestable[[#This Row],[OrderDate]],"MMM")</f>
        <v>May</v>
      </c>
      <c r="E439" s="14" t="s">
        <v>1632</v>
      </c>
      <c r="F439" s="14" t="s">
        <v>811</v>
      </c>
      <c r="G439" s="14" t="s">
        <v>400</v>
      </c>
      <c r="H439" s="14" t="s">
        <v>401</v>
      </c>
      <c r="I439" s="14" t="s">
        <v>50</v>
      </c>
      <c r="J439" s="14" t="s">
        <v>79</v>
      </c>
      <c r="K439" s="25">
        <v>5</v>
      </c>
      <c r="L439" s="16">
        <v>589.23</v>
      </c>
      <c r="M439" s="17">
        <v>0.15</v>
      </c>
      <c r="N439" s="18">
        <v>0</v>
      </c>
      <c r="O439" s="18">
        <v>0.03</v>
      </c>
      <c r="P439" s="18">
        <v>2504.2600000000002</v>
      </c>
      <c r="Q439" s="14" t="s">
        <v>80</v>
      </c>
      <c r="R439" s="14" t="s">
        <v>28</v>
      </c>
      <c r="S439" s="14" t="s">
        <v>182</v>
      </c>
      <c r="T439" s="14" t="s">
        <v>183</v>
      </c>
      <c r="U439" s="14" t="s">
        <v>235</v>
      </c>
      <c r="V439" s="14" t="s">
        <v>1633</v>
      </c>
    </row>
    <row r="440" spans="1:22" ht="17.100000000000001" customHeight="1" x14ac:dyDescent="0.25">
      <c r="A440" s="28" t="s">
        <v>1634</v>
      </c>
      <c r="B440" s="10">
        <v>44132</v>
      </c>
      <c r="C440" s="9">
        <f t="shared" si="6"/>
        <v>2020</v>
      </c>
      <c r="D440" s="9" t="str">
        <f>TEXT(salestable[[#This Row],[OrderDate]],"MMM")</f>
        <v>Oct</v>
      </c>
      <c r="E440" s="9" t="s">
        <v>1635</v>
      </c>
      <c r="F440" s="9" t="s">
        <v>1636</v>
      </c>
      <c r="G440" s="9" t="s">
        <v>574</v>
      </c>
      <c r="H440" s="9" t="s">
        <v>575</v>
      </c>
      <c r="I440" s="9" t="s">
        <v>108</v>
      </c>
      <c r="J440" s="9" t="s">
        <v>354</v>
      </c>
      <c r="K440" s="25">
        <v>3</v>
      </c>
      <c r="L440" s="11">
        <v>108.48</v>
      </c>
      <c r="M440" s="12">
        <v>0.05</v>
      </c>
      <c r="N440" s="13">
        <v>37.1</v>
      </c>
      <c r="O440" s="13">
        <v>14.17</v>
      </c>
      <c r="P440" s="13">
        <v>360.44</v>
      </c>
      <c r="Q440" s="9" t="s">
        <v>27</v>
      </c>
      <c r="R440" s="9" t="s">
        <v>28</v>
      </c>
      <c r="S440" s="9" t="s">
        <v>182</v>
      </c>
      <c r="T440" s="9" t="s">
        <v>183</v>
      </c>
      <c r="U440" s="9" t="s">
        <v>43</v>
      </c>
      <c r="V440" s="9" t="s">
        <v>1619</v>
      </c>
    </row>
    <row r="441" spans="1:22" ht="17.100000000000001" customHeight="1" x14ac:dyDescent="0.25">
      <c r="A441" s="29" t="s">
        <v>1637</v>
      </c>
      <c r="B441" s="15">
        <v>44011</v>
      </c>
      <c r="C441" s="9">
        <f t="shared" si="6"/>
        <v>2020</v>
      </c>
      <c r="D441" s="9" t="str">
        <f>TEXT(salestable[[#This Row],[OrderDate]],"MMM")</f>
        <v>Jun</v>
      </c>
      <c r="E441" s="14" t="s">
        <v>1638</v>
      </c>
      <c r="F441" s="14" t="s">
        <v>656</v>
      </c>
      <c r="G441" s="14" t="s">
        <v>106</v>
      </c>
      <c r="H441" s="14" t="s">
        <v>107</v>
      </c>
      <c r="I441" s="14" t="s">
        <v>98</v>
      </c>
      <c r="J441" s="14" t="s">
        <v>39</v>
      </c>
      <c r="K441" s="25">
        <v>5</v>
      </c>
      <c r="L441" s="16">
        <v>446.24</v>
      </c>
      <c r="M441" s="17">
        <v>0</v>
      </c>
      <c r="N441" s="18">
        <v>111.56</v>
      </c>
      <c r="O441" s="18">
        <v>9.36</v>
      </c>
      <c r="P441" s="18">
        <v>2352.12</v>
      </c>
      <c r="Q441" s="14" t="s">
        <v>69</v>
      </c>
      <c r="R441" s="14" t="s">
        <v>28</v>
      </c>
      <c r="S441" s="14" t="s">
        <v>182</v>
      </c>
      <c r="T441" s="14" t="s">
        <v>183</v>
      </c>
      <c r="U441" s="14" t="s">
        <v>43</v>
      </c>
      <c r="V441" s="14" t="s">
        <v>1065</v>
      </c>
    </row>
    <row r="442" spans="1:22" ht="17.100000000000001" customHeight="1" x14ac:dyDescent="0.25">
      <c r="A442" s="28" t="s">
        <v>1639</v>
      </c>
      <c r="B442" s="10">
        <v>44437</v>
      </c>
      <c r="C442" s="9">
        <f t="shared" si="6"/>
        <v>2021</v>
      </c>
      <c r="D442" s="9" t="str">
        <f>TEXT(salestable[[#This Row],[OrderDate]],"MMM")</f>
        <v>Aug</v>
      </c>
      <c r="E442" s="9" t="s">
        <v>1640</v>
      </c>
      <c r="F442" s="9" t="s">
        <v>220</v>
      </c>
      <c r="G442" s="9" t="s">
        <v>106</v>
      </c>
      <c r="H442" s="9" t="s">
        <v>107</v>
      </c>
      <c r="I442" s="9" t="s">
        <v>180</v>
      </c>
      <c r="J442" s="9" t="s">
        <v>354</v>
      </c>
      <c r="K442" s="25">
        <v>5</v>
      </c>
      <c r="L442" s="11">
        <v>439.14</v>
      </c>
      <c r="M442" s="12">
        <v>0.2</v>
      </c>
      <c r="N442" s="13">
        <v>140.52000000000001</v>
      </c>
      <c r="O442" s="13">
        <v>3.78</v>
      </c>
      <c r="P442" s="13">
        <v>1900.86</v>
      </c>
      <c r="Q442" s="9" t="s">
        <v>69</v>
      </c>
      <c r="R442" s="9" t="s">
        <v>28</v>
      </c>
      <c r="S442" s="9" t="s">
        <v>221</v>
      </c>
      <c r="T442" s="9" t="s">
        <v>222</v>
      </c>
      <c r="U442" s="9" t="s">
        <v>43</v>
      </c>
      <c r="V442" s="9" t="s">
        <v>685</v>
      </c>
    </row>
    <row r="443" spans="1:22" ht="17.100000000000001" customHeight="1" x14ac:dyDescent="0.25">
      <c r="A443" s="29" t="s">
        <v>1641</v>
      </c>
      <c r="B443" s="15">
        <v>44953</v>
      </c>
      <c r="C443" s="9">
        <f t="shared" si="6"/>
        <v>2023</v>
      </c>
      <c r="D443" s="9" t="str">
        <f>TEXT(salestable[[#This Row],[OrderDate]],"MMM")</f>
        <v>Jan</v>
      </c>
      <c r="E443" s="14" t="s">
        <v>1642</v>
      </c>
      <c r="F443" s="14" t="s">
        <v>1034</v>
      </c>
      <c r="G443" s="14" t="s">
        <v>574</v>
      </c>
      <c r="H443" s="14" t="s">
        <v>575</v>
      </c>
      <c r="I443" s="14" t="s">
        <v>50</v>
      </c>
      <c r="J443" s="14" t="s">
        <v>79</v>
      </c>
      <c r="K443" s="25">
        <v>4</v>
      </c>
      <c r="L443" s="16">
        <v>225.16</v>
      </c>
      <c r="M443" s="17">
        <v>0</v>
      </c>
      <c r="N443" s="18">
        <v>72.05</v>
      </c>
      <c r="O443" s="18">
        <v>0.92</v>
      </c>
      <c r="P443" s="18">
        <v>973.61</v>
      </c>
      <c r="Q443" s="14" t="s">
        <v>69</v>
      </c>
      <c r="R443" s="14" t="s">
        <v>28</v>
      </c>
      <c r="S443" s="14" t="s">
        <v>221</v>
      </c>
      <c r="T443" s="14" t="s">
        <v>222</v>
      </c>
      <c r="U443" s="14" t="s">
        <v>43</v>
      </c>
      <c r="V443" s="14" t="s">
        <v>1643</v>
      </c>
    </row>
    <row r="444" spans="1:22" ht="17.100000000000001" customHeight="1" x14ac:dyDescent="0.25">
      <c r="A444" s="28" t="s">
        <v>1644</v>
      </c>
      <c r="B444" s="10">
        <v>44530</v>
      </c>
      <c r="C444" s="9">
        <f t="shared" si="6"/>
        <v>2021</v>
      </c>
      <c r="D444" s="9" t="str">
        <f>TEXT(salestable[[#This Row],[OrderDate]],"MMM")</f>
        <v>Nov</v>
      </c>
      <c r="E444" s="9" t="s">
        <v>1645</v>
      </c>
      <c r="F444" s="9" t="s">
        <v>1618</v>
      </c>
      <c r="G444" s="9" t="s">
        <v>469</v>
      </c>
      <c r="H444" s="9" t="s">
        <v>470</v>
      </c>
      <c r="I444" s="9" t="s">
        <v>38</v>
      </c>
      <c r="J444" s="9" t="s">
        <v>79</v>
      </c>
      <c r="K444" s="25">
        <v>2</v>
      </c>
      <c r="L444" s="11">
        <v>430.44</v>
      </c>
      <c r="M444" s="12">
        <v>0.15</v>
      </c>
      <c r="N444" s="13">
        <v>87.81</v>
      </c>
      <c r="O444" s="13">
        <v>0.26</v>
      </c>
      <c r="P444" s="13">
        <v>819.82</v>
      </c>
      <c r="Q444" s="9" t="s">
        <v>27</v>
      </c>
      <c r="R444" s="9" t="s">
        <v>28</v>
      </c>
      <c r="S444" s="9" t="s">
        <v>166</v>
      </c>
      <c r="T444" s="9" t="s">
        <v>167</v>
      </c>
      <c r="U444" s="9" t="s">
        <v>43</v>
      </c>
      <c r="V444" s="9" t="s">
        <v>1646</v>
      </c>
    </row>
    <row r="445" spans="1:22" ht="17.100000000000001" customHeight="1" x14ac:dyDescent="0.25">
      <c r="A445" s="29" t="s">
        <v>1647</v>
      </c>
      <c r="B445" s="15">
        <v>44823</v>
      </c>
      <c r="C445" s="9">
        <f t="shared" si="6"/>
        <v>2022</v>
      </c>
      <c r="D445" s="9" t="str">
        <f>TEXT(salestable[[#This Row],[OrderDate]],"MMM")</f>
        <v>Sep</v>
      </c>
      <c r="E445" s="14" t="s">
        <v>1648</v>
      </c>
      <c r="F445" s="14" t="s">
        <v>666</v>
      </c>
      <c r="G445" s="14" t="s">
        <v>521</v>
      </c>
      <c r="H445" s="14" t="s">
        <v>522</v>
      </c>
      <c r="I445" s="14" t="s">
        <v>98</v>
      </c>
      <c r="J445" s="14" t="s">
        <v>263</v>
      </c>
      <c r="K445" s="25">
        <v>4</v>
      </c>
      <c r="L445" s="16">
        <v>197.15</v>
      </c>
      <c r="M445" s="17">
        <v>0.05</v>
      </c>
      <c r="N445" s="18">
        <v>134.85</v>
      </c>
      <c r="O445" s="18">
        <v>3.07</v>
      </c>
      <c r="P445" s="18">
        <v>887.09</v>
      </c>
      <c r="Q445" s="14" t="s">
        <v>153</v>
      </c>
      <c r="R445" s="14" t="s">
        <v>181</v>
      </c>
      <c r="S445" s="14" t="s">
        <v>339</v>
      </c>
      <c r="T445" s="14" t="s">
        <v>82</v>
      </c>
      <c r="U445" s="14" t="s">
        <v>235</v>
      </c>
      <c r="V445" s="14" t="s">
        <v>1627</v>
      </c>
    </row>
    <row r="446" spans="1:22" ht="17.100000000000001" customHeight="1" x14ac:dyDescent="0.25">
      <c r="A446" s="28" t="s">
        <v>1649</v>
      </c>
      <c r="B446" s="10">
        <v>44970</v>
      </c>
      <c r="C446" s="9">
        <f t="shared" si="6"/>
        <v>2023</v>
      </c>
      <c r="D446" s="9" t="str">
        <f>TEXT(salestable[[#This Row],[OrderDate]],"MMM")</f>
        <v>Feb</v>
      </c>
      <c r="E446" s="9" t="s">
        <v>1650</v>
      </c>
      <c r="F446" s="9" t="s">
        <v>253</v>
      </c>
      <c r="G446" s="9" t="s">
        <v>121</v>
      </c>
      <c r="H446" s="9" t="s">
        <v>122</v>
      </c>
      <c r="I446" s="9" t="s">
        <v>38</v>
      </c>
      <c r="J446" s="9" t="s">
        <v>354</v>
      </c>
      <c r="K446" s="25">
        <v>1</v>
      </c>
      <c r="L446" s="11">
        <v>68.55</v>
      </c>
      <c r="M446" s="12">
        <v>0</v>
      </c>
      <c r="N446" s="13">
        <v>3.43</v>
      </c>
      <c r="O446" s="13">
        <v>1.06</v>
      </c>
      <c r="P446" s="13">
        <v>73.040000000000006</v>
      </c>
      <c r="Q446" s="9" t="s">
        <v>40</v>
      </c>
      <c r="R446" s="9" t="s">
        <v>28</v>
      </c>
      <c r="S446" s="9" t="s">
        <v>188</v>
      </c>
      <c r="T446" s="9" t="s">
        <v>82</v>
      </c>
      <c r="U446" s="9" t="s">
        <v>43</v>
      </c>
      <c r="V446" s="9" t="s">
        <v>1651</v>
      </c>
    </row>
    <row r="447" spans="1:22" ht="17.100000000000001" customHeight="1" x14ac:dyDescent="0.25">
      <c r="A447" s="29" t="s">
        <v>1652</v>
      </c>
      <c r="B447" s="15">
        <v>44021</v>
      </c>
      <c r="C447" s="9">
        <f t="shared" si="6"/>
        <v>2020</v>
      </c>
      <c r="D447" s="9" t="str">
        <f>TEXT(salestable[[#This Row],[OrderDate]],"MMM")</f>
        <v>Jul</v>
      </c>
      <c r="E447" s="14" t="s">
        <v>1653</v>
      </c>
      <c r="F447" s="14" t="s">
        <v>702</v>
      </c>
      <c r="G447" s="14" t="s">
        <v>492</v>
      </c>
      <c r="H447" s="14" t="s">
        <v>493</v>
      </c>
      <c r="I447" s="14" t="s">
        <v>25</v>
      </c>
      <c r="J447" s="14" t="s">
        <v>58</v>
      </c>
      <c r="K447" s="25">
        <v>1</v>
      </c>
      <c r="L447" s="16">
        <v>565.14</v>
      </c>
      <c r="M447" s="17">
        <v>0.2</v>
      </c>
      <c r="N447" s="18">
        <v>22.61</v>
      </c>
      <c r="O447" s="18">
        <v>14.44</v>
      </c>
      <c r="P447" s="18">
        <v>489.16</v>
      </c>
      <c r="Q447" s="14" t="s">
        <v>153</v>
      </c>
      <c r="R447" s="14" t="s">
        <v>28</v>
      </c>
      <c r="S447" s="14" t="s">
        <v>89</v>
      </c>
      <c r="T447" s="14" t="s">
        <v>90</v>
      </c>
      <c r="U447" s="14" t="s">
        <v>72</v>
      </c>
      <c r="V447" s="14" t="s">
        <v>1369</v>
      </c>
    </row>
    <row r="448" spans="1:22" ht="17.100000000000001" customHeight="1" x14ac:dyDescent="0.25">
      <c r="A448" s="28" t="s">
        <v>1654</v>
      </c>
      <c r="B448" s="10">
        <v>44083</v>
      </c>
      <c r="C448" s="9">
        <f t="shared" si="6"/>
        <v>2020</v>
      </c>
      <c r="D448" s="9" t="str">
        <f>TEXT(salestable[[#This Row],[OrderDate]],"MMM")</f>
        <v>Sep</v>
      </c>
      <c r="E448" s="9" t="s">
        <v>1655</v>
      </c>
      <c r="F448" s="9" t="s">
        <v>648</v>
      </c>
      <c r="G448" s="9" t="s">
        <v>106</v>
      </c>
      <c r="H448" s="9" t="s">
        <v>107</v>
      </c>
      <c r="I448" s="9" t="s">
        <v>38</v>
      </c>
      <c r="J448" s="9" t="s">
        <v>39</v>
      </c>
      <c r="K448" s="25">
        <v>4</v>
      </c>
      <c r="L448" s="11">
        <v>380.51</v>
      </c>
      <c r="M448" s="12">
        <v>0</v>
      </c>
      <c r="N448" s="13">
        <v>76.099999999999994</v>
      </c>
      <c r="O448" s="13">
        <v>6.78</v>
      </c>
      <c r="P448" s="13">
        <v>1604.92</v>
      </c>
      <c r="Q448" s="9" t="s">
        <v>40</v>
      </c>
      <c r="R448" s="9" t="s">
        <v>28</v>
      </c>
      <c r="S448" s="9" t="s">
        <v>139</v>
      </c>
      <c r="T448" s="9" t="s">
        <v>140</v>
      </c>
      <c r="U448" s="9" t="s">
        <v>43</v>
      </c>
      <c r="V448" s="9" t="s">
        <v>1656</v>
      </c>
    </row>
    <row r="449" spans="1:22" ht="17.100000000000001" customHeight="1" x14ac:dyDescent="0.25">
      <c r="A449" s="29" t="s">
        <v>1657</v>
      </c>
      <c r="B449" s="15">
        <v>44811</v>
      </c>
      <c r="C449" s="9">
        <f t="shared" si="6"/>
        <v>2022</v>
      </c>
      <c r="D449" s="9" t="str">
        <f>TEXT(salestable[[#This Row],[OrderDate]],"MMM")</f>
        <v>Sep</v>
      </c>
      <c r="E449" s="14" t="s">
        <v>1658</v>
      </c>
      <c r="F449" s="14" t="s">
        <v>65</v>
      </c>
      <c r="G449" s="14" t="s">
        <v>574</v>
      </c>
      <c r="H449" s="14" t="s">
        <v>575</v>
      </c>
      <c r="I449" s="14" t="s">
        <v>108</v>
      </c>
      <c r="J449" s="14" t="s">
        <v>109</v>
      </c>
      <c r="K449" s="25">
        <v>5</v>
      </c>
      <c r="L449" s="16">
        <v>73.63</v>
      </c>
      <c r="M449" s="17">
        <v>0.2</v>
      </c>
      <c r="N449" s="18">
        <v>14.73</v>
      </c>
      <c r="O449" s="18">
        <v>1.28</v>
      </c>
      <c r="P449" s="18">
        <v>310.52999999999997</v>
      </c>
      <c r="Q449" s="14" t="s">
        <v>80</v>
      </c>
      <c r="R449" s="14" t="s">
        <v>28</v>
      </c>
      <c r="S449" s="14" t="s">
        <v>182</v>
      </c>
      <c r="T449" s="14" t="s">
        <v>183</v>
      </c>
      <c r="U449" s="14" t="s">
        <v>43</v>
      </c>
      <c r="V449" s="14" t="s">
        <v>1659</v>
      </c>
    </row>
    <row r="450" spans="1:22" ht="17.100000000000001" customHeight="1" x14ac:dyDescent="0.25">
      <c r="A450" s="28" t="s">
        <v>1660</v>
      </c>
      <c r="B450" s="10">
        <v>44758</v>
      </c>
      <c r="C450" s="9">
        <f t="shared" si="6"/>
        <v>2022</v>
      </c>
      <c r="D450" s="9" t="str">
        <f>TEXT(salestable[[#This Row],[OrderDate]],"MMM")</f>
        <v>Jul</v>
      </c>
      <c r="E450" s="9" t="s">
        <v>1661</v>
      </c>
      <c r="F450" s="9" t="s">
        <v>604</v>
      </c>
      <c r="G450" s="9" t="s">
        <v>23</v>
      </c>
      <c r="H450" s="9" t="s">
        <v>24</v>
      </c>
      <c r="I450" s="9" t="s">
        <v>38</v>
      </c>
      <c r="J450" s="9" t="s">
        <v>256</v>
      </c>
      <c r="K450" s="25">
        <v>5</v>
      </c>
      <c r="L450" s="11">
        <v>126.64</v>
      </c>
      <c r="M450" s="12">
        <v>0.25</v>
      </c>
      <c r="N450" s="13">
        <v>0</v>
      </c>
      <c r="O450" s="13">
        <v>7.13</v>
      </c>
      <c r="P450" s="13">
        <v>482.03</v>
      </c>
      <c r="Q450" s="9" t="s">
        <v>27</v>
      </c>
      <c r="R450" s="9" t="s">
        <v>28</v>
      </c>
      <c r="S450" s="9" t="s">
        <v>116</v>
      </c>
      <c r="T450" s="9" t="s">
        <v>42</v>
      </c>
      <c r="U450" s="9" t="s">
        <v>31</v>
      </c>
      <c r="V450" s="9" t="s">
        <v>1662</v>
      </c>
    </row>
    <row r="451" spans="1:22" ht="17.100000000000001" customHeight="1" x14ac:dyDescent="0.25">
      <c r="A451" s="29" t="s">
        <v>1663</v>
      </c>
      <c r="B451" s="15">
        <v>45015</v>
      </c>
      <c r="C451" s="9">
        <f t="shared" si="6"/>
        <v>2023</v>
      </c>
      <c r="D451" s="9" t="str">
        <f>TEXT(salestable[[#This Row],[OrderDate]],"MMM")</f>
        <v>Mar</v>
      </c>
      <c r="E451" s="14" t="s">
        <v>1664</v>
      </c>
      <c r="F451" s="14" t="s">
        <v>1006</v>
      </c>
      <c r="G451" s="14" t="s">
        <v>337</v>
      </c>
      <c r="H451" s="14" t="s">
        <v>338</v>
      </c>
      <c r="I451" s="14" t="s">
        <v>180</v>
      </c>
      <c r="J451" s="14" t="s">
        <v>256</v>
      </c>
      <c r="K451" s="25">
        <v>1</v>
      </c>
      <c r="L451" s="16">
        <v>81.66</v>
      </c>
      <c r="M451" s="17">
        <v>0.1</v>
      </c>
      <c r="N451" s="18">
        <v>5.88</v>
      </c>
      <c r="O451" s="18">
        <v>0.62</v>
      </c>
      <c r="P451" s="18">
        <v>79.989999999999995</v>
      </c>
      <c r="Q451" s="14" t="s">
        <v>69</v>
      </c>
      <c r="R451" s="14" t="s">
        <v>28</v>
      </c>
      <c r="S451" s="14" t="s">
        <v>41</v>
      </c>
      <c r="T451" s="14" t="s">
        <v>42</v>
      </c>
      <c r="U451" s="14" t="s">
        <v>31</v>
      </c>
      <c r="V451" s="14" t="s">
        <v>1665</v>
      </c>
    </row>
    <row r="452" spans="1:22" ht="17.100000000000001" customHeight="1" x14ac:dyDescent="0.25">
      <c r="A452" s="28" t="s">
        <v>1666</v>
      </c>
      <c r="B452" s="10">
        <v>45110</v>
      </c>
      <c r="C452" s="9">
        <f t="shared" ref="C452:C515" si="7">YEAR(B452)</f>
        <v>2023</v>
      </c>
      <c r="D452" s="9" t="str">
        <f>TEXT(salestable[[#This Row],[OrderDate]],"MMM")</f>
        <v>Jul</v>
      </c>
      <c r="E452" s="9" t="s">
        <v>1667</v>
      </c>
      <c r="F452" s="9" t="s">
        <v>144</v>
      </c>
      <c r="G452" s="9" t="s">
        <v>137</v>
      </c>
      <c r="H452" s="9" t="s">
        <v>138</v>
      </c>
      <c r="I452" s="9" t="s">
        <v>38</v>
      </c>
      <c r="J452" s="9" t="s">
        <v>263</v>
      </c>
      <c r="K452" s="25">
        <v>3</v>
      </c>
      <c r="L452" s="11">
        <v>32.950000000000003</v>
      </c>
      <c r="M452" s="12">
        <v>0.1</v>
      </c>
      <c r="N452" s="13">
        <v>10.68</v>
      </c>
      <c r="O452" s="13">
        <v>10.47</v>
      </c>
      <c r="P452" s="13">
        <v>110.12</v>
      </c>
      <c r="Q452" s="9" t="s">
        <v>153</v>
      </c>
      <c r="R452" s="9" t="s">
        <v>132</v>
      </c>
      <c r="S452" s="9" t="s">
        <v>41</v>
      </c>
      <c r="T452" s="9" t="s">
        <v>42</v>
      </c>
      <c r="U452" s="9" t="s">
        <v>235</v>
      </c>
      <c r="V452" s="9" t="s">
        <v>1668</v>
      </c>
    </row>
    <row r="453" spans="1:22" ht="17.100000000000001" customHeight="1" x14ac:dyDescent="0.25">
      <c r="A453" s="29" t="s">
        <v>1669</v>
      </c>
      <c r="B453" s="15">
        <v>45177</v>
      </c>
      <c r="C453" s="9">
        <f t="shared" si="7"/>
        <v>2023</v>
      </c>
      <c r="D453" s="9" t="str">
        <f>TEXT(salestable[[#This Row],[OrderDate]],"MMM")</f>
        <v>Sep</v>
      </c>
      <c r="E453" s="14" t="s">
        <v>1670</v>
      </c>
      <c r="F453" s="14" t="s">
        <v>641</v>
      </c>
      <c r="G453" s="14" t="s">
        <v>77</v>
      </c>
      <c r="H453" s="14" t="s">
        <v>78</v>
      </c>
      <c r="I453" s="14" t="s">
        <v>98</v>
      </c>
      <c r="J453" s="14" t="s">
        <v>123</v>
      </c>
      <c r="K453" s="25">
        <v>1</v>
      </c>
      <c r="L453" s="16">
        <v>481.52</v>
      </c>
      <c r="M453" s="17">
        <v>0.1</v>
      </c>
      <c r="N453" s="18">
        <v>0</v>
      </c>
      <c r="O453" s="18">
        <v>5.9</v>
      </c>
      <c r="P453" s="18">
        <v>439.27</v>
      </c>
      <c r="Q453" s="14" t="s">
        <v>69</v>
      </c>
      <c r="R453" s="14" t="s">
        <v>28</v>
      </c>
      <c r="S453" s="14" t="s">
        <v>71</v>
      </c>
      <c r="T453" s="14" t="s">
        <v>42</v>
      </c>
      <c r="U453" s="14" t="s">
        <v>43</v>
      </c>
      <c r="V453" s="14" t="s">
        <v>941</v>
      </c>
    </row>
    <row r="454" spans="1:22" ht="17.100000000000001" customHeight="1" x14ac:dyDescent="0.25">
      <c r="A454" s="28" t="s">
        <v>1671</v>
      </c>
      <c r="B454" s="10">
        <v>43958</v>
      </c>
      <c r="C454" s="9">
        <f t="shared" si="7"/>
        <v>2020</v>
      </c>
      <c r="D454" s="9" t="str">
        <f>TEXT(salestable[[#This Row],[OrderDate]],"MMM")</f>
        <v>May</v>
      </c>
      <c r="E454" s="9" t="s">
        <v>1672</v>
      </c>
      <c r="F454" s="9" t="s">
        <v>573</v>
      </c>
      <c r="G454" s="9" t="s">
        <v>23</v>
      </c>
      <c r="H454" s="9" t="s">
        <v>24</v>
      </c>
      <c r="I454" s="9" t="s">
        <v>108</v>
      </c>
      <c r="J454" s="9" t="s">
        <v>79</v>
      </c>
      <c r="K454" s="25">
        <v>1</v>
      </c>
      <c r="L454" s="11">
        <v>30.73</v>
      </c>
      <c r="M454" s="12">
        <v>0.05</v>
      </c>
      <c r="N454" s="13">
        <v>1.46</v>
      </c>
      <c r="O454" s="13">
        <v>2.2999999999999998</v>
      </c>
      <c r="P454" s="13">
        <v>32.950000000000003</v>
      </c>
      <c r="Q454" s="9" t="s">
        <v>80</v>
      </c>
      <c r="R454" s="9" t="s">
        <v>28</v>
      </c>
      <c r="S454" s="9" t="s">
        <v>100</v>
      </c>
      <c r="T454" s="9" t="s">
        <v>101</v>
      </c>
      <c r="U454" s="9" t="s">
        <v>43</v>
      </c>
      <c r="V454" s="9" t="s">
        <v>875</v>
      </c>
    </row>
    <row r="455" spans="1:22" ht="17.100000000000001" customHeight="1" x14ac:dyDescent="0.25">
      <c r="A455" s="29" t="s">
        <v>1673</v>
      </c>
      <c r="B455" s="15">
        <v>43848</v>
      </c>
      <c r="C455" s="9">
        <f t="shared" si="7"/>
        <v>2020</v>
      </c>
      <c r="D455" s="9" t="str">
        <f>TEXT(salestable[[#This Row],[OrderDate]],"MMM")</f>
        <v>Jan</v>
      </c>
      <c r="E455" s="14" t="s">
        <v>1674</v>
      </c>
      <c r="F455" s="14" t="s">
        <v>425</v>
      </c>
      <c r="G455" s="14" t="s">
        <v>48</v>
      </c>
      <c r="H455" s="14" t="s">
        <v>49</v>
      </c>
      <c r="I455" s="14" t="s">
        <v>25</v>
      </c>
      <c r="J455" s="14" t="s">
        <v>263</v>
      </c>
      <c r="K455" s="25">
        <v>1</v>
      </c>
      <c r="L455" s="16">
        <v>425.5</v>
      </c>
      <c r="M455" s="17">
        <v>0.05</v>
      </c>
      <c r="N455" s="18">
        <v>20.21</v>
      </c>
      <c r="O455" s="18">
        <v>9.18</v>
      </c>
      <c r="P455" s="18">
        <v>433.61</v>
      </c>
      <c r="Q455" s="14" t="s">
        <v>69</v>
      </c>
      <c r="R455" s="14" t="s">
        <v>132</v>
      </c>
      <c r="S455" s="14" t="s">
        <v>41</v>
      </c>
      <c r="T455" s="14" t="s">
        <v>42</v>
      </c>
      <c r="U455" s="14" t="s">
        <v>43</v>
      </c>
      <c r="V455" s="14" t="s">
        <v>1675</v>
      </c>
    </row>
    <row r="456" spans="1:22" ht="17.100000000000001" customHeight="1" x14ac:dyDescent="0.25">
      <c r="A456" s="28" t="s">
        <v>1676</v>
      </c>
      <c r="B456" s="10">
        <v>45647</v>
      </c>
      <c r="C456" s="9">
        <f t="shared" si="7"/>
        <v>2024</v>
      </c>
      <c r="D456" s="9" t="str">
        <f>TEXT(salestable[[#This Row],[OrderDate]],"MMM")</f>
        <v>Dec</v>
      </c>
      <c r="E456" s="9" t="s">
        <v>1677</v>
      </c>
      <c r="F456" s="9" t="s">
        <v>1250</v>
      </c>
      <c r="G456" s="9" t="s">
        <v>172</v>
      </c>
      <c r="H456" s="9" t="s">
        <v>173</v>
      </c>
      <c r="I456" s="9" t="s">
        <v>108</v>
      </c>
      <c r="J456" s="9" t="s">
        <v>354</v>
      </c>
      <c r="K456" s="25">
        <v>4</v>
      </c>
      <c r="L456" s="11">
        <v>456.47</v>
      </c>
      <c r="M456" s="12">
        <v>0.15</v>
      </c>
      <c r="N456" s="13">
        <v>77.599999999999994</v>
      </c>
      <c r="O456" s="13">
        <v>0.88</v>
      </c>
      <c r="P456" s="13">
        <v>1630.48</v>
      </c>
      <c r="Q456" s="9" t="s">
        <v>69</v>
      </c>
      <c r="R456" s="9" t="s">
        <v>28</v>
      </c>
      <c r="S456" s="9" t="s">
        <v>60</v>
      </c>
      <c r="T456" s="9" t="s">
        <v>61</v>
      </c>
      <c r="U456" s="9" t="s">
        <v>43</v>
      </c>
      <c r="V456" s="9" t="s">
        <v>1678</v>
      </c>
    </row>
    <row r="457" spans="1:22" ht="17.100000000000001" customHeight="1" x14ac:dyDescent="0.25">
      <c r="A457" s="29" t="s">
        <v>1679</v>
      </c>
      <c r="B457" s="15">
        <v>45589</v>
      </c>
      <c r="C457" s="9">
        <f t="shared" si="7"/>
        <v>2024</v>
      </c>
      <c r="D457" s="9" t="str">
        <f>TEXT(salestable[[#This Row],[OrderDate]],"MMM")</f>
        <v>Oct</v>
      </c>
      <c r="E457" s="14" t="s">
        <v>1680</v>
      </c>
      <c r="F457" s="14" t="s">
        <v>291</v>
      </c>
      <c r="G457" s="14" t="s">
        <v>783</v>
      </c>
      <c r="H457" s="14" t="s">
        <v>784</v>
      </c>
      <c r="I457" s="14" t="s">
        <v>38</v>
      </c>
      <c r="J457" s="14" t="s">
        <v>68</v>
      </c>
      <c r="K457" s="25">
        <v>3</v>
      </c>
      <c r="L457" s="16">
        <v>129.68</v>
      </c>
      <c r="M457" s="17">
        <v>0.05</v>
      </c>
      <c r="N457" s="18">
        <v>29.57</v>
      </c>
      <c r="O457" s="18">
        <v>10.42</v>
      </c>
      <c r="P457" s="18">
        <v>409.58</v>
      </c>
      <c r="Q457" s="14" t="s">
        <v>59</v>
      </c>
      <c r="R457" s="14" t="s">
        <v>28</v>
      </c>
      <c r="S457" s="14" t="s">
        <v>41</v>
      </c>
      <c r="T457" s="14" t="s">
        <v>42</v>
      </c>
      <c r="U457" s="14" t="s">
        <v>31</v>
      </c>
      <c r="V457" s="14" t="s">
        <v>1681</v>
      </c>
    </row>
    <row r="458" spans="1:22" ht="17.100000000000001" customHeight="1" x14ac:dyDescent="0.25">
      <c r="A458" s="28" t="s">
        <v>1682</v>
      </c>
      <c r="B458" s="10">
        <v>44396</v>
      </c>
      <c r="C458" s="9">
        <f t="shared" si="7"/>
        <v>2021</v>
      </c>
      <c r="D458" s="9" t="str">
        <f>TEXT(salestable[[#This Row],[OrderDate]],"MMM")</f>
        <v>Jul</v>
      </c>
      <c r="E458" s="9" t="s">
        <v>1683</v>
      </c>
      <c r="F458" s="9" t="s">
        <v>520</v>
      </c>
      <c r="G458" s="9" t="s">
        <v>675</v>
      </c>
      <c r="H458" s="9" t="s">
        <v>676</v>
      </c>
      <c r="I458" s="9" t="s">
        <v>50</v>
      </c>
      <c r="J458" s="9" t="s">
        <v>26</v>
      </c>
      <c r="K458" s="25">
        <v>4</v>
      </c>
      <c r="L458" s="11">
        <v>436.19</v>
      </c>
      <c r="M458" s="12">
        <v>0.2</v>
      </c>
      <c r="N458" s="13">
        <v>111.66</v>
      </c>
      <c r="O458" s="13">
        <v>9.43</v>
      </c>
      <c r="P458" s="13">
        <v>1516.9</v>
      </c>
      <c r="Q458" s="9" t="s">
        <v>69</v>
      </c>
      <c r="R458" s="9" t="s">
        <v>28</v>
      </c>
      <c r="S458" s="9" t="s">
        <v>41</v>
      </c>
      <c r="T458" s="9" t="s">
        <v>42</v>
      </c>
      <c r="U458" s="9" t="s">
        <v>91</v>
      </c>
      <c r="V458" s="9" t="s">
        <v>1684</v>
      </c>
    </row>
    <row r="459" spans="1:22" ht="17.100000000000001" customHeight="1" x14ac:dyDescent="0.25">
      <c r="A459" s="29" t="s">
        <v>1685</v>
      </c>
      <c r="B459" s="15">
        <v>44400</v>
      </c>
      <c r="C459" s="9">
        <f t="shared" si="7"/>
        <v>2021</v>
      </c>
      <c r="D459" s="9" t="str">
        <f>TEXT(salestable[[#This Row],[OrderDate]],"MMM")</f>
        <v>Jul</v>
      </c>
      <c r="E459" s="14" t="s">
        <v>1686</v>
      </c>
      <c r="F459" s="14" t="s">
        <v>336</v>
      </c>
      <c r="G459" s="14" t="s">
        <v>456</v>
      </c>
      <c r="H459" s="14" t="s">
        <v>457</v>
      </c>
      <c r="I459" s="14" t="s">
        <v>108</v>
      </c>
      <c r="J459" s="14" t="s">
        <v>263</v>
      </c>
      <c r="K459" s="25">
        <v>4</v>
      </c>
      <c r="L459" s="16">
        <v>406.52</v>
      </c>
      <c r="M459" s="17">
        <v>0.2</v>
      </c>
      <c r="N459" s="18">
        <v>65.040000000000006</v>
      </c>
      <c r="O459" s="18">
        <v>5.64</v>
      </c>
      <c r="P459" s="18">
        <v>1371.54</v>
      </c>
      <c r="Q459" s="14" t="s">
        <v>40</v>
      </c>
      <c r="R459" s="14" t="s">
        <v>28</v>
      </c>
      <c r="S459" s="14" t="s">
        <v>154</v>
      </c>
      <c r="T459" s="14" t="s">
        <v>155</v>
      </c>
      <c r="U459" s="14" t="s">
        <v>43</v>
      </c>
      <c r="V459" s="14" t="s">
        <v>1687</v>
      </c>
    </row>
    <row r="460" spans="1:22" ht="17.100000000000001" customHeight="1" x14ac:dyDescent="0.25">
      <c r="A460" s="28" t="s">
        <v>1688</v>
      </c>
      <c r="B460" s="10">
        <v>45177</v>
      </c>
      <c r="C460" s="9">
        <f t="shared" si="7"/>
        <v>2023</v>
      </c>
      <c r="D460" s="9" t="str">
        <f>TEXT(salestable[[#This Row],[OrderDate]],"MMM")</f>
        <v>Sep</v>
      </c>
      <c r="E460" s="9" t="s">
        <v>1689</v>
      </c>
      <c r="F460" s="9" t="s">
        <v>351</v>
      </c>
      <c r="G460" s="9" t="s">
        <v>492</v>
      </c>
      <c r="H460" s="9" t="s">
        <v>493</v>
      </c>
      <c r="I460" s="9" t="s">
        <v>38</v>
      </c>
      <c r="J460" s="9" t="s">
        <v>263</v>
      </c>
      <c r="K460" s="25">
        <v>4</v>
      </c>
      <c r="L460" s="11">
        <v>533.72</v>
      </c>
      <c r="M460" s="12">
        <v>0.05</v>
      </c>
      <c r="N460" s="13">
        <v>0</v>
      </c>
      <c r="O460" s="13">
        <v>0.17</v>
      </c>
      <c r="P460" s="13">
        <v>2028.31</v>
      </c>
      <c r="Q460" s="9" t="s">
        <v>80</v>
      </c>
      <c r="R460" s="9" t="s">
        <v>28</v>
      </c>
      <c r="S460" s="9" t="s">
        <v>154</v>
      </c>
      <c r="T460" s="9" t="s">
        <v>155</v>
      </c>
      <c r="U460" s="9" t="s">
        <v>43</v>
      </c>
      <c r="V460" s="9" t="s">
        <v>1164</v>
      </c>
    </row>
    <row r="461" spans="1:22" ht="17.100000000000001" customHeight="1" x14ac:dyDescent="0.25">
      <c r="A461" s="29" t="s">
        <v>1690</v>
      </c>
      <c r="B461" s="15">
        <v>44516</v>
      </c>
      <c r="C461" s="9">
        <f t="shared" si="7"/>
        <v>2021</v>
      </c>
      <c r="D461" s="9" t="str">
        <f>TEXT(salestable[[#This Row],[OrderDate]],"MMM")</f>
        <v>Nov</v>
      </c>
      <c r="E461" s="14" t="s">
        <v>1691</v>
      </c>
      <c r="F461" s="14" t="s">
        <v>369</v>
      </c>
      <c r="G461" s="14" t="s">
        <v>172</v>
      </c>
      <c r="H461" s="14" t="s">
        <v>173</v>
      </c>
      <c r="I461" s="14" t="s">
        <v>180</v>
      </c>
      <c r="J461" s="14" t="s">
        <v>256</v>
      </c>
      <c r="K461" s="25">
        <v>1</v>
      </c>
      <c r="L461" s="16">
        <v>93.25</v>
      </c>
      <c r="M461" s="17">
        <v>0</v>
      </c>
      <c r="N461" s="18">
        <v>7.46</v>
      </c>
      <c r="O461" s="18">
        <v>3.43</v>
      </c>
      <c r="P461" s="18">
        <v>104.14</v>
      </c>
      <c r="Q461" s="14" t="s">
        <v>69</v>
      </c>
      <c r="R461" s="14" t="s">
        <v>28</v>
      </c>
      <c r="S461" s="14" t="s">
        <v>71</v>
      </c>
      <c r="T461" s="14" t="s">
        <v>42</v>
      </c>
      <c r="U461" s="14" t="s">
        <v>43</v>
      </c>
      <c r="V461" s="14" t="s">
        <v>1692</v>
      </c>
    </row>
    <row r="462" spans="1:22" ht="17.100000000000001" customHeight="1" x14ac:dyDescent="0.25">
      <c r="A462" s="28" t="s">
        <v>1693</v>
      </c>
      <c r="B462" s="10">
        <v>45646</v>
      </c>
      <c r="C462" s="9">
        <f t="shared" si="7"/>
        <v>2024</v>
      </c>
      <c r="D462" s="9" t="str">
        <f>TEXT(salestable[[#This Row],[OrderDate]],"MMM")</f>
        <v>Dec</v>
      </c>
      <c r="E462" s="9" t="s">
        <v>1694</v>
      </c>
      <c r="F462" s="9" t="s">
        <v>1408</v>
      </c>
      <c r="G462" s="9" t="s">
        <v>812</v>
      </c>
      <c r="H462" s="9" t="s">
        <v>813</v>
      </c>
      <c r="I462" s="9" t="s">
        <v>25</v>
      </c>
      <c r="J462" s="9" t="s">
        <v>263</v>
      </c>
      <c r="K462" s="25">
        <v>3</v>
      </c>
      <c r="L462" s="11">
        <v>445.46</v>
      </c>
      <c r="M462" s="12">
        <v>0.1</v>
      </c>
      <c r="N462" s="13">
        <v>96.22</v>
      </c>
      <c r="O462" s="13">
        <v>12.49</v>
      </c>
      <c r="P462" s="13">
        <v>1311.45</v>
      </c>
      <c r="Q462" s="9" t="s">
        <v>153</v>
      </c>
      <c r="R462" s="9" t="s">
        <v>28</v>
      </c>
      <c r="S462" s="9" t="s">
        <v>188</v>
      </c>
      <c r="T462" s="9" t="s">
        <v>82</v>
      </c>
      <c r="U462" s="9" t="s">
        <v>31</v>
      </c>
      <c r="V462" s="9" t="s">
        <v>1695</v>
      </c>
    </row>
    <row r="463" spans="1:22" ht="17.100000000000001" customHeight="1" x14ac:dyDescent="0.25">
      <c r="A463" s="29" t="s">
        <v>1696</v>
      </c>
      <c r="B463" s="15">
        <v>44456</v>
      </c>
      <c r="C463" s="9">
        <f t="shared" si="7"/>
        <v>2021</v>
      </c>
      <c r="D463" s="9" t="str">
        <f>TEXT(salestable[[#This Row],[OrderDate]],"MMM")</f>
        <v>Sep</v>
      </c>
      <c r="E463" s="14" t="s">
        <v>1697</v>
      </c>
      <c r="F463" s="14" t="s">
        <v>974</v>
      </c>
      <c r="G463" s="14" t="s">
        <v>226</v>
      </c>
      <c r="H463" s="14" t="s">
        <v>227</v>
      </c>
      <c r="I463" s="14" t="s">
        <v>25</v>
      </c>
      <c r="J463" s="14" t="s">
        <v>354</v>
      </c>
      <c r="K463" s="25">
        <v>2</v>
      </c>
      <c r="L463" s="16">
        <v>197.42</v>
      </c>
      <c r="M463" s="17">
        <v>0</v>
      </c>
      <c r="N463" s="18">
        <v>47.38</v>
      </c>
      <c r="O463" s="18">
        <v>5.37</v>
      </c>
      <c r="P463" s="18">
        <v>447.59</v>
      </c>
      <c r="Q463" s="14" t="s">
        <v>80</v>
      </c>
      <c r="R463" s="14" t="s">
        <v>28</v>
      </c>
      <c r="S463" s="14" t="s">
        <v>71</v>
      </c>
      <c r="T463" s="14" t="s">
        <v>42</v>
      </c>
      <c r="U463" s="14" t="s">
        <v>72</v>
      </c>
      <c r="V463" s="14" t="s">
        <v>1698</v>
      </c>
    </row>
    <row r="464" spans="1:22" ht="17.100000000000001" customHeight="1" x14ac:dyDescent="0.25">
      <c r="A464" s="28" t="s">
        <v>1699</v>
      </c>
      <c r="B464" s="10">
        <v>45142</v>
      </c>
      <c r="C464" s="9">
        <f t="shared" si="7"/>
        <v>2023</v>
      </c>
      <c r="D464" s="9" t="str">
        <f>TEXT(salestable[[#This Row],[OrderDate]],"MMM")</f>
        <v>Aug</v>
      </c>
      <c r="E464" s="9" t="s">
        <v>1700</v>
      </c>
      <c r="F464" s="9" t="s">
        <v>171</v>
      </c>
      <c r="G464" s="9" t="s">
        <v>96</v>
      </c>
      <c r="H464" s="9" t="s">
        <v>97</v>
      </c>
      <c r="I464" s="9" t="s">
        <v>38</v>
      </c>
      <c r="J464" s="9" t="s">
        <v>58</v>
      </c>
      <c r="K464" s="25">
        <v>3</v>
      </c>
      <c r="L464" s="11">
        <v>15.36</v>
      </c>
      <c r="M464" s="12">
        <v>0</v>
      </c>
      <c r="N464" s="13">
        <v>3.69</v>
      </c>
      <c r="O464" s="13">
        <v>7.65</v>
      </c>
      <c r="P464" s="13">
        <v>57.42</v>
      </c>
      <c r="Q464" s="9" t="s">
        <v>80</v>
      </c>
      <c r="R464" s="9" t="s">
        <v>28</v>
      </c>
      <c r="S464" s="9" t="s">
        <v>221</v>
      </c>
      <c r="T464" s="9" t="s">
        <v>222</v>
      </c>
      <c r="U464" s="9" t="s">
        <v>43</v>
      </c>
      <c r="V464" s="9" t="s">
        <v>1363</v>
      </c>
    </row>
    <row r="465" spans="1:22" ht="17.100000000000001" customHeight="1" x14ac:dyDescent="0.25">
      <c r="A465" s="29" t="s">
        <v>1701</v>
      </c>
      <c r="B465" s="15">
        <v>44684</v>
      </c>
      <c r="C465" s="9">
        <f t="shared" si="7"/>
        <v>2022</v>
      </c>
      <c r="D465" s="9" t="str">
        <f>TEXT(salestable[[#This Row],[OrderDate]],"MMM")</f>
        <v>May</v>
      </c>
      <c r="E465" s="14" t="s">
        <v>1702</v>
      </c>
      <c r="F465" s="14" t="s">
        <v>267</v>
      </c>
      <c r="G465" s="14" t="s">
        <v>319</v>
      </c>
      <c r="H465" s="14" t="s">
        <v>320</v>
      </c>
      <c r="I465" s="14" t="s">
        <v>108</v>
      </c>
      <c r="J465" s="14" t="s">
        <v>26</v>
      </c>
      <c r="K465" s="25">
        <v>3</v>
      </c>
      <c r="L465" s="16">
        <v>204.5</v>
      </c>
      <c r="M465" s="17">
        <v>0.05</v>
      </c>
      <c r="N465" s="18">
        <v>29.14</v>
      </c>
      <c r="O465" s="18">
        <v>13.05</v>
      </c>
      <c r="P465" s="18">
        <v>625.01</v>
      </c>
      <c r="Q465" s="14" t="s">
        <v>59</v>
      </c>
      <c r="R465" s="14" t="s">
        <v>28</v>
      </c>
      <c r="S465" s="14" t="s">
        <v>154</v>
      </c>
      <c r="T465" s="14" t="s">
        <v>155</v>
      </c>
      <c r="U465" s="14" t="s">
        <v>43</v>
      </c>
      <c r="V465" s="14" t="s">
        <v>1703</v>
      </c>
    </row>
    <row r="466" spans="1:22" ht="17.100000000000001" customHeight="1" x14ac:dyDescent="0.25">
      <c r="A466" s="28" t="s">
        <v>1704</v>
      </c>
      <c r="B466" s="10">
        <v>45517</v>
      </c>
      <c r="C466" s="9">
        <f t="shared" si="7"/>
        <v>2024</v>
      </c>
      <c r="D466" s="9" t="str">
        <f>TEXT(salestable[[#This Row],[OrderDate]],"MMM")</f>
        <v>Aug</v>
      </c>
      <c r="E466" s="9" t="s">
        <v>1705</v>
      </c>
      <c r="F466" s="9" t="s">
        <v>597</v>
      </c>
      <c r="G466" s="9" t="s">
        <v>36</v>
      </c>
      <c r="H466" s="9" t="s">
        <v>37</v>
      </c>
      <c r="I466" s="9" t="s">
        <v>50</v>
      </c>
      <c r="J466" s="9" t="s">
        <v>109</v>
      </c>
      <c r="K466" s="25">
        <v>4</v>
      </c>
      <c r="L466" s="11">
        <v>220.98</v>
      </c>
      <c r="M466" s="12">
        <v>0</v>
      </c>
      <c r="N466" s="13">
        <v>44.2</v>
      </c>
      <c r="O466" s="13">
        <v>9.39</v>
      </c>
      <c r="P466" s="13">
        <v>937.51</v>
      </c>
      <c r="Q466" s="9" t="s">
        <v>40</v>
      </c>
      <c r="R466" s="9" t="s">
        <v>28</v>
      </c>
      <c r="S466" s="9" t="s">
        <v>145</v>
      </c>
      <c r="T466" s="9" t="s">
        <v>146</v>
      </c>
      <c r="U466" s="9" t="s">
        <v>43</v>
      </c>
      <c r="V466" s="9" t="s">
        <v>645</v>
      </c>
    </row>
    <row r="467" spans="1:22" ht="17.100000000000001" customHeight="1" x14ac:dyDescent="0.25">
      <c r="A467" s="29" t="s">
        <v>1706</v>
      </c>
      <c r="B467" s="15">
        <v>44792</v>
      </c>
      <c r="C467" s="9">
        <f t="shared" si="7"/>
        <v>2022</v>
      </c>
      <c r="D467" s="9" t="str">
        <f>TEXT(salestable[[#This Row],[OrderDate]],"MMM")</f>
        <v>Aug</v>
      </c>
      <c r="E467" s="14" t="s">
        <v>1707</v>
      </c>
      <c r="F467" s="14" t="s">
        <v>418</v>
      </c>
      <c r="G467" s="14" t="s">
        <v>812</v>
      </c>
      <c r="H467" s="14" t="s">
        <v>813</v>
      </c>
      <c r="I467" s="14" t="s">
        <v>38</v>
      </c>
      <c r="J467" s="14" t="s">
        <v>256</v>
      </c>
      <c r="K467" s="25">
        <v>3</v>
      </c>
      <c r="L467" s="16">
        <v>336</v>
      </c>
      <c r="M467" s="17">
        <v>0</v>
      </c>
      <c r="N467" s="18">
        <v>50.4</v>
      </c>
      <c r="O467" s="18">
        <v>5.81</v>
      </c>
      <c r="P467" s="18">
        <v>1064.21</v>
      </c>
      <c r="Q467" s="14" t="s">
        <v>153</v>
      </c>
      <c r="R467" s="14" t="s">
        <v>28</v>
      </c>
      <c r="S467" s="14" t="s">
        <v>29</v>
      </c>
      <c r="T467" s="14" t="s">
        <v>30</v>
      </c>
      <c r="U467" s="14" t="s">
        <v>31</v>
      </c>
      <c r="V467" s="14" t="s">
        <v>502</v>
      </c>
    </row>
    <row r="468" spans="1:22" ht="17.100000000000001" customHeight="1" x14ac:dyDescent="0.25">
      <c r="A468" s="28" t="s">
        <v>1708</v>
      </c>
      <c r="B468" s="10">
        <v>45493</v>
      </c>
      <c r="C468" s="9">
        <f t="shared" si="7"/>
        <v>2024</v>
      </c>
      <c r="D468" s="9" t="str">
        <f>TEXT(salestable[[#This Row],[OrderDate]],"MMM")</f>
        <v>Jul</v>
      </c>
      <c r="E468" s="9" t="s">
        <v>1709</v>
      </c>
      <c r="F468" s="9" t="s">
        <v>637</v>
      </c>
      <c r="G468" s="9" t="s">
        <v>196</v>
      </c>
      <c r="H468" s="9" t="s">
        <v>197</v>
      </c>
      <c r="I468" s="9" t="s">
        <v>108</v>
      </c>
      <c r="J468" s="9" t="s">
        <v>26</v>
      </c>
      <c r="K468" s="25">
        <v>3</v>
      </c>
      <c r="L468" s="11">
        <v>533.12</v>
      </c>
      <c r="M468" s="12">
        <v>0</v>
      </c>
      <c r="N468" s="13">
        <v>79.97</v>
      </c>
      <c r="O468" s="13">
        <v>6.18</v>
      </c>
      <c r="P468" s="13">
        <v>1685.51</v>
      </c>
      <c r="Q468" s="9" t="s">
        <v>69</v>
      </c>
      <c r="R468" s="9" t="s">
        <v>132</v>
      </c>
      <c r="S468" s="9" t="s">
        <v>145</v>
      </c>
      <c r="T468" s="9" t="s">
        <v>146</v>
      </c>
      <c r="U468" s="9" t="s">
        <v>31</v>
      </c>
      <c r="V468" s="9" t="s">
        <v>1710</v>
      </c>
    </row>
    <row r="469" spans="1:22" ht="17.100000000000001" customHeight="1" x14ac:dyDescent="0.25">
      <c r="A469" s="29" t="s">
        <v>1711</v>
      </c>
      <c r="B469" s="15">
        <v>43985</v>
      </c>
      <c r="C469" s="9">
        <f t="shared" si="7"/>
        <v>2020</v>
      </c>
      <c r="D469" s="9" t="str">
        <f>TEXT(salestable[[#This Row],[OrderDate]],"MMM")</f>
        <v>Jun</v>
      </c>
      <c r="E469" s="14" t="s">
        <v>1712</v>
      </c>
      <c r="F469" s="14" t="s">
        <v>1618</v>
      </c>
      <c r="G469" s="14" t="s">
        <v>456</v>
      </c>
      <c r="H469" s="14" t="s">
        <v>457</v>
      </c>
      <c r="I469" s="14" t="s">
        <v>38</v>
      </c>
      <c r="J469" s="14" t="s">
        <v>26</v>
      </c>
      <c r="K469" s="25">
        <v>4</v>
      </c>
      <c r="L469" s="16">
        <v>346.72</v>
      </c>
      <c r="M469" s="17">
        <v>0</v>
      </c>
      <c r="N469" s="18">
        <v>69.34</v>
      </c>
      <c r="O469" s="18">
        <v>12.25</v>
      </c>
      <c r="P469" s="18">
        <v>1468.47</v>
      </c>
      <c r="Q469" s="14" t="s">
        <v>153</v>
      </c>
      <c r="R469" s="14" t="s">
        <v>28</v>
      </c>
      <c r="S469" s="14" t="s">
        <v>41</v>
      </c>
      <c r="T469" s="14" t="s">
        <v>42</v>
      </c>
      <c r="U469" s="14" t="s">
        <v>43</v>
      </c>
      <c r="V469" s="14" t="s">
        <v>1713</v>
      </c>
    </row>
    <row r="470" spans="1:22" ht="17.100000000000001" customHeight="1" x14ac:dyDescent="0.25">
      <c r="A470" s="28" t="s">
        <v>1714</v>
      </c>
      <c r="B470" s="10">
        <v>44320</v>
      </c>
      <c r="C470" s="9">
        <f t="shared" si="7"/>
        <v>2021</v>
      </c>
      <c r="D470" s="9" t="str">
        <f>TEXT(salestable[[#This Row],[OrderDate]],"MMM")</f>
        <v>May</v>
      </c>
      <c r="E470" s="9" t="s">
        <v>1715</v>
      </c>
      <c r="F470" s="9" t="s">
        <v>159</v>
      </c>
      <c r="G470" s="9" t="s">
        <v>172</v>
      </c>
      <c r="H470" s="9" t="s">
        <v>173</v>
      </c>
      <c r="I470" s="9" t="s">
        <v>98</v>
      </c>
      <c r="J470" s="9" t="s">
        <v>26</v>
      </c>
      <c r="K470" s="25">
        <v>2</v>
      </c>
      <c r="L470" s="11">
        <v>54.96</v>
      </c>
      <c r="M470" s="12">
        <v>0</v>
      </c>
      <c r="N470" s="13">
        <v>19.79</v>
      </c>
      <c r="O470" s="13">
        <v>5.73</v>
      </c>
      <c r="P470" s="13">
        <v>135.44</v>
      </c>
      <c r="Q470" s="9" t="s">
        <v>27</v>
      </c>
      <c r="R470" s="9" t="s">
        <v>28</v>
      </c>
      <c r="S470" s="9" t="s">
        <v>89</v>
      </c>
      <c r="T470" s="9" t="s">
        <v>90</v>
      </c>
      <c r="U470" s="9" t="s">
        <v>43</v>
      </c>
      <c r="V470" s="9" t="s">
        <v>1716</v>
      </c>
    </row>
    <row r="471" spans="1:22" ht="17.100000000000001" customHeight="1" x14ac:dyDescent="0.25">
      <c r="A471" s="29" t="s">
        <v>1717</v>
      </c>
      <c r="B471" s="15">
        <v>45240</v>
      </c>
      <c r="C471" s="9">
        <f t="shared" si="7"/>
        <v>2023</v>
      </c>
      <c r="D471" s="9" t="str">
        <f>TEXT(salestable[[#This Row],[OrderDate]],"MMM")</f>
        <v>Nov</v>
      </c>
      <c r="E471" s="14" t="s">
        <v>1718</v>
      </c>
      <c r="F471" s="14" t="s">
        <v>171</v>
      </c>
      <c r="G471" s="14" t="s">
        <v>456</v>
      </c>
      <c r="H471" s="14" t="s">
        <v>457</v>
      </c>
      <c r="I471" s="14" t="s">
        <v>98</v>
      </c>
      <c r="J471" s="14" t="s">
        <v>109</v>
      </c>
      <c r="K471" s="25">
        <v>3</v>
      </c>
      <c r="L471" s="16">
        <v>398.54</v>
      </c>
      <c r="M471" s="17">
        <v>0.05</v>
      </c>
      <c r="N471" s="18">
        <v>204.45</v>
      </c>
      <c r="O471" s="18">
        <v>9.0500000000000007</v>
      </c>
      <c r="P471" s="18">
        <v>1349.34</v>
      </c>
      <c r="Q471" s="14" t="s">
        <v>27</v>
      </c>
      <c r="R471" s="14" t="s">
        <v>28</v>
      </c>
      <c r="S471" s="14" t="s">
        <v>81</v>
      </c>
      <c r="T471" s="14" t="s">
        <v>82</v>
      </c>
      <c r="U471" s="14" t="s">
        <v>43</v>
      </c>
      <c r="V471" s="14" t="s">
        <v>1719</v>
      </c>
    </row>
    <row r="472" spans="1:22" ht="17.100000000000001" customHeight="1" x14ac:dyDescent="0.25">
      <c r="A472" s="28" t="s">
        <v>1720</v>
      </c>
      <c r="B472" s="10">
        <v>44615</v>
      </c>
      <c r="C472" s="9">
        <f t="shared" si="7"/>
        <v>2022</v>
      </c>
      <c r="D472" s="9" t="str">
        <f>TEXT(salestable[[#This Row],[OrderDate]],"MMM")</f>
        <v>Feb</v>
      </c>
      <c r="E472" s="9" t="s">
        <v>1721</v>
      </c>
      <c r="F472" s="9" t="s">
        <v>953</v>
      </c>
      <c r="G472" s="9" t="s">
        <v>254</v>
      </c>
      <c r="H472" s="9" t="s">
        <v>255</v>
      </c>
      <c r="I472" s="9" t="s">
        <v>108</v>
      </c>
      <c r="J472" s="9" t="s">
        <v>39</v>
      </c>
      <c r="K472" s="25">
        <v>4</v>
      </c>
      <c r="L472" s="11">
        <v>237.92</v>
      </c>
      <c r="M472" s="12">
        <v>0.15</v>
      </c>
      <c r="N472" s="13">
        <v>64.709999999999994</v>
      </c>
      <c r="O472" s="13">
        <v>13.11</v>
      </c>
      <c r="P472" s="13">
        <v>886.75</v>
      </c>
      <c r="Q472" s="9" t="s">
        <v>27</v>
      </c>
      <c r="R472" s="9" t="s">
        <v>28</v>
      </c>
      <c r="S472" s="9" t="s">
        <v>51</v>
      </c>
      <c r="T472" s="9" t="s">
        <v>42</v>
      </c>
      <c r="U472" s="9" t="s">
        <v>43</v>
      </c>
      <c r="V472" s="9" t="s">
        <v>1590</v>
      </c>
    </row>
    <row r="473" spans="1:22" ht="17.100000000000001" customHeight="1" x14ac:dyDescent="0.25">
      <c r="A473" s="29" t="s">
        <v>1722</v>
      </c>
      <c r="B473" s="15">
        <v>44958</v>
      </c>
      <c r="C473" s="9">
        <f t="shared" si="7"/>
        <v>2023</v>
      </c>
      <c r="D473" s="9" t="str">
        <f>TEXT(salestable[[#This Row],[OrderDate]],"MMM")</f>
        <v>Feb</v>
      </c>
      <c r="E473" s="14" t="s">
        <v>1723</v>
      </c>
      <c r="F473" s="14" t="s">
        <v>113</v>
      </c>
      <c r="G473" s="14" t="s">
        <v>434</v>
      </c>
      <c r="H473" s="14" t="s">
        <v>435</v>
      </c>
      <c r="I473" s="14" t="s">
        <v>180</v>
      </c>
      <c r="J473" s="14" t="s">
        <v>79</v>
      </c>
      <c r="K473" s="25">
        <v>1</v>
      </c>
      <c r="L473" s="16">
        <v>197.91</v>
      </c>
      <c r="M473" s="17">
        <v>0.1</v>
      </c>
      <c r="N473" s="18">
        <v>32.06</v>
      </c>
      <c r="O473" s="18">
        <v>13.59</v>
      </c>
      <c r="P473" s="18">
        <v>223.77</v>
      </c>
      <c r="Q473" s="14" t="s">
        <v>80</v>
      </c>
      <c r="R473" s="14" t="s">
        <v>28</v>
      </c>
      <c r="S473" s="14" t="s">
        <v>228</v>
      </c>
      <c r="T473" s="14" t="s">
        <v>82</v>
      </c>
      <c r="U473" s="14" t="s">
        <v>91</v>
      </c>
      <c r="V473" s="14" t="s">
        <v>1724</v>
      </c>
    </row>
    <row r="474" spans="1:22" ht="17.100000000000001" customHeight="1" x14ac:dyDescent="0.25">
      <c r="A474" s="28" t="s">
        <v>1725</v>
      </c>
      <c r="B474" s="10">
        <v>45247</v>
      </c>
      <c r="C474" s="9">
        <f t="shared" si="7"/>
        <v>2023</v>
      </c>
      <c r="D474" s="9" t="str">
        <f>TEXT(salestable[[#This Row],[OrderDate]],"MMM")</f>
        <v>Nov</v>
      </c>
      <c r="E474" s="9" t="s">
        <v>1726</v>
      </c>
      <c r="F474" s="9" t="s">
        <v>1092</v>
      </c>
      <c r="G474" s="9" t="s">
        <v>337</v>
      </c>
      <c r="H474" s="9" t="s">
        <v>338</v>
      </c>
      <c r="I474" s="9" t="s">
        <v>38</v>
      </c>
      <c r="J474" s="9" t="s">
        <v>256</v>
      </c>
      <c r="K474" s="25">
        <v>5</v>
      </c>
      <c r="L474" s="11">
        <v>132.25</v>
      </c>
      <c r="M474" s="12">
        <v>0.1</v>
      </c>
      <c r="N474" s="13">
        <v>47.61</v>
      </c>
      <c r="O474" s="13">
        <v>10.62</v>
      </c>
      <c r="P474" s="13">
        <v>653.36</v>
      </c>
      <c r="Q474" s="9" t="s">
        <v>40</v>
      </c>
      <c r="R474" s="9" t="s">
        <v>132</v>
      </c>
      <c r="S474" s="9" t="s">
        <v>81</v>
      </c>
      <c r="T474" s="9" t="s">
        <v>82</v>
      </c>
      <c r="U474" s="9" t="s">
        <v>235</v>
      </c>
      <c r="V474" s="9" t="s">
        <v>1727</v>
      </c>
    </row>
    <row r="475" spans="1:22" ht="17.100000000000001" customHeight="1" x14ac:dyDescent="0.25">
      <c r="A475" s="29" t="s">
        <v>1728</v>
      </c>
      <c r="B475" s="15">
        <v>44076</v>
      </c>
      <c r="C475" s="9">
        <f t="shared" si="7"/>
        <v>2020</v>
      </c>
      <c r="D475" s="9" t="str">
        <f>TEXT(salestable[[#This Row],[OrderDate]],"MMM")</f>
        <v>Sep</v>
      </c>
      <c r="E475" s="14" t="s">
        <v>1729</v>
      </c>
      <c r="F475" s="14" t="s">
        <v>239</v>
      </c>
      <c r="G475" s="14" t="s">
        <v>96</v>
      </c>
      <c r="H475" s="14" t="s">
        <v>97</v>
      </c>
      <c r="I475" s="14" t="s">
        <v>108</v>
      </c>
      <c r="J475" s="14" t="s">
        <v>256</v>
      </c>
      <c r="K475" s="25">
        <v>5</v>
      </c>
      <c r="L475" s="16">
        <v>361.27</v>
      </c>
      <c r="M475" s="17">
        <v>0.1</v>
      </c>
      <c r="N475" s="18">
        <v>195.09</v>
      </c>
      <c r="O475" s="18">
        <v>7.04</v>
      </c>
      <c r="P475" s="18">
        <v>1827.84</v>
      </c>
      <c r="Q475" s="14" t="s">
        <v>69</v>
      </c>
      <c r="R475" s="14" t="s">
        <v>28</v>
      </c>
      <c r="S475" s="14" t="s">
        <v>145</v>
      </c>
      <c r="T475" s="14" t="s">
        <v>146</v>
      </c>
      <c r="U475" s="14" t="s">
        <v>43</v>
      </c>
      <c r="V475" s="14" t="s">
        <v>502</v>
      </c>
    </row>
    <row r="476" spans="1:22" ht="17.100000000000001" customHeight="1" x14ac:dyDescent="0.25">
      <c r="A476" s="28" t="s">
        <v>1730</v>
      </c>
      <c r="B476" s="10">
        <v>45030</v>
      </c>
      <c r="C476" s="9">
        <f t="shared" si="7"/>
        <v>2023</v>
      </c>
      <c r="D476" s="9" t="str">
        <f>TEXT(salestable[[#This Row],[OrderDate]],"MMM")</f>
        <v>Apr</v>
      </c>
      <c r="E476" s="9" t="s">
        <v>1731</v>
      </c>
      <c r="F476" s="9" t="s">
        <v>1732</v>
      </c>
      <c r="G476" s="9" t="s">
        <v>374</v>
      </c>
      <c r="H476" s="9" t="s">
        <v>375</v>
      </c>
      <c r="I476" s="9" t="s">
        <v>38</v>
      </c>
      <c r="J476" s="9" t="s">
        <v>256</v>
      </c>
      <c r="K476" s="25">
        <v>1</v>
      </c>
      <c r="L476" s="11">
        <v>225.88</v>
      </c>
      <c r="M476" s="12">
        <v>0</v>
      </c>
      <c r="N476" s="13">
        <v>18.07</v>
      </c>
      <c r="O476" s="13">
        <v>8.59</v>
      </c>
      <c r="P476" s="13">
        <v>252.54</v>
      </c>
      <c r="Q476" s="9" t="s">
        <v>80</v>
      </c>
      <c r="R476" s="9" t="s">
        <v>28</v>
      </c>
      <c r="S476" s="9" t="s">
        <v>100</v>
      </c>
      <c r="T476" s="9" t="s">
        <v>101</v>
      </c>
      <c r="U476" s="9" t="s">
        <v>31</v>
      </c>
      <c r="V476" s="9" t="s">
        <v>1733</v>
      </c>
    </row>
    <row r="477" spans="1:22" ht="17.100000000000001" customHeight="1" x14ac:dyDescent="0.25">
      <c r="A477" s="29" t="s">
        <v>1734</v>
      </c>
      <c r="B477" s="15">
        <v>44893</v>
      </c>
      <c r="C477" s="9">
        <f t="shared" si="7"/>
        <v>2022</v>
      </c>
      <c r="D477" s="9" t="str">
        <f>TEXT(salestable[[#This Row],[OrderDate]],"MMM")</f>
        <v>Nov</v>
      </c>
      <c r="E477" s="14" t="s">
        <v>1735</v>
      </c>
      <c r="F477" s="14" t="s">
        <v>1736</v>
      </c>
      <c r="G477" s="14" t="s">
        <v>675</v>
      </c>
      <c r="H477" s="14" t="s">
        <v>676</v>
      </c>
      <c r="I477" s="14" t="s">
        <v>50</v>
      </c>
      <c r="J477" s="14" t="s">
        <v>68</v>
      </c>
      <c r="K477" s="25">
        <v>2</v>
      </c>
      <c r="L477" s="16">
        <v>595.48</v>
      </c>
      <c r="M477" s="17">
        <v>0.2</v>
      </c>
      <c r="N477" s="18">
        <v>47.64</v>
      </c>
      <c r="O477" s="18">
        <v>5.69</v>
      </c>
      <c r="P477" s="18">
        <v>1006.1</v>
      </c>
      <c r="Q477" s="14" t="s">
        <v>80</v>
      </c>
      <c r="R477" s="14" t="s">
        <v>28</v>
      </c>
      <c r="S477" s="14" t="s">
        <v>100</v>
      </c>
      <c r="T477" s="14" t="s">
        <v>101</v>
      </c>
      <c r="U477" s="14" t="s">
        <v>43</v>
      </c>
      <c r="V477" s="14" t="s">
        <v>947</v>
      </c>
    </row>
    <row r="478" spans="1:22" ht="17.100000000000001" customHeight="1" x14ac:dyDescent="0.25">
      <c r="A478" s="28" t="s">
        <v>1737</v>
      </c>
      <c r="B478" s="10">
        <v>45331</v>
      </c>
      <c r="C478" s="9">
        <f t="shared" si="7"/>
        <v>2024</v>
      </c>
      <c r="D478" s="9" t="str">
        <f>TEXT(salestable[[#This Row],[OrderDate]],"MMM")</f>
        <v>Feb</v>
      </c>
      <c r="E478" s="9" t="s">
        <v>1738</v>
      </c>
      <c r="F478" s="9" t="s">
        <v>1739</v>
      </c>
      <c r="G478" s="9" t="s">
        <v>233</v>
      </c>
      <c r="H478" s="9" t="s">
        <v>234</v>
      </c>
      <c r="I478" s="9" t="s">
        <v>108</v>
      </c>
      <c r="J478" s="9" t="s">
        <v>354</v>
      </c>
      <c r="K478" s="25">
        <v>1</v>
      </c>
      <c r="L478" s="11">
        <v>443.67</v>
      </c>
      <c r="M478" s="12">
        <v>0.2</v>
      </c>
      <c r="N478" s="13">
        <v>17.75</v>
      </c>
      <c r="O478" s="13">
        <v>13.76</v>
      </c>
      <c r="P478" s="13">
        <v>386.45</v>
      </c>
      <c r="Q478" s="9" t="s">
        <v>153</v>
      </c>
      <c r="R478" s="9" t="s">
        <v>132</v>
      </c>
      <c r="S478" s="9" t="s">
        <v>41</v>
      </c>
      <c r="T478" s="9" t="s">
        <v>42</v>
      </c>
      <c r="U478" s="9" t="s">
        <v>235</v>
      </c>
      <c r="V478" s="9" t="s">
        <v>1740</v>
      </c>
    </row>
    <row r="479" spans="1:22" ht="17.100000000000001" customHeight="1" x14ac:dyDescent="0.25">
      <c r="A479" s="29" t="s">
        <v>1741</v>
      </c>
      <c r="B479" s="15">
        <v>45536</v>
      </c>
      <c r="C479" s="9">
        <f t="shared" si="7"/>
        <v>2024</v>
      </c>
      <c r="D479" s="9" t="str">
        <f>TEXT(salestable[[#This Row],[OrderDate]],"MMM")</f>
        <v>Sep</v>
      </c>
      <c r="E479" s="14" t="s">
        <v>1742</v>
      </c>
      <c r="F479" s="14" t="s">
        <v>680</v>
      </c>
      <c r="G479" s="14" t="s">
        <v>391</v>
      </c>
      <c r="H479" s="14" t="s">
        <v>392</v>
      </c>
      <c r="I479" s="14" t="s">
        <v>98</v>
      </c>
      <c r="J479" s="14" t="s">
        <v>68</v>
      </c>
      <c r="K479" s="25">
        <v>5</v>
      </c>
      <c r="L479" s="16">
        <v>71.95</v>
      </c>
      <c r="M479" s="17">
        <v>0.3</v>
      </c>
      <c r="N479" s="18">
        <v>20.149999999999999</v>
      </c>
      <c r="O479" s="18">
        <v>6.15</v>
      </c>
      <c r="P479" s="18">
        <v>278.12</v>
      </c>
      <c r="Q479" s="14" t="s">
        <v>80</v>
      </c>
      <c r="R479" s="14" t="s">
        <v>28</v>
      </c>
      <c r="S479" s="14" t="s">
        <v>89</v>
      </c>
      <c r="T479" s="14" t="s">
        <v>90</v>
      </c>
      <c r="U479" s="14" t="s">
        <v>43</v>
      </c>
      <c r="V479" s="14" t="s">
        <v>1743</v>
      </c>
    </row>
    <row r="480" spans="1:22" ht="17.100000000000001" customHeight="1" x14ac:dyDescent="0.25">
      <c r="A480" s="28" t="s">
        <v>1744</v>
      </c>
      <c r="B480" s="10">
        <v>44589</v>
      </c>
      <c r="C480" s="9">
        <f t="shared" si="7"/>
        <v>2022</v>
      </c>
      <c r="D480" s="9" t="str">
        <f>TEXT(salestable[[#This Row],[OrderDate]],"MMM")</f>
        <v>Jan</v>
      </c>
      <c r="E480" s="9" t="s">
        <v>1745</v>
      </c>
      <c r="F480" s="9" t="s">
        <v>570</v>
      </c>
      <c r="G480" s="9" t="s">
        <v>36</v>
      </c>
      <c r="H480" s="9" t="s">
        <v>37</v>
      </c>
      <c r="I480" s="9" t="s">
        <v>38</v>
      </c>
      <c r="J480" s="9" t="s">
        <v>256</v>
      </c>
      <c r="K480" s="25">
        <v>3</v>
      </c>
      <c r="L480" s="11">
        <v>132.25</v>
      </c>
      <c r="M480" s="12">
        <v>0</v>
      </c>
      <c r="N480" s="13">
        <v>0</v>
      </c>
      <c r="O480" s="13">
        <v>12.37</v>
      </c>
      <c r="P480" s="13">
        <v>409.12</v>
      </c>
      <c r="Q480" s="9" t="s">
        <v>69</v>
      </c>
      <c r="R480" s="9" t="s">
        <v>28</v>
      </c>
      <c r="S480" s="9" t="s">
        <v>71</v>
      </c>
      <c r="T480" s="9" t="s">
        <v>42</v>
      </c>
      <c r="U480" s="9" t="s">
        <v>43</v>
      </c>
      <c r="V480" s="9" t="s">
        <v>1746</v>
      </c>
    </row>
    <row r="481" spans="1:22" ht="17.100000000000001" customHeight="1" x14ac:dyDescent="0.25">
      <c r="A481" s="29" t="s">
        <v>1747</v>
      </c>
      <c r="B481" s="15">
        <v>44368</v>
      </c>
      <c r="C481" s="9">
        <f t="shared" si="7"/>
        <v>2021</v>
      </c>
      <c r="D481" s="9" t="str">
        <f>TEXT(salestable[[#This Row],[OrderDate]],"MMM")</f>
        <v>Jun</v>
      </c>
      <c r="E481" s="14" t="s">
        <v>1748</v>
      </c>
      <c r="F481" s="14" t="s">
        <v>757</v>
      </c>
      <c r="G481" s="14" t="s">
        <v>530</v>
      </c>
      <c r="H481" s="14" t="s">
        <v>531</v>
      </c>
      <c r="I481" s="14" t="s">
        <v>38</v>
      </c>
      <c r="J481" s="14" t="s">
        <v>123</v>
      </c>
      <c r="K481" s="25">
        <v>1</v>
      </c>
      <c r="L481" s="16">
        <v>196.79</v>
      </c>
      <c r="M481" s="17">
        <v>0</v>
      </c>
      <c r="N481" s="18">
        <v>9.84</v>
      </c>
      <c r="O481" s="18">
        <v>12.51</v>
      </c>
      <c r="P481" s="18">
        <v>219.14</v>
      </c>
      <c r="Q481" s="14" t="s">
        <v>40</v>
      </c>
      <c r="R481" s="14" t="s">
        <v>28</v>
      </c>
      <c r="S481" s="14" t="s">
        <v>166</v>
      </c>
      <c r="T481" s="14" t="s">
        <v>167</v>
      </c>
      <c r="U481" s="14" t="s">
        <v>43</v>
      </c>
      <c r="V481" s="14" t="s">
        <v>1668</v>
      </c>
    </row>
    <row r="482" spans="1:22" ht="17.100000000000001" customHeight="1" x14ac:dyDescent="0.25">
      <c r="A482" s="28" t="s">
        <v>1749</v>
      </c>
      <c r="B482" s="10">
        <v>44751</v>
      </c>
      <c r="C482" s="9">
        <f t="shared" si="7"/>
        <v>2022</v>
      </c>
      <c r="D482" s="9" t="str">
        <f>TEXT(salestable[[#This Row],[OrderDate]],"MMM")</f>
        <v>Jul</v>
      </c>
      <c r="E482" s="9" t="s">
        <v>1750</v>
      </c>
      <c r="F482" s="9" t="s">
        <v>369</v>
      </c>
      <c r="G482" s="9" t="s">
        <v>226</v>
      </c>
      <c r="H482" s="9" t="s">
        <v>227</v>
      </c>
      <c r="I482" s="9" t="s">
        <v>25</v>
      </c>
      <c r="J482" s="9" t="s">
        <v>26</v>
      </c>
      <c r="K482" s="25">
        <v>1</v>
      </c>
      <c r="L482" s="11">
        <v>521.70000000000005</v>
      </c>
      <c r="M482" s="12">
        <v>0.1</v>
      </c>
      <c r="N482" s="13">
        <v>0</v>
      </c>
      <c r="O482" s="13">
        <v>7.95</v>
      </c>
      <c r="P482" s="13">
        <v>477.48</v>
      </c>
      <c r="Q482" s="9" t="s">
        <v>80</v>
      </c>
      <c r="R482" s="9" t="s">
        <v>28</v>
      </c>
      <c r="S482" s="9" t="s">
        <v>228</v>
      </c>
      <c r="T482" s="9" t="s">
        <v>82</v>
      </c>
      <c r="U482" s="9" t="s">
        <v>31</v>
      </c>
      <c r="V482" s="9" t="s">
        <v>1751</v>
      </c>
    </row>
    <row r="483" spans="1:22" ht="17.100000000000001" customHeight="1" x14ac:dyDescent="0.25">
      <c r="A483" s="29" t="s">
        <v>1752</v>
      </c>
      <c r="B483" s="15">
        <v>44238</v>
      </c>
      <c r="C483" s="9">
        <f t="shared" si="7"/>
        <v>2021</v>
      </c>
      <c r="D483" s="9" t="str">
        <f>TEXT(salestable[[#This Row],[OrderDate]],"MMM")</f>
        <v>Feb</v>
      </c>
      <c r="E483" s="14" t="s">
        <v>1753</v>
      </c>
      <c r="F483" s="14" t="s">
        <v>1205</v>
      </c>
      <c r="G483" s="14" t="s">
        <v>302</v>
      </c>
      <c r="H483" s="14" t="s">
        <v>303</v>
      </c>
      <c r="I483" s="14" t="s">
        <v>98</v>
      </c>
      <c r="J483" s="14" t="s">
        <v>39</v>
      </c>
      <c r="K483" s="25">
        <v>1</v>
      </c>
      <c r="L483" s="16">
        <v>19.59</v>
      </c>
      <c r="M483" s="17">
        <v>0.1</v>
      </c>
      <c r="N483" s="18">
        <v>0.88</v>
      </c>
      <c r="O483" s="18">
        <v>1.9</v>
      </c>
      <c r="P483" s="18">
        <v>20.41</v>
      </c>
      <c r="Q483" s="14" t="s">
        <v>69</v>
      </c>
      <c r="R483" s="14" t="s">
        <v>181</v>
      </c>
      <c r="S483" s="14" t="s">
        <v>124</v>
      </c>
      <c r="T483" s="14" t="s">
        <v>125</v>
      </c>
      <c r="U483" s="14" t="s">
        <v>72</v>
      </c>
      <c r="V483" s="14" t="s">
        <v>1754</v>
      </c>
    </row>
    <row r="484" spans="1:22" ht="17.100000000000001" customHeight="1" x14ac:dyDescent="0.25">
      <c r="A484" s="28" t="s">
        <v>1755</v>
      </c>
      <c r="B484" s="10">
        <v>44355</v>
      </c>
      <c r="C484" s="9">
        <f t="shared" si="7"/>
        <v>2021</v>
      </c>
      <c r="D484" s="9" t="str">
        <f>TEXT(salestable[[#This Row],[OrderDate]],"MMM")</f>
        <v>Jun</v>
      </c>
      <c r="E484" s="9" t="s">
        <v>943</v>
      </c>
      <c r="F484" s="9" t="s">
        <v>47</v>
      </c>
      <c r="G484" s="9" t="s">
        <v>87</v>
      </c>
      <c r="H484" s="9" t="s">
        <v>88</v>
      </c>
      <c r="I484" s="9" t="s">
        <v>38</v>
      </c>
      <c r="J484" s="9" t="s">
        <v>58</v>
      </c>
      <c r="K484" s="25">
        <v>3</v>
      </c>
      <c r="L484" s="11">
        <v>570.89</v>
      </c>
      <c r="M484" s="12">
        <v>0.05</v>
      </c>
      <c r="N484" s="13">
        <v>81.349999999999994</v>
      </c>
      <c r="O484" s="13">
        <v>8.56</v>
      </c>
      <c r="P484" s="13">
        <v>1716.95</v>
      </c>
      <c r="Q484" s="9" t="s">
        <v>153</v>
      </c>
      <c r="R484" s="9" t="s">
        <v>28</v>
      </c>
      <c r="S484" s="9" t="s">
        <v>60</v>
      </c>
      <c r="T484" s="9" t="s">
        <v>61</v>
      </c>
      <c r="U484" s="9" t="s">
        <v>43</v>
      </c>
      <c r="V484" s="9" t="s">
        <v>1388</v>
      </c>
    </row>
    <row r="485" spans="1:22" ht="17.100000000000001" customHeight="1" x14ac:dyDescent="0.25">
      <c r="A485" s="29" t="s">
        <v>1756</v>
      </c>
      <c r="B485" s="15">
        <v>44658</v>
      </c>
      <c r="C485" s="9">
        <f t="shared" si="7"/>
        <v>2022</v>
      </c>
      <c r="D485" s="9" t="str">
        <f>TEXT(salestable[[#This Row],[OrderDate]],"MMM")</f>
        <v>Apr</v>
      </c>
      <c r="E485" s="14" t="s">
        <v>1757</v>
      </c>
      <c r="F485" s="14" t="s">
        <v>439</v>
      </c>
      <c r="G485" s="14" t="s">
        <v>386</v>
      </c>
      <c r="H485" s="14" t="s">
        <v>387</v>
      </c>
      <c r="I485" s="14" t="s">
        <v>108</v>
      </c>
      <c r="J485" s="14" t="s">
        <v>109</v>
      </c>
      <c r="K485" s="25">
        <v>2</v>
      </c>
      <c r="L485" s="16">
        <v>173.59</v>
      </c>
      <c r="M485" s="17">
        <v>0</v>
      </c>
      <c r="N485" s="18">
        <v>27.77</v>
      </c>
      <c r="O485" s="18">
        <v>5.12</v>
      </c>
      <c r="P485" s="18">
        <v>380.07</v>
      </c>
      <c r="Q485" s="14" t="s">
        <v>69</v>
      </c>
      <c r="R485" s="14" t="s">
        <v>28</v>
      </c>
      <c r="S485" s="14" t="s">
        <v>228</v>
      </c>
      <c r="T485" s="14" t="s">
        <v>82</v>
      </c>
      <c r="U485" s="14" t="s">
        <v>43</v>
      </c>
      <c r="V485" s="14" t="s">
        <v>1758</v>
      </c>
    </row>
    <row r="486" spans="1:22" ht="17.100000000000001" customHeight="1" x14ac:dyDescent="0.25">
      <c r="A486" s="28" t="s">
        <v>1759</v>
      </c>
      <c r="B486" s="10">
        <v>45360</v>
      </c>
      <c r="C486" s="9">
        <f t="shared" si="7"/>
        <v>2024</v>
      </c>
      <c r="D486" s="9" t="str">
        <f>TEXT(salestable[[#This Row],[OrderDate]],"MMM")</f>
        <v>Mar</v>
      </c>
      <c r="E486" s="9" t="s">
        <v>1760</v>
      </c>
      <c r="F486" s="9" t="s">
        <v>113</v>
      </c>
      <c r="G486" s="9" t="s">
        <v>337</v>
      </c>
      <c r="H486" s="9" t="s">
        <v>338</v>
      </c>
      <c r="I486" s="9" t="s">
        <v>25</v>
      </c>
      <c r="J486" s="9" t="s">
        <v>256</v>
      </c>
      <c r="K486" s="25">
        <v>2</v>
      </c>
      <c r="L486" s="11">
        <v>421.75</v>
      </c>
      <c r="M486" s="12">
        <v>0.05</v>
      </c>
      <c r="N486" s="13">
        <v>64.11</v>
      </c>
      <c r="O486" s="13">
        <v>12.2</v>
      </c>
      <c r="P486" s="13">
        <v>877.64</v>
      </c>
      <c r="Q486" s="9" t="s">
        <v>153</v>
      </c>
      <c r="R486" s="9" t="s">
        <v>28</v>
      </c>
      <c r="S486" s="9" t="s">
        <v>228</v>
      </c>
      <c r="T486" s="9" t="s">
        <v>82</v>
      </c>
      <c r="U486" s="9" t="s">
        <v>43</v>
      </c>
      <c r="V486" s="9" t="s">
        <v>1761</v>
      </c>
    </row>
    <row r="487" spans="1:22" ht="17.100000000000001" customHeight="1" x14ac:dyDescent="0.25">
      <c r="A487" s="29" t="s">
        <v>1762</v>
      </c>
      <c r="B487" s="15">
        <v>44733</v>
      </c>
      <c r="C487" s="9">
        <f t="shared" si="7"/>
        <v>2022</v>
      </c>
      <c r="D487" s="9" t="str">
        <f>TEXT(salestable[[#This Row],[OrderDate]],"MMM")</f>
        <v>Jun</v>
      </c>
      <c r="E487" s="14" t="s">
        <v>1763</v>
      </c>
      <c r="F487" s="14" t="s">
        <v>1002</v>
      </c>
      <c r="G487" s="14" t="s">
        <v>812</v>
      </c>
      <c r="H487" s="14" t="s">
        <v>813</v>
      </c>
      <c r="I487" s="14" t="s">
        <v>25</v>
      </c>
      <c r="J487" s="14" t="s">
        <v>109</v>
      </c>
      <c r="K487" s="25">
        <v>2</v>
      </c>
      <c r="L487" s="16">
        <v>167.15</v>
      </c>
      <c r="M487" s="17">
        <v>0</v>
      </c>
      <c r="N487" s="18">
        <v>26.74</v>
      </c>
      <c r="O487" s="18">
        <v>1.77</v>
      </c>
      <c r="P487" s="18">
        <v>362.81</v>
      </c>
      <c r="Q487" s="14" t="s">
        <v>69</v>
      </c>
      <c r="R487" s="14" t="s">
        <v>28</v>
      </c>
      <c r="S487" s="14" t="s">
        <v>71</v>
      </c>
      <c r="T487" s="14" t="s">
        <v>42</v>
      </c>
      <c r="U487" s="14" t="s">
        <v>235</v>
      </c>
      <c r="V487" s="14" t="s">
        <v>1764</v>
      </c>
    </row>
    <row r="488" spans="1:22" ht="17.100000000000001" customHeight="1" x14ac:dyDescent="0.25">
      <c r="A488" s="28" t="s">
        <v>1765</v>
      </c>
      <c r="B488" s="10">
        <v>43866</v>
      </c>
      <c r="C488" s="9">
        <f t="shared" si="7"/>
        <v>2020</v>
      </c>
      <c r="D488" s="9" t="str">
        <f>TEXT(salestable[[#This Row],[OrderDate]],"MMM")</f>
        <v>Feb</v>
      </c>
      <c r="E488" s="9" t="s">
        <v>1766</v>
      </c>
      <c r="F488" s="9" t="s">
        <v>249</v>
      </c>
      <c r="G488" s="9" t="s">
        <v>137</v>
      </c>
      <c r="H488" s="9" t="s">
        <v>138</v>
      </c>
      <c r="I488" s="9" t="s">
        <v>38</v>
      </c>
      <c r="J488" s="9" t="s">
        <v>263</v>
      </c>
      <c r="K488" s="25">
        <v>1</v>
      </c>
      <c r="L488" s="11">
        <v>88.21</v>
      </c>
      <c r="M488" s="12">
        <v>0.2</v>
      </c>
      <c r="N488" s="13">
        <v>3.53</v>
      </c>
      <c r="O488" s="13">
        <v>10.93</v>
      </c>
      <c r="P488" s="13">
        <v>85.03</v>
      </c>
      <c r="Q488" s="9" t="s">
        <v>27</v>
      </c>
      <c r="R488" s="9" t="s">
        <v>28</v>
      </c>
      <c r="S488" s="9" t="s">
        <v>139</v>
      </c>
      <c r="T488" s="9" t="s">
        <v>140</v>
      </c>
      <c r="U488" s="9" t="s">
        <v>43</v>
      </c>
      <c r="V488" s="9" t="s">
        <v>1767</v>
      </c>
    </row>
    <row r="489" spans="1:22" ht="17.100000000000001" customHeight="1" x14ac:dyDescent="0.25">
      <c r="A489" s="29" t="s">
        <v>1768</v>
      </c>
      <c r="B489" s="15">
        <v>44515</v>
      </c>
      <c r="C489" s="9">
        <f t="shared" si="7"/>
        <v>2021</v>
      </c>
      <c r="D489" s="9" t="str">
        <f>TEXT(salestable[[#This Row],[OrderDate]],"MMM")</f>
        <v>Nov</v>
      </c>
      <c r="E489" s="14" t="s">
        <v>1769</v>
      </c>
      <c r="F489" s="14" t="s">
        <v>1618</v>
      </c>
      <c r="G489" s="14" t="s">
        <v>261</v>
      </c>
      <c r="H489" s="14" t="s">
        <v>262</v>
      </c>
      <c r="I489" s="14" t="s">
        <v>108</v>
      </c>
      <c r="J489" s="14" t="s">
        <v>123</v>
      </c>
      <c r="K489" s="25">
        <v>4</v>
      </c>
      <c r="L489" s="16">
        <v>178.94</v>
      </c>
      <c r="M489" s="17">
        <v>0</v>
      </c>
      <c r="N489" s="18">
        <v>128.84</v>
      </c>
      <c r="O489" s="18">
        <v>10.83</v>
      </c>
      <c r="P489" s="18">
        <v>855.43</v>
      </c>
      <c r="Q489" s="14" t="s">
        <v>69</v>
      </c>
      <c r="R489" s="14" t="s">
        <v>28</v>
      </c>
      <c r="S489" s="14" t="s">
        <v>29</v>
      </c>
      <c r="T489" s="14" t="s">
        <v>30</v>
      </c>
      <c r="U489" s="14" t="s">
        <v>43</v>
      </c>
      <c r="V489" s="14" t="s">
        <v>1770</v>
      </c>
    </row>
    <row r="490" spans="1:22" ht="17.100000000000001" customHeight="1" x14ac:dyDescent="0.25">
      <c r="A490" s="28" t="s">
        <v>1771</v>
      </c>
      <c r="B490" s="10">
        <v>43850</v>
      </c>
      <c r="C490" s="9">
        <f t="shared" si="7"/>
        <v>2020</v>
      </c>
      <c r="D490" s="9" t="str">
        <f>TEXT(salestable[[#This Row],[OrderDate]],"MMM")</f>
        <v>Jan</v>
      </c>
      <c r="E490" s="9" t="s">
        <v>1772</v>
      </c>
      <c r="F490" s="9" t="s">
        <v>1257</v>
      </c>
      <c r="G490" s="9" t="s">
        <v>106</v>
      </c>
      <c r="H490" s="9" t="s">
        <v>107</v>
      </c>
      <c r="I490" s="9" t="s">
        <v>180</v>
      </c>
      <c r="J490" s="9" t="s">
        <v>354</v>
      </c>
      <c r="K490" s="25">
        <v>3</v>
      </c>
      <c r="L490" s="11">
        <v>12.33</v>
      </c>
      <c r="M490" s="12">
        <v>0</v>
      </c>
      <c r="N490" s="13">
        <v>0</v>
      </c>
      <c r="O490" s="13">
        <v>4.63</v>
      </c>
      <c r="P490" s="13">
        <v>41.62</v>
      </c>
      <c r="Q490" s="9" t="s">
        <v>69</v>
      </c>
      <c r="R490" s="9" t="s">
        <v>28</v>
      </c>
      <c r="S490" s="9" t="s">
        <v>89</v>
      </c>
      <c r="T490" s="9" t="s">
        <v>90</v>
      </c>
      <c r="U490" s="9" t="s">
        <v>43</v>
      </c>
      <c r="V490" s="9" t="s">
        <v>1773</v>
      </c>
    </row>
    <row r="491" spans="1:22" ht="17.100000000000001" customHeight="1" x14ac:dyDescent="0.25">
      <c r="A491" s="29" t="s">
        <v>1774</v>
      </c>
      <c r="B491" s="15">
        <v>44151</v>
      </c>
      <c r="C491" s="9">
        <f t="shared" si="7"/>
        <v>2020</v>
      </c>
      <c r="D491" s="9" t="str">
        <f>TEXT(salestable[[#This Row],[OrderDate]],"MMM")</f>
        <v>Nov</v>
      </c>
      <c r="E491" s="14" t="s">
        <v>1775</v>
      </c>
      <c r="F491" s="14" t="s">
        <v>439</v>
      </c>
      <c r="G491" s="14" t="s">
        <v>783</v>
      </c>
      <c r="H491" s="14" t="s">
        <v>784</v>
      </c>
      <c r="I491" s="14" t="s">
        <v>25</v>
      </c>
      <c r="J491" s="14" t="s">
        <v>263</v>
      </c>
      <c r="K491" s="25">
        <v>3</v>
      </c>
      <c r="L491" s="16">
        <v>381.52</v>
      </c>
      <c r="M491" s="17">
        <v>0</v>
      </c>
      <c r="N491" s="18">
        <v>57.23</v>
      </c>
      <c r="O491" s="18">
        <v>4.1900000000000004</v>
      </c>
      <c r="P491" s="18">
        <v>1205.98</v>
      </c>
      <c r="Q491" s="14" t="s">
        <v>69</v>
      </c>
      <c r="R491" s="14" t="s">
        <v>70</v>
      </c>
      <c r="S491" s="14" t="s">
        <v>221</v>
      </c>
      <c r="T491" s="14" t="s">
        <v>222</v>
      </c>
      <c r="U491" s="14" t="s">
        <v>43</v>
      </c>
      <c r="V491" s="14" t="s">
        <v>1318</v>
      </c>
    </row>
    <row r="492" spans="1:22" ht="17.100000000000001" customHeight="1" x14ac:dyDescent="0.25">
      <c r="A492" s="28" t="s">
        <v>1776</v>
      </c>
      <c r="B492" s="10">
        <v>45630</v>
      </c>
      <c r="C492" s="9">
        <f t="shared" si="7"/>
        <v>2024</v>
      </c>
      <c r="D492" s="9" t="str">
        <f>TEXT(salestable[[#This Row],[OrderDate]],"MMM")</f>
        <v>Dec</v>
      </c>
      <c r="E492" s="9" t="s">
        <v>1777</v>
      </c>
      <c r="F492" s="9" t="s">
        <v>1264</v>
      </c>
      <c r="G492" s="9" t="s">
        <v>233</v>
      </c>
      <c r="H492" s="9" t="s">
        <v>234</v>
      </c>
      <c r="I492" s="9" t="s">
        <v>50</v>
      </c>
      <c r="J492" s="9" t="s">
        <v>256</v>
      </c>
      <c r="K492" s="25">
        <v>5</v>
      </c>
      <c r="L492" s="11">
        <v>475.22</v>
      </c>
      <c r="M492" s="12">
        <v>0.1</v>
      </c>
      <c r="N492" s="13">
        <v>256.62</v>
      </c>
      <c r="O492" s="13">
        <v>11.58</v>
      </c>
      <c r="P492" s="13">
        <v>2406.69</v>
      </c>
      <c r="Q492" s="9" t="s">
        <v>69</v>
      </c>
      <c r="R492" s="9" t="s">
        <v>132</v>
      </c>
      <c r="S492" s="9" t="s">
        <v>166</v>
      </c>
      <c r="T492" s="9" t="s">
        <v>167</v>
      </c>
      <c r="U492" s="9" t="s">
        <v>91</v>
      </c>
      <c r="V492" s="9" t="s">
        <v>1778</v>
      </c>
    </row>
    <row r="493" spans="1:22" ht="17.100000000000001" customHeight="1" x14ac:dyDescent="0.25">
      <c r="A493" s="29" t="s">
        <v>1779</v>
      </c>
      <c r="B493" s="15">
        <v>44342</v>
      </c>
      <c r="C493" s="9">
        <f t="shared" si="7"/>
        <v>2021</v>
      </c>
      <c r="D493" s="9" t="str">
        <f>TEXT(salestable[[#This Row],[OrderDate]],"MMM")</f>
        <v>May</v>
      </c>
      <c r="E493" s="14" t="s">
        <v>1780</v>
      </c>
      <c r="F493" s="14" t="s">
        <v>648</v>
      </c>
      <c r="G493" s="14" t="s">
        <v>56</v>
      </c>
      <c r="H493" s="14" t="s">
        <v>57</v>
      </c>
      <c r="I493" s="14" t="s">
        <v>25</v>
      </c>
      <c r="J493" s="14" t="s">
        <v>354</v>
      </c>
      <c r="K493" s="25">
        <v>3</v>
      </c>
      <c r="L493" s="16">
        <v>5.3</v>
      </c>
      <c r="M493" s="17">
        <v>0.05</v>
      </c>
      <c r="N493" s="18">
        <v>0.76</v>
      </c>
      <c r="O493" s="18">
        <v>4.6100000000000003</v>
      </c>
      <c r="P493" s="18">
        <v>20.47</v>
      </c>
      <c r="Q493" s="14" t="s">
        <v>27</v>
      </c>
      <c r="R493" s="14" t="s">
        <v>28</v>
      </c>
      <c r="S493" s="14" t="s">
        <v>89</v>
      </c>
      <c r="T493" s="14" t="s">
        <v>90</v>
      </c>
      <c r="U493" s="14" t="s">
        <v>43</v>
      </c>
      <c r="V493" s="14" t="s">
        <v>1781</v>
      </c>
    </row>
    <row r="494" spans="1:22" ht="17.100000000000001" customHeight="1" x14ac:dyDescent="0.25">
      <c r="A494" s="28" t="s">
        <v>1782</v>
      </c>
      <c r="B494" s="10">
        <v>44230</v>
      </c>
      <c r="C494" s="9">
        <f t="shared" si="7"/>
        <v>2021</v>
      </c>
      <c r="D494" s="9" t="str">
        <f>TEXT(salestable[[#This Row],[OrderDate]],"MMM")</f>
        <v>Feb</v>
      </c>
      <c r="E494" s="9" t="s">
        <v>1783</v>
      </c>
      <c r="F494" s="9" t="s">
        <v>1085</v>
      </c>
      <c r="G494" s="9" t="s">
        <v>172</v>
      </c>
      <c r="H494" s="9" t="s">
        <v>173</v>
      </c>
      <c r="I494" s="9" t="s">
        <v>98</v>
      </c>
      <c r="J494" s="9" t="s">
        <v>354</v>
      </c>
      <c r="K494" s="25">
        <v>2</v>
      </c>
      <c r="L494" s="11">
        <v>348.26</v>
      </c>
      <c r="M494" s="12">
        <v>0.2</v>
      </c>
      <c r="N494" s="13">
        <v>66.87</v>
      </c>
      <c r="O494" s="13">
        <v>1.02</v>
      </c>
      <c r="P494" s="13">
        <v>625.11</v>
      </c>
      <c r="Q494" s="9" t="s">
        <v>27</v>
      </c>
      <c r="R494" s="9" t="s">
        <v>28</v>
      </c>
      <c r="S494" s="9" t="s">
        <v>29</v>
      </c>
      <c r="T494" s="9" t="s">
        <v>30</v>
      </c>
      <c r="U494" s="9" t="s">
        <v>43</v>
      </c>
      <c r="V494" s="9" t="s">
        <v>1784</v>
      </c>
    </row>
    <row r="495" spans="1:22" ht="17.100000000000001" customHeight="1" x14ac:dyDescent="0.25">
      <c r="A495" s="29" t="s">
        <v>1785</v>
      </c>
      <c r="B495" s="15">
        <v>44484</v>
      </c>
      <c r="C495" s="9">
        <f t="shared" si="7"/>
        <v>2021</v>
      </c>
      <c r="D495" s="9" t="str">
        <f>TEXT(salestable[[#This Row],[OrderDate]],"MMM")</f>
        <v>Oct</v>
      </c>
      <c r="E495" s="14" t="s">
        <v>1786</v>
      </c>
      <c r="F495" s="14" t="s">
        <v>570</v>
      </c>
      <c r="G495" s="14" t="s">
        <v>151</v>
      </c>
      <c r="H495" s="14" t="s">
        <v>152</v>
      </c>
      <c r="I495" s="14" t="s">
        <v>180</v>
      </c>
      <c r="J495" s="14" t="s">
        <v>263</v>
      </c>
      <c r="K495" s="25">
        <v>2</v>
      </c>
      <c r="L495" s="16">
        <v>247.81</v>
      </c>
      <c r="M495" s="17">
        <v>0.15</v>
      </c>
      <c r="N495" s="18">
        <v>21.06</v>
      </c>
      <c r="O495" s="18">
        <v>1.38</v>
      </c>
      <c r="P495" s="18">
        <v>443.72</v>
      </c>
      <c r="Q495" s="14" t="s">
        <v>27</v>
      </c>
      <c r="R495" s="14" t="s">
        <v>28</v>
      </c>
      <c r="S495" s="14" t="s">
        <v>145</v>
      </c>
      <c r="T495" s="14" t="s">
        <v>146</v>
      </c>
      <c r="U495" s="14" t="s">
        <v>43</v>
      </c>
      <c r="V495" s="14" t="s">
        <v>1787</v>
      </c>
    </row>
    <row r="496" spans="1:22" ht="17.100000000000001" customHeight="1" x14ac:dyDescent="0.25">
      <c r="A496" s="28" t="s">
        <v>1788</v>
      </c>
      <c r="B496" s="10">
        <v>44802</v>
      </c>
      <c r="C496" s="9">
        <f t="shared" si="7"/>
        <v>2022</v>
      </c>
      <c r="D496" s="9" t="str">
        <f>TEXT(salestable[[#This Row],[OrderDate]],"MMM")</f>
        <v>Aug</v>
      </c>
      <c r="E496" s="9" t="s">
        <v>1789</v>
      </c>
      <c r="F496" s="9" t="s">
        <v>1103</v>
      </c>
      <c r="G496" s="9" t="s">
        <v>130</v>
      </c>
      <c r="H496" s="9" t="s">
        <v>131</v>
      </c>
      <c r="I496" s="9" t="s">
        <v>38</v>
      </c>
      <c r="J496" s="9" t="s">
        <v>354</v>
      </c>
      <c r="K496" s="25">
        <v>2</v>
      </c>
      <c r="L496" s="11">
        <v>442.68</v>
      </c>
      <c r="M496" s="12">
        <v>0</v>
      </c>
      <c r="N496" s="13">
        <v>0</v>
      </c>
      <c r="O496" s="13">
        <v>8.41</v>
      </c>
      <c r="P496" s="13">
        <v>893.77</v>
      </c>
      <c r="Q496" s="9" t="s">
        <v>69</v>
      </c>
      <c r="R496" s="9" t="s">
        <v>28</v>
      </c>
      <c r="S496" s="9" t="s">
        <v>154</v>
      </c>
      <c r="T496" s="9" t="s">
        <v>155</v>
      </c>
      <c r="U496" s="9" t="s">
        <v>43</v>
      </c>
      <c r="V496" s="9" t="s">
        <v>1790</v>
      </c>
    </row>
    <row r="497" spans="1:22" ht="17.100000000000001" customHeight="1" x14ac:dyDescent="0.25">
      <c r="A497" s="29" t="s">
        <v>1791</v>
      </c>
      <c r="B497" s="15">
        <v>44301</v>
      </c>
      <c r="C497" s="9">
        <f t="shared" si="7"/>
        <v>2021</v>
      </c>
      <c r="D497" s="9" t="str">
        <f>TEXT(salestable[[#This Row],[OrderDate]],"MMM")</f>
        <v>Apr</v>
      </c>
      <c r="E497" s="14" t="s">
        <v>1792</v>
      </c>
      <c r="F497" s="14" t="s">
        <v>801</v>
      </c>
      <c r="G497" s="14" t="s">
        <v>434</v>
      </c>
      <c r="H497" s="14" t="s">
        <v>435</v>
      </c>
      <c r="I497" s="14" t="s">
        <v>38</v>
      </c>
      <c r="J497" s="14" t="s">
        <v>256</v>
      </c>
      <c r="K497" s="25">
        <v>4</v>
      </c>
      <c r="L497" s="16">
        <v>99.57</v>
      </c>
      <c r="M497" s="17">
        <v>0.1</v>
      </c>
      <c r="N497" s="18">
        <v>28.68</v>
      </c>
      <c r="O497" s="18">
        <v>0.28000000000000003</v>
      </c>
      <c r="P497" s="18">
        <v>387.41</v>
      </c>
      <c r="Q497" s="14" t="s">
        <v>69</v>
      </c>
      <c r="R497" s="14" t="s">
        <v>28</v>
      </c>
      <c r="S497" s="14" t="s">
        <v>116</v>
      </c>
      <c r="T497" s="14" t="s">
        <v>42</v>
      </c>
      <c r="U497" s="14" t="s">
        <v>31</v>
      </c>
      <c r="V497" s="14" t="s">
        <v>1793</v>
      </c>
    </row>
    <row r="498" spans="1:22" ht="17.100000000000001" customHeight="1" x14ac:dyDescent="0.25">
      <c r="A498" s="28" t="s">
        <v>1794</v>
      </c>
      <c r="B498" s="10">
        <v>44997</v>
      </c>
      <c r="C498" s="9">
        <f t="shared" si="7"/>
        <v>2023</v>
      </c>
      <c r="D498" s="9" t="str">
        <f>TEXT(salestable[[#This Row],[OrderDate]],"MMM")</f>
        <v>Mar</v>
      </c>
      <c r="E498" s="9" t="s">
        <v>1795</v>
      </c>
      <c r="F498" s="9" t="s">
        <v>1636</v>
      </c>
      <c r="G498" s="9" t="s">
        <v>469</v>
      </c>
      <c r="H498" s="9" t="s">
        <v>470</v>
      </c>
      <c r="I498" s="9" t="s">
        <v>25</v>
      </c>
      <c r="J498" s="9" t="s">
        <v>263</v>
      </c>
      <c r="K498" s="25">
        <v>4</v>
      </c>
      <c r="L498" s="11">
        <v>231.07</v>
      </c>
      <c r="M498" s="12">
        <v>0</v>
      </c>
      <c r="N498" s="13">
        <v>73.94</v>
      </c>
      <c r="O498" s="13">
        <v>4.72</v>
      </c>
      <c r="P498" s="13">
        <v>1002.94</v>
      </c>
      <c r="Q498" s="9" t="s">
        <v>27</v>
      </c>
      <c r="R498" s="9" t="s">
        <v>28</v>
      </c>
      <c r="S498" s="9" t="s">
        <v>100</v>
      </c>
      <c r="T498" s="9" t="s">
        <v>101</v>
      </c>
      <c r="U498" s="9" t="s">
        <v>43</v>
      </c>
      <c r="V498" s="9" t="s">
        <v>1796</v>
      </c>
    </row>
    <row r="499" spans="1:22" ht="17.100000000000001" customHeight="1" x14ac:dyDescent="0.25">
      <c r="A499" s="29" t="s">
        <v>1797</v>
      </c>
      <c r="B499" s="15">
        <v>44946</v>
      </c>
      <c r="C499" s="9">
        <f t="shared" si="7"/>
        <v>2023</v>
      </c>
      <c r="D499" s="9" t="str">
        <f>TEXT(salestable[[#This Row],[OrderDate]],"MMM")</f>
        <v>Jan</v>
      </c>
      <c r="E499" s="14" t="s">
        <v>1798</v>
      </c>
      <c r="F499" s="14" t="s">
        <v>1264</v>
      </c>
      <c r="G499" s="14" t="s">
        <v>36</v>
      </c>
      <c r="H499" s="14" t="s">
        <v>37</v>
      </c>
      <c r="I499" s="14" t="s">
        <v>25</v>
      </c>
      <c r="J499" s="14" t="s">
        <v>354</v>
      </c>
      <c r="K499" s="25">
        <v>3</v>
      </c>
      <c r="L499" s="16">
        <v>514.01</v>
      </c>
      <c r="M499" s="17">
        <v>0.05</v>
      </c>
      <c r="N499" s="18">
        <v>117.19</v>
      </c>
      <c r="O499" s="18">
        <v>5.0599999999999996</v>
      </c>
      <c r="P499" s="18">
        <v>1587.18</v>
      </c>
      <c r="Q499" s="14" t="s">
        <v>153</v>
      </c>
      <c r="R499" s="14" t="s">
        <v>28</v>
      </c>
      <c r="S499" s="14" t="s">
        <v>60</v>
      </c>
      <c r="T499" s="14" t="s">
        <v>61</v>
      </c>
      <c r="U499" s="14" t="s">
        <v>43</v>
      </c>
      <c r="V499" s="14" t="s">
        <v>1799</v>
      </c>
    </row>
    <row r="500" spans="1:22" ht="17.100000000000001" customHeight="1" x14ac:dyDescent="0.25">
      <c r="A500" s="28" t="s">
        <v>1800</v>
      </c>
      <c r="B500" s="10">
        <v>45208</v>
      </c>
      <c r="C500" s="9">
        <f t="shared" si="7"/>
        <v>2023</v>
      </c>
      <c r="D500" s="9" t="str">
        <f>TEXT(salestable[[#This Row],[OrderDate]],"MMM")</f>
        <v>Oct</v>
      </c>
      <c r="E500" s="9" t="s">
        <v>1801</v>
      </c>
      <c r="F500" s="9" t="s">
        <v>1802</v>
      </c>
      <c r="G500" s="9" t="s">
        <v>358</v>
      </c>
      <c r="H500" s="9" t="s">
        <v>359</v>
      </c>
      <c r="I500" s="9" t="s">
        <v>180</v>
      </c>
      <c r="J500" s="9" t="s">
        <v>39</v>
      </c>
      <c r="K500" s="25">
        <v>5</v>
      </c>
      <c r="L500" s="11">
        <v>181.03</v>
      </c>
      <c r="M500" s="12">
        <v>0.05</v>
      </c>
      <c r="N500" s="13">
        <v>68.790000000000006</v>
      </c>
      <c r="O500" s="13">
        <v>8.75</v>
      </c>
      <c r="P500" s="13">
        <v>937.43</v>
      </c>
      <c r="Q500" s="9" t="s">
        <v>153</v>
      </c>
      <c r="R500" s="9" t="s">
        <v>28</v>
      </c>
      <c r="S500" s="9" t="s">
        <v>124</v>
      </c>
      <c r="T500" s="9" t="s">
        <v>125</v>
      </c>
      <c r="U500" s="9" t="s">
        <v>43</v>
      </c>
      <c r="V500" s="9" t="s">
        <v>1803</v>
      </c>
    </row>
    <row r="501" spans="1:22" ht="17.100000000000001" customHeight="1" x14ac:dyDescent="0.25">
      <c r="A501" s="29" t="s">
        <v>1804</v>
      </c>
      <c r="B501" s="15">
        <v>44664</v>
      </c>
      <c r="C501" s="9">
        <f t="shared" si="7"/>
        <v>2022</v>
      </c>
      <c r="D501" s="9" t="str">
        <f>TEXT(salestable[[#This Row],[OrderDate]],"MMM")</f>
        <v>Apr</v>
      </c>
      <c r="E501" s="14" t="s">
        <v>1805</v>
      </c>
      <c r="F501" s="14" t="s">
        <v>144</v>
      </c>
      <c r="G501" s="14" t="s">
        <v>812</v>
      </c>
      <c r="H501" s="14" t="s">
        <v>813</v>
      </c>
      <c r="I501" s="14" t="s">
        <v>108</v>
      </c>
      <c r="J501" s="14" t="s">
        <v>39</v>
      </c>
      <c r="K501" s="25">
        <v>5</v>
      </c>
      <c r="L501" s="16">
        <v>214.2</v>
      </c>
      <c r="M501" s="17">
        <v>0.2</v>
      </c>
      <c r="N501" s="18">
        <v>154.22</v>
      </c>
      <c r="O501" s="18">
        <v>8.69</v>
      </c>
      <c r="P501" s="18">
        <v>1019.71</v>
      </c>
      <c r="Q501" s="14" t="s">
        <v>69</v>
      </c>
      <c r="R501" s="14" t="s">
        <v>28</v>
      </c>
      <c r="S501" s="14" t="s">
        <v>29</v>
      </c>
      <c r="T501" s="14" t="s">
        <v>30</v>
      </c>
      <c r="U501" s="14" t="s">
        <v>43</v>
      </c>
      <c r="V501" s="14" t="s">
        <v>1806</v>
      </c>
    </row>
    <row r="502" spans="1:22" ht="17.100000000000001" customHeight="1" x14ac:dyDescent="0.25">
      <c r="A502" s="28" t="s">
        <v>1807</v>
      </c>
      <c r="B502" s="10">
        <v>45654</v>
      </c>
      <c r="C502" s="9">
        <f t="shared" si="7"/>
        <v>2024</v>
      </c>
      <c r="D502" s="9" t="str">
        <f>TEXT(salestable[[#This Row],[OrderDate]],"MMM")</f>
        <v>Dec</v>
      </c>
      <c r="E502" s="9" t="s">
        <v>1808</v>
      </c>
      <c r="F502" s="9" t="s">
        <v>1614</v>
      </c>
      <c r="G502" s="9" t="s">
        <v>202</v>
      </c>
      <c r="H502" s="9" t="s">
        <v>203</v>
      </c>
      <c r="I502" s="9" t="s">
        <v>108</v>
      </c>
      <c r="J502" s="9" t="s">
        <v>123</v>
      </c>
      <c r="K502" s="25">
        <v>2</v>
      </c>
      <c r="L502" s="11">
        <v>512.67999999999995</v>
      </c>
      <c r="M502" s="12">
        <v>0</v>
      </c>
      <c r="N502" s="13">
        <v>123.04</v>
      </c>
      <c r="O502" s="13">
        <v>2.95</v>
      </c>
      <c r="P502" s="13">
        <v>1151.3499999999999</v>
      </c>
      <c r="Q502" s="9" t="s">
        <v>27</v>
      </c>
      <c r="R502" s="9" t="s">
        <v>28</v>
      </c>
      <c r="S502" s="9" t="s">
        <v>139</v>
      </c>
      <c r="T502" s="9" t="s">
        <v>140</v>
      </c>
      <c r="U502" s="9" t="s">
        <v>31</v>
      </c>
      <c r="V502" s="9" t="s">
        <v>1809</v>
      </c>
    </row>
    <row r="503" spans="1:22" ht="17.100000000000001" customHeight="1" x14ac:dyDescent="0.25">
      <c r="A503" s="29" t="s">
        <v>1810</v>
      </c>
      <c r="B503" s="15">
        <v>44557</v>
      </c>
      <c r="C503" s="9">
        <f t="shared" si="7"/>
        <v>2021</v>
      </c>
      <c r="D503" s="9" t="str">
        <f>TEXT(salestable[[#This Row],[OrderDate]],"MMM")</f>
        <v>Dec</v>
      </c>
      <c r="E503" s="14" t="s">
        <v>1811</v>
      </c>
      <c r="F503" s="14" t="s">
        <v>573</v>
      </c>
      <c r="G503" s="14" t="s">
        <v>215</v>
      </c>
      <c r="H503" s="14" t="s">
        <v>216</v>
      </c>
      <c r="I503" s="14" t="s">
        <v>180</v>
      </c>
      <c r="J503" s="14" t="s">
        <v>256</v>
      </c>
      <c r="K503" s="25">
        <v>5</v>
      </c>
      <c r="L503" s="16">
        <v>385.04</v>
      </c>
      <c r="M503" s="17">
        <v>0</v>
      </c>
      <c r="N503" s="18">
        <v>96.26</v>
      </c>
      <c r="O503" s="18">
        <v>1.42</v>
      </c>
      <c r="P503" s="18">
        <v>2022.88</v>
      </c>
      <c r="Q503" s="14" t="s">
        <v>27</v>
      </c>
      <c r="R503" s="14" t="s">
        <v>132</v>
      </c>
      <c r="S503" s="14" t="s">
        <v>139</v>
      </c>
      <c r="T503" s="14" t="s">
        <v>140</v>
      </c>
      <c r="U503" s="14" t="s">
        <v>43</v>
      </c>
      <c r="V503" s="14" t="s">
        <v>1812</v>
      </c>
    </row>
    <row r="504" spans="1:22" ht="17.100000000000001" customHeight="1" x14ac:dyDescent="0.25">
      <c r="A504" s="28" t="s">
        <v>1813</v>
      </c>
      <c r="B504" s="10">
        <v>44684</v>
      </c>
      <c r="C504" s="9">
        <f t="shared" si="7"/>
        <v>2022</v>
      </c>
      <c r="D504" s="9" t="str">
        <f>TEXT(salestable[[#This Row],[OrderDate]],"MMM")</f>
        <v>May</v>
      </c>
      <c r="E504" s="9" t="s">
        <v>1814</v>
      </c>
      <c r="F504" s="9" t="s">
        <v>674</v>
      </c>
      <c r="G504" s="9" t="s">
        <v>178</v>
      </c>
      <c r="H504" s="9" t="s">
        <v>179</v>
      </c>
      <c r="I504" s="9" t="s">
        <v>98</v>
      </c>
      <c r="J504" s="9" t="s">
        <v>68</v>
      </c>
      <c r="K504" s="25">
        <v>2</v>
      </c>
      <c r="L504" s="11">
        <v>342.87</v>
      </c>
      <c r="M504" s="12">
        <v>0.05</v>
      </c>
      <c r="N504" s="13">
        <v>52.12</v>
      </c>
      <c r="O504" s="13">
        <v>1.57</v>
      </c>
      <c r="P504" s="13">
        <v>705.14</v>
      </c>
      <c r="Q504" s="9" t="s">
        <v>153</v>
      </c>
      <c r="R504" s="9" t="s">
        <v>28</v>
      </c>
      <c r="S504" s="9" t="s">
        <v>210</v>
      </c>
      <c r="T504" s="9" t="s">
        <v>42</v>
      </c>
      <c r="U504" s="9" t="s">
        <v>43</v>
      </c>
      <c r="V504" s="9" t="s">
        <v>929</v>
      </c>
    </row>
    <row r="505" spans="1:22" ht="17.100000000000001" customHeight="1" x14ac:dyDescent="0.25">
      <c r="A505" s="29" t="s">
        <v>1815</v>
      </c>
      <c r="B505" s="15">
        <v>43881</v>
      </c>
      <c r="C505" s="9">
        <f t="shared" si="7"/>
        <v>2020</v>
      </c>
      <c r="D505" s="9" t="str">
        <f>TEXT(salestable[[#This Row],[OrderDate]],"MMM")</f>
        <v>Feb</v>
      </c>
      <c r="E505" s="14" t="s">
        <v>1816</v>
      </c>
      <c r="F505" s="14" t="s">
        <v>201</v>
      </c>
      <c r="G505" s="14" t="s">
        <v>96</v>
      </c>
      <c r="H505" s="14" t="s">
        <v>97</v>
      </c>
      <c r="I505" s="14" t="s">
        <v>108</v>
      </c>
      <c r="J505" s="14" t="s">
        <v>256</v>
      </c>
      <c r="K505" s="25">
        <v>2</v>
      </c>
      <c r="L505" s="16">
        <v>14.71</v>
      </c>
      <c r="M505" s="17">
        <v>0</v>
      </c>
      <c r="N505" s="18">
        <v>2.35</v>
      </c>
      <c r="O505" s="18">
        <v>4.47</v>
      </c>
      <c r="P505" s="18">
        <v>36.24</v>
      </c>
      <c r="Q505" s="14" t="s">
        <v>80</v>
      </c>
      <c r="R505" s="14" t="s">
        <v>28</v>
      </c>
      <c r="S505" s="14" t="s">
        <v>29</v>
      </c>
      <c r="T505" s="14" t="s">
        <v>30</v>
      </c>
      <c r="U505" s="14" t="s">
        <v>43</v>
      </c>
      <c r="V505" s="14" t="s">
        <v>1817</v>
      </c>
    </row>
    <row r="506" spans="1:22" ht="17.100000000000001" customHeight="1" x14ac:dyDescent="0.25">
      <c r="A506" s="28" t="s">
        <v>1818</v>
      </c>
      <c r="B506" s="10">
        <v>45519</v>
      </c>
      <c r="C506" s="9">
        <f t="shared" si="7"/>
        <v>2024</v>
      </c>
      <c r="D506" s="9" t="str">
        <f>TEXT(salestable[[#This Row],[OrderDate]],"MMM")</f>
        <v>Aug</v>
      </c>
      <c r="E506" s="9" t="s">
        <v>1819</v>
      </c>
      <c r="F506" s="9" t="s">
        <v>1408</v>
      </c>
      <c r="G506" s="9" t="s">
        <v>215</v>
      </c>
      <c r="H506" s="9" t="s">
        <v>216</v>
      </c>
      <c r="I506" s="9" t="s">
        <v>50</v>
      </c>
      <c r="J506" s="9" t="s">
        <v>123</v>
      </c>
      <c r="K506" s="25">
        <v>4</v>
      </c>
      <c r="L506" s="11">
        <v>95.35</v>
      </c>
      <c r="M506" s="12">
        <v>0</v>
      </c>
      <c r="N506" s="13">
        <v>19.07</v>
      </c>
      <c r="O506" s="13">
        <v>9.8000000000000007</v>
      </c>
      <c r="P506" s="13">
        <v>410.27</v>
      </c>
      <c r="Q506" s="9" t="s">
        <v>27</v>
      </c>
      <c r="R506" s="9" t="s">
        <v>28</v>
      </c>
      <c r="S506" s="9" t="s">
        <v>145</v>
      </c>
      <c r="T506" s="9" t="s">
        <v>146</v>
      </c>
      <c r="U506" s="9" t="s">
        <v>91</v>
      </c>
      <c r="V506" s="9" t="s">
        <v>1820</v>
      </c>
    </row>
    <row r="507" spans="1:22" ht="17.100000000000001" customHeight="1" x14ac:dyDescent="0.25">
      <c r="A507" s="29" t="s">
        <v>1821</v>
      </c>
      <c r="B507" s="15">
        <v>45552</v>
      </c>
      <c r="C507" s="9">
        <f t="shared" si="7"/>
        <v>2024</v>
      </c>
      <c r="D507" s="9" t="str">
        <f>TEXT(salestable[[#This Row],[OrderDate]],"MMM")</f>
        <v>Sep</v>
      </c>
      <c r="E507" s="14" t="s">
        <v>1822</v>
      </c>
      <c r="F507" s="14" t="s">
        <v>1802</v>
      </c>
      <c r="G507" s="14" t="s">
        <v>337</v>
      </c>
      <c r="H507" s="14" t="s">
        <v>338</v>
      </c>
      <c r="I507" s="14" t="s">
        <v>38</v>
      </c>
      <c r="J507" s="14" t="s">
        <v>79</v>
      </c>
      <c r="K507" s="25">
        <v>4</v>
      </c>
      <c r="L507" s="16">
        <v>128.54</v>
      </c>
      <c r="M507" s="17">
        <v>0</v>
      </c>
      <c r="N507" s="18">
        <v>25.71</v>
      </c>
      <c r="O507" s="18">
        <v>7.28</v>
      </c>
      <c r="P507" s="18">
        <v>547.15</v>
      </c>
      <c r="Q507" s="14" t="s">
        <v>59</v>
      </c>
      <c r="R507" s="14" t="s">
        <v>28</v>
      </c>
      <c r="S507" s="14" t="s">
        <v>51</v>
      </c>
      <c r="T507" s="14" t="s">
        <v>42</v>
      </c>
      <c r="U507" s="14" t="s">
        <v>43</v>
      </c>
      <c r="V507" s="14" t="s">
        <v>1767</v>
      </c>
    </row>
    <row r="508" spans="1:22" ht="17.100000000000001" customHeight="1" x14ac:dyDescent="0.25">
      <c r="A508" s="28" t="s">
        <v>1823</v>
      </c>
      <c r="B508" s="10">
        <v>44405</v>
      </c>
      <c r="C508" s="9">
        <f t="shared" si="7"/>
        <v>2021</v>
      </c>
      <c r="D508" s="9" t="str">
        <f>TEXT(salestable[[#This Row],[OrderDate]],"MMM")</f>
        <v>Jul</v>
      </c>
      <c r="E508" s="9" t="s">
        <v>1824</v>
      </c>
      <c r="F508" s="9" t="s">
        <v>1825</v>
      </c>
      <c r="G508" s="9" t="s">
        <v>172</v>
      </c>
      <c r="H508" s="9" t="s">
        <v>173</v>
      </c>
      <c r="I508" s="9" t="s">
        <v>98</v>
      </c>
      <c r="J508" s="9" t="s">
        <v>79</v>
      </c>
      <c r="K508" s="25">
        <v>1</v>
      </c>
      <c r="L508" s="11">
        <v>345.37</v>
      </c>
      <c r="M508" s="12">
        <v>0.05</v>
      </c>
      <c r="N508" s="13">
        <v>26.25</v>
      </c>
      <c r="O508" s="13">
        <v>7.68</v>
      </c>
      <c r="P508" s="13">
        <v>362.03</v>
      </c>
      <c r="Q508" s="9" t="s">
        <v>27</v>
      </c>
      <c r="R508" s="9" t="s">
        <v>99</v>
      </c>
      <c r="S508" s="9" t="s">
        <v>139</v>
      </c>
      <c r="T508" s="9" t="s">
        <v>140</v>
      </c>
      <c r="U508" s="9" t="s">
        <v>31</v>
      </c>
      <c r="V508" s="9" t="s">
        <v>1826</v>
      </c>
    </row>
    <row r="509" spans="1:22" ht="17.100000000000001" customHeight="1" x14ac:dyDescent="0.25">
      <c r="A509" s="29" t="s">
        <v>1827</v>
      </c>
      <c r="B509" s="15">
        <v>45044</v>
      </c>
      <c r="C509" s="9">
        <f t="shared" si="7"/>
        <v>2023</v>
      </c>
      <c r="D509" s="9" t="str">
        <f>TEXT(salestable[[#This Row],[OrderDate]],"MMM")</f>
        <v>Apr</v>
      </c>
      <c r="E509" s="14" t="s">
        <v>603</v>
      </c>
      <c r="F509" s="14" t="s">
        <v>260</v>
      </c>
      <c r="G509" s="14" t="s">
        <v>178</v>
      </c>
      <c r="H509" s="14" t="s">
        <v>179</v>
      </c>
      <c r="I509" s="14" t="s">
        <v>50</v>
      </c>
      <c r="J509" s="14" t="s">
        <v>123</v>
      </c>
      <c r="K509" s="25">
        <v>1</v>
      </c>
      <c r="L509" s="16">
        <v>478.42</v>
      </c>
      <c r="M509" s="17">
        <v>0</v>
      </c>
      <c r="N509" s="18">
        <v>57.41</v>
      </c>
      <c r="O509" s="18">
        <v>3.92</v>
      </c>
      <c r="P509" s="18">
        <v>539.75</v>
      </c>
      <c r="Q509" s="14" t="s">
        <v>40</v>
      </c>
      <c r="R509" s="14" t="s">
        <v>28</v>
      </c>
      <c r="S509" s="14" t="s">
        <v>51</v>
      </c>
      <c r="T509" s="14" t="s">
        <v>42</v>
      </c>
      <c r="U509" s="14" t="s">
        <v>43</v>
      </c>
      <c r="V509" s="14" t="s">
        <v>1828</v>
      </c>
    </row>
    <row r="510" spans="1:22" ht="17.100000000000001" customHeight="1" x14ac:dyDescent="0.25">
      <c r="A510" s="28" t="s">
        <v>1829</v>
      </c>
      <c r="B510" s="10">
        <v>44979</v>
      </c>
      <c r="C510" s="9">
        <f t="shared" si="7"/>
        <v>2023</v>
      </c>
      <c r="D510" s="9" t="str">
        <f>TEXT(salestable[[#This Row],[OrderDate]],"MMM")</f>
        <v>Feb</v>
      </c>
      <c r="E510" s="9" t="s">
        <v>1830</v>
      </c>
      <c r="F510" s="9" t="s">
        <v>95</v>
      </c>
      <c r="G510" s="9" t="s">
        <v>592</v>
      </c>
      <c r="H510" s="9" t="s">
        <v>593</v>
      </c>
      <c r="I510" s="9" t="s">
        <v>98</v>
      </c>
      <c r="J510" s="9" t="s">
        <v>354</v>
      </c>
      <c r="K510" s="25">
        <v>1</v>
      </c>
      <c r="L510" s="11">
        <v>127.81</v>
      </c>
      <c r="M510" s="12">
        <v>0</v>
      </c>
      <c r="N510" s="13">
        <v>10.220000000000001</v>
      </c>
      <c r="O510" s="13">
        <v>4.1100000000000003</v>
      </c>
      <c r="P510" s="13">
        <v>142.13999999999999</v>
      </c>
      <c r="Q510" s="9" t="s">
        <v>40</v>
      </c>
      <c r="R510" s="9" t="s">
        <v>28</v>
      </c>
      <c r="S510" s="9" t="s">
        <v>116</v>
      </c>
      <c r="T510" s="9" t="s">
        <v>42</v>
      </c>
      <c r="U510" s="9" t="s">
        <v>43</v>
      </c>
      <c r="V510" s="9" t="s">
        <v>1831</v>
      </c>
    </row>
    <row r="511" spans="1:22" ht="17.100000000000001" customHeight="1" x14ac:dyDescent="0.25">
      <c r="A511" s="29" t="s">
        <v>1832</v>
      </c>
      <c r="B511" s="15">
        <v>43980</v>
      </c>
      <c r="C511" s="9">
        <f t="shared" si="7"/>
        <v>2020</v>
      </c>
      <c r="D511" s="9" t="str">
        <f>TEXT(salestable[[#This Row],[OrderDate]],"MMM")</f>
        <v>May</v>
      </c>
      <c r="E511" s="14" t="s">
        <v>1833</v>
      </c>
      <c r="F511" s="14" t="s">
        <v>351</v>
      </c>
      <c r="G511" s="14" t="s">
        <v>164</v>
      </c>
      <c r="H511" s="14" t="s">
        <v>165</v>
      </c>
      <c r="I511" s="14" t="s">
        <v>38</v>
      </c>
      <c r="J511" s="14" t="s">
        <v>39</v>
      </c>
      <c r="K511" s="25">
        <v>3</v>
      </c>
      <c r="L511" s="16">
        <v>86.48</v>
      </c>
      <c r="M511" s="17">
        <v>0.05</v>
      </c>
      <c r="N511" s="18">
        <v>12.32</v>
      </c>
      <c r="O511" s="18">
        <v>3.55</v>
      </c>
      <c r="P511" s="18">
        <v>262.33999999999997</v>
      </c>
      <c r="Q511" s="14" t="s">
        <v>153</v>
      </c>
      <c r="R511" s="14" t="s">
        <v>28</v>
      </c>
      <c r="S511" s="14" t="s">
        <v>339</v>
      </c>
      <c r="T511" s="14" t="s">
        <v>82</v>
      </c>
      <c r="U511" s="14" t="s">
        <v>43</v>
      </c>
      <c r="V511" s="14" t="s">
        <v>1834</v>
      </c>
    </row>
    <row r="512" spans="1:22" ht="17.100000000000001" customHeight="1" x14ac:dyDescent="0.25">
      <c r="A512" s="28" t="s">
        <v>1835</v>
      </c>
      <c r="B512" s="10">
        <v>44144</v>
      </c>
      <c r="C512" s="9">
        <f t="shared" si="7"/>
        <v>2020</v>
      </c>
      <c r="D512" s="9" t="str">
        <f>TEXT(salestable[[#This Row],[OrderDate]],"MMM")</f>
        <v>Nov</v>
      </c>
      <c r="E512" s="9" t="s">
        <v>1836</v>
      </c>
      <c r="F512" s="9" t="s">
        <v>720</v>
      </c>
      <c r="G512" s="9" t="s">
        <v>196</v>
      </c>
      <c r="H512" s="9" t="s">
        <v>197</v>
      </c>
      <c r="I512" s="9" t="s">
        <v>98</v>
      </c>
      <c r="J512" s="9" t="s">
        <v>79</v>
      </c>
      <c r="K512" s="25">
        <v>5</v>
      </c>
      <c r="L512" s="11">
        <v>96.58</v>
      </c>
      <c r="M512" s="12">
        <v>0</v>
      </c>
      <c r="N512" s="13">
        <v>38.630000000000003</v>
      </c>
      <c r="O512" s="13">
        <v>6.68</v>
      </c>
      <c r="P512" s="13">
        <v>528.21</v>
      </c>
      <c r="Q512" s="9" t="s">
        <v>27</v>
      </c>
      <c r="R512" s="9" t="s">
        <v>28</v>
      </c>
      <c r="S512" s="9" t="s">
        <v>71</v>
      </c>
      <c r="T512" s="9" t="s">
        <v>42</v>
      </c>
      <c r="U512" s="9" t="s">
        <v>91</v>
      </c>
      <c r="V512" s="9" t="s">
        <v>1837</v>
      </c>
    </row>
    <row r="513" spans="1:22" ht="17.100000000000001" customHeight="1" x14ac:dyDescent="0.25">
      <c r="A513" s="29" t="s">
        <v>1838</v>
      </c>
      <c r="B513" s="15">
        <v>44400</v>
      </c>
      <c r="C513" s="9">
        <f t="shared" si="7"/>
        <v>2021</v>
      </c>
      <c r="D513" s="9" t="str">
        <f>TEXT(salestable[[#This Row],[OrderDate]],"MMM")</f>
        <v>Jul</v>
      </c>
      <c r="E513" s="14" t="s">
        <v>1839</v>
      </c>
      <c r="F513" s="14" t="s">
        <v>555</v>
      </c>
      <c r="G513" s="14" t="s">
        <v>164</v>
      </c>
      <c r="H513" s="14" t="s">
        <v>165</v>
      </c>
      <c r="I513" s="14" t="s">
        <v>108</v>
      </c>
      <c r="J513" s="14" t="s">
        <v>26</v>
      </c>
      <c r="K513" s="25">
        <v>1</v>
      </c>
      <c r="L513" s="16">
        <v>169.23</v>
      </c>
      <c r="M513" s="17">
        <v>0.05</v>
      </c>
      <c r="N513" s="18">
        <v>8.0399999999999991</v>
      </c>
      <c r="O513" s="18">
        <v>2.9</v>
      </c>
      <c r="P513" s="18">
        <v>171.71</v>
      </c>
      <c r="Q513" s="14" t="s">
        <v>69</v>
      </c>
      <c r="R513" s="14" t="s">
        <v>132</v>
      </c>
      <c r="S513" s="14" t="s">
        <v>81</v>
      </c>
      <c r="T513" s="14" t="s">
        <v>82</v>
      </c>
      <c r="U513" s="14" t="s">
        <v>43</v>
      </c>
      <c r="V513" s="14" t="s">
        <v>1003</v>
      </c>
    </row>
    <row r="514" spans="1:22" ht="17.100000000000001" customHeight="1" x14ac:dyDescent="0.25">
      <c r="A514" s="28" t="s">
        <v>1840</v>
      </c>
      <c r="B514" s="10">
        <v>45196</v>
      </c>
      <c r="C514" s="9">
        <f t="shared" si="7"/>
        <v>2023</v>
      </c>
      <c r="D514" s="9" t="str">
        <f>TEXT(salestable[[#This Row],[OrderDate]],"MMM")</f>
        <v>Sep</v>
      </c>
      <c r="E514" s="9" t="s">
        <v>1841</v>
      </c>
      <c r="F514" s="9" t="s">
        <v>328</v>
      </c>
      <c r="G514" s="9" t="s">
        <v>574</v>
      </c>
      <c r="H514" s="9" t="s">
        <v>575</v>
      </c>
      <c r="I514" s="9" t="s">
        <v>180</v>
      </c>
      <c r="J514" s="9" t="s">
        <v>68</v>
      </c>
      <c r="K514" s="25">
        <v>2</v>
      </c>
      <c r="L514" s="11">
        <v>145.09</v>
      </c>
      <c r="M514" s="12">
        <v>0.3</v>
      </c>
      <c r="N514" s="13">
        <v>16.25</v>
      </c>
      <c r="O514" s="13">
        <v>9.67</v>
      </c>
      <c r="P514" s="13">
        <v>229.05</v>
      </c>
      <c r="Q514" s="9" t="s">
        <v>27</v>
      </c>
      <c r="R514" s="9" t="s">
        <v>28</v>
      </c>
      <c r="S514" s="9" t="s">
        <v>41</v>
      </c>
      <c r="T514" s="9" t="s">
        <v>42</v>
      </c>
      <c r="U514" s="9" t="s">
        <v>43</v>
      </c>
      <c r="V514" s="9" t="s">
        <v>1842</v>
      </c>
    </row>
    <row r="515" spans="1:22" ht="17.100000000000001" customHeight="1" x14ac:dyDescent="0.25">
      <c r="A515" s="29" t="s">
        <v>1843</v>
      </c>
      <c r="B515" s="15">
        <v>44135</v>
      </c>
      <c r="C515" s="9">
        <f t="shared" si="7"/>
        <v>2020</v>
      </c>
      <c r="D515" s="9" t="str">
        <f>TEXT(salestable[[#This Row],[OrderDate]],"MMM")</f>
        <v>Oct</v>
      </c>
      <c r="E515" s="14" t="s">
        <v>1844</v>
      </c>
      <c r="F515" s="14" t="s">
        <v>753</v>
      </c>
      <c r="G515" s="14" t="s">
        <v>164</v>
      </c>
      <c r="H515" s="14" t="s">
        <v>165</v>
      </c>
      <c r="I515" s="14" t="s">
        <v>50</v>
      </c>
      <c r="J515" s="14" t="s">
        <v>354</v>
      </c>
      <c r="K515" s="25">
        <v>3</v>
      </c>
      <c r="L515" s="16">
        <v>313.08</v>
      </c>
      <c r="M515" s="17">
        <v>0</v>
      </c>
      <c r="N515" s="18">
        <v>46.96</v>
      </c>
      <c r="O515" s="18">
        <v>2.29</v>
      </c>
      <c r="P515" s="18">
        <v>988.49</v>
      </c>
      <c r="Q515" s="14" t="s">
        <v>80</v>
      </c>
      <c r="R515" s="14" t="s">
        <v>132</v>
      </c>
      <c r="S515" s="14" t="s">
        <v>81</v>
      </c>
      <c r="T515" s="14" t="s">
        <v>82</v>
      </c>
      <c r="U515" s="14" t="s">
        <v>43</v>
      </c>
      <c r="V515" s="14" t="s">
        <v>1845</v>
      </c>
    </row>
    <row r="516" spans="1:22" ht="17.100000000000001" customHeight="1" x14ac:dyDescent="0.25">
      <c r="A516" s="28" t="s">
        <v>1846</v>
      </c>
      <c r="B516" s="10">
        <v>45546</v>
      </c>
      <c r="C516" s="9">
        <f t="shared" ref="C516:C579" si="8">YEAR(B516)</f>
        <v>2024</v>
      </c>
      <c r="D516" s="9" t="str">
        <f>TEXT(salestable[[#This Row],[OrderDate]],"MMM")</f>
        <v>Sep</v>
      </c>
      <c r="E516" s="9" t="s">
        <v>1847</v>
      </c>
      <c r="F516" s="9" t="s">
        <v>465</v>
      </c>
      <c r="G516" s="9" t="s">
        <v>352</v>
      </c>
      <c r="H516" s="9" t="s">
        <v>353</v>
      </c>
      <c r="I516" s="9" t="s">
        <v>108</v>
      </c>
      <c r="J516" s="9" t="s">
        <v>26</v>
      </c>
      <c r="K516" s="25">
        <v>5</v>
      </c>
      <c r="L516" s="11">
        <v>210.72</v>
      </c>
      <c r="M516" s="12">
        <v>0.05</v>
      </c>
      <c r="N516" s="13">
        <v>180.17</v>
      </c>
      <c r="O516" s="13">
        <v>2.68</v>
      </c>
      <c r="P516" s="13">
        <v>1183.77</v>
      </c>
      <c r="Q516" s="9" t="s">
        <v>40</v>
      </c>
      <c r="R516" s="9" t="s">
        <v>28</v>
      </c>
      <c r="S516" s="9" t="s">
        <v>221</v>
      </c>
      <c r="T516" s="9" t="s">
        <v>222</v>
      </c>
      <c r="U516" s="9" t="s">
        <v>43</v>
      </c>
      <c r="V516" s="9" t="s">
        <v>1848</v>
      </c>
    </row>
    <row r="517" spans="1:22" ht="17.100000000000001" customHeight="1" x14ac:dyDescent="0.25">
      <c r="A517" s="29" t="s">
        <v>1849</v>
      </c>
      <c r="B517" s="15">
        <v>44512</v>
      </c>
      <c r="C517" s="9">
        <f t="shared" si="8"/>
        <v>2021</v>
      </c>
      <c r="D517" s="9" t="str">
        <f>TEXT(salestable[[#This Row],[OrderDate]],"MMM")</f>
        <v>Nov</v>
      </c>
      <c r="E517" s="14" t="s">
        <v>1850</v>
      </c>
      <c r="F517" s="14" t="s">
        <v>365</v>
      </c>
      <c r="G517" s="14" t="s">
        <v>358</v>
      </c>
      <c r="H517" s="14" t="s">
        <v>359</v>
      </c>
      <c r="I517" s="14" t="s">
        <v>180</v>
      </c>
      <c r="J517" s="14" t="s">
        <v>263</v>
      </c>
      <c r="K517" s="25">
        <v>1</v>
      </c>
      <c r="L517" s="16">
        <v>147.57</v>
      </c>
      <c r="M517" s="17">
        <v>0.1</v>
      </c>
      <c r="N517" s="18">
        <v>6.64</v>
      </c>
      <c r="O517" s="18">
        <v>1.35</v>
      </c>
      <c r="P517" s="18">
        <v>140.80000000000001</v>
      </c>
      <c r="Q517" s="14" t="s">
        <v>27</v>
      </c>
      <c r="R517" s="14" t="s">
        <v>28</v>
      </c>
      <c r="S517" s="14" t="s">
        <v>29</v>
      </c>
      <c r="T517" s="14" t="s">
        <v>30</v>
      </c>
      <c r="U517" s="14" t="s">
        <v>43</v>
      </c>
      <c r="V517" s="14" t="s">
        <v>1851</v>
      </c>
    </row>
    <row r="518" spans="1:22" ht="17.100000000000001" customHeight="1" x14ac:dyDescent="0.25">
      <c r="A518" s="28" t="s">
        <v>1852</v>
      </c>
      <c r="B518" s="10">
        <v>44668</v>
      </c>
      <c r="C518" s="9">
        <f t="shared" si="8"/>
        <v>2022</v>
      </c>
      <c r="D518" s="9" t="str">
        <f>TEXT(salestable[[#This Row],[OrderDate]],"MMM")</f>
        <v>Apr</v>
      </c>
      <c r="E518" s="9" t="s">
        <v>1853</v>
      </c>
      <c r="F518" s="9" t="s">
        <v>1854</v>
      </c>
      <c r="G518" s="9" t="s">
        <v>386</v>
      </c>
      <c r="H518" s="9" t="s">
        <v>387</v>
      </c>
      <c r="I518" s="9" t="s">
        <v>108</v>
      </c>
      <c r="J518" s="9" t="s">
        <v>354</v>
      </c>
      <c r="K518" s="25">
        <v>5</v>
      </c>
      <c r="L518" s="11">
        <v>77.319999999999993</v>
      </c>
      <c r="M518" s="12">
        <v>0.05</v>
      </c>
      <c r="N518" s="13">
        <v>18.36</v>
      </c>
      <c r="O518" s="13">
        <v>14.21</v>
      </c>
      <c r="P518" s="13">
        <v>399.84</v>
      </c>
      <c r="Q518" s="9" t="s">
        <v>69</v>
      </c>
      <c r="R518" s="9" t="s">
        <v>28</v>
      </c>
      <c r="S518" s="9" t="s">
        <v>221</v>
      </c>
      <c r="T518" s="9" t="s">
        <v>222</v>
      </c>
      <c r="U518" s="9" t="s">
        <v>31</v>
      </c>
      <c r="V518" s="9" t="s">
        <v>1855</v>
      </c>
    </row>
    <row r="519" spans="1:22" ht="17.100000000000001" customHeight="1" x14ac:dyDescent="0.25">
      <c r="A519" s="29" t="s">
        <v>1856</v>
      </c>
      <c r="B519" s="15">
        <v>45637</v>
      </c>
      <c r="C519" s="9">
        <f t="shared" si="8"/>
        <v>2024</v>
      </c>
      <c r="D519" s="9" t="str">
        <f>TEXT(salestable[[#This Row],[OrderDate]],"MMM")</f>
        <v>Dec</v>
      </c>
      <c r="E519" s="14" t="s">
        <v>1857</v>
      </c>
      <c r="F519" s="14" t="s">
        <v>1858</v>
      </c>
      <c r="G519" s="14" t="s">
        <v>137</v>
      </c>
      <c r="H519" s="14" t="s">
        <v>138</v>
      </c>
      <c r="I519" s="14" t="s">
        <v>38</v>
      </c>
      <c r="J519" s="14" t="s">
        <v>68</v>
      </c>
      <c r="K519" s="25">
        <v>1</v>
      </c>
      <c r="L519" s="16">
        <v>379.07</v>
      </c>
      <c r="M519" s="17">
        <v>0</v>
      </c>
      <c r="N519" s="18">
        <v>0</v>
      </c>
      <c r="O519" s="18">
        <v>10.43</v>
      </c>
      <c r="P519" s="18">
        <v>389.5</v>
      </c>
      <c r="Q519" s="14" t="s">
        <v>27</v>
      </c>
      <c r="R519" s="14" t="s">
        <v>28</v>
      </c>
      <c r="S519" s="14" t="s">
        <v>166</v>
      </c>
      <c r="T519" s="14" t="s">
        <v>167</v>
      </c>
      <c r="U519" s="14" t="s">
        <v>43</v>
      </c>
      <c r="V519" s="14" t="s">
        <v>1859</v>
      </c>
    </row>
    <row r="520" spans="1:22" ht="17.100000000000001" customHeight="1" x14ac:dyDescent="0.25">
      <c r="A520" s="28" t="s">
        <v>1860</v>
      </c>
      <c r="B520" s="10">
        <v>44908</v>
      </c>
      <c r="C520" s="9">
        <f t="shared" si="8"/>
        <v>2022</v>
      </c>
      <c r="D520" s="9" t="str">
        <f>TEXT(salestable[[#This Row],[OrderDate]],"MMM")</f>
        <v>Dec</v>
      </c>
      <c r="E520" s="9" t="s">
        <v>1861</v>
      </c>
      <c r="F520" s="9" t="s">
        <v>55</v>
      </c>
      <c r="G520" s="9" t="s">
        <v>352</v>
      </c>
      <c r="H520" s="9" t="s">
        <v>353</v>
      </c>
      <c r="I520" s="9" t="s">
        <v>25</v>
      </c>
      <c r="J520" s="9" t="s">
        <v>109</v>
      </c>
      <c r="K520" s="25">
        <v>2</v>
      </c>
      <c r="L520" s="11">
        <v>232.39</v>
      </c>
      <c r="M520" s="12">
        <v>0.1</v>
      </c>
      <c r="N520" s="13">
        <v>75.290000000000006</v>
      </c>
      <c r="O520" s="13">
        <v>11.76</v>
      </c>
      <c r="P520" s="13">
        <v>505.35</v>
      </c>
      <c r="Q520" s="9" t="s">
        <v>27</v>
      </c>
      <c r="R520" s="9" t="s">
        <v>28</v>
      </c>
      <c r="S520" s="9" t="s">
        <v>124</v>
      </c>
      <c r="T520" s="9" t="s">
        <v>125</v>
      </c>
      <c r="U520" s="9" t="s">
        <v>31</v>
      </c>
      <c r="V520" s="9" t="s">
        <v>1862</v>
      </c>
    </row>
    <row r="521" spans="1:22" ht="17.100000000000001" customHeight="1" x14ac:dyDescent="0.25">
      <c r="A521" s="29" t="s">
        <v>1863</v>
      </c>
      <c r="B521" s="15">
        <v>44833</v>
      </c>
      <c r="C521" s="9">
        <f t="shared" si="8"/>
        <v>2022</v>
      </c>
      <c r="D521" s="9" t="str">
        <f>TEXT(salestable[[#This Row],[OrderDate]],"MMM")</f>
        <v>Sep</v>
      </c>
      <c r="E521" s="14" t="s">
        <v>1864</v>
      </c>
      <c r="F521" s="14" t="s">
        <v>1739</v>
      </c>
      <c r="G521" s="14" t="s">
        <v>178</v>
      </c>
      <c r="H521" s="14" t="s">
        <v>179</v>
      </c>
      <c r="I521" s="14" t="s">
        <v>50</v>
      </c>
      <c r="J521" s="14" t="s">
        <v>68</v>
      </c>
      <c r="K521" s="25">
        <v>4</v>
      </c>
      <c r="L521" s="16">
        <v>452.96</v>
      </c>
      <c r="M521" s="17">
        <v>0.3</v>
      </c>
      <c r="N521" s="18">
        <v>63.41</v>
      </c>
      <c r="O521" s="18">
        <v>7.04</v>
      </c>
      <c r="P521" s="18">
        <v>1338.74</v>
      </c>
      <c r="Q521" s="14" t="s">
        <v>27</v>
      </c>
      <c r="R521" s="14" t="s">
        <v>28</v>
      </c>
      <c r="S521" s="14" t="s">
        <v>221</v>
      </c>
      <c r="T521" s="14" t="s">
        <v>222</v>
      </c>
      <c r="U521" s="14" t="s">
        <v>43</v>
      </c>
      <c r="V521" s="14" t="s">
        <v>1049</v>
      </c>
    </row>
    <row r="522" spans="1:22" ht="17.100000000000001" customHeight="1" x14ac:dyDescent="0.25">
      <c r="A522" s="28" t="s">
        <v>1865</v>
      </c>
      <c r="B522" s="10">
        <v>44274</v>
      </c>
      <c r="C522" s="9">
        <f t="shared" si="8"/>
        <v>2021</v>
      </c>
      <c r="D522" s="9" t="str">
        <f>TEXT(salestable[[#This Row],[OrderDate]],"MMM")</f>
        <v>Mar</v>
      </c>
      <c r="E522" s="9" t="s">
        <v>1866</v>
      </c>
      <c r="F522" s="9" t="s">
        <v>1372</v>
      </c>
      <c r="G522" s="9" t="s">
        <v>380</v>
      </c>
      <c r="H522" s="9" t="s">
        <v>381</v>
      </c>
      <c r="I522" s="9" t="s">
        <v>98</v>
      </c>
      <c r="J522" s="9" t="s">
        <v>256</v>
      </c>
      <c r="K522" s="25">
        <v>5</v>
      </c>
      <c r="L522" s="11">
        <v>550.04</v>
      </c>
      <c r="M522" s="12">
        <v>0.25</v>
      </c>
      <c r="N522" s="13">
        <v>0</v>
      </c>
      <c r="O522" s="13">
        <v>8.27</v>
      </c>
      <c r="P522" s="13">
        <v>2070.92</v>
      </c>
      <c r="Q522" s="9" t="s">
        <v>40</v>
      </c>
      <c r="R522" s="9" t="s">
        <v>132</v>
      </c>
      <c r="S522" s="9" t="s">
        <v>124</v>
      </c>
      <c r="T522" s="9" t="s">
        <v>125</v>
      </c>
      <c r="U522" s="9" t="s">
        <v>43</v>
      </c>
      <c r="V522" s="9" t="s">
        <v>1867</v>
      </c>
    </row>
    <row r="523" spans="1:22" ht="17.100000000000001" customHeight="1" x14ac:dyDescent="0.25">
      <c r="A523" s="29" t="s">
        <v>1868</v>
      </c>
      <c r="B523" s="15">
        <v>44443</v>
      </c>
      <c r="C523" s="9">
        <f t="shared" si="8"/>
        <v>2021</v>
      </c>
      <c r="D523" s="9" t="str">
        <f>TEXT(salestable[[#This Row],[OrderDate]],"MMM")</f>
        <v>Sep</v>
      </c>
      <c r="E523" s="14" t="s">
        <v>1869</v>
      </c>
      <c r="F523" s="14" t="s">
        <v>1636</v>
      </c>
      <c r="G523" s="14" t="s">
        <v>137</v>
      </c>
      <c r="H523" s="14" t="s">
        <v>138</v>
      </c>
      <c r="I523" s="14" t="s">
        <v>38</v>
      </c>
      <c r="J523" s="14" t="s">
        <v>109</v>
      </c>
      <c r="K523" s="25">
        <v>4</v>
      </c>
      <c r="L523" s="16">
        <v>222.81</v>
      </c>
      <c r="M523" s="17">
        <v>0.1</v>
      </c>
      <c r="N523" s="18">
        <v>64.17</v>
      </c>
      <c r="O523" s="18">
        <v>7.89</v>
      </c>
      <c r="P523" s="18">
        <v>874.18</v>
      </c>
      <c r="Q523" s="14" t="s">
        <v>69</v>
      </c>
      <c r="R523" s="14" t="s">
        <v>28</v>
      </c>
      <c r="S523" s="14" t="s">
        <v>89</v>
      </c>
      <c r="T523" s="14" t="s">
        <v>90</v>
      </c>
      <c r="U523" s="14" t="s">
        <v>72</v>
      </c>
      <c r="V523" s="14" t="s">
        <v>594</v>
      </c>
    </row>
    <row r="524" spans="1:22" ht="17.100000000000001" customHeight="1" x14ac:dyDescent="0.25">
      <c r="A524" s="28" t="s">
        <v>1870</v>
      </c>
      <c r="B524" s="10">
        <v>44823</v>
      </c>
      <c r="C524" s="9">
        <f t="shared" si="8"/>
        <v>2022</v>
      </c>
      <c r="D524" s="9" t="str">
        <f>TEXT(salestable[[#This Row],[OrderDate]],"MMM")</f>
        <v>Sep</v>
      </c>
      <c r="E524" s="9" t="s">
        <v>1871</v>
      </c>
      <c r="F524" s="9" t="s">
        <v>836</v>
      </c>
      <c r="G524" s="9" t="s">
        <v>196</v>
      </c>
      <c r="H524" s="9" t="s">
        <v>197</v>
      </c>
      <c r="I524" s="9" t="s">
        <v>180</v>
      </c>
      <c r="J524" s="9" t="s">
        <v>26</v>
      </c>
      <c r="K524" s="25">
        <v>4</v>
      </c>
      <c r="L524" s="11">
        <v>463.05</v>
      </c>
      <c r="M524" s="12">
        <v>0</v>
      </c>
      <c r="N524" s="13">
        <v>0</v>
      </c>
      <c r="O524" s="13">
        <v>14.83</v>
      </c>
      <c r="P524" s="13">
        <v>1867.03</v>
      </c>
      <c r="Q524" s="9" t="s">
        <v>40</v>
      </c>
      <c r="R524" s="9" t="s">
        <v>132</v>
      </c>
      <c r="S524" s="9" t="s">
        <v>145</v>
      </c>
      <c r="T524" s="9" t="s">
        <v>146</v>
      </c>
      <c r="U524" s="9" t="s">
        <v>31</v>
      </c>
      <c r="V524" s="9" t="s">
        <v>1872</v>
      </c>
    </row>
    <row r="525" spans="1:22" ht="17.100000000000001" customHeight="1" x14ac:dyDescent="0.25">
      <c r="A525" s="29" t="s">
        <v>1873</v>
      </c>
      <c r="B525" s="15">
        <v>44094</v>
      </c>
      <c r="C525" s="9">
        <f t="shared" si="8"/>
        <v>2020</v>
      </c>
      <c r="D525" s="9" t="str">
        <f>TEXT(salestable[[#This Row],[OrderDate]],"MMM")</f>
        <v>Sep</v>
      </c>
      <c r="E525" s="14" t="s">
        <v>1874</v>
      </c>
      <c r="F525" s="14" t="s">
        <v>1006</v>
      </c>
      <c r="G525" s="14" t="s">
        <v>36</v>
      </c>
      <c r="H525" s="14" t="s">
        <v>37</v>
      </c>
      <c r="I525" s="14" t="s">
        <v>50</v>
      </c>
      <c r="J525" s="14" t="s">
        <v>263</v>
      </c>
      <c r="K525" s="25">
        <v>2</v>
      </c>
      <c r="L525" s="16">
        <v>226.3</v>
      </c>
      <c r="M525" s="17">
        <v>0</v>
      </c>
      <c r="N525" s="18">
        <v>36.21</v>
      </c>
      <c r="O525" s="18">
        <v>14.7</v>
      </c>
      <c r="P525" s="18">
        <v>503.51</v>
      </c>
      <c r="Q525" s="14" t="s">
        <v>40</v>
      </c>
      <c r="R525" s="14" t="s">
        <v>181</v>
      </c>
      <c r="S525" s="14" t="s">
        <v>228</v>
      </c>
      <c r="T525" s="14" t="s">
        <v>82</v>
      </c>
      <c r="U525" s="14" t="s">
        <v>43</v>
      </c>
      <c r="V525" s="14" t="s">
        <v>1875</v>
      </c>
    </row>
    <row r="526" spans="1:22" ht="17.100000000000001" customHeight="1" x14ac:dyDescent="0.25">
      <c r="A526" s="28" t="s">
        <v>1876</v>
      </c>
      <c r="B526" s="10">
        <v>44907</v>
      </c>
      <c r="C526" s="9">
        <f t="shared" si="8"/>
        <v>2022</v>
      </c>
      <c r="D526" s="9" t="str">
        <f>TEXT(salestable[[#This Row],[OrderDate]],"MMM")</f>
        <v>Dec</v>
      </c>
      <c r="E526" s="9" t="s">
        <v>1877</v>
      </c>
      <c r="F526" s="9" t="s">
        <v>1878</v>
      </c>
      <c r="G526" s="9" t="s">
        <v>319</v>
      </c>
      <c r="H526" s="9" t="s">
        <v>320</v>
      </c>
      <c r="I526" s="9" t="s">
        <v>108</v>
      </c>
      <c r="J526" s="9" t="s">
        <v>123</v>
      </c>
      <c r="K526" s="25">
        <v>4</v>
      </c>
      <c r="L526" s="11">
        <v>562.49</v>
      </c>
      <c r="M526" s="12">
        <v>0.05</v>
      </c>
      <c r="N526" s="13">
        <v>106.87</v>
      </c>
      <c r="O526" s="13">
        <v>10.79</v>
      </c>
      <c r="P526" s="13">
        <v>2255.12</v>
      </c>
      <c r="Q526" s="9" t="s">
        <v>27</v>
      </c>
      <c r="R526" s="9" t="s">
        <v>99</v>
      </c>
      <c r="S526" s="9" t="s">
        <v>182</v>
      </c>
      <c r="T526" s="9" t="s">
        <v>183</v>
      </c>
      <c r="U526" s="9" t="s">
        <v>43</v>
      </c>
      <c r="V526" s="9" t="s">
        <v>1879</v>
      </c>
    </row>
    <row r="527" spans="1:22" ht="17.100000000000001" customHeight="1" x14ac:dyDescent="0.25">
      <c r="A527" s="29" t="s">
        <v>1880</v>
      </c>
      <c r="B527" s="15">
        <v>45426</v>
      </c>
      <c r="C527" s="9">
        <f t="shared" si="8"/>
        <v>2024</v>
      </c>
      <c r="D527" s="9" t="str">
        <f>TEXT(salestable[[#This Row],[OrderDate]],"MMM")</f>
        <v>May</v>
      </c>
      <c r="E527" s="14" t="s">
        <v>1881</v>
      </c>
      <c r="F527" s="14" t="s">
        <v>1802</v>
      </c>
      <c r="G527" s="14" t="s">
        <v>178</v>
      </c>
      <c r="H527" s="14" t="s">
        <v>179</v>
      </c>
      <c r="I527" s="14" t="s">
        <v>180</v>
      </c>
      <c r="J527" s="14" t="s">
        <v>263</v>
      </c>
      <c r="K527" s="25">
        <v>5</v>
      </c>
      <c r="L527" s="16">
        <v>176.63</v>
      </c>
      <c r="M527" s="17">
        <v>0.1</v>
      </c>
      <c r="N527" s="18">
        <v>95.38</v>
      </c>
      <c r="O527" s="18">
        <v>14.05</v>
      </c>
      <c r="P527" s="18">
        <v>904.26</v>
      </c>
      <c r="Q527" s="14" t="s">
        <v>69</v>
      </c>
      <c r="R527" s="14" t="s">
        <v>28</v>
      </c>
      <c r="S527" s="14" t="s">
        <v>188</v>
      </c>
      <c r="T527" s="14" t="s">
        <v>82</v>
      </c>
      <c r="U527" s="14" t="s">
        <v>91</v>
      </c>
      <c r="V527" s="14" t="s">
        <v>1882</v>
      </c>
    </row>
    <row r="528" spans="1:22" ht="17.100000000000001" customHeight="1" x14ac:dyDescent="0.25">
      <c r="A528" s="28" t="s">
        <v>1883</v>
      </c>
      <c r="B528" s="10">
        <v>44834</v>
      </c>
      <c r="C528" s="9">
        <f t="shared" si="8"/>
        <v>2022</v>
      </c>
      <c r="D528" s="9" t="str">
        <f>TEXT(salestable[[#This Row],[OrderDate]],"MMM")</f>
        <v>Sep</v>
      </c>
      <c r="E528" s="9" t="s">
        <v>1884</v>
      </c>
      <c r="F528" s="9" t="s">
        <v>1885</v>
      </c>
      <c r="G528" s="9" t="s">
        <v>530</v>
      </c>
      <c r="H528" s="9" t="s">
        <v>531</v>
      </c>
      <c r="I528" s="9" t="s">
        <v>108</v>
      </c>
      <c r="J528" s="9" t="s">
        <v>109</v>
      </c>
      <c r="K528" s="25">
        <v>3</v>
      </c>
      <c r="L528" s="11">
        <v>300.62</v>
      </c>
      <c r="M528" s="12">
        <v>0</v>
      </c>
      <c r="N528" s="13">
        <v>72.150000000000006</v>
      </c>
      <c r="O528" s="13">
        <v>5.26</v>
      </c>
      <c r="P528" s="13">
        <v>979.27</v>
      </c>
      <c r="Q528" s="9" t="s">
        <v>69</v>
      </c>
      <c r="R528" s="9" t="s">
        <v>28</v>
      </c>
      <c r="S528" s="9" t="s">
        <v>41</v>
      </c>
      <c r="T528" s="9" t="s">
        <v>42</v>
      </c>
      <c r="U528" s="9" t="s">
        <v>43</v>
      </c>
      <c r="V528" s="9" t="s">
        <v>1886</v>
      </c>
    </row>
    <row r="529" spans="1:22" ht="17.100000000000001" customHeight="1" x14ac:dyDescent="0.25">
      <c r="A529" s="29" t="s">
        <v>1887</v>
      </c>
      <c r="B529" s="15">
        <v>45474</v>
      </c>
      <c r="C529" s="9">
        <f t="shared" si="8"/>
        <v>2024</v>
      </c>
      <c r="D529" s="9" t="str">
        <f>TEXT(salestable[[#This Row],[OrderDate]],"MMM")</f>
        <v>Jul</v>
      </c>
      <c r="E529" s="14" t="s">
        <v>1888</v>
      </c>
      <c r="F529" s="14" t="s">
        <v>497</v>
      </c>
      <c r="G529" s="14" t="s">
        <v>151</v>
      </c>
      <c r="H529" s="14" t="s">
        <v>152</v>
      </c>
      <c r="I529" s="14" t="s">
        <v>50</v>
      </c>
      <c r="J529" s="14" t="s">
        <v>354</v>
      </c>
      <c r="K529" s="25">
        <v>5</v>
      </c>
      <c r="L529" s="16">
        <v>9.07</v>
      </c>
      <c r="M529" s="17">
        <v>0.1</v>
      </c>
      <c r="N529" s="18">
        <v>4.9000000000000004</v>
      </c>
      <c r="O529" s="18">
        <v>2.42</v>
      </c>
      <c r="P529" s="18">
        <v>48.14</v>
      </c>
      <c r="Q529" s="14" t="s">
        <v>40</v>
      </c>
      <c r="R529" s="14" t="s">
        <v>132</v>
      </c>
      <c r="S529" s="14" t="s">
        <v>41</v>
      </c>
      <c r="T529" s="14" t="s">
        <v>42</v>
      </c>
      <c r="U529" s="14" t="s">
        <v>43</v>
      </c>
      <c r="V529" s="14" t="s">
        <v>1889</v>
      </c>
    </row>
    <row r="530" spans="1:22" ht="17.100000000000001" customHeight="1" x14ac:dyDescent="0.25">
      <c r="A530" s="28" t="s">
        <v>1890</v>
      </c>
      <c r="B530" s="10">
        <v>43835</v>
      </c>
      <c r="C530" s="9">
        <f t="shared" si="8"/>
        <v>2020</v>
      </c>
      <c r="D530" s="9" t="str">
        <f>TEXT(salestable[[#This Row],[OrderDate]],"MMM")</f>
        <v>Jan</v>
      </c>
      <c r="E530" s="9" t="s">
        <v>1891</v>
      </c>
      <c r="F530" s="9" t="s">
        <v>1892</v>
      </c>
      <c r="G530" s="9" t="s">
        <v>783</v>
      </c>
      <c r="H530" s="9" t="s">
        <v>784</v>
      </c>
      <c r="I530" s="9" t="s">
        <v>98</v>
      </c>
      <c r="J530" s="9" t="s">
        <v>123</v>
      </c>
      <c r="K530" s="25">
        <v>1</v>
      </c>
      <c r="L530" s="11">
        <v>148.63999999999999</v>
      </c>
      <c r="M530" s="12">
        <v>0.25</v>
      </c>
      <c r="N530" s="13">
        <v>8.92</v>
      </c>
      <c r="O530" s="13">
        <v>6.7</v>
      </c>
      <c r="P530" s="13">
        <v>127.1</v>
      </c>
      <c r="Q530" s="9" t="s">
        <v>69</v>
      </c>
      <c r="R530" s="9" t="s">
        <v>28</v>
      </c>
      <c r="S530" s="9" t="s">
        <v>154</v>
      </c>
      <c r="T530" s="9" t="s">
        <v>155</v>
      </c>
      <c r="U530" s="9" t="s">
        <v>72</v>
      </c>
      <c r="V530" s="9" t="s">
        <v>1893</v>
      </c>
    </row>
    <row r="531" spans="1:22" ht="17.100000000000001" customHeight="1" x14ac:dyDescent="0.25">
      <c r="A531" s="29" t="s">
        <v>1894</v>
      </c>
      <c r="B531" s="15">
        <v>44957</v>
      </c>
      <c r="C531" s="9">
        <f t="shared" si="8"/>
        <v>2023</v>
      </c>
      <c r="D531" s="9" t="str">
        <f>TEXT(salestable[[#This Row],[OrderDate]],"MMM")</f>
        <v>Jan</v>
      </c>
      <c r="E531" s="14" t="s">
        <v>1895</v>
      </c>
      <c r="F531" s="14" t="s">
        <v>641</v>
      </c>
      <c r="G531" s="14" t="s">
        <v>945</v>
      </c>
      <c r="H531" s="14" t="s">
        <v>946</v>
      </c>
      <c r="I531" s="14" t="s">
        <v>98</v>
      </c>
      <c r="J531" s="14" t="s">
        <v>58</v>
      </c>
      <c r="K531" s="25">
        <v>1</v>
      </c>
      <c r="L531" s="16">
        <v>95.29</v>
      </c>
      <c r="M531" s="17">
        <v>0</v>
      </c>
      <c r="N531" s="18">
        <v>4.76</v>
      </c>
      <c r="O531" s="18">
        <v>10.99</v>
      </c>
      <c r="P531" s="18">
        <v>111.04</v>
      </c>
      <c r="Q531" s="14" t="s">
        <v>69</v>
      </c>
      <c r="R531" s="14" t="s">
        <v>28</v>
      </c>
      <c r="S531" s="14" t="s">
        <v>60</v>
      </c>
      <c r="T531" s="14" t="s">
        <v>61</v>
      </c>
      <c r="U531" s="14" t="s">
        <v>43</v>
      </c>
      <c r="V531" s="14" t="s">
        <v>1896</v>
      </c>
    </row>
    <row r="532" spans="1:22" ht="17.100000000000001" customHeight="1" x14ac:dyDescent="0.25">
      <c r="A532" s="28" t="s">
        <v>1897</v>
      </c>
      <c r="B532" s="10">
        <v>45050</v>
      </c>
      <c r="C532" s="9">
        <f t="shared" si="8"/>
        <v>2023</v>
      </c>
      <c r="D532" s="9" t="str">
        <f>TEXT(salestable[[#This Row],[OrderDate]],"MMM")</f>
        <v>May</v>
      </c>
      <c r="E532" s="9" t="s">
        <v>1898</v>
      </c>
      <c r="F532" s="9" t="s">
        <v>474</v>
      </c>
      <c r="G532" s="9" t="s">
        <v>530</v>
      </c>
      <c r="H532" s="9" t="s">
        <v>531</v>
      </c>
      <c r="I532" s="9" t="s">
        <v>50</v>
      </c>
      <c r="J532" s="9" t="s">
        <v>123</v>
      </c>
      <c r="K532" s="25">
        <v>1</v>
      </c>
      <c r="L532" s="11">
        <v>430.27</v>
      </c>
      <c r="M532" s="12">
        <v>0.2</v>
      </c>
      <c r="N532" s="13">
        <v>27.54</v>
      </c>
      <c r="O532" s="13">
        <v>3.66</v>
      </c>
      <c r="P532" s="13">
        <v>375.42</v>
      </c>
      <c r="Q532" s="9" t="s">
        <v>80</v>
      </c>
      <c r="R532" s="9" t="s">
        <v>132</v>
      </c>
      <c r="S532" s="9" t="s">
        <v>339</v>
      </c>
      <c r="T532" s="9" t="s">
        <v>82</v>
      </c>
      <c r="U532" s="9" t="s">
        <v>43</v>
      </c>
      <c r="V532" s="9" t="s">
        <v>1899</v>
      </c>
    </row>
    <row r="533" spans="1:22" ht="17.100000000000001" customHeight="1" x14ac:dyDescent="0.25">
      <c r="A533" s="29" t="s">
        <v>1900</v>
      </c>
      <c r="B533" s="15">
        <v>44604</v>
      </c>
      <c r="C533" s="9">
        <f t="shared" si="8"/>
        <v>2022</v>
      </c>
      <c r="D533" s="9" t="str">
        <f>TEXT(salestable[[#This Row],[OrderDate]],"MMM")</f>
        <v>Feb</v>
      </c>
      <c r="E533" s="14" t="s">
        <v>1901</v>
      </c>
      <c r="F533" s="14" t="s">
        <v>177</v>
      </c>
      <c r="G533" s="14" t="s">
        <v>469</v>
      </c>
      <c r="H533" s="14" t="s">
        <v>470</v>
      </c>
      <c r="I533" s="14" t="s">
        <v>25</v>
      </c>
      <c r="J533" s="14" t="s">
        <v>109</v>
      </c>
      <c r="K533" s="25">
        <v>5</v>
      </c>
      <c r="L533" s="16">
        <v>46.86</v>
      </c>
      <c r="M533" s="17">
        <v>0.05</v>
      </c>
      <c r="N533" s="18">
        <v>0</v>
      </c>
      <c r="O533" s="18">
        <v>13.63</v>
      </c>
      <c r="P533" s="18">
        <v>236.22</v>
      </c>
      <c r="Q533" s="14" t="s">
        <v>27</v>
      </c>
      <c r="R533" s="14" t="s">
        <v>132</v>
      </c>
      <c r="S533" s="14" t="s">
        <v>71</v>
      </c>
      <c r="T533" s="14" t="s">
        <v>42</v>
      </c>
      <c r="U533" s="14" t="s">
        <v>43</v>
      </c>
      <c r="V533" s="14" t="s">
        <v>1902</v>
      </c>
    </row>
    <row r="534" spans="1:22" ht="17.100000000000001" customHeight="1" x14ac:dyDescent="0.25">
      <c r="A534" s="28" t="s">
        <v>1903</v>
      </c>
      <c r="B534" s="10">
        <v>44707</v>
      </c>
      <c r="C534" s="9">
        <f t="shared" si="8"/>
        <v>2022</v>
      </c>
      <c r="D534" s="9" t="str">
        <f>TEXT(salestable[[#This Row],[OrderDate]],"MMM")</f>
        <v>May</v>
      </c>
      <c r="E534" s="9" t="s">
        <v>1904</v>
      </c>
      <c r="F534" s="9" t="s">
        <v>772</v>
      </c>
      <c r="G534" s="9" t="s">
        <v>456</v>
      </c>
      <c r="H534" s="9" t="s">
        <v>457</v>
      </c>
      <c r="I534" s="9" t="s">
        <v>98</v>
      </c>
      <c r="J534" s="9" t="s">
        <v>26</v>
      </c>
      <c r="K534" s="25">
        <v>5</v>
      </c>
      <c r="L534" s="11">
        <v>362.31</v>
      </c>
      <c r="M534" s="12">
        <v>0</v>
      </c>
      <c r="N534" s="13">
        <v>90.58</v>
      </c>
      <c r="O534" s="13">
        <v>3.51</v>
      </c>
      <c r="P534" s="13">
        <v>1905.64</v>
      </c>
      <c r="Q534" s="9" t="s">
        <v>80</v>
      </c>
      <c r="R534" s="9" t="s">
        <v>70</v>
      </c>
      <c r="S534" s="9" t="s">
        <v>124</v>
      </c>
      <c r="T534" s="9" t="s">
        <v>125</v>
      </c>
      <c r="U534" s="9" t="s">
        <v>43</v>
      </c>
      <c r="V534" s="9" t="s">
        <v>833</v>
      </c>
    </row>
    <row r="535" spans="1:22" ht="17.100000000000001" customHeight="1" x14ac:dyDescent="0.25">
      <c r="A535" s="29" t="s">
        <v>1905</v>
      </c>
      <c r="B535" s="15">
        <v>44822</v>
      </c>
      <c r="C535" s="9">
        <f t="shared" si="8"/>
        <v>2022</v>
      </c>
      <c r="D535" s="9" t="str">
        <f>TEXT(salestable[[#This Row],[OrderDate]],"MMM")</f>
        <v>Sep</v>
      </c>
      <c r="E535" s="14" t="s">
        <v>1906</v>
      </c>
      <c r="F535" s="14" t="s">
        <v>332</v>
      </c>
      <c r="G535" s="14" t="s">
        <v>137</v>
      </c>
      <c r="H535" s="14" t="s">
        <v>138</v>
      </c>
      <c r="I535" s="14" t="s">
        <v>98</v>
      </c>
      <c r="J535" s="14" t="s">
        <v>58</v>
      </c>
      <c r="K535" s="25">
        <v>4</v>
      </c>
      <c r="L535" s="16">
        <v>117.96</v>
      </c>
      <c r="M535" s="17">
        <v>0.05</v>
      </c>
      <c r="N535" s="18">
        <v>22.41</v>
      </c>
      <c r="O535" s="18">
        <v>12.41</v>
      </c>
      <c r="P535" s="18">
        <v>483.07</v>
      </c>
      <c r="Q535" s="14" t="s">
        <v>27</v>
      </c>
      <c r="R535" s="14" t="s">
        <v>99</v>
      </c>
      <c r="S535" s="14" t="s">
        <v>124</v>
      </c>
      <c r="T535" s="14" t="s">
        <v>125</v>
      </c>
      <c r="U535" s="14" t="s">
        <v>43</v>
      </c>
      <c r="V535" s="14" t="s">
        <v>1907</v>
      </c>
    </row>
    <row r="536" spans="1:22" ht="17.100000000000001" customHeight="1" x14ac:dyDescent="0.25">
      <c r="A536" s="28" t="s">
        <v>1908</v>
      </c>
      <c r="B536" s="10">
        <v>44714</v>
      </c>
      <c r="C536" s="9">
        <f t="shared" si="8"/>
        <v>2022</v>
      </c>
      <c r="D536" s="9" t="str">
        <f>TEXT(salestable[[#This Row],[OrderDate]],"MMM")</f>
        <v>Jun</v>
      </c>
      <c r="E536" s="9" t="s">
        <v>1909</v>
      </c>
      <c r="F536" s="9" t="s">
        <v>1509</v>
      </c>
      <c r="G536" s="9" t="s">
        <v>202</v>
      </c>
      <c r="H536" s="9" t="s">
        <v>203</v>
      </c>
      <c r="I536" s="9" t="s">
        <v>38</v>
      </c>
      <c r="J536" s="9" t="s">
        <v>123</v>
      </c>
      <c r="K536" s="25">
        <v>4</v>
      </c>
      <c r="L536" s="11">
        <v>469.66</v>
      </c>
      <c r="M536" s="12">
        <v>0</v>
      </c>
      <c r="N536" s="13">
        <v>0</v>
      </c>
      <c r="O536" s="13">
        <v>7.48</v>
      </c>
      <c r="P536" s="13">
        <v>1886.12</v>
      </c>
      <c r="Q536" s="9" t="s">
        <v>59</v>
      </c>
      <c r="R536" s="9" t="s">
        <v>28</v>
      </c>
      <c r="S536" s="9" t="s">
        <v>100</v>
      </c>
      <c r="T536" s="9" t="s">
        <v>101</v>
      </c>
      <c r="U536" s="9" t="s">
        <v>31</v>
      </c>
      <c r="V536" s="9" t="s">
        <v>1910</v>
      </c>
    </row>
    <row r="537" spans="1:22" ht="17.100000000000001" customHeight="1" x14ac:dyDescent="0.25">
      <c r="A537" s="29" t="s">
        <v>1911</v>
      </c>
      <c r="B537" s="15">
        <v>45204</v>
      </c>
      <c r="C537" s="9">
        <f t="shared" si="8"/>
        <v>2023</v>
      </c>
      <c r="D537" s="9" t="str">
        <f>TEXT(salestable[[#This Row],[OrderDate]],"MMM")</f>
        <v>Oct</v>
      </c>
      <c r="E537" s="14" t="s">
        <v>1912</v>
      </c>
      <c r="F537" s="14" t="s">
        <v>555</v>
      </c>
      <c r="G537" s="14" t="s">
        <v>96</v>
      </c>
      <c r="H537" s="14" t="s">
        <v>97</v>
      </c>
      <c r="I537" s="14" t="s">
        <v>25</v>
      </c>
      <c r="J537" s="14" t="s">
        <v>26</v>
      </c>
      <c r="K537" s="25">
        <v>5</v>
      </c>
      <c r="L537" s="16">
        <v>397.96</v>
      </c>
      <c r="M537" s="17">
        <v>0</v>
      </c>
      <c r="N537" s="18">
        <v>159.18</v>
      </c>
      <c r="O537" s="18">
        <v>6.39</v>
      </c>
      <c r="P537" s="18">
        <v>2155.37</v>
      </c>
      <c r="Q537" s="14" t="s">
        <v>69</v>
      </c>
      <c r="R537" s="14" t="s">
        <v>28</v>
      </c>
      <c r="S537" s="14" t="s">
        <v>139</v>
      </c>
      <c r="T537" s="14" t="s">
        <v>140</v>
      </c>
      <c r="U537" s="14" t="s">
        <v>43</v>
      </c>
      <c r="V537" s="14" t="s">
        <v>1913</v>
      </c>
    </row>
    <row r="538" spans="1:22" ht="17.100000000000001" customHeight="1" x14ac:dyDescent="0.25">
      <c r="A538" s="28" t="s">
        <v>1914</v>
      </c>
      <c r="B538" s="10">
        <v>43877</v>
      </c>
      <c r="C538" s="9">
        <f t="shared" si="8"/>
        <v>2020</v>
      </c>
      <c r="D538" s="9" t="str">
        <f>TEXT(salestable[[#This Row],[OrderDate]],"MMM")</f>
        <v>Feb</v>
      </c>
      <c r="E538" s="9" t="s">
        <v>1915</v>
      </c>
      <c r="F538" s="9" t="s">
        <v>881</v>
      </c>
      <c r="G538" s="9" t="s">
        <v>319</v>
      </c>
      <c r="H538" s="9" t="s">
        <v>320</v>
      </c>
      <c r="I538" s="9" t="s">
        <v>38</v>
      </c>
      <c r="J538" s="9" t="s">
        <v>123</v>
      </c>
      <c r="K538" s="25">
        <v>3</v>
      </c>
      <c r="L538" s="11">
        <v>476.51</v>
      </c>
      <c r="M538" s="12">
        <v>0</v>
      </c>
      <c r="N538" s="13">
        <v>114.36</v>
      </c>
      <c r="O538" s="13">
        <v>13.08</v>
      </c>
      <c r="P538" s="13">
        <v>1556.97</v>
      </c>
      <c r="Q538" s="9" t="s">
        <v>69</v>
      </c>
      <c r="R538" s="9" t="s">
        <v>28</v>
      </c>
      <c r="S538" s="9" t="s">
        <v>339</v>
      </c>
      <c r="T538" s="9" t="s">
        <v>82</v>
      </c>
      <c r="U538" s="9" t="s">
        <v>43</v>
      </c>
      <c r="V538" s="9" t="s">
        <v>1916</v>
      </c>
    </row>
    <row r="539" spans="1:22" ht="17.100000000000001" customHeight="1" x14ac:dyDescent="0.25">
      <c r="A539" s="29" t="s">
        <v>1917</v>
      </c>
      <c r="B539" s="15">
        <v>44697</v>
      </c>
      <c r="C539" s="9">
        <f t="shared" si="8"/>
        <v>2022</v>
      </c>
      <c r="D539" s="9" t="str">
        <f>TEXT(salestable[[#This Row],[OrderDate]],"MMM")</f>
        <v>May</v>
      </c>
      <c r="E539" s="14" t="s">
        <v>1918</v>
      </c>
      <c r="F539" s="14" t="s">
        <v>1919</v>
      </c>
      <c r="G539" s="14" t="s">
        <v>208</v>
      </c>
      <c r="H539" s="14" t="s">
        <v>209</v>
      </c>
      <c r="I539" s="14" t="s">
        <v>38</v>
      </c>
      <c r="J539" s="14" t="s">
        <v>26</v>
      </c>
      <c r="K539" s="25">
        <v>2</v>
      </c>
      <c r="L539" s="16">
        <v>67.33</v>
      </c>
      <c r="M539" s="17">
        <v>0.05</v>
      </c>
      <c r="N539" s="18">
        <v>6.4</v>
      </c>
      <c r="O539" s="18">
        <v>3.61</v>
      </c>
      <c r="P539" s="18">
        <v>137.94</v>
      </c>
      <c r="Q539" s="14" t="s">
        <v>69</v>
      </c>
      <c r="R539" s="14" t="s">
        <v>28</v>
      </c>
      <c r="S539" s="14" t="s">
        <v>124</v>
      </c>
      <c r="T539" s="14" t="s">
        <v>125</v>
      </c>
      <c r="U539" s="14" t="s">
        <v>43</v>
      </c>
      <c r="V539" s="14" t="s">
        <v>1920</v>
      </c>
    </row>
    <row r="540" spans="1:22" ht="17.100000000000001" customHeight="1" x14ac:dyDescent="0.25">
      <c r="A540" s="28" t="s">
        <v>1921</v>
      </c>
      <c r="B540" s="10">
        <v>44653</v>
      </c>
      <c r="C540" s="9">
        <f t="shared" si="8"/>
        <v>2022</v>
      </c>
      <c r="D540" s="9" t="str">
        <f>TEXT(salestable[[#This Row],[OrderDate]],"MMM")</f>
        <v>Apr</v>
      </c>
      <c r="E540" s="9" t="s">
        <v>1922</v>
      </c>
      <c r="F540" s="9" t="s">
        <v>620</v>
      </c>
      <c r="G540" s="9" t="s">
        <v>56</v>
      </c>
      <c r="H540" s="9" t="s">
        <v>57</v>
      </c>
      <c r="I540" s="9" t="s">
        <v>98</v>
      </c>
      <c r="J540" s="9" t="s">
        <v>123</v>
      </c>
      <c r="K540" s="25">
        <v>4</v>
      </c>
      <c r="L540" s="11">
        <v>446.49</v>
      </c>
      <c r="M540" s="12">
        <v>0</v>
      </c>
      <c r="N540" s="13">
        <v>142.88</v>
      </c>
      <c r="O540" s="13">
        <v>9.2200000000000006</v>
      </c>
      <c r="P540" s="13">
        <v>1938.06</v>
      </c>
      <c r="Q540" s="9" t="s">
        <v>80</v>
      </c>
      <c r="R540" s="9" t="s">
        <v>28</v>
      </c>
      <c r="S540" s="9" t="s">
        <v>81</v>
      </c>
      <c r="T540" s="9" t="s">
        <v>82</v>
      </c>
      <c r="U540" s="9" t="s">
        <v>72</v>
      </c>
      <c r="V540" s="9" t="s">
        <v>1923</v>
      </c>
    </row>
    <row r="541" spans="1:22" ht="17.100000000000001" customHeight="1" x14ac:dyDescent="0.25">
      <c r="A541" s="29" t="s">
        <v>1924</v>
      </c>
      <c r="B541" s="15">
        <v>44766</v>
      </c>
      <c r="C541" s="9">
        <f t="shared" si="8"/>
        <v>2022</v>
      </c>
      <c r="D541" s="9" t="str">
        <f>TEXT(salestable[[#This Row],[OrderDate]],"MMM")</f>
        <v>Jul</v>
      </c>
      <c r="E541" s="14" t="s">
        <v>1925</v>
      </c>
      <c r="F541" s="14" t="s">
        <v>343</v>
      </c>
      <c r="G541" s="14" t="s">
        <v>130</v>
      </c>
      <c r="H541" s="14" t="s">
        <v>131</v>
      </c>
      <c r="I541" s="14" t="s">
        <v>38</v>
      </c>
      <c r="J541" s="14" t="s">
        <v>123</v>
      </c>
      <c r="K541" s="25">
        <v>4</v>
      </c>
      <c r="L541" s="16">
        <v>238.18</v>
      </c>
      <c r="M541" s="17">
        <v>0.05</v>
      </c>
      <c r="N541" s="18">
        <v>0</v>
      </c>
      <c r="O541" s="18">
        <v>0.62</v>
      </c>
      <c r="P541" s="18">
        <v>905.7</v>
      </c>
      <c r="Q541" s="14" t="s">
        <v>69</v>
      </c>
      <c r="R541" s="14" t="s">
        <v>28</v>
      </c>
      <c r="S541" s="14" t="s">
        <v>89</v>
      </c>
      <c r="T541" s="14" t="s">
        <v>90</v>
      </c>
      <c r="U541" s="14" t="s">
        <v>72</v>
      </c>
      <c r="V541" s="14" t="s">
        <v>938</v>
      </c>
    </row>
    <row r="542" spans="1:22" ht="17.100000000000001" customHeight="1" x14ac:dyDescent="0.25">
      <c r="A542" s="28" t="s">
        <v>1926</v>
      </c>
      <c r="B542" s="10">
        <v>44486</v>
      </c>
      <c r="C542" s="9">
        <f t="shared" si="8"/>
        <v>2021</v>
      </c>
      <c r="D542" s="9" t="str">
        <f>TEXT(salestable[[#This Row],[OrderDate]],"MMM")</f>
        <v>Oct</v>
      </c>
      <c r="E542" s="9" t="s">
        <v>1927</v>
      </c>
      <c r="F542" s="9" t="s">
        <v>385</v>
      </c>
      <c r="G542" s="9" t="s">
        <v>48</v>
      </c>
      <c r="H542" s="9" t="s">
        <v>49</v>
      </c>
      <c r="I542" s="9" t="s">
        <v>180</v>
      </c>
      <c r="J542" s="9" t="s">
        <v>26</v>
      </c>
      <c r="K542" s="25">
        <v>5</v>
      </c>
      <c r="L542" s="11">
        <v>351.03</v>
      </c>
      <c r="M542" s="12">
        <v>0.3</v>
      </c>
      <c r="N542" s="13">
        <v>98.29</v>
      </c>
      <c r="O542" s="13">
        <v>6.7</v>
      </c>
      <c r="P542" s="13">
        <v>1333.59</v>
      </c>
      <c r="Q542" s="9" t="s">
        <v>27</v>
      </c>
      <c r="R542" s="9" t="s">
        <v>28</v>
      </c>
      <c r="S542" s="9" t="s">
        <v>29</v>
      </c>
      <c r="T542" s="9" t="s">
        <v>30</v>
      </c>
      <c r="U542" s="9" t="s">
        <v>43</v>
      </c>
      <c r="V542" s="9" t="s">
        <v>1928</v>
      </c>
    </row>
    <row r="543" spans="1:22" ht="17.100000000000001" customHeight="1" x14ac:dyDescent="0.25">
      <c r="A543" s="29" t="s">
        <v>1929</v>
      </c>
      <c r="B543" s="15">
        <v>44099</v>
      </c>
      <c r="C543" s="9">
        <f t="shared" si="8"/>
        <v>2020</v>
      </c>
      <c r="D543" s="9" t="str">
        <f>TEXT(salestable[[#This Row],[OrderDate]],"MMM")</f>
        <v>Sep</v>
      </c>
      <c r="E543" s="14" t="s">
        <v>1930</v>
      </c>
      <c r="F543" s="14" t="s">
        <v>904</v>
      </c>
      <c r="G543" s="14" t="s">
        <v>66</v>
      </c>
      <c r="H543" s="14" t="s">
        <v>67</v>
      </c>
      <c r="I543" s="14" t="s">
        <v>98</v>
      </c>
      <c r="J543" s="14" t="s">
        <v>256</v>
      </c>
      <c r="K543" s="25">
        <v>3</v>
      </c>
      <c r="L543" s="16">
        <v>40.4</v>
      </c>
      <c r="M543" s="17">
        <v>0.1</v>
      </c>
      <c r="N543" s="18">
        <v>8.73</v>
      </c>
      <c r="O543" s="18">
        <v>2.81</v>
      </c>
      <c r="P543" s="18">
        <v>120.62</v>
      </c>
      <c r="Q543" s="14" t="s">
        <v>40</v>
      </c>
      <c r="R543" s="14" t="s">
        <v>28</v>
      </c>
      <c r="S543" s="14" t="s">
        <v>182</v>
      </c>
      <c r="T543" s="14" t="s">
        <v>183</v>
      </c>
      <c r="U543" s="14" t="s">
        <v>43</v>
      </c>
      <c r="V543" s="14" t="s">
        <v>1931</v>
      </c>
    </row>
    <row r="544" spans="1:22" ht="17.100000000000001" customHeight="1" x14ac:dyDescent="0.25">
      <c r="A544" s="28" t="s">
        <v>1932</v>
      </c>
      <c r="B544" s="10">
        <v>44200</v>
      </c>
      <c r="C544" s="9">
        <f t="shared" si="8"/>
        <v>2021</v>
      </c>
      <c r="D544" s="9" t="str">
        <f>TEXT(salestable[[#This Row],[OrderDate]],"MMM")</f>
        <v>Jan</v>
      </c>
      <c r="E544" s="9" t="s">
        <v>1933</v>
      </c>
      <c r="F544" s="9" t="s">
        <v>712</v>
      </c>
      <c r="G544" s="9" t="s">
        <v>254</v>
      </c>
      <c r="H544" s="9" t="s">
        <v>255</v>
      </c>
      <c r="I544" s="9" t="s">
        <v>98</v>
      </c>
      <c r="J544" s="9" t="s">
        <v>263</v>
      </c>
      <c r="K544" s="25">
        <v>4</v>
      </c>
      <c r="L544" s="11">
        <v>346.01</v>
      </c>
      <c r="M544" s="12">
        <v>0.2</v>
      </c>
      <c r="N544" s="13">
        <v>55.36</v>
      </c>
      <c r="O544" s="13">
        <v>2.74</v>
      </c>
      <c r="P544" s="13">
        <v>1165.33</v>
      </c>
      <c r="Q544" s="9" t="s">
        <v>80</v>
      </c>
      <c r="R544" s="9" t="s">
        <v>28</v>
      </c>
      <c r="S544" s="9" t="s">
        <v>81</v>
      </c>
      <c r="T544" s="9" t="s">
        <v>82</v>
      </c>
      <c r="U544" s="9" t="s">
        <v>72</v>
      </c>
      <c r="V544" s="9" t="s">
        <v>1934</v>
      </c>
    </row>
    <row r="545" spans="1:22" ht="17.100000000000001" customHeight="1" x14ac:dyDescent="0.25">
      <c r="A545" s="29" t="s">
        <v>1935</v>
      </c>
      <c r="B545" s="15">
        <v>44466</v>
      </c>
      <c r="C545" s="9">
        <f t="shared" si="8"/>
        <v>2021</v>
      </c>
      <c r="D545" s="9" t="str">
        <f>TEXT(salestable[[#This Row],[OrderDate]],"MMM")</f>
        <v>Sep</v>
      </c>
      <c r="E545" s="14" t="s">
        <v>1936</v>
      </c>
      <c r="F545" s="14" t="s">
        <v>1402</v>
      </c>
      <c r="G545" s="14" t="s">
        <v>945</v>
      </c>
      <c r="H545" s="14" t="s">
        <v>946</v>
      </c>
      <c r="I545" s="14" t="s">
        <v>38</v>
      </c>
      <c r="J545" s="14" t="s">
        <v>109</v>
      </c>
      <c r="K545" s="25">
        <v>1</v>
      </c>
      <c r="L545" s="16">
        <v>404.79</v>
      </c>
      <c r="M545" s="17">
        <v>0</v>
      </c>
      <c r="N545" s="18">
        <v>20.239999999999998</v>
      </c>
      <c r="O545" s="18">
        <v>12.05</v>
      </c>
      <c r="P545" s="18">
        <v>437.08</v>
      </c>
      <c r="Q545" s="14" t="s">
        <v>69</v>
      </c>
      <c r="R545" s="14" t="s">
        <v>28</v>
      </c>
      <c r="S545" s="14" t="s">
        <v>139</v>
      </c>
      <c r="T545" s="14" t="s">
        <v>140</v>
      </c>
      <c r="U545" s="14" t="s">
        <v>43</v>
      </c>
      <c r="V545" s="14" t="s">
        <v>1937</v>
      </c>
    </row>
    <row r="546" spans="1:22" ht="17.100000000000001" customHeight="1" x14ac:dyDescent="0.25">
      <c r="A546" s="28" t="s">
        <v>1938</v>
      </c>
      <c r="B546" s="10">
        <v>44960</v>
      </c>
      <c r="C546" s="9">
        <f t="shared" si="8"/>
        <v>2023</v>
      </c>
      <c r="D546" s="9" t="str">
        <f>TEXT(salestable[[#This Row],[OrderDate]],"MMM")</f>
        <v>Feb</v>
      </c>
      <c r="E546" s="9" t="s">
        <v>1939</v>
      </c>
      <c r="F546" s="9" t="s">
        <v>443</v>
      </c>
      <c r="G546" s="9" t="s">
        <v>106</v>
      </c>
      <c r="H546" s="9" t="s">
        <v>107</v>
      </c>
      <c r="I546" s="9" t="s">
        <v>50</v>
      </c>
      <c r="J546" s="9" t="s">
        <v>68</v>
      </c>
      <c r="K546" s="25">
        <v>1</v>
      </c>
      <c r="L546" s="11">
        <v>597.54</v>
      </c>
      <c r="M546" s="12">
        <v>0.25</v>
      </c>
      <c r="N546" s="13">
        <v>35.85</v>
      </c>
      <c r="O546" s="13">
        <v>9.35</v>
      </c>
      <c r="P546" s="13">
        <v>493.36</v>
      </c>
      <c r="Q546" s="9" t="s">
        <v>27</v>
      </c>
      <c r="R546" s="9" t="s">
        <v>28</v>
      </c>
      <c r="S546" s="9" t="s">
        <v>51</v>
      </c>
      <c r="T546" s="9" t="s">
        <v>42</v>
      </c>
      <c r="U546" s="9" t="s">
        <v>43</v>
      </c>
      <c r="V546" s="9" t="s">
        <v>1940</v>
      </c>
    </row>
    <row r="547" spans="1:22" ht="17.100000000000001" customHeight="1" x14ac:dyDescent="0.25">
      <c r="A547" s="29" t="s">
        <v>1941</v>
      </c>
      <c r="B547" s="15">
        <v>45524</v>
      </c>
      <c r="C547" s="9">
        <f t="shared" si="8"/>
        <v>2024</v>
      </c>
      <c r="D547" s="9" t="str">
        <f>TEXT(salestable[[#This Row],[OrderDate]],"MMM")</f>
        <v>Aug</v>
      </c>
      <c r="E547" s="14" t="s">
        <v>1942</v>
      </c>
      <c r="F547" s="14" t="s">
        <v>1943</v>
      </c>
      <c r="G547" s="14" t="s">
        <v>319</v>
      </c>
      <c r="H547" s="14" t="s">
        <v>320</v>
      </c>
      <c r="I547" s="14" t="s">
        <v>38</v>
      </c>
      <c r="J547" s="14" t="s">
        <v>263</v>
      </c>
      <c r="K547" s="25">
        <v>4</v>
      </c>
      <c r="L547" s="16">
        <v>538.96</v>
      </c>
      <c r="M547" s="17">
        <v>0</v>
      </c>
      <c r="N547" s="18">
        <v>0</v>
      </c>
      <c r="O547" s="18">
        <v>2.7</v>
      </c>
      <c r="P547" s="18">
        <v>2158.54</v>
      </c>
      <c r="Q547" s="14" t="s">
        <v>80</v>
      </c>
      <c r="R547" s="14" t="s">
        <v>28</v>
      </c>
      <c r="S547" s="14" t="s">
        <v>89</v>
      </c>
      <c r="T547" s="14" t="s">
        <v>90</v>
      </c>
      <c r="U547" s="14" t="s">
        <v>31</v>
      </c>
      <c r="V547" s="14" t="s">
        <v>1236</v>
      </c>
    </row>
    <row r="548" spans="1:22" ht="17.100000000000001" customHeight="1" x14ac:dyDescent="0.25">
      <c r="A548" s="28" t="s">
        <v>1944</v>
      </c>
      <c r="B548" s="10">
        <v>45513</v>
      </c>
      <c r="C548" s="9">
        <f t="shared" si="8"/>
        <v>2024</v>
      </c>
      <c r="D548" s="9" t="str">
        <f>TEXT(salestable[[#This Row],[OrderDate]],"MMM")</f>
        <v>Aug</v>
      </c>
      <c r="E548" s="9" t="s">
        <v>1945</v>
      </c>
      <c r="F548" s="9" t="s">
        <v>163</v>
      </c>
      <c r="G548" s="9" t="s">
        <v>286</v>
      </c>
      <c r="H548" s="9" t="s">
        <v>287</v>
      </c>
      <c r="I548" s="9" t="s">
        <v>25</v>
      </c>
      <c r="J548" s="9" t="s">
        <v>123</v>
      </c>
      <c r="K548" s="25">
        <v>5</v>
      </c>
      <c r="L548" s="11">
        <v>291.5</v>
      </c>
      <c r="M548" s="12">
        <v>0.05</v>
      </c>
      <c r="N548" s="13">
        <v>166.16</v>
      </c>
      <c r="O548" s="13">
        <v>5.25</v>
      </c>
      <c r="P548" s="13">
        <v>1556.04</v>
      </c>
      <c r="Q548" s="9" t="s">
        <v>69</v>
      </c>
      <c r="R548" s="9" t="s">
        <v>28</v>
      </c>
      <c r="S548" s="9" t="s">
        <v>124</v>
      </c>
      <c r="T548" s="9" t="s">
        <v>125</v>
      </c>
      <c r="U548" s="9" t="s">
        <v>43</v>
      </c>
      <c r="V548" s="9" t="s">
        <v>1662</v>
      </c>
    </row>
    <row r="549" spans="1:22" ht="17.100000000000001" customHeight="1" x14ac:dyDescent="0.25">
      <c r="A549" s="29" t="s">
        <v>1946</v>
      </c>
      <c r="B549" s="15">
        <v>44487</v>
      </c>
      <c r="C549" s="9">
        <f t="shared" si="8"/>
        <v>2021</v>
      </c>
      <c r="D549" s="9" t="str">
        <f>TEXT(salestable[[#This Row],[OrderDate]],"MMM")</f>
        <v>Oct</v>
      </c>
      <c r="E549" s="14" t="s">
        <v>1947</v>
      </c>
      <c r="F549" s="14" t="s">
        <v>666</v>
      </c>
      <c r="G549" s="14" t="s">
        <v>391</v>
      </c>
      <c r="H549" s="14" t="s">
        <v>392</v>
      </c>
      <c r="I549" s="14" t="s">
        <v>98</v>
      </c>
      <c r="J549" s="14" t="s">
        <v>58</v>
      </c>
      <c r="K549" s="25">
        <v>5</v>
      </c>
      <c r="L549" s="16">
        <v>166.38</v>
      </c>
      <c r="M549" s="17">
        <v>0</v>
      </c>
      <c r="N549" s="18">
        <v>41.6</v>
      </c>
      <c r="O549" s="18">
        <v>6.6</v>
      </c>
      <c r="P549" s="18">
        <v>880.1</v>
      </c>
      <c r="Q549" s="14" t="s">
        <v>59</v>
      </c>
      <c r="R549" s="14" t="s">
        <v>28</v>
      </c>
      <c r="S549" s="14" t="s">
        <v>139</v>
      </c>
      <c r="T549" s="14" t="s">
        <v>140</v>
      </c>
      <c r="U549" s="14" t="s">
        <v>31</v>
      </c>
      <c r="V549" s="14" t="s">
        <v>1948</v>
      </c>
    </row>
    <row r="550" spans="1:22" ht="17.100000000000001" customHeight="1" x14ac:dyDescent="0.25">
      <c r="A550" s="28" t="s">
        <v>1949</v>
      </c>
      <c r="B550" s="10">
        <v>43950</v>
      </c>
      <c r="C550" s="9">
        <f t="shared" si="8"/>
        <v>2020</v>
      </c>
      <c r="D550" s="9" t="str">
        <f>TEXT(salestable[[#This Row],[OrderDate]],"MMM")</f>
        <v>Apr</v>
      </c>
      <c r="E550" s="9" t="s">
        <v>1950</v>
      </c>
      <c r="F550" s="9" t="s">
        <v>666</v>
      </c>
      <c r="G550" s="9" t="s">
        <v>391</v>
      </c>
      <c r="H550" s="9" t="s">
        <v>392</v>
      </c>
      <c r="I550" s="9" t="s">
        <v>98</v>
      </c>
      <c r="J550" s="9" t="s">
        <v>109</v>
      </c>
      <c r="K550" s="25">
        <v>5</v>
      </c>
      <c r="L550" s="11">
        <v>91.91</v>
      </c>
      <c r="M550" s="12">
        <v>0.25</v>
      </c>
      <c r="N550" s="13">
        <v>41.36</v>
      </c>
      <c r="O550" s="13">
        <v>0.28999999999999998</v>
      </c>
      <c r="P550" s="13">
        <v>386.31</v>
      </c>
      <c r="Q550" s="9" t="s">
        <v>69</v>
      </c>
      <c r="R550" s="9" t="s">
        <v>28</v>
      </c>
      <c r="S550" s="9" t="s">
        <v>51</v>
      </c>
      <c r="T550" s="9" t="s">
        <v>42</v>
      </c>
      <c r="U550" s="9" t="s">
        <v>43</v>
      </c>
      <c r="V550" s="9" t="s">
        <v>1951</v>
      </c>
    </row>
    <row r="551" spans="1:22" ht="17.100000000000001" customHeight="1" x14ac:dyDescent="0.25">
      <c r="A551" s="29" t="s">
        <v>1952</v>
      </c>
      <c r="B551" s="15">
        <v>44661</v>
      </c>
      <c r="C551" s="9">
        <f t="shared" si="8"/>
        <v>2022</v>
      </c>
      <c r="D551" s="9" t="str">
        <f>TEXT(salestable[[#This Row],[OrderDate]],"MMM")</f>
        <v>Apr</v>
      </c>
      <c r="E551" s="14" t="s">
        <v>1953</v>
      </c>
      <c r="F551" s="14" t="s">
        <v>764</v>
      </c>
      <c r="G551" s="14" t="s">
        <v>592</v>
      </c>
      <c r="H551" s="14" t="s">
        <v>593</v>
      </c>
      <c r="I551" s="14" t="s">
        <v>25</v>
      </c>
      <c r="J551" s="14" t="s">
        <v>256</v>
      </c>
      <c r="K551" s="25">
        <v>3</v>
      </c>
      <c r="L551" s="16">
        <v>344.01</v>
      </c>
      <c r="M551" s="17">
        <v>0.05</v>
      </c>
      <c r="N551" s="18">
        <v>78.430000000000007</v>
      </c>
      <c r="O551" s="18">
        <v>13.55</v>
      </c>
      <c r="P551" s="18">
        <v>1072.4100000000001</v>
      </c>
      <c r="Q551" s="14" t="s">
        <v>40</v>
      </c>
      <c r="R551" s="14" t="s">
        <v>28</v>
      </c>
      <c r="S551" s="14" t="s">
        <v>228</v>
      </c>
      <c r="T551" s="14" t="s">
        <v>82</v>
      </c>
      <c r="U551" s="14" t="s">
        <v>43</v>
      </c>
      <c r="V551" s="14" t="s">
        <v>1954</v>
      </c>
    </row>
    <row r="552" spans="1:22" ht="17.100000000000001" customHeight="1" x14ac:dyDescent="0.25">
      <c r="A552" s="28" t="s">
        <v>1955</v>
      </c>
      <c r="B552" s="10">
        <v>45641</v>
      </c>
      <c r="C552" s="9">
        <f t="shared" si="8"/>
        <v>2024</v>
      </c>
      <c r="D552" s="9" t="str">
        <f>TEXT(salestable[[#This Row],[OrderDate]],"MMM")</f>
        <v>Dec</v>
      </c>
      <c r="E552" s="9" t="s">
        <v>1956</v>
      </c>
      <c r="F552" s="9" t="s">
        <v>439</v>
      </c>
      <c r="G552" s="9" t="s">
        <v>434</v>
      </c>
      <c r="H552" s="9" t="s">
        <v>435</v>
      </c>
      <c r="I552" s="9" t="s">
        <v>25</v>
      </c>
      <c r="J552" s="9" t="s">
        <v>256</v>
      </c>
      <c r="K552" s="25">
        <v>1</v>
      </c>
      <c r="L552" s="11">
        <v>278.83999999999997</v>
      </c>
      <c r="M552" s="12">
        <v>0.05</v>
      </c>
      <c r="N552" s="13">
        <v>13.24</v>
      </c>
      <c r="O552" s="13">
        <v>3.53</v>
      </c>
      <c r="P552" s="13">
        <v>281.67</v>
      </c>
      <c r="Q552" s="9" t="s">
        <v>27</v>
      </c>
      <c r="R552" s="9" t="s">
        <v>28</v>
      </c>
      <c r="S552" s="9" t="s">
        <v>29</v>
      </c>
      <c r="T552" s="9" t="s">
        <v>30</v>
      </c>
      <c r="U552" s="9" t="s">
        <v>43</v>
      </c>
      <c r="V552" s="9" t="s">
        <v>1957</v>
      </c>
    </row>
    <row r="553" spans="1:22" ht="17.100000000000001" customHeight="1" x14ac:dyDescent="0.25">
      <c r="A553" s="29" t="s">
        <v>1958</v>
      </c>
      <c r="B553" s="15">
        <v>45458</v>
      </c>
      <c r="C553" s="9">
        <f t="shared" si="8"/>
        <v>2024</v>
      </c>
      <c r="D553" s="9" t="str">
        <f>TEXT(salestable[[#This Row],[OrderDate]],"MMM")</f>
        <v>Jun</v>
      </c>
      <c r="E553" s="14" t="s">
        <v>1959</v>
      </c>
      <c r="F553" s="14" t="s">
        <v>712</v>
      </c>
      <c r="G553" s="14" t="s">
        <v>178</v>
      </c>
      <c r="H553" s="14" t="s">
        <v>179</v>
      </c>
      <c r="I553" s="14" t="s">
        <v>25</v>
      </c>
      <c r="J553" s="14" t="s">
        <v>68</v>
      </c>
      <c r="K553" s="25">
        <v>2</v>
      </c>
      <c r="L553" s="16">
        <v>331.31</v>
      </c>
      <c r="M553" s="17">
        <v>0.15</v>
      </c>
      <c r="N553" s="18">
        <v>45.06</v>
      </c>
      <c r="O553" s="18">
        <v>13.05</v>
      </c>
      <c r="P553" s="18">
        <v>621.34</v>
      </c>
      <c r="Q553" s="14" t="s">
        <v>27</v>
      </c>
      <c r="R553" s="14" t="s">
        <v>132</v>
      </c>
      <c r="S553" s="14" t="s">
        <v>182</v>
      </c>
      <c r="T553" s="14" t="s">
        <v>183</v>
      </c>
      <c r="U553" s="14" t="s">
        <v>43</v>
      </c>
      <c r="V553" s="14" t="s">
        <v>1960</v>
      </c>
    </row>
    <row r="554" spans="1:22" ht="17.100000000000001" customHeight="1" x14ac:dyDescent="0.25">
      <c r="A554" s="28" t="s">
        <v>1961</v>
      </c>
      <c r="B554" s="10">
        <v>44912</v>
      </c>
      <c r="C554" s="9">
        <f t="shared" si="8"/>
        <v>2022</v>
      </c>
      <c r="D554" s="9" t="str">
        <f>TEXT(salestable[[#This Row],[OrderDate]],"MMM")</f>
        <v>Dec</v>
      </c>
      <c r="E554" s="9" t="s">
        <v>1962</v>
      </c>
      <c r="F554" s="9" t="s">
        <v>260</v>
      </c>
      <c r="G554" s="9" t="s">
        <v>226</v>
      </c>
      <c r="H554" s="9" t="s">
        <v>227</v>
      </c>
      <c r="I554" s="9" t="s">
        <v>98</v>
      </c>
      <c r="J554" s="9" t="s">
        <v>354</v>
      </c>
      <c r="K554" s="25">
        <v>4</v>
      </c>
      <c r="L554" s="11">
        <v>290.45</v>
      </c>
      <c r="M554" s="12">
        <v>0</v>
      </c>
      <c r="N554" s="13">
        <v>139.41999999999999</v>
      </c>
      <c r="O554" s="13">
        <v>13.2</v>
      </c>
      <c r="P554" s="13">
        <v>1314.42</v>
      </c>
      <c r="Q554" s="9" t="s">
        <v>153</v>
      </c>
      <c r="R554" s="9" t="s">
        <v>99</v>
      </c>
      <c r="S554" s="9" t="s">
        <v>89</v>
      </c>
      <c r="T554" s="9" t="s">
        <v>90</v>
      </c>
      <c r="U554" s="9" t="s">
        <v>91</v>
      </c>
      <c r="V554" s="9" t="s">
        <v>1544</v>
      </c>
    </row>
    <row r="555" spans="1:22" ht="17.100000000000001" customHeight="1" x14ac:dyDescent="0.25">
      <c r="A555" s="29" t="s">
        <v>1963</v>
      </c>
      <c r="B555" s="15">
        <v>45200</v>
      </c>
      <c r="C555" s="9">
        <f t="shared" si="8"/>
        <v>2023</v>
      </c>
      <c r="D555" s="9" t="str">
        <f>TEXT(salestable[[#This Row],[OrderDate]],"MMM")</f>
        <v>Oct</v>
      </c>
      <c r="E555" s="14" t="s">
        <v>1964</v>
      </c>
      <c r="F555" s="14" t="s">
        <v>1034</v>
      </c>
      <c r="G555" s="14" t="s">
        <v>202</v>
      </c>
      <c r="H555" s="14" t="s">
        <v>203</v>
      </c>
      <c r="I555" s="14" t="s">
        <v>98</v>
      </c>
      <c r="J555" s="14" t="s">
        <v>109</v>
      </c>
      <c r="K555" s="25">
        <v>3</v>
      </c>
      <c r="L555" s="16">
        <v>542.15</v>
      </c>
      <c r="M555" s="17">
        <v>0.15</v>
      </c>
      <c r="N555" s="18">
        <v>0</v>
      </c>
      <c r="O555" s="18">
        <v>8.0299999999999994</v>
      </c>
      <c r="P555" s="18">
        <v>1390.51</v>
      </c>
      <c r="Q555" s="14" t="s">
        <v>40</v>
      </c>
      <c r="R555" s="14" t="s">
        <v>28</v>
      </c>
      <c r="S555" s="14" t="s">
        <v>182</v>
      </c>
      <c r="T555" s="14" t="s">
        <v>183</v>
      </c>
      <c r="U555" s="14" t="s">
        <v>31</v>
      </c>
      <c r="V555" s="14" t="s">
        <v>1258</v>
      </c>
    </row>
    <row r="556" spans="1:22" ht="17.100000000000001" customHeight="1" x14ac:dyDescent="0.25">
      <c r="A556" s="28" t="s">
        <v>1965</v>
      </c>
      <c r="B556" s="10">
        <v>44571</v>
      </c>
      <c r="C556" s="9">
        <f t="shared" si="8"/>
        <v>2022</v>
      </c>
      <c r="D556" s="9" t="str">
        <f>TEXT(salestable[[#This Row],[OrderDate]],"MMM")</f>
        <v>Jan</v>
      </c>
      <c r="E556" s="9" t="s">
        <v>1966</v>
      </c>
      <c r="F556" s="9" t="s">
        <v>843</v>
      </c>
      <c r="G556" s="9" t="s">
        <v>121</v>
      </c>
      <c r="H556" s="9" t="s">
        <v>122</v>
      </c>
      <c r="I556" s="9" t="s">
        <v>180</v>
      </c>
      <c r="J556" s="9" t="s">
        <v>26</v>
      </c>
      <c r="K556" s="25">
        <v>3</v>
      </c>
      <c r="L556" s="11">
        <v>446.2</v>
      </c>
      <c r="M556" s="12">
        <v>0</v>
      </c>
      <c r="N556" s="13">
        <v>0</v>
      </c>
      <c r="O556" s="13">
        <v>13.33</v>
      </c>
      <c r="P556" s="13">
        <v>1351.93</v>
      </c>
      <c r="Q556" s="9" t="s">
        <v>69</v>
      </c>
      <c r="R556" s="9" t="s">
        <v>28</v>
      </c>
      <c r="S556" s="9" t="s">
        <v>221</v>
      </c>
      <c r="T556" s="9" t="s">
        <v>222</v>
      </c>
      <c r="U556" s="9" t="s">
        <v>43</v>
      </c>
      <c r="V556" s="9" t="s">
        <v>1967</v>
      </c>
    </row>
    <row r="557" spans="1:22" ht="17.100000000000001" customHeight="1" x14ac:dyDescent="0.25">
      <c r="A557" s="29" t="s">
        <v>1968</v>
      </c>
      <c r="B557" s="15">
        <v>45328</v>
      </c>
      <c r="C557" s="9">
        <f t="shared" si="8"/>
        <v>2024</v>
      </c>
      <c r="D557" s="9" t="str">
        <f>TEXT(salestable[[#This Row],[OrderDate]],"MMM")</f>
        <v>Feb</v>
      </c>
      <c r="E557" s="14" t="s">
        <v>1969</v>
      </c>
      <c r="F557" s="14" t="s">
        <v>666</v>
      </c>
      <c r="G557" s="14" t="s">
        <v>280</v>
      </c>
      <c r="H557" s="14" t="s">
        <v>281</v>
      </c>
      <c r="I557" s="14" t="s">
        <v>98</v>
      </c>
      <c r="J557" s="14" t="s">
        <v>256</v>
      </c>
      <c r="K557" s="25">
        <v>5</v>
      </c>
      <c r="L557" s="16">
        <v>129.53</v>
      </c>
      <c r="M557" s="17">
        <v>0.2</v>
      </c>
      <c r="N557" s="18">
        <v>25.91</v>
      </c>
      <c r="O557" s="18">
        <v>8.1199999999999992</v>
      </c>
      <c r="P557" s="18">
        <v>552.15</v>
      </c>
      <c r="Q557" s="14" t="s">
        <v>40</v>
      </c>
      <c r="R557" s="14" t="s">
        <v>70</v>
      </c>
      <c r="S557" s="14" t="s">
        <v>124</v>
      </c>
      <c r="T557" s="14" t="s">
        <v>125</v>
      </c>
      <c r="U557" s="14" t="s">
        <v>43</v>
      </c>
      <c r="V557" s="14" t="s">
        <v>1970</v>
      </c>
    </row>
    <row r="558" spans="1:22" ht="17.100000000000001" customHeight="1" x14ac:dyDescent="0.25">
      <c r="A558" s="28" t="s">
        <v>1971</v>
      </c>
      <c r="B558" s="10">
        <v>43947</v>
      </c>
      <c r="C558" s="9">
        <f t="shared" si="8"/>
        <v>2020</v>
      </c>
      <c r="D558" s="9" t="str">
        <f>TEXT(salestable[[#This Row],[OrderDate]],"MMM")</f>
        <v>Apr</v>
      </c>
      <c r="E558" s="9" t="s">
        <v>1972</v>
      </c>
      <c r="F558" s="9" t="s">
        <v>652</v>
      </c>
      <c r="G558" s="9" t="s">
        <v>337</v>
      </c>
      <c r="H558" s="9" t="s">
        <v>338</v>
      </c>
      <c r="I558" s="9" t="s">
        <v>180</v>
      </c>
      <c r="J558" s="9" t="s">
        <v>68</v>
      </c>
      <c r="K558" s="25">
        <v>4</v>
      </c>
      <c r="L558" s="11">
        <v>379.2</v>
      </c>
      <c r="M558" s="12">
        <v>0</v>
      </c>
      <c r="N558" s="13">
        <v>75.84</v>
      </c>
      <c r="O558" s="13">
        <v>11.32</v>
      </c>
      <c r="P558" s="13">
        <v>1603.96</v>
      </c>
      <c r="Q558" s="9" t="s">
        <v>40</v>
      </c>
      <c r="R558" s="9" t="s">
        <v>28</v>
      </c>
      <c r="S558" s="9" t="s">
        <v>60</v>
      </c>
      <c r="T558" s="9" t="s">
        <v>61</v>
      </c>
      <c r="U558" s="9" t="s">
        <v>43</v>
      </c>
      <c r="V558" s="9" t="s">
        <v>1973</v>
      </c>
    </row>
    <row r="559" spans="1:22" ht="17.100000000000001" customHeight="1" x14ac:dyDescent="0.25">
      <c r="A559" s="29" t="s">
        <v>1974</v>
      </c>
      <c r="B559" s="15">
        <v>44621</v>
      </c>
      <c r="C559" s="9">
        <f t="shared" si="8"/>
        <v>2022</v>
      </c>
      <c r="D559" s="9" t="str">
        <f>TEXT(salestable[[#This Row],[OrderDate]],"MMM")</f>
        <v>Mar</v>
      </c>
      <c r="E559" s="14" t="s">
        <v>1975</v>
      </c>
      <c r="F559" s="14" t="s">
        <v>369</v>
      </c>
      <c r="G559" s="14" t="s">
        <v>574</v>
      </c>
      <c r="H559" s="14" t="s">
        <v>575</v>
      </c>
      <c r="I559" s="14" t="s">
        <v>98</v>
      </c>
      <c r="J559" s="14" t="s">
        <v>26</v>
      </c>
      <c r="K559" s="25">
        <v>3</v>
      </c>
      <c r="L559" s="16">
        <v>287.91000000000003</v>
      </c>
      <c r="M559" s="17">
        <v>0.2</v>
      </c>
      <c r="N559" s="18">
        <v>55.28</v>
      </c>
      <c r="O559" s="18">
        <v>6.11</v>
      </c>
      <c r="P559" s="18">
        <v>752.37</v>
      </c>
      <c r="Q559" s="14" t="s">
        <v>27</v>
      </c>
      <c r="R559" s="14" t="s">
        <v>132</v>
      </c>
      <c r="S559" s="14" t="s">
        <v>188</v>
      </c>
      <c r="T559" s="14" t="s">
        <v>82</v>
      </c>
      <c r="U559" s="14" t="s">
        <v>235</v>
      </c>
      <c r="V559" s="14" t="s">
        <v>968</v>
      </c>
    </row>
    <row r="560" spans="1:22" ht="17.100000000000001" customHeight="1" x14ac:dyDescent="0.25">
      <c r="A560" s="28" t="s">
        <v>1976</v>
      </c>
      <c r="B560" s="10">
        <v>44981</v>
      </c>
      <c r="C560" s="9">
        <f t="shared" si="8"/>
        <v>2023</v>
      </c>
      <c r="D560" s="9" t="str">
        <f>TEXT(salestable[[#This Row],[OrderDate]],"MMM")</f>
        <v>Feb</v>
      </c>
      <c r="E560" s="9" t="s">
        <v>1977</v>
      </c>
      <c r="F560" s="9" t="s">
        <v>720</v>
      </c>
      <c r="G560" s="9" t="s">
        <v>106</v>
      </c>
      <c r="H560" s="9" t="s">
        <v>107</v>
      </c>
      <c r="I560" s="9" t="s">
        <v>50</v>
      </c>
      <c r="J560" s="9" t="s">
        <v>26</v>
      </c>
      <c r="K560" s="25">
        <v>1</v>
      </c>
      <c r="L560" s="11">
        <v>486.08</v>
      </c>
      <c r="M560" s="12">
        <v>0.05</v>
      </c>
      <c r="N560" s="13">
        <v>36.94</v>
      </c>
      <c r="O560" s="13">
        <v>3.69</v>
      </c>
      <c r="P560" s="13">
        <v>502.41</v>
      </c>
      <c r="Q560" s="9" t="s">
        <v>40</v>
      </c>
      <c r="R560" s="9" t="s">
        <v>70</v>
      </c>
      <c r="S560" s="9" t="s">
        <v>89</v>
      </c>
      <c r="T560" s="9" t="s">
        <v>90</v>
      </c>
      <c r="U560" s="9" t="s">
        <v>43</v>
      </c>
      <c r="V560" s="9" t="s">
        <v>1978</v>
      </c>
    </row>
    <row r="561" spans="1:22" ht="17.100000000000001" customHeight="1" x14ac:dyDescent="0.25">
      <c r="A561" s="29" t="s">
        <v>1979</v>
      </c>
      <c r="B561" s="15">
        <v>45247</v>
      </c>
      <c r="C561" s="9">
        <f t="shared" si="8"/>
        <v>2023</v>
      </c>
      <c r="D561" s="9" t="str">
        <f>TEXT(salestable[[#This Row],[OrderDate]],"MMM")</f>
        <v>Nov</v>
      </c>
      <c r="E561" s="14" t="s">
        <v>1980</v>
      </c>
      <c r="F561" s="14" t="s">
        <v>1854</v>
      </c>
      <c r="G561" s="14" t="s">
        <v>130</v>
      </c>
      <c r="H561" s="14" t="s">
        <v>131</v>
      </c>
      <c r="I561" s="14" t="s">
        <v>98</v>
      </c>
      <c r="J561" s="14" t="s">
        <v>79</v>
      </c>
      <c r="K561" s="25">
        <v>2</v>
      </c>
      <c r="L561" s="16">
        <v>488</v>
      </c>
      <c r="M561" s="17">
        <v>0</v>
      </c>
      <c r="N561" s="18">
        <v>117.12</v>
      </c>
      <c r="O561" s="18">
        <v>10.06</v>
      </c>
      <c r="P561" s="18">
        <v>1103.18</v>
      </c>
      <c r="Q561" s="14" t="s">
        <v>69</v>
      </c>
      <c r="R561" s="14" t="s">
        <v>28</v>
      </c>
      <c r="S561" s="14" t="s">
        <v>221</v>
      </c>
      <c r="T561" s="14" t="s">
        <v>222</v>
      </c>
      <c r="U561" s="14" t="s">
        <v>72</v>
      </c>
      <c r="V561" s="14" t="s">
        <v>1981</v>
      </c>
    </row>
    <row r="562" spans="1:22" ht="17.100000000000001" customHeight="1" x14ac:dyDescent="0.25">
      <c r="A562" s="28" t="s">
        <v>1982</v>
      </c>
      <c r="B562" s="10">
        <v>44843</v>
      </c>
      <c r="C562" s="9">
        <f t="shared" si="8"/>
        <v>2022</v>
      </c>
      <c r="D562" s="9" t="str">
        <f>TEXT(salestable[[#This Row],[OrderDate]],"MMM")</f>
        <v>Oct</v>
      </c>
      <c r="E562" s="9" t="s">
        <v>1983</v>
      </c>
      <c r="F562" s="9" t="s">
        <v>1034</v>
      </c>
      <c r="G562" s="9" t="s">
        <v>945</v>
      </c>
      <c r="H562" s="9" t="s">
        <v>946</v>
      </c>
      <c r="I562" s="9" t="s">
        <v>50</v>
      </c>
      <c r="J562" s="9" t="s">
        <v>39</v>
      </c>
      <c r="K562" s="25">
        <v>4</v>
      </c>
      <c r="L562" s="11">
        <v>134.34</v>
      </c>
      <c r="M562" s="12">
        <v>0.15</v>
      </c>
      <c r="N562" s="13">
        <v>36.54</v>
      </c>
      <c r="O562" s="13">
        <v>14.11</v>
      </c>
      <c r="P562" s="13">
        <v>507.41</v>
      </c>
      <c r="Q562" s="9" t="s">
        <v>27</v>
      </c>
      <c r="R562" s="9" t="s">
        <v>28</v>
      </c>
      <c r="S562" s="9" t="s">
        <v>339</v>
      </c>
      <c r="T562" s="9" t="s">
        <v>82</v>
      </c>
      <c r="U562" s="9" t="s">
        <v>43</v>
      </c>
      <c r="V562" s="9" t="s">
        <v>1984</v>
      </c>
    </row>
    <row r="563" spans="1:22" ht="17.100000000000001" customHeight="1" x14ac:dyDescent="0.25">
      <c r="A563" s="29" t="s">
        <v>1985</v>
      </c>
      <c r="B563" s="15">
        <v>45495</v>
      </c>
      <c r="C563" s="9">
        <f t="shared" si="8"/>
        <v>2024</v>
      </c>
      <c r="D563" s="9" t="str">
        <f>TEXT(salestable[[#This Row],[OrderDate]],"MMM")</f>
        <v>Jul</v>
      </c>
      <c r="E563" s="14" t="s">
        <v>1986</v>
      </c>
      <c r="F563" s="14" t="s">
        <v>1509</v>
      </c>
      <c r="G563" s="14" t="s">
        <v>137</v>
      </c>
      <c r="H563" s="14" t="s">
        <v>138</v>
      </c>
      <c r="I563" s="14" t="s">
        <v>180</v>
      </c>
      <c r="J563" s="14" t="s">
        <v>263</v>
      </c>
      <c r="K563" s="25">
        <v>3</v>
      </c>
      <c r="L563" s="16">
        <v>301.47000000000003</v>
      </c>
      <c r="M563" s="17">
        <v>0</v>
      </c>
      <c r="N563" s="18">
        <v>162.79</v>
      </c>
      <c r="O563" s="18">
        <v>1.01</v>
      </c>
      <c r="P563" s="18">
        <v>1068.21</v>
      </c>
      <c r="Q563" s="14" t="s">
        <v>69</v>
      </c>
      <c r="R563" s="14" t="s">
        <v>28</v>
      </c>
      <c r="S563" s="14" t="s">
        <v>81</v>
      </c>
      <c r="T563" s="14" t="s">
        <v>82</v>
      </c>
      <c r="U563" s="14" t="s">
        <v>31</v>
      </c>
      <c r="V563" s="14" t="s">
        <v>1987</v>
      </c>
    </row>
    <row r="564" spans="1:22" ht="17.100000000000001" customHeight="1" x14ac:dyDescent="0.25">
      <c r="A564" s="28" t="s">
        <v>1988</v>
      </c>
      <c r="B564" s="10">
        <v>44912</v>
      </c>
      <c r="C564" s="9">
        <f t="shared" si="8"/>
        <v>2022</v>
      </c>
      <c r="D564" s="9" t="str">
        <f>TEXT(salestable[[#This Row],[OrderDate]],"MMM")</f>
        <v>Dec</v>
      </c>
      <c r="E564" s="9" t="s">
        <v>1989</v>
      </c>
      <c r="F564" s="9" t="s">
        <v>253</v>
      </c>
      <c r="G564" s="9" t="s">
        <v>114</v>
      </c>
      <c r="H564" s="9" t="s">
        <v>115</v>
      </c>
      <c r="I564" s="9" t="s">
        <v>50</v>
      </c>
      <c r="J564" s="9" t="s">
        <v>79</v>
      </c>
      <c r="K564" s="25">
        <v>3</v>
      </c>
      <c r="L564" s="11">
        <v>326.22000000000003</v>
      </c>
      <c r="M564" s="12">
        <v>0.3</v>
      </c>
      <c r="N564" s="13">
        <v>0</v>
      </c>
      <c r="O564" s="13">
        <v>12.96</v>
      </c>
      <c r="P564" s="13">
        <v>698.02</v>
      </c>
      <c r="Q564" s="9" t="s">
        <v>80</v>
      </c>
      <c r="R564" s="9" t="s">
        <v>132</v>
      </c>
      <c r="S564" s="9" t="s">
        <v>139</v>
      </c>
      <c r="T564" s="9" t="s">
        <v>140</v>
      </c>
      <c r="U564" s="9" t="s">
        <v>43</v>
      </c>
      <c r="V564" s="9" t="s">
        <v>737</v>
      </c>
    </row>
    <row r="565" spans="1:22" ht="17.100000000000001" customHeight="1" x14ac:dyDescent="0.25">
      <c r="A565" s="29" t="s">
        <v>1990</v>
      </c>
      <c r="B565" s="15">
        <v>44464</v>
      </c>
      <c r="C565" s="9">
        <f t="shared" si="8"/>
        <v>2021</v>
      </c>
      <c r="D565" s="9" t="str">
        <f>TEXT(salestable[[#This Row],[OrderDate]],"MMM")</f>
        <v>Sep</v>
      </c>
      <c r="E565" s="14" t="s">
        <v>1991</v>
      </c>
      <c r="F565" s="14" t="s">
        <v>1205</v>
      </c>
      <c r="G565" s="14" t="s">
        <v>380</v>
      </c>
      <c r="H565" s="14" t="s">
        <v>381</v>
      </c>
      <c r="I565" s="14" t="s">
        <v>98</v>
      </c>
      <c r="J565" s="14" t="s">
        <v>39</v>
      </c>
      <c r="K565" s="25">
        <v>1</v>
      </c>
      <c r="L565" s="16">
        <v>209.89</v>
      </c>
      <c r="M565" s="17">
        <v>0.25</v>
      </c>
      <c r="N565" s="18">
        <v>28.34</v>
      </c>
      <c r="O565" s="18">
        <v>5.39</v>
      </c>
      <c r="P565" s="18">
        <v>191.15</v>
      </c>
      <c r="Q565" s="14" t="s">
        <v>80</v>
      </c>
      <c r="R565" s="14" t="s">
        <v>28</v>
      </c>
      <c r="S565" s="14" t="s">
        <v>81</v>
      </c>
      <c r="T565" s="14" t="s">
        <v>82</v>
      </c>
      <c r="U565" s="14" t="s">
        <v>43</v>
      </c>
      <c r="V565" s="14" t="s">
        <v>1992</v>
      </c>
    </row>
    <row r="566" spans="1:22" ht="17.100000000000001" customHeight="1" x14ac:dyDescent="0.25">
      <c r="A566" s="28" t="s">
        <v>1993</v>
      </c>
      <c r="B566" s="10">
        <v>44343</v>
      </c>
      <c r="C566" s="9">
        <f t="shared" si="8"/>
        <v>2021</v>
      </c>
      <c r="D566" s="9" t="str">
        <f>TEXT(salestable[[#This Row],[OrderDate]],"MMM")</f>
        <v>May</v>
      </c>
      <c r="E566" s="9" t="s">
        <v>1994</v>
      </c>
      <c r="F566" s="9" t="s">
        <v>1892</v>
      </c>
      <c r="G566" s="9" t="s">
        <v>36</v>
      </c>
      <c r="H566" s="9" t="s">
        <v>37</v>
      </c>
      <c r="I566" s="9" t="s">
        <v>25</v>
      </c>
      <c r="J566" s="9" t="s">
        <v>263</v>
      </c>
      <c r="K566" s="25">
        <v>4</v>
      </c>
      <c r="L566" s="11">
        <v>8.39</v>
      </c>
      <c r="M566" s="12">
        <v>0</v>
      </c>
      <c r="N566" s="13">
        <v>2.68</v>
      </c>
      <c r="O566" s="13">
        <v>4.5999999999999996</v>
      </c>
      <c r="P566" s="13">
        <v>40.840000000000003</v>
      </c>
      <c r="Q566" s="9" t="s">
        <v>80</v>
      </c>
      <c r="R566" s="9" t="s">
        <v>28</v>
      </c>
      <c r="S566" s="9" t="s">
        <v>124</v>
      </c>
      <c r="T566" s="9" t="s">
        <v>125</v>
      </c>
      <c r="U566" s="9" t="s">
        <v>31</v>
      </c>
      <c r="V566" s="9" t="s">
        <v>1995</v>
      </c>
    </row>
    <row r="567" spans="1:22" ht="17.100000000000001" customHeight="1" x14ac:dyDescent="0.25">
      <c r="A567" s="29" t="s">
        <v>1996</v>
      </c>
      <c r="B567" s="15">
        <v>45605</v>
      </c>
      <c r="C567" s="9">
        <f t="shared" si="8"/>
        <v>2024</v>
      </c>
      <c r="D567" s="9" t="str">
        <f>TEXT(salestable[[#This Row],[OrderDate]],"MMM")</f>
        <v>Nov</v>
      </c>
      <c r="E567" s="14" t="s">
        <v>1997</v>
      </c>
      <c r="F567" s="14" t="s">
        <v>836</v>
      </c>
      <c r="G567" s="14" t="s">
        <v>208</v>
      </c>
      <c r="H567" s="14" t="s">
        <v>209</v>
      </c>
      <c r="I567" s="14" t="s">
        <v>25</v>
      </c>
      <c r="J567" s="14" t="s">
        <v>26</v>
      </c>
      <c r="K567" s="25">
        <v>3</v>
      </c>
      <c r="L567" s="16">
        <v>596.75</v>
      </c>
      <c r="M567" s="17">
        <v>0.05</v>
      </c>
      <c r="N567" s="18">
        <v>0</v>
      </c>
      <c r="O567" s="18">
        <v>11.38</v>
      </c>
      <c r="P567" s="18">
        <v>1712.12</v>
      </c>
      <c r="Q567" s="14" t="s">
        <v>27</v>
      </c>
      <c r="R567" s="14" t="s">
        <v>28</v>
      </c>
      <c r="S567" s="14" t="s">
        <v>116</v>
      </c>
      <c r="T567" s="14" t="s">
        <v>42</v>
      </c>
      <c r="U567" s="14" t="s">
        <v>31</v>
      </c>
      <c r="V567" s="14" t="s">
        <v>1998</v>
      </c>
    </row>
    <row r="568" spans="1:22" ht="17.100000000000001" customHeight="1" x14ac:dyDescent="0.25">
      <c r="A568" s="28" t="s">
        <v>1999</v>
      </c>
      <c r="B568" s="10">
        <v>44632</v>
      </c>
      <c r="C568" s="9">
        <f t="shared" si="8"/>
        <v>2022</v>
      </c>
      <c r="D568" s="9" t="str">
        <f>TEXT(salestable[[#This Row],[OrderDate]],"MMM")</f>
        <v>Mar</v>
      </c>
      <c r="E568" s="9" t="s">
        <v>2000</v>
      </c>
      <c r="F568" s="9" t="s">
        <v>542</v>
      </c>
      <c r="G568" s="9" t="s">
        <v>151</v>
      </c>
      <c r="H568" s="9" t="s">
        <v>152</v>
      </c>
      <c r="I568" s="9" t="s">
        <v>108</v>
      </c>
      <c r="J568" s="9" t="s">
        <v>256</v>
      </c>
      <c r="K568" s="25">
        <v>2</v>
      </c>
      <c r="L568" s="11">
        <v>165.15</v>
      </c>
      <c r="M568" s="12">
        <v>0</v>
      </c>
      <c r="N568" s="13">
        <v>16.52</v>
      </c>
      <c r="O568" s="13">
        <v>10.49</v>
      </c>
      <c r="P568" s="13">
        <v>357.31</v>
      </c>
      <c r="Q568" s="9" t="s">
        <v>69</v>
      </c>
      <c r="R568" s="9" t="s">
        <v>28</v>
      </c>
      <c r="S568" s="9" t="s">
        <v>89</v>
      </c>
      <c r="T568" s="9" t="s">
        <v>90</v>
      </c>
      <c r="U568" s="9" t="s">
        <v>43</v>
      </c>
      <c r="V568" s="9" t="s">
        <v>1596</v>
      </c>
    </row>
    <row r="569" spans="1:22" ht="17.100000000000001" customHeight="1" x14ac:dyDescent="0.25">
      <c r="A569" s="29" t="s">
        <v>2001</v>
      </c>
      <c r="B569" s="15">
        <v>44950</v>
      </c>
      <c r="C569" s="9">
        <f t="shared" si="8"/>
        <v>2023</v>
      </c>
      <c r="D569" s="9" t="str">
        <f>TEXT(salestable[[#This Row],[OrderDate]],"MMM")</f>
        <v>Jan</v>
      </c>
      <c r="E569" s="14" t="s">
        <v>2002</v>
      </c>
      <c r="F569" s="14" t="s">
        <v>271</v>
      </c>
      <c r="G569" s="14" t="s">
        <v>114</v>
      </c>
      <c r="H569" s="14" t="s">
        <v>115</v>
      </c>
      <c r="I569" s="14" t="s">
        <v>180</v>
      </c>
      <c r="J569" s="14" t="s">
        <v>79</v>
      </c>
      <c r="K569" s="25">
        <v>2</v>
      </c>
      <c r="L569" s="16">
        <v>427.79</v>
      </c>
      <c r="M569" s="17">
        <v>0</v>
      </c>
      <c r="N569" s="18">
        <v>154</v>
      </c>
      <c r="O569" s="18">
        <v>0.21</v>
      </c>
      <c r="P569" s="18">
        <v>1009.79</v>
      </c>
      <c r="Q569" s="14" t="s">
        <v>40</v>
      </c>
      <c r="R569" s="14" t="s">
        <v>28</v>
      </c>
      <c r="S569" s="14" t="s">
        <v>71</v>
      </c>
      <c r="T569" s="14" t="s">
        <v>42</v>
      </c>
      <c r="U569" s="14" t="s">
        <v>43</v>
      </c>
      <c r="V569" s="14" t="s">
        <v>2003</v>
      </c>
    </row>
    <row r="570" spans="1:22" ht="17.100000000000001" customHeight="1" x14ac:dyDescent="0.25">
      <c r="A570" s="28" t="s">
        <v>2004</v>
      </c>
      <c r="B570" s="10">
        <v>45492</v>
      </c>
      <c r="C570" s="9">
        <f t="shared" si="8"/>
        <v>2024</v>
      </c>
      <c r="D570" s="9" t="str">
        <f>TEXT(salestable[[#This Row],[OrderDate]],"MMM")</f>
        <v>Jul</v>
      </c>
      <c r="E570" s="9" t="s">
        <v>1045</v>
      </c>
      <c r="F570" s="9" t="s">
        <v>318</v>
      </c>
      <c r="G570" s="9" t="s">
        <v>469</v>
      </c>
      <c r="H570" s="9" t="s">
        <v>470</v>
      </c>
      <c r="I570" s="9" t="s">
        <v>108</v>
      </c>
      <c r="J570" s="9" t="s">
        <v>79</v>
      </c>
      <c r="K570" s="25">
        <v>2</v>
      </c>
      <c r="L570" s="11">
        <v>532.98</v>
      </c>
      <c r="M570" s="12">
        <v>0.3</v>
      </c>
      <c r="N570" s="13">
        <v>59.69</v>
      </c>
      <c r="O570" s="13">
        <v>3.77</v>
      </c>
      <c r="P570" s="13">
        <v>809.63</v>
      </c>
      <c r="Q570" s="9" t="s">
        <v>27</v>
      </c>
      <c r="R570" s="9" t="s">
        <v>28</v>
      </c>
      <c r="S570" s="9" t="s">
        <v>166</v>
      </c>
      <c r="T570" s="9" t="s">
        <v>167</v>
      </c>
      <c r="U570" s="9" t="s">
        <v>43</v>
      </c>
      <c r="V570" s="9" t="s">
        <v>2005</v>
      </c>
    </row>
    <row r="571" spans="1:22" ht="17.100000000000001" customHeight="1" x14ac:dyDescent="0.25">
      <c r="A571" s="29" t="s">
        <v>2006</v>
      </c>
      <c r="B571" s="15">
        <v>44972</v>
      </c>
      <c r="C571" s="9">
        <f t="shared" si="8"/>
        <v>2023</v>
      </c>
      <c r="D571" s="9" t="str">
        <f>TEXT(salestable[[#This Row],[OrderDate]],"MMM")</f>
        <v>Feb</v>
      </c>
      <c r="E571" s="14" t="s">
        <v>2007</v>
      </c>
      <c r="F571" s="14" t="s">
        <v>336</v>
      </c>
      <c r="G571" s="14" t="s">
        <v>106</v>
      </c>
      <c r="H571" s="14" t="s">
        <v>107</v>
      </c>
      <c r="I571" s="14" t="s">
        <v>38</v>
      </c>
      <c r="J571" s="14" t="s">
        <v>58</v>
      </c>
      <c r="K571" s="25">
        <v>4</v>
      </c>
      <c r="L571" s="16">
        <v>158.41999999999999</v>
      </c>
      <c r="M571" s="17">
        <v>0.05</v>
      </c>
      <c r="N571" s="18">
        <v>48.16</v>
      </c>
      <c r="O571" s="18">
        <v>12.19</v>
      </c>
      <c r="P571" s="18">
        <v>662.35</v>
      </c>
      <c r="Q571" s="14" t="s">
        <v>59</v>
      </c>
      <c r="R571" s="14" t="s">
        <v>28</v>
      </c>
      <c r="S571" s="14" t="s">
        <v>228</v>
      </c>
      <c r="T571" s="14" t="s">
        <v>82</v>
      </c>
      <c r="U571" s="14" t="s">
        <v>43</v>
      </c>
      <c r="V571" s="14" t="s">
        <v>2008</v>
      </c>
    </row>
    <row r="572" spans="1:22" ht="17.100000000000001" customHeight="1" x14ac:dyDescent="0.25">
      <c r="A572" s="28" t="s">
        <v>2009</v>
      </c>
      <c r="B572" s="10">
        <v>44390</v>
      </c>
      <c r="C572" s="9">
        <f t="shared" si="8"/>
        <v>2021</v>
      </c>
      <c r="D572" s="9" t="str">
        <f>TEXT(salestable[[#This Row],[OrderDate]],"MMM")</f>
        <v>Jul</v>
      </c>
      <c r="E572" s="9" t="s">
        <v>2010</v>
      </c>
      <c r="F572" s="9" t="s">
        <v>22</v>
      </c>
      <c r="G572" s="9" t="s">
        <v>592</v>
      </c>
      <c r="H572" s="9" t="s">
        <v>593</v>
      </c>
      <c r="I572" s="9" t="s">
        <v>38</v>
      </c>
      <c r="J572" s="9" t="s">
        <v>58</v>
      </c>
      <c r="K572" s="25">
        <v>2</v>
      </c>
      <c r="L572" s="11">
        <v>501.89</v>
      </c>
      <c r="M572" s="12">
        <v>0</v>
      </c>
      <c r="N572" s="13">
        <v>120.45</v>
      </c>
      <c r="O572" s="13">
        <v>5.94</v>
      </c>
      <c r="P572" s="13">
        <v>1130.17</v>
      </c>
      <c r="Q572" s="9" t="s">
        <v>40</v>
      </c>
      <c r="R572" s="9" t="s">
        <v>132</v>
      </c>
      <c r="S572" s="9" t="s">
        <v>41</v>
      </c>
      <c r="T572" s="9" t="s">
        <v>42</v>
      </c>
      <c r="U572" s="9" t="s">
        <v>43</v>
      </c>
      <c r="V572" s="9" t="s">
        <v>2011</v>
      </c>
    </row>
    <row r="573" spans="1:22" ht="17.100000000000001" customHeight="1" x14ac:dyDescent="0.25">
      <c r="A573" s="29" t="s">
        <v>2012</v>
      </c>
      <c r="B573" s="15">
        <v>45455</v>
      </c>
      <c r="C573" s="9">
        <f t="shared" si="8"/>
        <v>2024</v>
      </c>
      <c r="D573" s="9" t="str">
        <f>TEXT(salestable[[#This Row],[OrderDate]],"MMM")</f>
        <v>Jun</v>
      </c>
      <c r="E573" s="14" t="s">
        <v>2013</v>
      </c>
      <c r="F573" s="14" t="s">
        <v>757</v>
      </c>
      <c r="G573" s="14" t="s">
        <v>352</v>
      </c>
      <c r="H573" s="14" t="s">
        <v>353</v>
      </c>
      <c r="I573" s="14" t="s">
        <v>180</v>
      </c>
      <c r="J573" s="14" t="s">
        <v>79</v>
      </c>
      <c r="K573" s="25">
        <v>5</v>
      </c>
      <c r="L573" s="16">
        <v>45.87</v>
      </c>
      <c r="M573" s="17">
        <v>0</v>
      </c>
      <c r="N573" s="18">
        <v>27.52</v>
      </c>
      <c r="O573" s="18">
        <v>13.66</v>
      </c>
      <c r="P573" s="18">
        <v>270.52999999999997</v>
      </c>
      <c r="Q573" s="14" t="s">
        <v>27</v>
      </c>
      <c r="R573" s="14" t="s">
        <v>70</v>
      </c>
      <c r="S573" s="14" t="s">
        <v>139</v>
      </c>
      <c r="T573" s="14" t="s">
        <v>140</v>
      </c>
      <c r="U573" s="14" t="s">
        <v>43</v>
      </c>
      <c r="V573" s="14" t="s">
        <v>1837</v>
      </c>
    </row>
    <row r="574" spans="1:22" ht="17.100000000000001" customHeight="1" x14ac:dyDescent="0.25">
      <c r="A574" s="28" t="s">
        <v>2014</v>
      </c>
      <c r="B574" s="10">
        <v>44318</v>
      </c>
      <c r="C574" s="9">
        <f t="shared" si="8"/>
        <v>2021</v>
      </c>
      <c r="D574" s="9" t="str">
        <f>TEXT(salestable[[#This Row],[OrderDate]],"MMM")</f>
        <v>May</v>
      </c>
      <c r="E574" s="9" t="s">
        <v>2015</v>
      </c>
      <c r="F574" s="9" t="s">
        <v>1892</v>
      </c>
      <c r="G574" s="9" t="s">
        <v>121</v>
      </c>
      <c r="H574" s="9" t="s">
        <v>122</v>
      </c>
      <c r="I574" s="9" t="s">
        <v>180</v>
      </c>
      <c r="J574" s="9" t="s">
        <v>79</v>
      </c>
      <c r="K574" s="25">
        <v>2</v>
      </c>
      <c r="L574" s="11">
        <v>393.45</v>
      </c>
      <c r="M574" s="12">
        <v>0</v>
      </c>
      <c r="N574" s="13">
        <v>62.95</v>
      </c>
      <c r="O574" s="13">
        <v>0.82</v>
      </c>
      <c r="P574" s="13">
        <v>850.67</v>
      </c>
      <c r="Q574" s="9" t="s">
        <v>40</v>
      </c>
      <c r="R574" s="9" t="s">
        <v>28</v>
      </c>
      <c r="S574" s="9" t="s">
        <v>339</v>
      </c>
      <c r="T574" s="9" t="s">
        <v>82</v>
      </c>
      <c r="U574" s="9" t="s">
        <v>31</v>
      </c>
      <c r="V574" s="9" t="s">
        <v>2016</v>
      </c>
    </row>
    <row r="575" spans="1:22" ht="17.100000000000001" customHeight="1" x14ac:dyDescent="0.25">
      <c r="A575" s="29" t="s">
        <v>2017</v>
      </c>
      <c r="B575" s="15">
        <v>45091</v>
      </c>
      <c r="C575" s="9">
        <f t="shared" si="8"/>
        <v>2023</v>
      </c>
      <c r="D575" s="9" t="str">
        <f>TEXT(salestable[[#This Row],[OrderDate]],"MMM")</f>
        <v>Jun</v>
      </c>
      <c r="E575" s="14" t="s">
        <v>2018</v>
      </c>
      <c r="F575" s="14" t="s">
        <v>1314</v>
      </c>
      <c r="G575" s="14" t="s">
        <v>434</v>
      </c>
      <c r="H575" s="14" t="s">
        <v>435</v>
      </c>
      <c r="I575" s="14" t="s">
        <v>108</v>
      </c>
      <c r="J575" s="14" t="s">
        <v>39</v>
      </c>
      <c r="K575" s="25">
        <v>4</v>
      </c>
      <c r="L575" s="16">
        <v>194.44</v>
      </c>
      <c r="M575" s="17">
        <v>0.05</v>
      </c>
      <c r="N575" s="18">
        <v>59.11</v>
      </c>
      <c r="O575" s="18">
        <v>5.87</v>
      </c>
      <c r="P575" s="18">
        <v>803.85</v>
      </c>
      <c r="Q575" s="14" t="s">
        <v>69</v>
      </c>
      <c r="R575" s="14" t="s">
        <v>28</v>
      </c>
      <c r="S575" s="14" t="s">
        <v>124</v>
      </c>
      <c r="T575" s="14" t="s">
        <v>125</v>
      </c>
      <c r="U575" s="14" t="s">
        <v>43</v>
      </c>
      <c r="V575" s="14" t="s">
        <v>2019</v>
      </c>
    </row>
    <row r="576" spans="1:22" ht="17.100000000000001" customHeight="1" x14ac:dyDescent="0.25">
      <c r="A576" s="28" t="s">
        <v>2020</v>
      </c>
      <c r="B576" s="10">
        <v>44727</v>
      </c>
      <c r="C576" s="9">
        <f t="shared" si="8"/>
        <v>2022</v>
      </c>
      <c r="D576" s="9" t="str">
        <f>TEXT(salestable[[#This Row],[OrderDate]],"MMM")</f>
        <v>Jun</v>
      </c>
      <c r="E576" s="9" t="s">
        <v>2021</v>
      </c>
      <c r="F576" s="9" t="s">
        <v>944</v>
      </c>
      <c r="G576" s="9" t="s">
        <v>400</v>
      </c>
      <c r="H576" s="9" t="s">
        <v>401</v>
      </c>
      <c r="I576" s="9" t="s">
        <v>180</v>
      </c>
      <c r="J576" s="9" t="s">
        <v>79</v>
      </c>
      <c r="K576" s="25">
        <v>1</v>
      </c>
      <c r="L576" s="11">
        <v>301.99</v>
      </c>
      <c r="M576" s="12">
        <v>0.15</v>
      </c>
      <c r="N576" s="13">
        <v>12.83</v>
      </c>
      <c r="O576" s="13">
        <v>3.11</v>
      </c>
      <c r="P576" s="13">
        <v>272.63</v>
      </c>
      <c r="Q576" s="9" t="s">
        <v>153</v>
      </c>
      <c r="R576" s="9" t="s">
        <v>28</v>
      </c>
      <c r="S576" s="9" t="s">
        <v>166</v>
      </c>
      <c r="T576" s="9" t="s">
        <v>167</v>
      </c>
      <c r="U576" s="9" t="s">
        <v>43</v>
      </c>
      <c r="V576" s="9" t="s">
        <v>489</v>
      </c>
    </row>
    <row r="577" spans="1:22" ht="17.100000000000001" customHeight="1" x14ac:dyDescent="0.25">
      <c r="A577" s="29" t="s">
        <v>2022</v>
      </c>
      <c r="B577" s="15">
        <v>45126</v>
      </c>
      <c r="C577" s="9">
        <f t="shared" si="8"/>
        <v>2023</v>
      </c>
      <c r="D577" s="9" t="str">
        <f>TEXT(salestable[[#This Row],[OrderDate]],"MMM")</f>
        <v>Jul</v>
      </c>
      <c r="E577" s="14" t="s">
        <v>2023</v>
      </c>
      <c r="F577" s="14" t="s">
        <v>311</v>
      </c>
      <c r="G577" s="14" t="s">
        <v>380</v>
      </c>
      <c r="H577" s="14" t="s">
        <v>381</v>
      </c>
      <c r="I577" s="14" t="s">
        <v>108</v>
      </c>
      <c r="J577" s="14" t="s">
        <v>256</v>
      </c>
      <c r="K577" s="25">
        <v>5</v>
      </c>
      <c r="L577" s="16">
        <v>584.19000000000005</v>
      </c>
      <c r="M577" s="17">
        <v>0.1</v>
      </c>
      <c r="N577" s="18">
        <v>131.44</v>
      </c>
      <c r="O577" s="18">
        <v>5.65</v>
      </c>
      <c r="P577" s="18">
        <v>2765.95</v>
      </c>
      <c r="Q577" s="14" t="s">
        <v>69</v>
      </c>
      <c r="R577" s="14" t="s">
        <v>28</v>
      </c>
      <c r="S577" s="14" t="s">
        <v>210</v>
      </c>
      <c r="T577" s="14" t="s">
        <v>42</v>
      </c>
      <c r="U577" s="14" t="s">
        <v>43</v>
      </c>
      <c r="V577" s="14" t="s">
        <v>2024</v>
      </c>
    </row>
    <row r="578" spans="1:22" ht="17.100000000000001" customHeight="1" x14ac:dyDescent="0.25">
      <c r="A578" s="28" t="s">
        <v>2025</v>
      </c>
      <c r="B578" s="10">
        <v>45043</v>
      </c>
      <c r="C578" s="9">
        <f t="shared" si="8"/>
        <v>2023</v>
      </c>
      <c r="D578" s="9" t="str">
        <f>TEXT(salestable[[#This Row],[OrderDate]],"MMM")</f>
        <v>Apr</v>
      </c>
      <c r="E578" s="9" t="s">
        <v>2026</v>
      </c>
      <c r="F578" s="9" t="s">
        <v>1593</v>
      </c>
      <c r="G578" s="9" t="s">
        <v>319</v>
      </c>
      <c r="H578" s="9" t="s">
        <v>320</v>
      </c>
      <c r="I578" s="9" t="s">
        <v>50</v>
      </c>
      <c r="J578" s="9" t="s">
        <v>39</v>
      </c>
      <c r="K578" s="25">
        <v>3</v>
      </c>
      <c r="L578" s="11">
        <v>326.83999999999997</v>
      </c>
      <c r="M578" s="12">
        <v>0.05</v>
      </c>
      <c r="N578" s="13">
        <v>46.57</v>
      </c>
      <c r="O578" s="13">
        <v>8.4700000000000006</v>
      </c>
      <c r="P578" s="13">
        <v>986.53</v>
      </c>
      <c r="Q578" s="9" t="s">
        <v>27</v>
      </c>
      <c r="R578" s="9" t="s">
        <v>28</v>
      </c>
      <c r="S578" s="9" t="s">
        <v>116</v>
      </c>
      <c r="T578" s="9" t="s">
        <v>42</v>
      </c>
      <c r="U578" s="9" t="s">
        <v>43</v>
      </c>
      <c r="V578" s="9" t="s">
        <v>2027</v>
      </c>
    </row>
    <row r="579" spans="1:22" ht="17.100000000000001" customHeight="1" x14ac:dyDescent="0.25">
      <c r="A579" s="29" t="s">
        <v>2028</v>
      </c>
      <c r="B579" s="15">
        <v>44534</v>
      </c>
      <c r="C579" s="9">
        <f t="shared" si="8"/>
        <v>2021</v>
      </c>
      <c r="D579" s="9" t="str">
        <f>TEXT(salestable[[#This Row],[OrderDate]],"MMM")</f>
        <v>Dec</v>
      </c>
      <c r="E579" s="14" t="s">
        <v>2029</v>
      </c>
      <c r="F579" s="14" t="s">
        <v>365</v>
      </c>
      <c r="G579" s="14" t="s">
        <v>202</v>
      </c>
      <c r="H579" s="14" t="s">
        <v>203</v>
      </c>
      <c r="I579" s="14" t="s">
        <v>25</v>
      </c>
      <c r="J579" s="14" t="s">
        <v>79</v>
      </c>
      <c r="K579" s="25">
        <v>2</v>
      </c>
      <c r="L579" s="16">
        <v>417.98</v>
      </c>
      <c r="M579" s="17">
        <v>0.05</v>
      </c>
      <c r="N579" s="18">
        <v>95.3</v>
      </c>
      <c r="O579" s="18">
        <v>8.52</v>
      </c>
      <c r="P579" s="18">
        <v>897.98</v>
      </c>
      <c r="Q579" s="14" t="s">
        <v>27</v>
      </c>
      <c r="R579" s="14" t="s">
        <v>28</v>
      </c>
      <c r="S579" s="14" t="s">
        <v>182</v>
      </c>
      <c r="T579" s="14" t="s">
        <v>183</v>
      </c>
      <c r="U579" s="14" t="s">
        <v>31</v>
      </c>
      <c r="V579" s="14" t="s">
        <v>2030</v>
      </c>
    </row>
    <row r="580" spans="1:22" ht="17.100000000000001" customHeight="1" x14ac:dyDescent="0.25">
      <c r="A580" s="28" t="s">
        <v>2031</v>
      </c>
      <c r="B580" s="10">
        <v>45301</v>
      </c>
      <c r="C580" s="9">
        <f t="shared" ref="C580:C643" si="9">YEAR(B580)</f>
        <v>2024</v>
      </c>
      <c r="D580" s="9" t="str">
        <f>TEXT(salestable[[#This Row],[OrderDate]],"MMM")</f>
        <v>Jan</v>
      </c>
      <c r="E580" s="9" t="s">
        <v>2032</v>
      </c>
      <c r="F580" s="9" t="s">
        <v>894</v>
      </c>
      <c r="G580" s="9" t="s">
        <v>302</v>
      </c>
      <c r="H580" s="9" t="s">
        <v>303</v>
      </c>
      <c r="I580" s="9" t="s">
        <v>98</v>
      </c>
      <c r="J580" s="9" t="s">
        <v>79</v>
      </c>
      <c r="K580" s="25">
        <v>1</v>
      </c>
      <c r="L580" s="11">
        <v>517.9</v>
      </c>
      <c r="M580" s="12">
        <v>0.05</v>
      </c>
      <c r="N580" s="13">
        <v>59.04</v>
      </c>
      <c r="O580" s="13">
        <v>10.5</v>
      </c>
      <c r="P580" s="13">
        <v>561.54</v>
      </c>
      <c r="Q580" s="9" t="s">
        <v>69</v>
      </c>
      <c r="R580" s="9" t="s">
        <v>28</v>
      </c>
      <c r="S580" s="9" t="s">
        <v>188</v>
      </c>
      <c r="T580" s="9" t="s">
        <v>82</v>
      </c>
      <c r="U580" s="9" t="s">
        <v>43</v>
      </c>
      <c r="V580" s="9" t="s">
        <v>1754</v>
      </c>
    </row>
    <row r="581" spans="1:22" ht="17.100000000000001" customHeight="1" x14ac:dyDescent="0.25">
      <c r="A581" s="29" t="s">
        <v>2033</v>
      </c>
      <c r="B581" s="15">
        <v>44411</v>
      </c>
      <c r="C581" s="9">
        <f t="shared" si="9"/>
        <v>2021</v>
      </c>
      <c r="D581" s="9" t="str">
        <f>TEXT(salestable[[#This Row],[OrderDate]],"MMM")</f>
        <v>Aug</v>
      </c>
      <c r="E581" s="14" t="s">
        <v>2034</v>
      </c>
      <c r="F581" s="14" t="s">
        <v>779</v>
      </c>
      <c r="G581" s="14" t="s">
        <v>945</v>
      </c>
      <c r="H581" s="14" t="s">
        <v>946</v>
      </c>
      <c r="I581" s="14" t="s">
        <v>108</v>
      </c>
      <c r="J581" s="14" t="s">
        <v>354</v>
      </c>
      <c r="K581" s="25">
        <v>5</v>
      </c>
      <c r="L581" s="16">
        <v>29.2</v>
      </c>
      <c r="M581" s="17">
        <v>0.05</v>
      </c>
      <c r="N581" s="18">
        <v>0</v>
      </c>
      <c r="O581" s="18">
        <v>11.99</v>
      </c>
      <c r="P581" s="18">
        <v>150.69</v>
      </c>
      <c r="Q581" s="14" t="s">
        <v>59</v>
      </c>
      <c r="R581" s="14" t="s">
        <v>132</v>
      </c>
      <c r="S581" s="14" t="s">
        <v>339</v>
      </c>
      <c r="T581" s="14" t="s">
        <v>82</v>
      </c>
      <c r="U581" s="14" t="s">
        <v>235</v>
      </c>
      <c r="V581" s="14" t="s">
        <v>2035</v>
      </c>
    </row>
    <row r="582" spans="1:22" ht="17.100000000000001" customHeight="1" x14ac:dyDescent="0.25">
      <c r="A582" s="28" t="s">
        <v>2036</v>
      </c>
      <c r="B582" s="10">
        <v>44620</v>
      </c>
      <c r="C582" s="9">
        <f t="shared" si="9"/>
        <v>2022</v>
      </c>
      <c r="D582" s="9" t="str">
        <f>TEXT(salestable[[#This Row],[OrderDate]],"MMM")</f>
        <v>Feb</v>
      </c>
      <c r="E582" s="9" t="s">
        <v>2037</v>
      </c>
      <c r="F582" s="9" t="s">
        <v>501</v>
      </c>
      <c r="G582" s="9" t="s">
        <v>96</v>
      </c>
      <c r="H582" s="9" t="s">
        <v>97</v>
      </c>
      <c r="I582" s="9" t="s">
        <v>180</v>
      </c>
      <c r="J582" s="9" t="s">
        <v>109</v>
      </c>
      <c r="K582" s="25">
        <v>3</v>
      </c>
      <c r="L582" s="11">
        <v>119.58</v>
      </c>
      <c r="M582" s="12">
        <v>0.05</v>
      </c>
      <c r="N582" s="13">
        <v>17.04</v>
      </c>
      <c r="O582" s="13">
        <v>6.34</v>
      </c>
      <c r="P582" s="13">
        <v>364.18</v>
      </c>
      <c r="Q582" s="9" t="s">
        <v>69</v>
      </c>
      <c r="R582" s="9" t="s">
        <v>28</v>
      </c>
      <c r="S582" s="9" t="s">
        <v>188</v>
      </c>
      <c r="T582" s="9" t="s">
        <v>82</v>
      </c>
      <c r="U582" s="9" t="s">
        <v>31</v>
      </c>
      <c r="V582" s="9" t="s">
        <v>2038</v>
      </c>
    </row>
    <row r="583" spans="1:22" ht="17.100000000000001" customHeight="1" x14ac:dyDescent="0.25">
      <c r="A583" s="29" t="s">
        <v>2039</v>
      </c>
      <c r="B583" s="15">
        <v>44691</v>
      </c>
      <c r="C583" s="9">
        <f t="shared" si="9"/>
        <v>2022</v>
      </c>
      <c r="D583" s="9" t="str">
        <f>TEXT(salestable[[#This Row],[OrderDate]],"MMM")</f>
        <v>May</v>
      </c>
      <c r="E583" s="14" t="s">
        <v>2040</v>
      </c>
      <c r="F583" s="14" t="s">
        <v>836</v>
      </c>
      <c r="G583" s="14" t="s">
        <v>352</v>
      </c>
      <c r="H583" s="14" t="s">
        <v>353</v>
      </c>
      <c r="I583" s="14" t="s">
        <v>50</v>
      </c>
      <c r="J583" s="14" t="s">
        <v>263</v>
      </c>
      <c r="K583" s="25">
        <v>3</v>
      </c>
      <c r="L583" s="16">
        <v>499.02</v>
      </c>
      <c r="M583" s="17">
        <v>0</v>
      </c>
      <c r="N583" s="18">
        <v>0</v>
      </c>
      <c r="O583" s="18">
        <v>12.59</v>
      </c>
      <c r="P583" s="18">
        <v>1509.65</v>
      </c>
      <c r="Q583" s="14" t="s">
        <v>27</v>
      </c>
      <c r="R583" s="14" t="s">
        <v>28</v>
      </c>
      <c r="S583" s="14" t="s">
        <v>182</v>
      </c>
      <c r="T583" s="14" t="s">
        <v>183</v>
      </c>
      <c r="U583" s="14" t="s">
        <v>43</v>
      </c>
      <c r="V583" s="14" t="s">
        <v>2041</v>
      </c>
    </row>
    <row r="584" spans="1:22" ht="17.100000000000001" customHeight="1" x14ac:dyDescent="0.25">
      <c r="A584" s="28" t="s">
        <v>2042</v>
      </c>
      <c r="B584" s="10">
        <v>44077</v>
      </c>
      <c r="C584" s="9">
        <f t="shared" si="9"/>
        <v>2020</v>
      </c>
      <c r="D584" s="9" t="str">
        <f>TEXT(salestable[[#This Row],[OrderDate]],"MMM")</f>
        <v>Sep</v>
      </c>
      <c r="E584" s="9" t="s">
        <v>2043</v>
      </c>
      <c r="F584" s="9" t="s">
        <v>171</v>
      </c>
      <c r="G584" s="9" t="s">
        <v>233</v>
      </c>
      <c r="H584" s="9" t="s">
        <v>234</v>
      </c>
      <c r="I584" s="9" t="s">
        <v>50</v>
      </c>
      <c r="J584" s="9" t="s">
        <v>109</v>
      </c>
      <c r="K584" s="25">
        <v>2</v>
      </c>
      <c r="L584" s="11">
        <v>77.94</v>
      </c>
      <c r="M584" s="12">
        <v>0.05</v>
      </c>
      <c r="N584" s="13">
        <v>17.77</v>
      </c>
      <c r="O584" s="13">
        <v>9.49</v>
      </c>
      <c r="P584" s="13">
        <v>175.35</v>
      </c>
      <c r="Q584" s="9" t="s">
        <v>27</v>
      </c>
      <c r="R584" s="9" t="s">
        <v>28</v>
      </c>
      <c r="S584" s="9" t="s">
        <v>188</v>
      </c>
      <c r="T584" s="9" t="s">
        <v>82</v>
      </c>
      <c r="U584" s="9" t="s">
        <v>31</v>
      </c>
      <c r="V584" s="9" t="s">
        <v>2044</v>
      </c>
    </row>
    <row r="585" spans="1:22" ht="17.100000000000001" customHeight="1" x14ac:dyDescent="0.25">
      <c r="A585" s="29" t="s">
        <v>2045</v>
      </c>
      <c r="B585" s="15">
        <v>44930</v>
      </c>
      <c r="C585" s="9">
        <f t="shared" si="9"/>
        <v>2023</v>
      </c>
      <c r="D585" s="9" t="str">
        <f>TEXT(salestable[[#This Row],[OrderDate]],"MMM")</f>
        <v>Jan</v>
      </c>
      <c r="E585" s="14" t="s">
        <v>2046</v>
      </c>
      <c r="F585" s="14" t="s">
        <v>1618</v>
      </c>
      <c r="G585" s="14" t="s">
        <v>130</v>
      </c>
      <c r="H585" s="14" t="s">
        <v>131</v>
      </c>
      <c r="I585" s="14" t="s">
        <v>108</v>
      </c>
      <c r="J585" s="14" t="s">
        <v>68</v>
      </c>
      <c r="K585" s="25">
        <v>3</v>
      </c>
      <c r="L585" s="16">
        <v>172.75</v>
      </c>
      <c r="M585" s="17">
        <v>0</v>
      </c>
      <c r="N585" s="18">
        <v>25.91</v>
      </c>
      <c r="O585" s="18">
        <v>0.56999999999999995</v>
      </c>
      <c r="P585" s="18">
        <v>544.73</v>
      </c>
      <c r="Q585" s="14" t="s">
        <v>69</v>
      </c>
      <c r="R585" s="14" t="s">
        <v>28</v>
      </c>
      <c r="S585" s="14" t="s">
        <v>228</v>
      </c>
      <c r="T585" s="14" t="s">
        <v>82</v>
      </c>
      <c r="U585" s="14" t="s">
        <v>91</v>
      </c>
      <c r="V585" s="14" t="s">
        <v>2047</v>
      </c>
    </row>
    <row r="586" spans="1:22" ht="17.100000000000001" customHeight="1" x14ac:dyDescent="0.25">
      <c r="A586" s="28" t="s">
        <v>2048</v>
      </c>
      <c r="B586" s="10">
        <v>43984</v>
      </c>
      <c r="C586" s="9">
        <f t="shared" si="9"/>
        <v>2020</v>
      </c>
      <c r="D586" s="9" t="str">
        <f>TEXT(salestable[[#This Row],[OrderDate]],"MMM")</f>
        <v>Jun</v>
      </c>
      <c r="E586" s="9" t="s">
        <v>2049</v>
      </c>
      <c r="F586" s="9" t="s">
        <v>163</v>
      </c>
      <c r="G586" s="9" t="s">
        <v>106</v>
      </c>
      <c r="H586" s="9" t="s">
        <v>107</v>
      </c>
      <c r="I586" s="9" t="s">
        <v>50</v>
      </c>
      <c r="J586" s="9" t="s">
        <v>354</v>
      </c>
      <c r="K586" s="25">
        <v>2</v>
      </c>
      <c r="L586" s="11">
        <v>447.53</v>
      </c>
      <c r="M586" s="12">
        <v>0</v>
      </c>
      <c r="N586" s="13">
        <v>44.75</v>
      </c>
      <c r="O586" s="13">
        <v>0.73</v>
      </c>
      <c r="P586" s="13">
        <v>940.54</v>
      </c>
      <c r="Q586" s="9" t="s">
        <v>153</v>
      </c>
      <c r="R586" s="9" t="s">
        <v>28</v>
      </c>
      <c r="S586" s="9" t="s">
        <v>124</v>
      </c>
      <c r="T586" s="9" t="s">
        <v>125</v>
      </c>
      <c r="U586" s="9" t="s">
        <v>72</v>
      </c>
      <c r="V586" s="9" t="s">
        <v>2050</v>
      </c>
    </row>
    <row r="587" spans="1:22" ht="17.100000000000001" customHeight="1" x14ac:dyDescent="0.25">
      <c r="A587" s="29" t="s">
        <v>2051</v>
      </c>
      <c r="B587" s="15">
        <v>45510</v>
      </c>
      <c r="C587" s="9">
        <f t="shared" si="9"/>
        <v>2024</v>
      </c>
      <c r="D587" s="9" t="str">
        <f>TEXT(salestable[[#This Row],[OrderDate]],"MMM")</f>
        <v>Aug</v>
      </c>
      <c r="E587" s="14" t="s">
        <v>2052</v>
      </c>
      <c r="F587" s="14" t="s">
        <v>953</v>
      </c>
      <c r="G587" s="14" t="s">
        <v>783</v>
      </c>
      <c r="H587" s="14" t="s">
        <v>784</v>
      </c>
      <c r="I587" s="14" t="s">
        <v>25</v>
      </c>
      <c r="J587" s="14" t="s">
        <v>256</v>
      </c>
      <c r="K587" s="25">
        <v>2</v>
      </c>
      <c r="L587" s="16">
        <v>181.28</v>
      </c>
      <c r="M587" s="17">
        <v>0</v>
      </c>
      <c r="N587" s="18">
        <v>18.13</v>
      </c>
      <c r="O587" s="18">
        <v>13.41</v>
      </c>
      <c r="P587" s="18">
        <v>394.1</v>
      </c>
      <c r="Q587" s="14" t="s">
        <v>153</v>
      </c>
      <c r="R587" s="14" t="s">
        <v>181</v>
      </c>
      <c r="S587" s="14" t="s">
        <v>154</v>
      </c>
      <c r="T587" s="14" t="s">
        <v>155</v>
      </c>
      <c r="U587" s="14" t="s">
        <v>43</v>
      </c>
      <c r="V587" s="14" t="s">
        <v>2053</v>
      </c>
    </row>
    <row r="588" spans="1:22" ht="17.100000000000001" customHeight="1" x14ac:dyDescent="0.25">
      <c r="A588" s="28" t="s">
        <v>2054</v>
      </c>
      <c r="B588" s="10">
        <v>45289</v>
      </c>
      <c r="C588" s="9">
        <f t="shared" si="9"/>
        <v>2023</v>
      </c>
      <c r="D588" s="9" t="str">
        <f>TEXT(salestable[[#This Row],[OrderDate]],"MMM")</f>
        <v>Dec</v>
      </c>
      <c r="E588" s="9" t="s">
        <v>2055</v>
      </c>
      <c r="F588" s="9" t="s">
        <v>2056</v>
      </c>
      <c r="G588" s="9" t="s">
        <v>469</v>
      </c>
      <c r="H588" s="9" t="s">
        <v>470</v>
      </c>
      <c r="I588" s="9" t="s">
        <v>108</v>
      </c>
      <c r="J588" s="9" t="s">
        <v>256</v>
      </c>
      <c r="K588" s="25">
        <v>5</v>
      </c>
      <c r="L588" s="11">
        <v>365.39</v>
      </c>
      <c r="M588" s="12">
        <v>0.2</v>
      </c>
      <c r="N588" s="13">
        <v>73.08</v>
      </c>
      <c r="O588" s="13">
        <v>13.35</v>
      </c>
      <c r="P588" s="13">
        <v>1547.99</v>
      </c>
      <c r="Q588" s="9" t="s">
        <v>27</v>
      </c>
      <c r="R588" s="9" t="s">
        <v>28</v>
      </c>
      <c r="S588" s="9" t="s">
        <v>51</v>
      </c>
      <c r="T588" s="9" t="s">
        <v>42</v>
      </c>
      <c r="U588" s="9" t="s">
        <v>43</v>
      </c>
      <c r="V588" s="9" t="s">
        <v>2057</v>
      </c>
    </row>
    <row r="589" spans="1:22" ht="17.100000000000001" customHeight="1" x14ac:dyDescent="0.25">
      <c r="A589" s="29" t="s">
        <v>2058</v>
      </c>
      <c r="B589" s="15">
        <v>44827</v>
      </c>
      <c r="C589" s="9">
        <f t="shared" si="9"/>
        <v>2022</v>
      </c>
      <c r="D589" s="9" t="str">
        <f>TEXT(salestable[[#This Row],[OrderDate]],"MMM")</f>
        <v>Sep</v>
      </c>
      <c r="E589" s="14" t="s">
        <v>2059</v>
      </c>
      <c r="F589" s="14" t="s">
        <v>660</v>
      </c>
      <c r="G589" s="14" t="s">
        <v>400</v>
      </c>
      <c r="H589" s="14" t="s">
        <v>401</v>
      </c>
      <c r="I589" s="14" t="s">
        <v>98</v>
      </c>
      <c r="J589" s="14" t="s">
        <v>39</v>
      </c>
      <c r="K589" s="25">
        <v>1</v>
      </c>
      <c r="L589" s="16">
        <v>85.9</v>
      </c>
      <c r="M589" s="17">
        <v>0</v>
      </c>
      <c r="N589" s="18">
        <v>4.3</v>
      </c>
      <c r="O589" s="18">
        <v>7.59</v>
      </c>
      <c r="P589" s="18">
        <v>97.79</v>
      </c>
      <c r="Q589" s="14" t="s">
        <v>40</v>
      </c>
      <c r="R589" s="14" t="s">
        <v>28</v>
      </c>
      <c r="S589" s="14" t="s">
        <v>41</v>
      </c>
      <c r="T589" s="14" t="s">
        <v>42</v>
      </c>
      <c r="U589" s="14" t="s">
        <v>43</v>
      </c>
      <c r="V589" s="14" t="s">
        <v>965</v>
      </c>
    </row>
    <row r="590" spans="1:22" ht="17.100000000000001" customHeight="1" x14ac:dyDescent="0.25">
      <c r="A590" s="28" t="s">
        <v>2060</v>
      </c>
      <c r="B590" s="10">
        <v>44940</v>
      </c>
      <c r="C590" s="9">
        <f t="shared" si="9"/>
        <v>2023</v>
      </c>
      <c r="D590" s="9" t="str">
        <f>TEXT(salestable[[#This Row],[OrderDate]],"MMM")</f>
        <v>Jan</v>
      </c>
      <c r="E590" s="9" t="s">
        <v>2061</v>
      </c>
      <c r="F590" s="9" t="s">
        <v>405</v>
      </c>
      <c r="G590" s="9" t="s">
        <v>456</v>
      </c>
      <c r="H590" s="9" t="s">
        <v>457</v>
      </c>
      <c r="I590" s="9" t="s">
        <v>98</v>
      </c>
      <c r="J590" s="9" t="s">
        <v>256</v>
      </c>
      <c r="K590" s="25">
        <v>5</v>
      </c>
      <c r="L590" s="11">
        <v>350.26</v>
      </c>
      <c r="M590" s="12">
        <v>0</v>
      </c>
      <c r="N590" s="13">
        <v>210.16</v>
      </c>
      <c r="O590" s="13">
        <v>4.42</v>
      </c>
      <c r="P590" s="13">
        <v>1965.88</v>
      </c>
      <c r="Q590" s="9" t="s">
        <v>69</v>
      </c>
      <c r="R590" s="9" t="s">
        <v>28</v>
      </c>
      <c r="S590" s="9" t="s">
        <v>41</v>
      </c>
      <c r="T590" s="9" t="s">
        <v>42</v>
      </c>
      <c r="U590" s="9" t="s">
        <v>43</v>
      </c>
      <c r="V590" s="9" t="s">
        <v>2062</v>
      </c>
    </row>
    <row r="591" spans="1:22" ht="17.100000000000001" customHeight="1" x14ac:dyDescent="0.25">
      <c r="A591" s="29" t="s">
        <v>2063</v>
      </c>
      <c r="B591" s="15">
        <v>44527</v>
      </c>
      <c r="C591" s="9">
        <f t="shared" si="9"/>
        <v>2021</v>
      </c>
      <c r="D591" s="9" t="str">
        <f>TEXT(salestable[[#This Row],[OrderDate]],"MMM")</f>
        <v>Nov</v>
      </c>
      <c r="E591" s="14" t="s">
        <v>2064</v>
      </c>
      <c r="F591" s="14" t="s">
        <v>1858</v>
      </c>
      <c r="G591" s="14" t="s">
        <v>87</v>
      </c>
      <c r="H591" s="14" t="s">
        <v>88</v>
      </c>
      <c r="I591" s="14" t="s">
        <v>98</v>
      </c>
      <c r="J591" s="14" t="s">
        <v>39</v>
      </c>
      <c r="K591" s="25">
        <v>5</v>
      </c>
      <c r="L591" s="16">
        <v>63.52</v>
      </c>
      <c r="M591" s="17">
        <v>0.15</v>
      </c>
      <c r="N591" s="18">
        <v>48.59</v>
      </c>
      <c r="O591" s="18">
        <v>12.87</v>
      </c>
      <c r="P591" s="18">
        <v>331.42</v>
      </c>
      <c r="Q591" s="14" t="s">
        <v>69</v>
      </c>
      <c r="R591" s="14" t="s">
        <v>28</v>
      </c>
      <c r="S591" s="14" t="s">
        <v>100</v>
      </c>
      <c r="T591" s="14" t="s">
        <v>101</v>
      </c>
      <c r="U591" s="14" t="s">
        <v>43</v>
      </c>
      <c r="V591" s="14" t="s">
        <v>2065</v>
      </c>
    </row>
    <row r="592" spans="1:22" ht="17.100000000000001" customHeight="1" x14ac:dyDescent="0.25">
      <c r="A592" s="28" t="s">
        <v>2066</v>
      </c>
      <c r="B592" s="10">
        <v>45139</v>
      </c>
      <c r="C592" s="9">
        <f t="shared" si="9"/>
        <v>2023</v>
      </c>
      <c r="D592" s="9" t="str">
        <f>TEXT(salestable[[#This Row],[OrderDate]],"MMM")</f>
        <v>Aug</v>
      </c>
      <c r="E592" s="9" t="s">
        <v>2067</v>
      </c>
      <c r="F592" s="9" t="s">
        <v>791</v>
      </c>
      <c r="G592" s="9" t="s">
        <v>215</v>
      </c>
      <c r="H592" s="9" t="s">
        <v>216</v>
      </c>
      <c r="I592" s="9" t="s">
        <v>38</v>
      </c>
      <c r="J592" s="9" t="s">
        <v>58</v>
      </c>
      <c r="K592" s="25">
        <v>4</v>
      </c>
      <c r="L592" s="11">
        <v>56.27</v>
      </c>
      <c r="M592" s="12">
        <v>0.15</v>
      </c>
      <c r="N592" s="13">
        <v>34.44</v>
      </c>
      <c r="O592" s="13">
        <v>6.88</v>
      </c>
      <c r="P592" s="13">
        <v>232.64</v>
      </c>
      <c r="Q592" s="9" t="s">
        <v>153</v>
      </c>
      <c r="R592" s="9" t="s">
        <v>28</v>
      </c>
      <c r="S592" s="9" t="s">
        <v>100</v>
      </c>
      <c r="T592" s="9" t="s">
        <v>101</v>
      </c>
      <c r="U592" s="9" t="s">
        <v>31</v>
      </c>
      <c r="V592" s="9" t="s">
        <v>981</v>
      </c>
    </row>
    <row r="593" spans="1:22" ht="17.100000000000001" customHeight="1" x14ac:dyDescent="0.25">
      <c r="A593" s="29" t="s">
        <v>2068</v>
      </c>
      <c r="B593" s="15">
        <v>45074</v>
      </c>
      <c r="C593" s="9">
        <f t="shared" si="9"/>
        <v>2023</v>
      </c>
      <c r="D593" s="9" t="str">
        <f>TEXT(salestable[[#This Row],[OrderDate]],"MMM")</f>
        <v>May</v>
      </c>
      <c r="E593" s="14" t="s">
        <v>2069</v>
      </c>
      <c r="F593" s="14" t="s">
        <v>351</v>
      </c>
      <c r="G593" s="14" t="s">
        <v>215</v>
      </c>
      <c r="H593" s="14" t="s">
        <v>216</v>
      </c>
      <c r="I593" s="14" t="s">
        <v>25</v>
      </c>
      <c r="J593" s="14" t="s">
        <v>79</v>
      </c>
      <c r="K593" s="25">
        <v>4</v>
      </c>
      <c r="L593" s="16">
        <v>316.54000000000002</v>
      </c>
      <c r="M593" s="17">
        <v>0.25</v>
      </c>
      <c r="N593" s="18">
        <v>47.48</v>
      </c>
      <c r="O593" s="18">
        <v>10.84</v>
      </c>
      <c r="P593" s="18">
        <v>1007.94</v>
      </c>
      <c r="Q593" s="14" t="s">
        <v>69</v>
      </c>
      <c r="R593" s="14" t="s">
        <v>28</v>
      </c>
      <c r="S593" s="14" t="s">
        <v>145</v>
      </c>
      <c r="T593" s="14" t="s">
        <v>146</v>
      </c>
      <c r="U593" s="14" t="s">
        <v>31</v>
      </c>
      <c r="V593" s="14" t="s">
        <v>2070</v>
      </c>
    </row>
    <row r="594" spans="1:22" ht="17.100000000000001" customHeight="1" x14ac:dyDescent="0.25">
      <c r="A594" s="28" t="s">
        <v>2071</v>
      </c>
      <c r="B594" s="10">
        <v>44923</v>
      </c>
      <c r="C594" s="9">
        <f t="shared" si="9"/>
        <v>2022</v>
      </c>
      <c r="D594" s="9" t="str">
        <f>TEXT(salestable[[#This Row],[OrderDate]],"MMM")</f>
        <v>Dec</v>
      </c>
      <c r="E594" s="9" t="s">
        <v>2072</v>
      </c>
      <c r="F594" s="9" t="s">
        <v>2056</v>
      </c>
      <c r="G594" s="9" t="s">
        <v>434</v>
      </c>
      <c r="H594" s="9" t="s">
        <v>435</v>
      </c>
      <c r="I594" s="9" t="s">
        <v>38</v>
      </c>
      <c r="J594" s="9" t="s">
        <v>68</v>
      </c>
      <c r="K594" s="25">
        <v>2</v>
      </c>
      <c r="L594" s="11">
        <v>101.06</v>
      </c>
      <c r="M594" s="12">
        <v>0.15</v>
      </c>
      <c r="N594" s="13">
        <v>0</v>
      </c>
      <c r="O594" s="13">
        <v>4.45</v>
      </c>
      <c r="P594" s="13">
        <v>176.25</v>
      </c>
      <c r="Q594" s="9" t="s">
        <v>27</v>
      </c>
      <c r="R594" s="9" t="s">
        <v>132</v>
      </c>
      <c r="S594" s="9" t="s">
        <v>71</v>
      </c>
      <c r="T594" s="9" t="s">
        <v>42</v>
      </c>
      <c r="U594" s="9" t="s">
        <v>31</v>
      </c>
      <c r="V594" s="9" t="s">
        <v>582</v>
      </c>
    </row>
    <row r="595" spans="1:22" ht="17.100000000000001" customHeight="1" x14ac:dyDescent="0.25">
      <c r="A595" s="29" t="s">
        <v>2073</v>
      </c>
      <c r="B595" s="15">
        <v>44901</v>
      </c>
      <c r="C595" s="9">
        <f t="shared" si="9"/>
        <v>2022</v>
      </c>
      <c r="D595" s="9" t="str">
        <f>TEXT(salestable[[#This Row],[OrderDate]],"MMM")</f>
        <v>Dec</v>
      </c>
      <c r="E595" s="14" t="s">
        <v>2074</v>
      </c>
      <c r="F595" s="14" t="s">
        <v>1085</v>
      </c>
      <c r="G595" s="14" t="s">
        <v>352</v>
      </c>
      <c r="H595" s="14" t="s">
        <v>353</v>
      </c>
      <c r="I595" s="14" t="s">
        <v>108</v>
      </c>
      <c r="J595" s="14" t="s">
        <v>109</v>
      </c>
      <c r="K595" s="25">
        <v>1</v>
      </c>
      <c r="L595" s="16">
        <v>409.03</v>
      </c>
      <c r="M595" s="17">
        <v>0.2</v>
      </c>
      <c r="N595" s="18">
        <v>39.270000000000003</v>
      </c>
      <c r="O595" s="18">
        <v>2.71</v>
      </c>
      <c r="P595" s="18">
        <v>369.2</v>
      </c>
      <c r="Q595" s="14" t="s">
        <v>59</v>
      </c>
      <c r="R595" s="14" t="s">
        <v>28</v>
      </c>
      <c r="S595" s="14" t="s">
        <v>100</v>
      </c>
      <c r="T595" s="14" t="s">
        <v>101</v>
      </c>
      <c r="U595" s="14" t="s">
        <v>43</v>
      </c>
      <c r="V595" s="14" t="s">
        <v>508</v>
      </c>
    </row>
    <row r="596" spans="1:22" ht="17.100000000000001" customHeight="1" x14ac:dyDescent="0.25">
      <c r="A596" s="28" t="s">
        <v>2075</v>
      </c>
      <c r="B596" s="10">
        <v>44839</v>
      </c>
      <c r="C596" s="9">
        <f t="shared" si="9"/>
        <v>2022</v>
      </c>
      <c r="D596" s="9" t="str">
        <f>TEXT(salestable[[#This Row],[OrderDate]],"MMM")</f>
        <v>Oct</v>
      </c>
      <c r="E596" s="9" t="s">
        <v>2076</v>
      </c>
      <c r="F596" s="9" t="s">
        <v>1205</v>
      </c>
      <c r="G596" s="9" t="s">
        <v>208</v>
      </c>
      <c r="H596" s="9" t="s">
        <v>209</v>
      </c>
      <c r="I596" s="9" t="s">
        <v>38</v>
      </c>
      <c r="J596" s="9" t="s">
        <v>26</v>
      </c>
      <c r="K596" s="25">
        <v>3</v>
      </c>
      <c r="L596" s="11">
        <v>490.58</v>
      </c>
      <c r="M596" s="12">
        <v>0.1</v>
      </c>
      <c r="N596" s="13">
        <v>238.42</v>
      </c>
      <c r="O596" s="13">
        <v>11.4</v>
      </c>
      <c r="P596" s="13">
        <v>1574.39</v>
      </c>
      <c r="Q596" s="9" t="s">
        <v>69</v>
      </c>
      <c r="R596" s="9" t="s">
        <v>28</v>
      </c>
      <c r="S596" s="9" t="s">
        <v>124</v>
      </c>
      <c r="T596" s="9" t="s">
        <v>125</v>
      </c>
      <c r="U596" s="9" t="s">
        <v>43</v>
      </c>
      <c r="V596" s="9" t="s">
        <v>2077</v>
      </c>
    </row>
    <row r="597" spans="1:22" ht="17.100000000000001" customHeight="1" x14ac:dyDescent="0.25">
      <c r="A597" s="29" t="s">
        <v>2078</v>
      </c>
      <c r="B597" s="15">
        <v>43924</v>
      </c>
      <c r="C597" s="9">
        <f t="shared" si="9"/>
        <v>2020</v>
      </c>
      <c r="D597" s="9" t="str">
        <f>TEXT(salestable[[#This Row],[OrderDate]],"MMM")</f>
        <v>Apr</v>
      </c>
      <c r="E597" s="14" t="s">
        <v>2079</v>
      </c>
      <c r="F597" s="14" t="s">
        <v>1465</v>
      </c>
      <c r="G597" s="14" t="s">
        <v>87</v>
      </c>
      <c r="H597" s="14" t="s">
        <v>88</v>
      </c>
      <c r="I597" s="14" t="s">
        <v>38</v>
      </c>
      <c r="J597" s="14" t="s">
        <v>79</v>
      </c>
      <c r="K597" s="25">
        <v>1</v>
      </c>
      <c r="L597" s="16">
        <v>36.89</v>
      </c>
      <c r="M597" s="17">
        <v>0</v>
      </c>
      <c r="N597" s="18">
        <v>2.95</v>
      </c>
      <c r="O597" s="18">
        <v>6.18</v>
      </c>
      <c r="P597" s="18">
        <v>46.02</v>
      </c>
      <c r="Q597" s="14" t="s">
        <v>69</v>
      </c>
      <c r="R597" s="14" t="s">
        <v>28</v>
      </c>
      <c r="S597" s="14" t="s">
        <v>100</v>
      </c>
      <c r="T597" s="14" t="s">
        <v>101</v>
      </c>
      <c r="U597" s="14" t="s">
        <v>43</v>
      </c>
      <c r="V597" s="14" t="s">
        <v>2080</v>
      </c>
    </row>
    <row r="598" spans="1:22" ht="17.100000000000001" customHeight="1" x14ac:dyDescent="0.25">
      <c r="A598" s="28" t="s">
        <v>2081</v>
      </c>
      <c r="B598" s="10">
        <v>45604</v>
      </c>
      <c r="C598" s="9">
        <f t="shared" si="9"/>
        <v>2024</v>
      </c>
      <c r="D598" s="9" t="str">
        <f>TEXT(salestable[[#This Row],[OrderDate]],"MMM")</f>
        <v>Nov</v>
      </c>
      <c r="E598" s="9" t="s">
        <v>2082</v>
      </c>
      <c r="F598" s="9" t="s">
        <v>443</v>
      </c>
      <c r="G598" s="9" t="s">
        <v>469</v>
      </c>
      <c r="H598" s="9" t="s">
        <v>470</v>
      </c>
      <c r="I598" s="9" t="s">
        <v>50</v>
      </c>
      <c r="J598" s="9" t="s">
        <v>68</v>
      </c>
      <c r="K598" s="25">
        <v>3</v>
      </c>
      <c r="L598" s="11">
        <v>143.79</v>
      </c>
      <c r="M598" s="12">
        <v>0</v>
      </c>
      <c r="N598" s="13">
        <v>34.51</v>
      </c>
      <c r="O598" s="13">
        <v>7.39</v>
      </c>
      <c r="P598" s="13">
        <v>473.27</v>
      </c>
      <c r="Q598" s="9" t="s">
        <v>69</v>
      </c>
      <c r="R598" s="9" t="s">
        <v>181</v>
      </c>
      <c r="S598" s="9" t="s">
        <v>188</v>
      </c>
      <c r="T598" s="9" t="s">
        <v>82</v>
      </c>
      <c r="U598" s="9" t="s">
        <v>43</v>
      </c>
      <c r="V598" s="9" t="s">
        <v>2083</v>
      </c>
    </row>
    <row r="599" spans="1:22" ht="17.100000000000001" customHeight="1" x14ac:dyDescent="0.25">
      <c r="A599" s="29" t="s">
        <v>2084</v>
      </c>
      <c r="B599" s="15">
        <v>44788</v>
      </c>
      <c r="C599" s="9">
        <f t="shared" si="9"/>
        <v>2022</v>
      </c>
      <c r="D599" s="9" t="str">
        <f>TEXT(salestable[[#This Row],[OrderDate]],"MMM")</f>
        <v>Aug</v>
      </c>
      <c r="E599" s="14" t="s">
        <v>2085</v>
      </c>
      <c r="F599" s="14" t="s">
        <v>485</v>
      </c>
      <c r="G599" s="14" t="s">
        <v>302</v>
      </c>
      <c r="H599" s="14" t="s">
        <v>303</v>
      </c>
      <c r="I599" s="14" t="s">
        <v>108</v>
      </c>
      <c r="J599" s="14" t="s">
        <v>26</v>
      </c>
      <c r="K599" s="25">
        <v>2</v>
      </c>
      <c r="L599" s="16">
        <v>592.01</v>
      </c>
      <c r="M599" s="17">
        <v>0.05</v>
      </c>
      <c r="N599" s="18">
        <v>89.99</v>
      </c>
      <c r="O599" s="18">
        <v>1.49</v>
      </c>
      <c r="P599" s="18">
        <v>1216.3</v>
      </c>
      <c r="Q599" s="14" t="s">
        <v>80</v>
      </c>
      <c r="R599" s="14" t="s">
        <v>132</v>
      </c>
      <c r="S599" s="14" t="s">
        <v>339</v>
      </c>
      <c r="T599" s="14" t="s">
        <v>82</v>
      </c>
      <c r="U599" s="14" t="s">
        <v>31</v>
      </c>
      <c r="V599" s="14" t="s">
        <v>608</v>
      </c>
    </row>
    <row r="600" spans="1:22" ht="17.100000000000001" customHeight="1" x14ac:dyDescent="0.25">
      <c r="A600" s="28" t="s">
        <v>2086</v>
      </c>
      <c r="B600" s="10">
        <v>44842</v>
      </c>
      <c r="C600" s="9">
        <f t="shared" si="9"/>
        <v>2022</v>
      </c>
      <c r="D600" s="9" t="str">
        <f>TEXT(salestable[[#This Row],[OrderDate]],"MMM")</f>
        <v>Oct</v>
      </c>
      <c r="E600" s="9" t="s">
        <v>2087</v>
      </c>
      <c r="F600" s="9" t="s">
        <v>418</v>
      </c>
      <c r="G600" s="9" t="s">
        <v>226</v>
      </c>
      <c r="H600" s="9" t="s">
        <v>227</v>
      </c>
      <c r="I600" s="9" t="s">
        <v>38</v>
      </c>
      <c r="J600" s="9" t="s">
        <v>26</v>
      </c>
      <c r="K600" s="25">
        <v>1</v>
      </c>
      <c r="L600" s="11">
        <v>229.03</v>
      </c>
      <c r="M600" s="12">
        <v>0.1</v>
      </c>
      <c r="N600" s="13">
        <v>16.489999999999998</v>
      </c>
      <c r="O600" s="13">
        <v>0.21</v>
      </c>
      <c r="P600" s="13">
        <v>222.83</v>
      </c>
      <c r="Q600" s="9" t="s">
        <v>80</v>
      </c>
      <c r="R600" s="9" t="s">
        <v>28</v>
      </c>
      <c r="S600" s="9" t="s">
        <v>124</v>
      </c>
      <c r="T600" s="9" t="s">
        <v>125</v>
      </c>
      <c r="U600" s="9" t="s">
        <v>43</v>
      </c>
      <c r="V600" s="9" t="s">
        <v>2088</v>
      </c>
    </row>
    <row r="601" spans="1:22" ht="17.100000000000001" customHeight="1" x14ac:dyDescent="0.25">
      <c r="A601" s="29" t="s">
        <v>2089</v>
      </c>
      <c r="B601" s="15">
        <v>44283</v>
      </c>
      <c r="C601" s="9">
        <f t="shared" si="9"/>
        <v>2021</v>
      </c>
      <c r="D601" s="9" t="str">
        <f>TEXT(salestable[[#This Row],[OrderDate]],"MMM")</f>
        <v>Mar</v>
      </c>
      <c r="E601" s="14" t="s">
        <v>2090</v>
      </c>
      <c r="F601" s="14" t="s">
        <v>1321</v>
      </c>
      <c r="G601" s="14" t="s">
        <v>202</v>
      </c>
      <c r="H601" s="14" t="s">
        <v>203</v>
      </c>
      <c r="I601" s="14" t="s">
        <v>180</v>
      </c>
      <c r="J601" s="14" t="s">
        <v>109</v>
      </c>
      <c r="K601" s="25">
        <v>5</v>
      </c>
      <c r="L601" s="16">
        <v>304.18</v>
      </c>
      <c r="M601" s="17">
        <v>0</v>
      </c>
      <c r="N601" s="18">
        <v>76.040000000000006</v>
      </c>
      <c r="O601" s="18">
        <v>3.7</v>
      </c>
      <c r="P601" s="18">
        <v>1600.64</v>
      </c>
      <c r="Q601" s="14" t="s">
        <v>80</v>
      </c>
      <c r="R601" s="14" t="s">
        <v>28</v>
      </c>
      <c r="S601" s="14" t="s">
        <v>29</v>
      </c>
      <c r="T601" s="14" t="s">
        <v>30</v>
      </c>
      <c r="U601" s="14" t="s">
        <v>31</v>
      </c>
      <c r="V601" s="14" t="s">
        <v>2091</v>
      </c>
    </row>
    <row r="602" spans="1:22" ht="17.100000000000001" customHeight="1" x14ac:dyDescent="0.25">
      <c r="A602" s="28" t="s">
        <v>2092</v>
      </c>
      <c r="B602" s="10">
        <v>45058</v>
      </c>
      <c r="C602" s="9">
        <f t="shared" si="9"/>
        <v>2023</v>
      </c>
      <c r="D602" s="9" t="str">
        <f>TEXT(salestable[[#This Row],[OrderDate]],"MMM")</f>
        <v>May</v>
      </c>
      <c r="E602" s="9" t="s">
        <v>2093</v>
      </c>
      <c r="F602" s="9" t="s">
        <v>694</v>
      </c>
      <c r="G602" s="9" t="s">
        <v>215</v>
      </c>
      <c r="H602" s="9" t="s">
        <v>216</v>
      </c>
      <c r="I602" s="9" t="s">
        <v>38</v>
      </c>
      <c r="J602" s="9" t="s">
        <v>26</v>
      </c>
      <c r="K602" s="25">
        <v>4</v>
      </c>
      <c r="L602" s="11">
        <v>467.6</v>
      </c>
      <c r="M602" s="12">
        <v>0.25</v>
      </c>
      <c r="N602" s="13">
        <v>70.14</v>
      </c>
      <c r="O602" s="13">
        <v>0.76</v>
      </c>
      <c r="P602" s="13">
        <v>1473.7</v>
      </c>
      <c r="Q602" s="9" t="s">
        <v>69</v>
      </c>
      <c r="R602" s="9" t="s">
        <v>181</v>
      </c>
      <c r="S602" s="9" t="s">
        <v>339</v>
      </c>
      <c r="T602" s="9" t="s">
        <v>82</v>
      </c>
      <c r="U602" s="9" t="s">
        <v>43</v>
      </c>
      <c r="V602" s="9" t="s">
        <v>2094</v>
      </c>
    </row>
    <row r="603" spans="1:22" ht="17.100000000000001" customHeight="1" x14ac:dyDescent="0.25">
      <c r="A603" s="29" t="s">
        <v>2095</v>
      </c>
      <c r="B603" s="15">
        <v>44742</v>
      </c>
      <c r="C603" s="9">
        <f t="shared" si="9"/>
        <v>2022</v>
      </c>
      <c r="D603" s="9" t="str">
        <f>TEXT(salestable[[#This Row],[OrderDate]],"MMM")</f>
        <v>Jun</v>
      </c>
      <c r="E603" s="14" t="s">
        <v>2096</v>
      </c>
      <c r="F603" s="14" t="s">
        <v>757</v>
      </c>
      <c r="G603" s="14" t="s">
        <v>812</v>
      </c>
      <c r="H603" s="14" t="s">
        <v>813</v>
      </c>
      <c r="I603" s="14" t="s">
        <v>38</v>
      </c>
      <c r="J603" s="14" t="s">
        <v>26</v>
      </c>
      <c r="K603" s="25">
        <v>3</v>
      </c>
      <c r="L603" s="16">
        <v>473.83</v>
      </c>
      <c r="M603" s="17">
        <v>0.25</v>
      </c>
      <c r="N603" s="18">
        <v>85.29</v>
      </c>
      <c r="O603" s="18">
        <v>3.84</v>
      </c>
      <c r="P603" s="18">
        <v>1155.25</v>
      </c>
      <c r="Q603" s="14" t="s">
        <v>27</v>
      </c>
      <c r="R603" s="14" t="s">
        <v>28</v>
      </c>
      <c r="S603" s="14" t="s">
        <v>116</v>
      </c>
      <c r="T603" s="14" t="s">
        <v>42</v>
      </c>
      <c r="U603" s="14" t="s">
        <v>235</v>
      </c>
      <c r="V603" s="14" t="s">
        <v>2097</v>
      </c>
    </row>
    <row r="604" spans="1:22" ht="17.100000000000001" customHeight="1" x14ac:dyDescent="0.25">
      <c r="A604" s="28" t="s">
        <v>2098</v>
      </c>
      <c r="B604" s="10">
        <v>44048</v>
      </c>
      <c r="C604" s="9">
        <f t="shared" si="9"/>
        <v>2020</v>
      </c>
      <c r="D604" s="9" t="str">
        <f>TEXT(salestable[[#This Row],[OrderDate]],"MMM")</f>
        <v>Aug</v>
      </c>
      <c r="E604" s="9" t="s">
        <v>2099</v>
      </c>
      <c r="F604" s="9" t="s">
        <v>772</v>
      </c>
      <c r="G604" s="9" t="s">
        <v>178</v>
      </c>
      <c r="H604" s="9" t="s">
        <v>179</v>
      </c>
      <c r="I604" s="9" t="s">
        <v>25</v>
      </c>
      <c r="J604" s="9" t="s">
        <v>79</v>
      </c>
      <c r="K604" s="25">
        <v>2</v>
      </c>
      <c r="L604" s="11">
        <v>147.61000000000001</v>
      </c>
      <c r="M604" s="12">
        <v>0.1</v>
      </c>
      <c r="N604" s="13">
        <v>21.26</v>
      </c>
      <c r="O604" s="13">
        <v>10.4</v>
      </c>
      <c r="P604" s="13">
        <v>297.36</v>
      </c>
      <c r="Q604" s="9" t="s">
        <v>27</v>
      </c>
      <c r="R604" s="9" t="s">
        <v>99</v>
      </c>
      <c r="S604" s="9" t="s">
        <v>166</v>
      </c>
      <c r="T604" s="9" t="s">
        <v>167</v>
      </c>
      <c r="U604" s="9" t="s">
        <v>43</v>
      </c>
      <c r="V604" s="9" t="s">
        <v>1837</v>
      </c>
    </row>
    <row r="605" spans="1:22" ht="17.100000000000001" customHeight="1" x14ac:dyDescent="0.25">
      <c r="A605" s="29" t="s">
        <v>2100</v>
      </c>
      <c r="B605" s="15">
        <v>44304</v>
      </c>
      <c r="C605" s="9">
        <f t="shared" si="9"/>
        <v>2021</v>
      </c>
      <c r="D605" s="9" t="str">
        <f>TEXT(salestable[[#This Row],[OrderDate]],"MMM")</f>
        <v>Apr</v>
      </c>
      <c r="E605" s="14" t="s">
        <v>2101</v>
      </c>
      <c r="F605" s="14" t="s">
        <v>343</v>
      </c>
      <c r="G605" s="14" t="s">
        <v>121</v>
      </c>
      <c r="H605" s="14" t="s">
        <v>122</v>
      </c>
      <c r="I605" s="14" t="s">
        <v>98</v>
      </c>
      <c r="J605" s="14" t="s">
        <v>354</v>
      </c>
      <c r="K605" s="25">
        <v>2</v>
      </c>
      <c r="L605" s="16">
        <v>568.55999999999995</v>
      </c>
      <c r="M605" s="17">
        <v>0</v>
      </c>
      <c r="N605" s="18">
        <v>136.44999999999999</v>
      </c>
      <c r="O605" s="18">
        <v>4.9000000000000004</v>
      </c>
      <c r="P605" s="18">
        <v>1278.47</v>
      </c>
      <c r="Q605" s="14" t="s">
        <v>59</v>
      </c>
      <c r="R605" s="14" t="s">
        <v>28</v>
      </c>
      <c r="S605" s="14" t="s">
        <v>29</v>
      </c>
      <c r="T605" s="14" t="s">
        <v>30</v>
      </c>
      <c r="U605" s="14" t="s">
        <v>43</v>
      </c>
      <c r="V605" s="14" t="s">
        <v>1360</v>
      </c>
    </row>
    <row r="606" spans="1:22" ht="17.100000000000001" customHeight="1" x14ac:dyDescent="0.25">
      <c r="A606" s="28" t="s">
        <v>2102</v>
      </c>
      <c r="B606" s="10">
        <v>44262</v>
      </c>
      <c r="C606" s="9">
        <f t="shared" si="9"/>
        <v>2021</v>
      </c>
      <c r="D606" s="9" t="str">
        <f>TEXT(salestable[[#This Row],[OrderDate]],"MMM")</f>
        <v>Mar</v>
      </c>
      <c r="E606" s="9" t="s">
        <v>2103</v>
      </c>
      <c r="F606" s="9" t="s">
        <v>1372</v>
      </c>
      <c r="G606" s="9" t="s">
        <v>374</v>
      </c>
      <c r="H606" s="9" t="s">
        <v>375</v>
      </c>
      <c r="I606" s="9" t="s">
        <v>50</v>
      </c>
      <c r="J606" s="9" t="s">
        <v>68</v>
      </c>
      <c r="K606" s="25">
        <v>5</v>
      </c>
      <c r="L606" s="11">
        <v>357.16</v>
      </c>
      <c r="M606" s="12">
        <v>0.15</v>
      </c>
      <c r="N606" s="13">
        <v>75.900000000000006</v>
      </c>
      <c r="O606" s="13">
        <v>3.35</v>
      </c>
      <c r="P606" s="13">
        <v>1597.18</v>
      </c>
      <c r="Q606" s="9" t="s">
        <v>80</v>
      </c>
      <c r="R606" s="9" t="s">
        <v>28</v>
      </c>
      <c r="S606" s="9" t="s">
        <v>29</v>
      </c>
      <c r="T606" s="9" t="s">
        <v>30</v>
      </c>
      <c r="U606" s="9" t="s">
        <v>235</v>
      </c>
      <c r="V606" s="9" t="s">
        <v>2104</v>
      </c>
    </row>
    <row r="607" spans="1:22" ht="17.100000000000001" customHeight="1" x14ac:dyDescent="0.25">
      <c r="A607" s="29" t="s">
        <v>2105</v>
      </c>
      <c r="B607" s="15">
        <v>44171</v>
      </c>
      <c r="C607" s="9">
        <f t="shared" si="9"/>
        <v>2020</v>
      </c>
      <c r="D607" s="9" t="str">
        <f>TEXT(salestable[[#This Row],[OrderDate]],"MMM")</f>
        <v>Dec</v>
      </c>
      <c r="E607" s="14" t="s">
        <v>2106</v>
      </c>
      <c r="F607" s="14" t="s">
        <v>260</v>
      </c>
      <c r="G607" s="14" t="s">
        <v>434</v>
      </c>
      <c r="H607" s="14" t="s">
        <v>435</v>
      </c>
      <c r="I607" s="14" t="s">
        <v>180</v>
      </c>
      <c r="J607" s="14" t="s">
        <v>354</v>
      </c>
      <c r="K607" s="25">
        <v>2</v>
      </c>
      <c r="L607" s="16">
        <v>433.81</v>
      </c>
      <c r="M607" s="17">
        <v>0</v>
      </c>
      <c r="N607" s="18">
        <v>69.41</v>
      </c>
      <c r="O607" s="18">
        <v>1.25</v>
      </c>
      <c r="P607" s="18">
        <v>938.28</v>
      </c>
      <c r="Q607" s="14" t="s">
        <v>27</v>
      </c>
      <c r="R607" s="14" t="s">
        <v>99</v>
      </c>
      <c r="S607" s="14" t="s">
        <v>145</v>
      </c>
      <c r="T607" s="14" t="s">
        <v>146</v>
      </c>
      <c r="U607" s="14" t="s">
        <v>43</v>
      </c>
      <c r="V607" s="14" t="s">
        <v>1272</v>
      </c>
    </row>
    <row r="608" spans="1:22" ht="17.100000000000001" customHeight="1" x14ac:dyDescent="0.25">
      <c r="A608" s="28" t="s">
        <v>2107</v>
      </c>
      <c r="B608" s="10">
        <v>44381</v>
      </c>
      <c r="C608" s="9">
        <f t="shared" si="9"/>
        <v>2021</v>
      </c>
      <c r="D608" s="9" t="str">
        <f>TEXT(salestable[[#This Row],[OrderDate]],"MMM")</f>
        <v>Jul</v>
      </c>
      <c r="E608" s="9" t="s">
        <v>2108</v>
      </c>
      <c r="F608" s="9" t="s">
        <v>1825</v>
      </c>
      <c r="G608" s="9" t="s">
        <v>592</v>
      </c>
      <c r="H608" s="9" t="s">
        <v>593</v>
      </c>
      <c r="I608" s="9" t="s">
        <v>38</v>
      </c>
      <c r="J608" s="9" t="s">
        <v>354</v>
      </c>
      <c r="K608" s="25">
        <v>1</v>
      </c>
      <c r="L608" s="11">
        <v>225.61</v>
      </c>
      <c r="M608" s="12">
        <v>0</v>
      </c>
      <c r="N608" s="13">
        <v>40.61</v>
      </c>
      <c r="O608" s="13">
        <v>4</v>
      </c>
      <c r="P608" s="13">
        <v>270.22000000000003</v>
      </c>
      <c r="Q608" s="9" t="s">
        <v>59</v>
      </c>
      <c r="R608" s="9" t="s">
        <v>28</v>
      </c>
      <c r="S608" s="9" t="s">
        <v>29</v>
      </c>
      <c r="T608" s="9" t="s">
        <v>30</v>
      </c>
      <c r="U608" s="9" t="s">
        <v>235</v>
      </c>
      <c r="V608" s="9" t="s">
        <v>1452</v>
      </c>
    </row>
    <row r="609" spans="1:22" ht="17.100000000000001" customHeight="1" x14ac:dyDescent="0.25">
      <c r="A609" s="29" t="s">
        <v>2109</v>
      </c>
      <c r="B609" s="15">
        <v>45466</v>
      </c>
      <c r="C609" s="9">
        <f t="shared" si="9"/>
        <v>2024</v>
      </c>
      <c r="D609" s="9" t="str">
        <f>TEXT(salestable[[#This Row],[OrderDate]],"MMM")</f>
        <v>Jun</v>
      </c>
      <c r="E609" s="14" t="s">
        <v>2110</v>
      </c>
      <c r="F609" s="14" t="s">
        <v>2111</v>
      </c>
      <c r="G609" s="14" t="s">
        <v>23</v>
      </c>
      <c r="H609" s="14" t="s">
        <v>24</v>
      </c>
      <c r="I609" s="14" t="s">
        <v>50</v>
      </c>
      <c r="J609" s="14" t="s">
        <v>68</v>
      </c>
      <c r="K609" s="25">
        <v>4</v>
      </c>
      <c r="L609" s="16">
        <v>229.15</v>
      </c>
      <c r="M609" s="17">
        <v>0.1</v>
      </c>
      <c r="N609" s="18">
        <v>98.99</v>
      </c>
      <c r="O609" s="18">
        <v>1.3</v>
      </c>
      <c r="P609" s="18">
        <v>925.23</v>
      </c>
      <c r="Q609" s="14" t="s">
        <v>80</v>
      </c>
      <c r="R609" s="14" t="s">
        <v>28</v>
      </c>
      <c r="S609" s="14" t="s">
        <v>100</v>
      </c>
      <c r="T609" s="14" t="s">
        <v>101</v>
      </c>
      <c r="U609" s="14" t="s">
        <v>31</v>
      </c>
      <c r="V609" s="14" t="s">
        <v>2112</v>
      </c>
    </row>
    <row r="610" spans="1:22" ht="17.100000000000001" customHeight="1" x14ac:dyDescent="0.25">
      <c r="A610" s="28" t="s">
        <v>2113</v>
      </c>
      <c r="B610" s="10">
        <v>45143</v>
      </c>
      <c r="C610" s="9">
        <f t="shared" si="9"/>
        <v>2023</v>
      </c>
      <c r="D610" s="9" t="str">
        <f>TEXT(salestable[[#This Row],[OrderDate]],"MMM")</f>
        <v>Aug</v>
      </c>
      <c r="E610" s="9" t="s">
        <v>2114</v>
      </c>
      <c r="F610" s="9" t="s">
        <v>1002</v>
      </c>
      <c r="G610" s="9" t="s">
        <v>208</v>
      </c>
      <c r="H610" s="9" t="s">
        <v>209</v>
      </c>
      <c r="I610" s="9" t="s">
        <v>98</v>
      </c>
      <c r="J610" s="9" t="s">
        <v>109</v>
      </c>
      <c r="K610" s="25">
        <v>1</v>
      </c>
      <c r="L610" s="11">
        <v>51.51</v>
      </c>
      <c r="M610" s="12">
        <v>0</v>
      </c>
      <c r="N610" s="13">
        <v>4.12</v>
      </c>
      <c r="O610" s="13">
        <v>5.43</v>
      </c>
      <c r="P610" s="13">
        <v>61.06</v>
      </c>
      <c r="Q610" s="9" t="s">
        <v>59</v>
      </c>
      <c r="R610" s="9" t="s">
        <v>132</v>
      </c>
      <c r="S610" s="9" t="s">
        <v>71</v>
      </c>
      <c r="T610" s="9" t="s">
        <v>42</v>
      </c>
      <c r="U610" s="9" t="s">
        <v>91</v>
      </c>
      <c r="V610" s="9" t="s">
        <v>2115</v>
      </c>
    </row>
    <row r="611" spans="1:22" ht="17.100000000000001" customHeight="1" x14ac:dyDescent="0.25">
      <c r="A611" s="29" t="s">
        <v>2116</v>
      </c>
      <c r="B611" s="15">
        <v>45108</v>
      </c>
      <c r="C611" s="9">
        <f t="shared" si="9"/>
        <v>2023</v>
      </c>
      <c r="D611" s="9" t="str">
        <f>TEXT(salestable[[#This Row],[OrderDate]],"MMM")</f>
        <v>Jul</v>
      </c>
      <c r="E611" s="14" t="s">
        <v>2117</v>
      </c>
      <c r="F611" s="14" t="s">
        <v>1943</v>
      </c>
      <c r="G611" s="14" t="s">
        <v>226</v>
      </c>
      <c r="H611" s="14" t="s">
        <v>227</v>
      </c>
      <c r="I611" s="14" t="s">
        <v>38</v>
      </c>
      <c r="J611" s="14" t="s">
        <v>58</v>
      </c>
      <c r="K611" s="25">
        <v>1</v>
      </c>
      <c r="L611" s="16">
        <v>570.53</v>
      </c>
      <c r="M611" s="17">
        <v>0</v>
      </c>
      <c r="N611" s="18">
        <v>68.459999999999994</v>
      </c>
      <c r="O611" s="18">
        <v>3.1</v>
      </c>
      <c r="P611" s="18">
        <v>642.09</v>
      </c>
      <c r="Q611" s="14" t="s">
        <v>27</v>
      </c>
      <c r="R611" s="14" t="s">
        <v>28</v>
      </c>
      <c r="S611" s="14" t="s">
        <v>166</v>
      </c>
      <c r="T611" s="14" t="s">
        <v>167</v>
      </c>
      <c r="U611" s="14" t="s">
        <v>43</v>
      </c>
      <c r="V611" s="14" t="s">
        <v>2118</v>
      </c>
    </row>
    <row r="612" spans="1:22" ht="17.100000000000001" customHeight="1" x14ac:dyDescent="0.25">
      <c r="A612" s="28" t="s">
        <v>2119</v>
      </c>
      <c r="B612" s="10">
        <v>45588</v>
      </c>
      <c r="C612" s="9">
        <f t="shared" si="9"/>
        <v>2024</v>
      </c>
      <c r="D612" s="9" t="str">
        <f>TEXT(salestable[[#This Row],[OrderDate]],"MMM")</f>
        <v>Oct</v>
      </c>
      <c r="E612" s="9" t="s">
        <v>2120</v>
      </c>
      <c r="F612" s="9" t="s">
        <v>843</v>
      </c>
      <c r="G612" s="9" t="s">
        <v>48</v>
      </c>
      <c r="H612" s="9" t="s">
        <v>49</v>
      </c>
      <c r="I612" s="9" t="s">
        <v>180</v>
      </c>
      <c r="J612" s="9" t="s">
        <v>68</v>
      </c>
      <c r="K612" s="25">
        <v>5</v>
      </c>
      <c r="L612" s="11">
        <v>407.46</v>
      </c>
      <c r="M612" s="12">
        <v>0.2</v>
      </c>
      <c r="N612" s="13">
        <v>0</v>
      </c>
      <c r="O612" s="13">
        <v>4.6500000000000004</v>
      </c>
      <c r="P612" s="13">
        <v>1634.49</v>
      </c>
      <c r="Q612" s="9" t="s">
        <v>69</v>
      </c>
      <c r="R612" s="9" t="s">
        <v>28</v>
      </c>
      <c r="S612" s="9" t="s">
        <v>51</v>
      </c>
      <c r="T612" s="9" t="s">
        <v>42</v>
      </c>
      <c r="U612" s="9" t="s">
        <v>43</v>
      </c>
      <c r="V612" s="9" t="s">
        <v>250</v>
      </c>
    </row>
    <row r="613" spans="1:22" ht="17.100000000000001" customHeight="1" x14ac:dyDescent="0.25">
      <c r="A613" s="29" t="s">
        <v>2121</v>
      </c>
      <c r="B613" s="15">
        <v>44187</v>
      </c>
      <c r="C613" s="9">
        <f t="shared" si="9"/>
        <v>2020</v>
      </c>
      <c r="D613" s="9" t="str">
        <f>TEXT(salestable[[#This Row],[OrderDate]],"MMM")</f>
        <v>Dec</v>
      </c>
      <c r="E613" s="14" t="s">
        <v>2122</v>
      </c>
      <c r="F613" s="14" t="s">
        <v>555</v>
      </c>
      <c r="G613" s="14" t="s">
        <v>380</v>
      </c>
      <c r="H613" s="14" t="s">
        <v>381</v>
      </c>
      <c r="I613" s="14" t="s">
        <v>50</v>
      </c>
      <c r="J613" s="14" t="s">
        <v>109</v>
      </c>
      <c r="K613" s="25">
        <v>5</v>
      </c>
      <c r="L613" s="16">
        <v>367.29</v>
      </c>
      <c r="M613" s="17">
        <v>0.1</v>
      </c>
      <c r="N613" s="18">
        <v>132.22</v>
      </c>
      <c r="O613" s="18">
        <v>2.54</v>
      </c>
      <c r="P613" s="18">
        <v>1787.56</v>
      </c>
      <c r="Q613" s="14" t="s">
        <v>69</v>
      </c>
      <c r="R613" s="14" t="s">
        <v>28</v>
      </c>
      <c r="S613" s="14" t="s">
        <v>188</v>
      </c>
      <c r="T613" s="14" t="s">
        <v>82</v>
      </c>
      <c r="U613" s="14" t="s">
        <v>43</v>
      </c>
      <c r="V613" s="14" t="s">
        <v>2123</v>
      </c>
    </row>
    <row r="614" spans="1:22" ht="17.100000000000001" customHeight="1" x14ac:dyDescent="0.25">
      <c r="A614" s="28" t="s">
        <v>2124</v>
      </c>
      <c r="B614" s="10">
        <v>43853</v>
      </c>
      <c r="C614" s="9">
        <f t="shared" si="9"/>
        <v>2020</v>
      </c>
      <c r="D614" s="9" t="str">
        <f>TEXT(salestable[[#This Row],[OrderDate]],"MMM")</f>
        <v>Jan</v>
      </c>
      <c r="E614" s="9" t="s">
        <v>2125</v>
      </c>
      <c r="F614" s="9" t="s">
        <v>2126</v>
      </c>
      <c r="G614" s="9" t="s">
        <v>319</v>
      </c>
      <c r="H614" s="9" t="s">
        <v>320</v>
      </c>
      <c r="I614" s="9" t="s">
        <v>50</v>
      </c>
      <c r="J614" s="9" t="s">
        <v>256</v>
      </c>
      <c r="K614" s="25">
        <v>3</v>
      </c>
      <c r="L614" s="11">
        <v>287.18</v>
      </c>
      <c r="M614" s="12">
        <v>0</v>
      </c>
      <c r="N614" s="13">
        <v>103.38</v>
      </c>
      <c r="O614" s="13">
        <v>7.76</v>
      </c>
      <c r="P614" s="13">
        <v>972.68</v>
      </c>
      <c r="Q614" s="9" t="s">
        <v>69</v>
      </c>
      <c r="R614" s="9" t="s">
        <v>99</v>
      </c>
      <c r="S614" s="9" t="s">
        <v>145</v>
      </c>
      <c r="T614" s="9" t="s">
        <v>146</v>
      </c>
      <c r="U614" s="9" t="s">
        <v>43</v>
      </c>
      <c r="V614" s="9" t="s">
        <v>2127</v>
      </c>
    </row>
    <row r="615" spans="1:22" ht="17.100000000000001" customHeight="1" x14ac:dyDescent="0.25">
      <c r="A615" s="29" t="s">
        <v>2128</v>
      </c>
      <c r="B615" s="15">
        <v>45616</v>
      </c>
      <c r="C615" s="9">
        <f t="shared" si="9"/>
        <v>2024</v>
      </c>
      <c r="D615" s="9" t="str">
        <f>TEXT(salestable[[#This Row],[OrderDate]],"MMM")</f>
        <v>Nov</v>
      </c>
      <c r="E615" s="14" t="s">
        <v>2129</v>
      </c>
      <c r="F615" s="14" t="s">
        <v>1056</v>
      </c>
      <c r="G615" s="14" t="s">
        <v>386</v>
      </c>
      <c r="H615" s="14" t="s">
        <v>387</v>
      </c>
      <c r="I615" s="14" t="s">
        <v>50</v>
      </c>
      <c r="J615" s="14" t="s">
        <v>123</v>
      </c>
      <c r="K615" s="25">
        <v>2</v>
      </c>
      <c r="L615" s="16">
        <v>190.23</v>
      </c>
      <c r="M615" s="17">
        <v>0</v>
      </c>
      <c r="N615" s="18">
        <v>30.44</v>
      </c>
      <c r="O615" s="18">
        <v>9.0500000000000007</v>
      </c>
      <c r="P615" s="18">
        <v>419.95</v>
      </c>
      <c r="Q615" s="14" t="s">
        <v>59</v>
      </c>
      <c r="R615" s="14" t="s">
        <v>28</v>
      </c>
      <c r="S615" s="14" t="s">
        <v>339</v>
      </c>
      <c r="T615" s="14" t="s">
        <v>82</v>
      </c>
      <c r="U615" s="14" t="s">
        <v>43</v>
      </c>
      <c r="V615" s="14" t="s">
        <v>2130</v>
      </c>
    </row>
    <row r="616" spans="1:22" ht="17.100000000000001" customHeight="1" x14ac:dyDescent="0.25">
      <c r="A616" s="28" t="s">
        <v>2131</v>
      </c>
      <c r="B616" s="10">
        <v>44352</v>
      </c>
      <c r="C616" s="9">
        <f t="shared" si="9"/>
        <v>2021</v>
      </c>
      <c r="D616" s="9" t="str">
        <f>TEXT(salestable[[#This Row],[OrderDate]],"MMM")</f>
        <v>Jun</v>
      </c>
      <c r="E616" s="9" t="s">
        <v>2132</v>
      </c>
      <c r="F616" s="9" t="s">
        <v>2056</v>
      </c>
      <c r="G616" s="9" t="s">
        <v>352</v>
      </c>
      <c r="H616" s="9" t="s">
        <v>353</v>
      </c>
      <c r="I616" s="9" t="s">
        <v>180</v>
      </c>
      <c r="J616" s="9" t="s">
        <v>26</v>
      </c>
      <c r="K616" s="25">
        <v>3</v>
      </c>
      <c r="L616" s="11">
        <v>20.239999999999998</v>
      </c>
      <c r="M616" s="12">
        <v>0.2</v>
      </c>
      <c r="N616" s="13">
        <v>2.4300000000000002</v>
      </c>
      <c r="O616" s="13">
        <v>14.6</v>
      </c>
      <c r="P616" s="13">
        <v>65.61</v>
      </c>
      <c r="Q616" s="9" t="s">
        <v>27</v>
      </c>
      <c r="R616" s="9" t="s">
        <v>132</v>
      </c>
      <c r="S616" s="9" t="s">
        <v>228</v>
      </c>
      <c r="T616" s="9" t="s">
        <v>82</v>
      </c>
      <c r="U616" s="9" t="s">
        <v>43</v>
      </c>
      <c r="V616" s="9" t="s">
        <v>2133</v>
      </c>
    </row>
    <row r="617" spans="1:22" ht="17.100000000000001" customHeight="1" x14ac:dyDescent="0.25">
      <c r="A617" s="29" t="s">
        <v>2134</v>
      </c>
      <c r="B617" s="15">
        <v>45612</v>
      </c>
      <c r="C617" s="9">
        <f t="shared" si="9"/>
        <v>2024</v>
      </c>
      <c r="D617" s="9" t="str">
        <f>TEXT(salestable[[#This Row],[OrderDate]],"MMM")</f>
        <v>Nov</v>
      </c>
      <c r="E617" s="14" t="s">
        <v>2135</v>
      </c>
      <c r="F617" s="14" t="s">
        <v>894</v>
      </c>
      <c r="G617" s="14" t="s">
        <v>592</v>
      </c>
      <c r="H617" s="14" t="s">
        <v>593</v>
      </c>
      <c r="I617" s="14" t="s">
        <v>98</v>
      </c>
      <c r="J617" s="14" t="s">
        <v>263</v>
      </c>
      <c r="K617" s="25">
        <v>5</v>
      </c>
      <c r="L617" s="16">
        <v>319.61</v>
      </c>
      <c r="M617" s="17">
        <v>0</v>
      </c>
      <c r="N617" s="18">
        <v>127.84</v>
      </c>
      <c r="O617" s="18">
        <v>3.69</v>
      </c>
      <c r="P617" s="18">
        <v>1729.58</v>
      </c>
      <c r="Q617" s="14" t="s">
        <v>80</v>
      </c>
      <c r="R617" s="14" t="s">
        <v>132</v>
      </c>
      <c r="S617" s="14" t="s">
        <v>145</v>
      </c>
      <c r="T617" s="14" t="s">
        <v>146</v>
      </c>
      <c r="U617" s="14" t="s">
        <v>31</v>
      </c>
      <c r="V617" s="14" t="s">
        <v>2136</v>
      </c>
    </row>
    <row r="618" spans="1:22" ht="17.100000000000001" customHeight="1" x14ac:dyDescent="0.25">
      <c r="A618" s="28" t="s">
        <v>2137</v>
      </c>
      <c r="B618" s="10">
        <v>44954</v>
      </c>
      <c r="C618" s="9">
        <f t="shared" si="9"/>
        <v>2023</v>
      </c>
      <c r="D618" s="9" t="str">
        <f>TEXT(salestable[[#This Row],[OrderDate]],"MMM")</f>
        <v>Jan</v>
      </c>
      <c r="E618" s="9" t="s">
        <v>2138</v>
      </c>
      <c r="F618" s="9" t="s">
        <v>885</v>
      </c>
      <c r="G618" s="9" t="s">
        <v>96</v>
      </c>
      <c r="H618" s="9" t="s">
        <v>97</v>
      </c>
      <c r="I618" s="9" t="s">
        <v>25</v>
      </c>
      <c r="J618" s="9" t="s">
        <v>79</v>
      </c>
      <c r="K618" s="25">
        <v>3</v>
      </c>
      <c r="L618" s="11">
        <v>563.21</v>
      </c>
      <c r="M618" s="12">
        <v>0.05</v>
      </c>
      <c r="N618" s="13">
        <v>192.62</v>
      </c>
      <c r="O618" s="13">
        <v>14.53</v>
      </c>
      <c r="P618" s="13">
        <v>1812.3</v>
      </c>
      <c r="Q618" s="9" t="s">
        <v>27</v>
      </c>
      <c r="R618" s="9" t="s">
        <v>70</v>
      </c>
      <c r="S618" s="9" t="s">
        <v>100</v>
      </c>
      <c r="T618" s="9" t="s">
        <v>101</v>
      </c>
      <c r="U618" s="9" t="s">
        <v>43</v>
      </c>
      <c r="V618" s="9" t="s">
        <v>1733</v>
      </c>
    </row>
    <row r="619" spans="1:22" ht="17.100000000000001" customHeight="1" x14ac:dyDescent="0.25">
      <c r="A619" s="29" t="s">
        <v>2139</v>
      </c>
      <c r="B619" s="15">
        <v>44632</v>
      </c>
      <c r="C619" s="9">
        <f t="shared" si="9"/>
        <v>2022</v>
      </c>
      <c r="D619" s="9" t="str">
        <f>TEXT(salestable[[#This Row],[OrderDate]],"MMM")</f>
        <v>Mar</v>
      </c>
      <c r="E619" s="14" t="s">
        <v>2140</v>
      </c>
      <c r="F619" s="14" t="s">
        <v>253</v>
      </c>
      <c r="G619" s="14" t="s">
        <v>492</v>
      </c>
      <c r="H619" s="14" t="s">
        <v>493</v>
      </c>
      <c r="I619" s="14" t="s">
        <v>108</v>
      </c>
      <c r="J619" s="14" t="s">
        <v>58</v>
      </c>
      <c r="K619" s="25">
        <v>4</v>
      </c>
      <c r="L619" s="16">
        <v>339.22</v>
      </c>
      <c r="M619" s="17">
        <v>0</v>
      </c>
      <c r="N619" s="18">
        <v>0</v>
      </c>
      <c r="O619" s="18">
        <v>8.32</v>
      </c>
      <c r="P619" s="18">
        <v>1365.2</v>
      </c>
      <c r="Q619" s="14" t="s">
        <v>153</v>
      </c>
      <c r="R619" s="14" t="s">
        <v>28</v>
      </c>
      <c r="S619" s="14" t="s">
        <v>228</v>
      </c>
      <c r="T619" s="14" t="s">
        <v>82</v>
      </c>
      <c r="U619" s="14" t="s">
        <v>235</v>
      </c>
      <c r="V619" s="14" t="s">
        <v>2141</v>
      </c>
    </row>
    <row r="620" spans="1:22" ht="17.100000000000001" customHeight="1" x14ac:dyDescent="0.25">
      <c r="A620" s="28" t="s">
        <v>2142</v>
      </c>
      <c r="B620" s="10">
        <v>45034</v>
      </c>
      <c r="C620" s="9">
        <f t="shared" si="9"/>
        <v>2023</v>
      </c>
      <c r="D620" s="9" t="str">
        <f>TEXT(salestable[[#This Row],[OrderDate]],"MMM")</f>
        <v>Apr</v>
      </c>
      <c r="E620" s="9" t="s">
        <v>2143</v>
      </c>
      <c r="F620" s="9" t="s">
        <v>232</v>
      </c>
      <c r="G620" s="9" t="s">
        <v>286</v>
      </c>
      <c r="H620" s="9" t="s">
        <v>287</v>
      </c>
      <c r="I620" s="9" t="s">
        <v>50</v>
      </c>
      <c r="J620" s="9" t="s">
        <v>68</v>
      </c>
      <c r="K620" s="25">
        <v>1</v>
      </c>
      <c r="L620" s="11">
        <v>333.22</v>
      </c>
      <c r="M620" s="12">
        <v>0</v>
      </c>
      <c r="N620" s="13">
        <v>16.66</v>
      </c>
      <c r="O620" s="13">
        <v>6.52</v>
      </c>
      <c r="P620" s="13">
        <v>356.4</v>
      </c>
      <c r="Q620" s="9" t="s">
        <v>40</v>
      </c>
      <c r="R620" s="9" t="s">
        <v>132</v>
      </c>
      <c r="S620" s="9" t="s">
        <v>116</v>
      </c>
      <c r="T620" s="9" t="s">
        <v>42</v>
      </c>
      <c r="U620" s="9" t="s">
        <v>43</v>
      </c>
      <c r="V620" s="9" t="s">
        <v>2144</v>
      </c>
    </row>
    <row r="621" spans="1:22" ht="17.100000000000001" customHeight="1" x14ac:dyDescent="0.25">
      <c r="A621" s="29" t="s">
        <v>2145</v>
      </c>
      <c r="B621" s="15">
        <v>45077</v>
      </c>
      <c r="C621" s="9">
        <f t="shared" si="9"/>
        <v>2023</v>
      </c>
      <c r="D621" s="9" t="str">
        <f>TEXT(salestable[[#This Row],[OrderDate]],"MMM")</f>
        <v>May</v>
      </c>
      <c r="E621" s="14" t="s">
        <v>2146</v>
      </c>
      <c r="F621" s="14" t="s">
        <v>1618</v>
      </c>
      <c r="G621" s="14" t="s">
        <v>66</v>
      </c>
      <c r="H621" s="14" t="s">
        <v>67</v>
      </c>
      <c r="I621" s="14" t="s">
        <v>50</v>
      </c>
      <c r="J621" s="14" t="s">
        <v>68</v>
      </c>
      <c r="K621" s="25">
        <v>5</v>
      </c>
      <c r="L621" s="16">
        <v>409.28</v>
      </c>
      <c r="M621" s="17">
        <v>0.05</v>
      </c>
      <c r="N621" s="18">
        <v>97.2</v>
      </c>
      <c r="O621" s="18">
        <v>0.68</v>
      </c>
      <c r="P621" s="18">
        <v>2041.96</v>
      </c>
      <c r="Q621" s="14" t="s">
        <v>69</v>
      </c>
      <c r="R621" s="14" t="s">
        <v>28</v>
      </c>
      <c r="S621" s="14" t="s">
        <v>339</v>
      </c>
      <c r="T621" s="14" t="s">
        <v>82</v>
      </c>
      <c r="U621" s="14" t="s">
        <v>31</v>
      </c>
      <c r="V621" s="14" t="s">
        <v>1308</v>
      </c>
    </row>
    <row r="622" spans="1:22" ht="17.100000000000001" customHeight="1" x14ac:dyDescent="0.25">
      <c r="A622" s="28" t="s">
        <v>2147</v>
      </c>
      <c r="B622" s="10">
        <v>44592</v>
      </c>
      <c r="C622" s="9">
        <f t="shared" si="9"/>
        <v>2022</v>
      </c>
      <c r="D622" s="9" t="str">
        <f>TEXT(salestable[[#This Row],[OrderDate]],"MMM")</f>
        <v>Jan</v>
      </c>
      <c r="E622" s="9" t="s">
        <v>2148</v>
      </c>
      <c r="F622" s="9" t="s">
        <v>318</v>
      </c>
      <c r="G622" s="9" t="s">
        <v>358</v>
      </c>
      <c r="H622" s="9" t="s">
        <v>359</v>
      </c>
      <c r="I622" s="9" t="s">
        <v>25</v>
      </c>
      <c r="J622" s="9" t="s">
        <v>123</v>
      </c>
      <c r="K622" s="25">
        <v>2</v>
      </c>
      <c r="L622" s="11">
        <v>548.88</v>
      </c>
      <c r="M622" s="12">
        <v>0</v>
      </c>
      <c r="N622" s="13">
        <v>54.89</v>
      </c>
      <c r="O622" s="13">
        <v>2.15</v>
      </c>
      <c r="P622" s="13">
        <v>1154.8</v>
      </c>
      <c r="Q622" s="9" t="s">
        <v>40</v>
      </c>
      <c r="R622" s="9" t="s">
        <v>28</v>
      </c>
      <c r="S622" s="9" t="s">
        <v>339</v>
      </c>
      <c r="T622" s="9" t="s">
        <v>82</v>
      </c>
      <c r="U622" s="9" t="s">
        <v>43</v>
      </c>
      <c r="V622" s="9" t="s">
        <v>2149</v>
      </c>
    </row>
    <row r="623" spans="1:22" ht="17.100000000000001" customHeight="1" x14ac:dyDescent="0.25">
      <c r="A623" s="29" t="s">
        <v>2150</v>
      </c>
      <c r="B623" s="15">
        <v>45513</v>
      </c>
      <c r="C623" s="9">
        <f t="shared" si="9"/>
        <v>2024</v>
      </c>
      <c r="D623" s="9" t="str">
        <f>TEXT(salestable[[#This Row],[OrderDate]],"MMM")</f>
        <v>Aug</v>
      </c>
      <c r="E623" s="14" t="s">
        <v>2151</v>
      </c>
      <c r="F623" s="14" t="s">
        <v>1081</v>
      </c>
      <c r="G623" s="14" t="s">
        <v>137</v>
      </c>
      <c r="H623" s="14" t="s">
        <v>138</v>
      </c>
      <c r="I623" s="14" t="s">
        <v>25</v>
      </c>
      <c r="J623" s="14" t="s">
        <v>123</v>
      </c>
      <c r="K623" s="25">
        <v>5</v>
      </c>
      <c r="L623" s="16">
        <v>16.8</v>
      </c>
      <c r="M623" s="17">
        <v>0</v>
      </c>
      <c r="N623" s="18">
        <v>4.2</v>
      </c>
      <c r="O623" s="18">
        <v>2.83</v>
      </c>
      <c r="P623" s="18">
        <v>91.03</v>
      </c>
      <c r="Q623" s="14" t="s">
        <v>40</v>
      </c>
      <c r="R623" s="14" t="s">
        <v>28</v>
      </c>
      <c r="S623" s="14" t="s">
        <v>89</v>
      </c>
      <c r="T623" s="14" t="s">
        <v>90</v>
      </c>
      <c r="U623" s="14" t="s">
        <v>43</v>
      </c>
      <c r="V623" s="14" t="s">
        <v>2152</v>
      </c>
    </row>
    <row r="624" spans="1:22" ht="17.100000000000001" customHeight="1" x14ac:dyDescent="0.25">
      <c r="A624" s="28" t="s">
        <v>2153</v>
      </c>
      <c r="B624" s="10">
        <v>44272</v>
      </c>
      <c r="C624" s="9">
        <f t="shared" si="9"/>
        <v>2021</v>
      </c>
      <c r="D624" s="9" t="str">
        <f>TEXT(salestable[[#This Row],[OrderDate]],"MMM")</f>
        <v>Mar</v>
      </c>
      <c r="E624" s="9" t="s">
        <v>2154</v>
      </c>
      <c r="F624" s="9" t="s">
        <v>324</v>
      </c>
      <c r="G624" s="9" t="s">
        <v>130</v>
      </c>
      <c r="H624" s="9" t="s">
        <v>131</v>
      </c>
      <c r="I624" s="9" t="s">
        <v>180</v>
      </c>
      <c r="J624" s="9" t="s">
        <v>58</v>
      </c>
      <c r="K624" s="25">
        <v>5</v>
      </c>
      <c r="L624" s="11">
        <v>508.77</v>
      </c>
      <c r="M624" s="12">
        <v>0</v>
      </c>
      <c r="N624" s="13">
        <v>127.19</v>
      </c>
      <c r="O624" s="13">
        <v>11.33</v>
      </c>
      <c r="P624" s="13">
        <v>2682.37</v>
      </c>
      <c r="Q624" s="9" t="s">
        <v>69</v>
      </c>
      <c r="R624" s="9" t="s">
        <v>28</v>
      </c>
      <c r="S624" s="9" t="s">
        <v>221</v>
      </c>
      <c r="T624" s="9" t="s">
        <v>222</v>
      </c>
      <c r="U624" s="9" t="s">
        <v>43</v>
      </c>
      <c r="V624" s="9" t="s">
        <v>2155</v>
      </c>
    </row>
    <row r="625" spans="1:22" ht="17.100000000000001" customHeight="1" x14ac:dyDescent="0.25">
      <c r="A625" s="29" t="s">
        <v>2156</v>
      </c>
      <c r="B625" s="15">
        <v>45462</v>
      </c>
      <c r="C625" s="9">
        <f t="shared" si="9"/>
        <v>2024</v>
      </c>
      <c r="D625" s="9" t="str">
        <f>TEXT(salestable[[#This Row],[OrderDate]],"MMM")</f>
        <v>Jun</v>
      </c>
      <c r="E625" s="14" t="s">
        <v>2157</v>
      </c>
      <c r="F625" s="14" t="s">
        <v>1241</v>
      </c>
      <c r="G625" s="14" t="s">
        <v>137</v>
      </c>
      <c r="H625" s="14" t="s">
        <v>138</v>
      </c>
      <c r="I625" s="14" t="s">
        <v>180</v>
      </c>
      <c r="J625" s="14" t="s">
        <v>354</v>
      </c>
      <c r="K625" s="25">
        <v>1</v>
      </c>
      <c r="L625" s="16">
        <v>102.17</v>
      </c>
      <c r="M625" s="17">
        <v>0.05</v>
      </c>
      <c r="N625" s="18">
        <v>7.76</v>
      </c>
      <c r="O625" s="18">
        <v>11.53</v>
      </c>
      <c r="P625" s="18">
        <v>116.35</v>
      </c>
      <c r="Q625" s="14" t="s">
        <v>80</v>
      </c>
      <c r="R625" s="14" t="s">
        <v>28</v>
      </c>
      <c r="S625" s="14" t="s">
        <v>51</v>
      </c>
      <c r="T625" s="14" t="s">
        <v>42</v>
      </c>
      <c r="U625" s="14" t="s">
        <v>43</v>
      </c>
      <c r="V625" s="14" t="s">
        <v>2158</v>
      </c>
    </row>
    <row r="626" spans="1:22" ht="17.100000000000001" customHeight="1" x14ac:dyDescent="0.25">
      <c r="A626" s="28" t="s">
        <v>2159</v>
      </c>
      <c r="B626" s="10">
        <v>44599</v>
      </c>
      <c r="C626" s="9">
        <f t="shared" si="9"/>
        <v>2022</v>
      </c>
      <c r="D626" s="9" t="str">
        <f>TEXT(salestable[[#This Row],[OrderDate]],"MMM")</f>
        <v>Feb</v>
      </c>
      <c r="E626" s="9" t="s">
        <v>2160</v>
      </c>
      <c r="F626" s="9" t="s">
        <v>232</v>
      </c>
      <c r="G626" s="9" t="s">
        <v>66</v>
      </c>
      <c r="H626" s="9" t="s">
        <v>67</v>
      </c>
      <c r="I626" s="9" t="s">
        <v>108</v>
      </c>
      <c r="J626" s="9" t="s">
        <v>123</v>
      </c>
      <c r="K626" s="25">
        <v>2</v>
      </c>
      <c r="L626" s="11">
        <v>291.54000000000002</v>
      </c>
      <c r="M626" s="12">
        <v>0</v>
      </c>
      <c r="N626" s="13">
        <v>0</v>
      </c>
      <c r="O626" s="13">
        <v>2.78</v>
      </c>
      <c r="P626" s="13">
        <v>585.86</v>
      </c>
      <c r="Q626" s="9" t="s">
        <v>69</v>
      </c>
      <c r="R626" s="9" t="s">
        <v>99</v>
      </c>
      <c r="S626" s="9" t="s">
        <v>166</v>
      </c>
      <c r="T626" s="9" t="s">
        <v>167</v>
      </c>
      <c r="U626" s="9" t="s">
        <v>43</v>
      </c>
      <c r="V626" s="9" t="s">
        <v>1773</v>
      </c>
    </row>
    <row r="627" spans="1:22" ht="17.100000000000001" customHeight="1" x14ac:dyDescent="0.25">
      <c r="A627" s="29" t="s">
        <v>2161</v>
      </c>
      <c r="B627" s="15">
        <v>44846</v>
      </c>
      <c r="C627" s="9">
        <f t="shared" si="9"/>
        <v>2022</v>
      </c>
      <c r="D627" s="9" t="str">
        <f>TEXT(salestable[[#This Row],[OrderDate]],"MMM")</f>
        <v>Oct</v>
      </c>
      <c r="E627" s="14" t="s">
        <v>2162</v>
      </c>
      <c r="F627" s="14" t="s">
        <v>285</v>
      </c>
      <c r="G627" s="14" t="s">
        <v>114</v>
      </c>
      <c r="H627" s="14" t="s">
        <v>115</v>
      </c>
      <c r="I627" s="14" t="s">
        <v>25</v>
      </c>
      <c r="J627" s="14" t="s">
        <v>123</v>
      </c>
      <c r="K627" s="25">
        <v>3</v>
      </c>
      <c r="L627" s="16">
        <v>86.49</v>
      </c>
      <c r="M627" s="17">
        <v>0.15</v>
      </c>
      <c r="N627" s="18">
        <v>11.03</v>
      </c>
      <c r="O627" s="18">
        <v>13.31</v>
      </c>
      <c r="P627" s="18">
        <v>244.89</v>
      </c>
      <c r="Q627" s="14" t="s">
        <v>69</v>
      </c>
      <c r="R627" s="14" t="s">
        <v>132</v>
      </c>
      <c r="S627" s="14" t="s">
        <v>139</v>
      </c>
      <c r="T627" s="14" t="s">
        <v>140</v>
      </c>
      <c r="U627" s="14" t="s">
        <v>43</v>
      </c>
      <c r="V627" s="14" t="s">
        <v>2163</v>
      </c>
    </row>
    <row r="628" spans="1:22" ht="17.100000000000001" customHeight="1" x14ac:dyDescent="0.25">
      <c r="A628" s="28" t="s">
        <v>2164</v>
      </c>
      <c r="B628" s="10">
        <v>45179</v>
      </c>
      <c r="C628" s="9">
        <f t="shared" si="9"/>
        <v>2023</v>
      </c>
      <c r="D628" s="9" t="str">
        <f>TEXT(salestable[[#This Row],[OrderDate]],"MMM")</f>
        <v>Sep</v>
      </c>
      <c r="E628" s="9" t="s">
        <v>2165</v>
      </c>
      <c r="F628" s="9" t="s">
        <v>986</v>
      </c>
      <c r="G628" s="9" t="s">
        <v>337</v>
      </c>
      <c r="H628" s="9" t="s">
        <v>338</v>
      </c>
      <c r="I628" s="9" t="s">
        <v>180</v>
      </c>
      <c r="J628" s="9" t="s">
        <v>26</v>
      </c>
      <c r="K628" s="25">
        <v>2</v>
      </c>
      <c r="L628" s="11">
        <v>106.56</v>
      </c>
      <c r="M628" s="12">
        <v>0</v>
      </c>
      <c r="N628" s="13">
        <v>0</v>
      </c>
      <c r="O628" s="13">
        <v>5.84</v>
      </c>
      <c r="P628" s="13">
        <v>218.96</v>
      </c>
      <c r="Q628" s="9" t="s">
        <v>153</v>
      </c>
      <c r="R628" s="9" t="s">
        <v>28</v>
      </c>
      <c r="S628" s="9" t="s">
        <v>182</v>
      </c>
      <c r="T628" s="9" t="s">
        <v>183</v>
      </c>
      <c r="U628" s="9" t="s">
        <v>43</v>
      </c>
      <c r="V628" s="9" t="s">
        <v>2044</v>
      </c>
    </row>
    <row r="629" spans="1:22" ht="17.100000000000001" customHeight="1" x14ac:dyDescent="0.25">
      <c r="A629" s="29" t="s">
        <v>2166</v>
      </c>
      <c r="B629" s="15">
        <v>44346</v>
      </c>
      <c r="C629" s="9">
        <f t="shared" si="9"/>
        <v>2021</v>
      </c>
      <c r="D629" s="9" t="str">
        <f>TEXT(salestable[[#This Row],[OrderDate]],"MMM")</f>
        <v>May</v>
      </c>
      <c r="E629" s="14" t="s">
        <v>2167</v>
      </c>
      <c r="F629" s="14" t="s">
        <v>2168</v>
      </c>
      <c r="G629" s="14" t="s">
        <v>254</v>
      </c>
      <c r="H629" s="14" t="s">
        <v>255</v>
      </c>
      <c r="I629" s="14" t="s">
        <v>180</v>
      </c>
      <c r="J629" s="14" t="s">
        <v>39</v>
      </c>
      <c r="K629" s="25">
        <v>3</v>
      </c>
      <c r="L629" s="16">
        <v>513.54999999999995</v>
      </c>
      <c r="M629" s="17">
        <v>0.1</v>
      </c>
      <c r="N629" s="18">
        <v>166.39</v>
      </c>
      <c r="O629" s="18">
        <v>1.44</v>
      </c>
      <c r="P629" s="18">
        <v>1554.42</v>
      </c>
      <c r="Q629" s="14" t="s">
        <v>153</v>
      </c>
      <c r="R629" s="14" t="s">
        <v>28</v>
      </c>
      <c r="S629" s="14" t="s">
        <v>29</v>
      </c>
      <c r="T629" s="14" t="s">
        <v>30</v>
      </c>
      <c r="U629" s="14" t="s">
        <v>31</v>
      </c>
      <c r="V629" s="14" t="s">
        <v>2169</v>
      </c>
    </row>
    <row r="630" spans="1:22" ht="17.100000000000001" customHeight="1" x14ac:dyDescent="0.25">
      <c r="A630" s="28" t="s">
        <v>2170</v>
      </c>
      <c r="B630" s="10">
        <v>44870</v>
      </c>
      <c r="C630" s="9">
        <f t="shared" si="9"/>
        <v>2022</v>
      </c>
      <c r="D630" s="9" t="str">
        <f>TEXT(salestable[[#This Row],[OrderDate]],"MMM")</f>
        <v>Nov</v>
      </c>
      <c r="E630" s="9" t="s">
        <v>2171</v>
      </c>
      <c r="F630" s="9" t="s">
        <v>1241</v>
      </c>
      <c r="G630" s="9" t="s">
        <v>530</v>
      </c>
      <c r="H630" s="9" t="s">
        <v>531</v>
      </c>
      <c r="I630" s="9" t="s">
        <v>50</v>
      </c>
      <c r="J630" s="9" t="s">
        <v>354</v>
      </c>
      <c r="K630" s="25">
        <v>3</v>
      </c>
      <c r="L630" s="11">
        <v>592.04</v>
      </c>
      <c r="M630" s="12">
        <v>0.25</v>
      </c>
      <c r="N630" s="13">
        <v>106.57</v>
      </c>
      <c r="O630" s="13">
        <v>9.9700000000000006</v>
      </c>
      <c r="P630" s="13">
        <v>1448.63</v>
      </c>
      <c r="Q630" s="9" t="s">
        <v>69</v>
      </c>
      <c r="R630" s="9" t="s">
        <v>28</v>
      </c>
      <c r="S630" s="9" t="s">
        <v>71</v>
      </c>
      <c r="T630" s="9" t="s">
        <v>42</v>
      </c>
      <c r="U630" s="9" t="s">
        <v>43</v>
      </c>
      <c r="V630" s="9" t="s">
        <v>1478</v>
      </c>
    </row>
    <row r="631" spans="1:22" ht="17.100000000000001" customHeight="1" x14ac:dyDescent="0.25">
      <c r="A631" s="29" t="s">
        <v>2172</v>
      </c>
      <c r="B631" s="15">
        <v>44622</v>
      </c>
      <c r="C631" s="9">
        <f t="shared" si="9"/>
        <v>2022</v>
      </c>
      <c r="D631" s="9" t="str">
        <f>TEXT(salestable[[#This Row],[OrderDate]],"MMM")</f>
        <v>Mar</v>
      </c>
      <c r="E631" s="14" t="s">
        <v>2173</v>
      </c>
      <c r="F631" s="14" t="s">
        <v>425</v>
      </c>
      <c r="G631" s="14" t="s">
        <v>530</v>
      </c>
      <c r="H631" s="14" t="s">
        <v>531</v>
      </c>
      <c r="I631" s="14" t="s">
        <v>180</v>
      </c>
      <c r="J631" s="14" t="s">
        <v>58</v>
      </c>
      <c r="K631" s="25">
        <v>5</v>
      </c>
      <c r="L631" s="16">
        <v>80.2</v>
      </c>
      <c r="M631" s="17">
        <v>0.05</v>
      </c>
      <c r="N631" s="18">
        <v>0</v>
      </c>
      <c r="O631" s="18">
        <v>7.31</v>
      </c>
      <c r="P631" s="18">
        <v>388.26</v>
      </c>
      <c r="Q631" s="14" t="s">
        <v>153</v>
      </c>
      <c r="R631" s="14" t="s">
        <v>28</v>
      </c>
      <c r="S631" s="14" t="s">
        <v>124</v>
      </c>
      <c r="T631" s="14" t="s">
        <v>125</v>
      </c>
      <c r="U631" s="14" t="s">
        <v>43</v>
      </c>
      <c r="V631" s="14" t="s">
        <v>2174</v>
      </c>
    </row>
    <row r="632" spans="1:22" ht="17.100000000000001" customHeight="1" x14ac:dyDescent="0.25">
      <c r="A632" s="28" t="s">
        <v>2175</v>
      </c>
      <c r="B632" s="10">
        <v>44166</v>
      </c>
      <c r="C632" s="9">
        <f t="shared" si="9"/>
        <v>2020</v>
      </c>
      <c r="D632" s="9" t="str">
        <f>TEXT(salestable[[#This Row],[OrderDate]],"MMM")</f>
        <v>Dec</v>
      </c>
      <c r="E632" s="9" t="s">
        <v>2176</v>
      </c>
      <c r="F632" s="9" t="s">
        <v>379</v>
      </c>
      <c r="G632" s="9" t="s">
        <v>280</v>
      </c>
      <c r="H632" s="9" t="s">
        <v>281</v>
      </c>
      <c r="I632" s="9" t="s">
        <v>38</v>
      </c>
      <c r="J632" s="9" t="s">
        <v>123</v>
      </c>
      <c r="K632" s="25">
        <v>5</v>
      </c>
      <c r="L632" s="11">
        <v>229.54</v>
      </c>
      <c r="M632" s="12">
        <v>0</v>
      </c>
      <c r="N632" s="13">
        <v>91.82</v>
      </c>
      <c r="O632" s="13">
        <v>6.9</v>
      </c>
      <c r="P632" s="13">
        <v>1246.42</v>
      </c>
      <c r="Q632" s="9" t="s">
        <v>69</v>
      </c>
      <c r="R632" s="9" t="s">
        <v>28</v>
      </c>
      <c r="S632" s="9" t="s">
        <v>228</v>
      </c>
      <c r="T632" s="9" t="s">
        <v>82</v>
      </c>
      <c r="U632" s="9" t="s">
        <v>72</v>
      </c>
      <c r="V632" s="9" t="s">
        <v>2177</v>
      </c>
    </row>
    <row r="633" spans="1:22" ht="17.100000000000001" customHeight="1" x14ac:dyDescent="0.25">
      <c r="A633" s="29" t="s">
        <v>2178</v>
      </c>
      <c r="B633" s="15">
        <v>45613</v>
      </c>
      <c r="C633" s="9">
        <f t="shared" si="9"/>
        <v>2024</v>
      </c>
      <c r="D633" s="9" t="str">
        <f>TEXT(salestable[[#This Row],[OrderDate]],"MMM")</f>
        <v>Nov</v>
      </c>
      <c r="E633" s="14" t="s">
        <v>2179</v>
      </c>
      <c r="F633" s="14" t="s">
        <v>347</v>
      </c>
      <c r="G633" s="14" t="s">
        <v>244</v>
      </c>
      <c r="H633" s="14" t="s">
        <v>245</v>
      </c>
      <c r="I633" s="14" t="s">
        <v>98</v>
      </c>
      <c r="J633" s="14" t="s">
        <v>68</v>
      </c>
      <c r="K633" s="25">
        <v>5</v>
      </c>
      <c r="L633" s="16">
        <v>101.63</v>
      </c>
      <c r="M633" s="17">
        <v>0.05</v>
      </c>
      <c r="N633" s="18">
        <v>38.619999999999997</v>
      </c>
      <c r="O633" s="18">
        <v>1.65</v>
      </c>
      <c r="P633" s="18">
        <v>523.01</v>
      </c>
      <c r="Q633" s="14" t="s">
        <v>40</v>
      </c>
      <c r="R633" s="14" t="s">
        <v>28</v>
      </c>
      <c r="S633" s="14" t="s">
        <v>60</v>
      </c>
      <c r="T633" s="14" t="s">
        <v>61</v>
      </c>
      <c r="U633" s="14" t="s">
        <v>43</v>
      </c>
      <c r="V633" s="14" t="s">
        <v>2180</v>
      </c>
    </row>
    <row r="634" spans="1:22" ht="17.100000000000001" customHeight="1" x14ac:dyDescent="0.25">
      <c r="A634" s="28" t="s">
        <v>2181</v>
      </c>
      <c r="B634" s="10">
        <v>44088</v>
      </c>
      <c r="C634" s="9">
        <f t="shared" si="9"/>
        <v>2020</v>
      </c>
      <c r="D634" s="9" t="str">
        <f>TEXT(salestable[[#This Row],[OrderDate]],"MMM")</f>
        <v>Sep</v>
      </c>
      <c r="E634" s="9" t="s">
        <v>2182</v>
      </c>
      <c r="F634" s="9" t="s">
        <v>712</v>
      </c>
      <c r="G634" s="9" t="s">
        <v>196</v>
      </c>
      <c r="H634" s="9" t="s">
        <v>197</v>
      </c>
      <c r="I634" s="9" t="s">
        <v>98</v>
      </c>
      <c r="J634" s="9" t="s">
        <v>123</v>
      </c>
      <c r="K634" s="25">
        <v>1</v>
      </c>
      <c r="L634" s="11">
        <v>92.3</v>
      </c>
      <c r="M634" s="12">
        <v>0</v>
      </c>
      <c r="N634" s="13">
        <v>11.08</v>
      </c>
      <c r="O634" s="13">
        <v>10.61</v>
      </c>
      <c r="P634" s="13">
        <v>113.99</v>
      </c>
      <c r="Q634" s="9" t="s">
        <v>27</v>
      </c>
      <c r="R634" s="9" t="s">
        <v>99</v>
      </c>
      <c r="S634" s="9" t="s">
        <v>145</v>
      </c>
      <c r="T634" s="9" t="s">
        <v>146</v>
      </c>
      <c r="U634" s="9" t="s">
        <v>43</v>
      </c>
      <c r="V634" s="9" t="s">
        <v>1578</v>
      </c>
    </row>
    <row r="635" spans="1:22" ht="17.100000000000001" customHeight="1" x14ac:dyDescent="0.25">
      <c r="A635" s="29" t="s">
        <v>2183</v>
      </c>
      <c r="B635" s="15">
        <v>44327</v>
      </c>
      <c r="C635" s="9">
        <f t="shared" si="9"/>
        <v>2021</v>
      </c>
      <c r="D635" s="9" t="str">
        <f>TEXT(salestable[[#This Row],[OrderDate]],"MMM")</f>
        <v>May</v>
      </c>
      <c r="E635" s="14" t="s">
        <v>2184</v>
      </c>
      <c r="F635" s="14" t="s">
        <v>2185</v>
      </c>
      <c r="G635" s="14" t="s">
        <v>280</v>
      </c>
      <c r="H635" s="14" t="s">
        <v>281</v>
      </c>
      <c r="I635" s="14" t="s">
        <v>108</v>
      </c>
      <c r="J635" s="14" t="s">
        <v>123</v>
      </c>
      <c r="K635" s="25">
        <v>5</v>
      </c>
      <c r="L635" s="16">
        <v>214.56</v>
      </c>
      <c r="M635" s="17">
        <v>0</v>
      </c>
      <c r="N635" s="18">
        <v>128.74</v>
      </c>
      <c r="O635" s="18">
        <v>4.45</v>
      </c>
      <c r="P635" s="18">
        <v>1205.99</v>
      </c>
      <c r="Q635" s="14" t="s">
        <v>80</v>
      </c>
      <c r="R635" s="14" t="s">
        <v>28</v>
      </c>
      <c r="S635" s="14" t="s">
        <v>182</v>
      </c>
      <c r="T635" s="14" t="s">
        <v>183</v>
      </c>
      <c r="U635" s="14" t="s">
        <v>31</v>
      </c>
      <c r="V635" s="14" t="s">
        <v>2186</v>
      </c>
    </row>
    <row r="636" spans="1:22" ht="17.100000000000001" customHeight="1" x14ac:dyDescent="0.25">
      <c r="A636" s="28" t="s">
        <v>2187</v>
      </c>
      <c r="B636" s="10">
        <v>44726</v>
      </c>
      <c r="C636" s="9">
        <f t="shared" si="9"/>
        <v>2022</v>
      </c>
      <c r="D636" s="9" t="str">
        <f>TEXT(salestable[[#This Row],[OrderDate]],"MMM")</f>
        <v>Jun</v>
      </c>
      <c r="E636" s="9" t="s">
        <v>2188</v>
      </c>
      <c r="F636" s="9" t="s">
        <v>1211</v>
      </c>
      <c r="G636" s="9" t="s">
        <v>121</v>
      </c>
      <c r="H636" s="9" t="s">
        <v>122</v>
      </c>
      <c r="I636" s="9" t="s">
        <v>50</v>
      </c>
      <c r="J636" s="9" t="s">
        <v>109</v>
      </c>
      <c r="K636" s="25">
        <v>3</v>
      </c>
      <c r="L636" s="11">
        <v>211.25</v>
      </c>
      <c r="M636" s="12">
        <v>0.2</v>
      </c>
      <c r="N636" s="13">
        <v>60.84</v>
      </c>
      <c r="O636" s="13">
        <v>6.1</v>
      </c>
      <c r="P636" s="13">
        <v>573.94000000000005</v>
      </c>
      <c r="Q636" s="9" t="s">
        <v>69</v>
      </c>
      <c r="R636" s="9" t="s">
        <v>28</v>
      </c>
      <c r="S636" s="9" t="s">
        <v>154</v>
      </c>
      <c r="T636" s="9" t="s">
        <v>155</v>
      </c>
      <c r="U636" s="9" t="s">
        <v>43</v>
      </c>
      <c r="V636" s="9" t="s">
        <v>614</v>
      </c>
    </row>
    <row r="637" spans="1:22" ht="17.100000000000001" customHeight="1" x14ac:dyDescent="0.25">
      <c r="A637" s="29" t="s">
        <v>2189</v>
      </c>
      <c r="B637" s="15">
        <v>43990</v>
      </c>
      <c r="C637" s="9">
        <f t="shared" si="9"/>
        <v>2020</v>
      </c>
      <c r="D637" s="9" t="str">
        <f>TEXT(salestable[[#This Row],[OrderDate]],"MMM")</f>
        <v>Jun</v>
      </c>
      <c r="E637" s="14" t="s">
        <v>2190</v>
      </c>
      <c r="F637" s="14" t="s">
        <v>542</v>
      </c>
      <c r="G637" s="14" t="s">
        <v>434</v>
      </c>
      <c r="H637" s="14" t="s">
        <v>435</v>
      </c>
      <c r="I637" s="14" t="s">
        <v>98</v>
      </c>
      <c r="J637" s="14" t="s">
        <v>68</v>
      </c>
      <c r="K637" s="25">
        <v>5</v>
      </c>
      <c r="L637" s="16">
        <v>209.51</v>
      </c>
      <c r="M637" s="17">
        <v>0.05</v>
      </c>
      <c r="N637" s="18">
        <v>49.76</v>
      </c>
      <c r="O637" s="18">
        <v>11.36</v>
      </c>
      <c r="P637" s="18">
        <v>1056.29</v>
      </c>
      <c r="Q637" s="14" t="s">
        <v>27</v>
      </c>
      <c r="R637" s="14" t="s">
        <v>28</v>
      </c>
      <c r="S637" s="14" t="s">
        <v>221</v>
      </c>
      <c r="T637" s="14" t="s">
        <v>222</v>
      </c>
      <c r="U637" s="14" t="s">
        <v>43</v>
      </c>
      <c r="V637" s="14" t="s">
        <v>2191</v>
      </c>
    </row>
    <row r="638" spans="1:22" ht="17.100000000000001" customHeight="1" x14ac:dyDescent="0.25">
      <c r="A638" s="28" t="s">
        <v>2192</v>
      </c>
      <c r="B638" s="10">
        <v>45329</v>
      </c>
      <c r="C638" s="9">
        <f t="shared" si="9"/>
        <v>2024</v>
      </c>
      <c r="D638" s="9" t="str">
        <f>TEXT(salestable[[#This Row],[OrderDate]],"MMM")</f>
        <v>Feb</v>
      </c>
      <c r="E638" s="9" t="s">
        <v>2193</v>
      </c>
      <c r="F638" s="9" t="s">
        <v>301</v>
      </c>
      <c r="G638" s="9" t="s">
        <v>66</v>
      </c>
      <c r="H638" s="9" t="s">
        <v>67</v>
      </c>
      <c r="I638" s="9" t="s">
        <v>98</v>
      </c>
      <c r="J638" s="9" t="s">
        <v>39</v>
      </c>
      <c r="K638" s="25">
        <v>2</v>
      </c>
      <c r="L638" s="11">
        <v>421.94</v>
      </c>
      <c r="M638" s="12">
        <v>0</v>
      </c>
      <c r="N638" s="13">
        <v>101.27</v>
      </c>
      <c r="O638" s="13">
        <v>1.04</v>
      </c>
      <c r="P638" s="13">
        <v>946.19</v>
      </c>
      <c r="Q638" s="9" t="s">
        <v>80</v>
      </c>
      <c r="R638" s="9" t="s">
        <v>181</v>
      </c>
      <c r="S638" s="9" t="s">
        <v>339</v>
      </c>
      <c r="T638" s="9" t="s">
        <v>82</v>
      </c>
      <c r="U638" s="9" t="s">
        <v>31</v>
      </c>
      <c r="V638" s="9" t="s">
        <v>2194</v>
      </c>
    </row>
    <row r="639" spans="1:22" ht="17.100000000000001" customHeight="1" x14ac:dyDescent="0.25">
      <c r="A639" s="29" t="s">
        <v>2195</v>
      </c>
      <c r="B639" s="15">
        <v>44682</v>
      </c>
      <c r="C639" s="9">
        <f t="shared" si="9"/>
        <v>2022</v>
      </c>
      <c r="D639" s="9" t="str">
        <f>TEXT(salestable[[#This Row],[OrderDate]],"MMM")</f>
        <v>May</v>
      </c>
      <c r="E639" s="14" t="s">
        <v>2196</v>
      </c>
      <c r="F639" s="14" t="s">
        <v>501</v>
      </c>
      <c r="G639" s="14" t="s">
        <v>386</v>
      </c>
      <c r="H639" s="14" t="s">
        <v>387</v>
      </c>
      <c r="I639" s="14" t="s">
        <v>98</v>
      </c>
      <c r="J639" s="14" t="s">
        <v>109</v>
      </c>
      <c r="K639" s="25">
        <v>4</v>
      </c>
      <c r="L639" s="16">
        <v>18.329999999999998</v>
      </c>
      <c r="M639" s="17">
        <v>0</v>
      </c>
      <c r="N639" s="18">
        <v>0</v>
      </c>
      <c r="O639" s="18">
        <v>3.84</v>
      </c>
      <c r="P639" s="18">
        <v>77.16</v>
      </c>
      <c r="Q639" s="14" t="s">
        <v>69</v>
      </c>
      <c r="R639" s="14" t="s">
        <v>28</v>
      </c>
      <c r="S639" s="14" t="s">
        <v>29</v>
      </c>
      <c r="T639" s="14" t="s">
        <v>30</v>
      </c>
      <c r="U639" s="14" t="s">
        <v>43</v>
      </c>
      <c r="V639" s="14" t="s">
        <v>2197</v>
      </c>
    </row>
    <row r="640" spans="1:22" ht="17.100000000000001" customHeight="1" x14ac:dyDescent="0.25">
      <c r="A640" s="28" t="s">
        <v>2198</v>
      </c>
      <c r="B640" s="10">
        <v>45518</v>
      </c>
      <c r="C640" s="9">
        <f t="shared" si="9"/>
        <v>2024</v>
      </c>
      <c r="D640" s="9" t="str">
        <f>TEXT(salestable[[#This Row],[OrderDate]],"MMM")</f>
        <v>Aug</v>
      </c>
      <c r="E640" s="9" t="s">
        <v>2199</v>
      </c>
      <c r="F640" s="9" t="s">
        <v>656</v>
      </c>
      <c r="G640" s="9" t="s">
        <v>391</v>
      </c>
      <c r="H640" s="9" t="s">
        <v>392</v>
      </c>
      <c r="I640" s="9" t="s">
        <v>38</v>
      </c>
      <c r="J640" s="9" t="s">
        <v>26</v>
      </c>
      <c r="K640" s="25">
        <v>2</v>
      </c>
      <c r="L640" s="11">
        <v>123</v>
      </c>
      <c r="M640" s="12">
        <v>0.2</v>
      </c>
      <c r="N640" s="13">
        <v>9.84</v>
      </c>
      <c r="O640" s="13">
        <v>14.33</v>
      </c>
      <c r="P640" s="13">
        <v>220.97</v>
      </c>
      <c r="Q640" s="9" t="s">
        <v>40</v>
      </c>
      <c r="R640" s="9" t="s">
        <v>28</v>
      </c>
      <c r="S640" s="9" t="s">
        <v>139</v>
      </c>
      <c r="T640" s="9" t="s">
        <v>140</v>
      </c>
      <c r="U640" s="9" t="s">
        <v>43</v>
      </c>
      <c r="V640" s="9" t="s">
        <v>1143</v>
      </c>
    </row>
    <row r="641" spans="1:22" ht="17.100000000000001" customHeight="1" x14ac:dyDescent="0.25">
      <c r="A641" s="29" t="s">
        <v>2200</v>
      </c>
      <c r="B641" s="15">
        <v>44520</v>
      </c>
      <c r="C641" s="9">
        <f t="shared" si="9"/>
        <v>2021</v>
      </c>
      <c r="D641" s="9" t="str">
        <f>TEXT(salestable[[#This Row],[OrderDate]],"MMM")</f>
        <v>Nov</v>
      </c>
      <c r="E641" s="14" t="s">
        <v>2201</v>
      </c>
      <c r="F641" s="14" t="s">
        <v>670</v>
      </c>
      <c r="G641" s="14" t="s">
        <v>521</v>
      </c>
      <c r="H641" s="14" t="s">
        <v>522</v>
      </c>
      <c r="I641" s="14" t="s">
        <v>50</v>
      </c>
      <c r="J641" s="14" t="s">
        <v>79</v>
      </c>
      <c r="K641" s="25">
        <v>1</v>
      </c>
      <c r="L641" s="16">
        <v>449.57</v>
      </c>
      <c r="M641" s="17">
        <v>0.2</v>
      </c>
      <c r="N641" s="18">
        <v>43.16</v>
      </c>
      <c r="O641" s="18">
        <v>3.18</v>
      </c>
      <c r="P641" s="18">
        <v>406</v>
      </c>
      <c r="Q641" s="14" t="s">
        <v>27</v>
      </c>
      <c r="R641" s="14" t="s">
        <v>28</v>
      </c>
      <c r="S641" s="14" t="s">
        <v>81</v>
      </c>
      <c r="T641" s="14" t="s">
        <v>82</v>
      </c>
      <c r="U641" s="14" t="s">
        <v>43</v>
      </c>
      <c r="V641" s="14" t="s">
        <v>2202</v>
      </c>
    </row>
    <row r="642" spans="1:22" ht="17.100000000000001" customHeight="1" x14ac:dyDescent="0.25">
      <c r="A642" s="28" t="s">
        <v>2203</v>
      </c>
      <c r="B642" s="10">
        <v>45529</v>
      </c>
      <c r="C642" s="9">
        <f t="shared" si="9"/>
        <v>2024</v>
      </c>
      <c r="D642" s="9" t="str">
        <f>TEXT(salestable[[#This Row],[OrderDate]],"MMM")</f>
        <v>Aug</v>
      </c>
      <c r="E642" s="9" t="s">
        <v>2204</v>
      </c>
      <c r="F642" s="9" t="s">
        <v>772</v>
      </c>
      <c r="G642" s="9" t="s">
        <v>469</v>
      </c>
      <c r="H642" s="9" t="s">
        <v>470</v>
      </c>
      <c r="I642" s="9" t="s">
        <v>25</v>
      </c>
      <c r="J642" s="9" t="s">
        <v>68</v>
      </c>
      <c r="K642" s="25">
        <v>1</v>
      </c>
      <c r="L642" s="11">
        <v>422.22</v>
      </c>
      <c r="M642" s="12">
        <v>0.1</v>
      </c>
      <c r="N642" s="13">
        <v>45.6</v>
      </c>
      <c r="O642" s="13">
        <v>9.3800000000000008</v>
      </c>
      <c r="P642" s="13">
        <v>434.98</v>
      </c>
      <c r="Q642" s="9" t="s">
        <v>40</v>
      </c>
      <c r="R642" s="9" t="s">
        <v>28</v>
      </c>
      <c r="S642" s="9" t="s">
        <v>221</v>
      </c>
      <c r="T642" s="9" t="s">
        <v>222</v>
      </c>
      <c r="U642" s="9" t="s">
        <v>43</v>
      </c>
      <c r="V642" s="9" t="s">
        <v>2205</v>
      </c>
    </row>
    <row r="643" spans="1:22" ht="17.100000000000001" customHeight="1" x14ac:dyDescent="0.25">
      <c r="A643" s="29" t="s">
        <v>2206</v>
      </c>
      <c r="B643" s="15">
        <v>44210</v>
      </c>
      <c r="C643" s="9">
        <f t="shared" si="9"/>
        <v>2021</v>
      </c>
      <c r="D643" s="9" t="str">
        <f>TEXT(salestable[[#This Row],[OrderDate]],"MMM")</f>
        <v>Jan</v>
      </c>
      <c r="E643" s="14" t="s">
        <v>2207</v>
      </c>
      <c r="F643" s="14" t="s">
        <v>648</v>
      </c>
      <c r="G643" s="14" t="s">
        <v>164</v>
      </c>
      <c r="H643" s="14" t="s">
        <v>165</v>
      </c>
      <c r="I643" s="14" t="s">
        <v>25</v>
      </c>
      <c r="J643" s="14" t="s">
        <v>39</v>
      </c>
      <c r="K643" s="25">
        <v>5</v>
      </c>
      <c r="L643" s="16">
        <v>243.42</v>
      </c>
      <c r="M643" s="17">
        <v>0.1</v>
      </c>
      <c r="N643" s="18">
        <v>131.44999999999999</v>
      </c>
      <c r="O643" s="18">
        <v>3.54</v>
      </c>
      <c r="P643" s="18">
        <v>1230.3800000000001</v>
      </c>
      <c r="Q643" s="14" t="s">
        <v>153</v>
      </c>
      <c r="R643" s="14" t="s">
        <v>28</v>
      </c>
      <c r="S643" s="14" t="s">
        <v>71</v>
      </c>
      <c r="T643" s="14" t="s">
        <v>42</v>
      </c>
      <c r="U643" s="14" t="s">
        <v>43</v>
      </c>
      <c r="V643" s="14" t="s">
        <v>2208</v>
      </c>
    </row>
    <row r="644" spans="1:22" ht="17.100000000000001" customHeight="1" x14ac:dyDescent="0.25">
      <c r="A644" s="28" t="s">
        <v>2209</v>
      </c>
      <c r="B644" s="10">
        <v>45399</v>
      </c>
      <c r="C644" s="9">
        <f t="shared" ref="C644:C707" si="10">YEAR(B644)</f>
        <v>2024</v>
      </c>
      <c r="D644" s="9" t="str">
        <f>TEXT(salestable[[#This Row],[OrderDate]],"MMM")</f>
        <v>Apr</v>
      </c>
      <c r="E644" s="9" t="s">
        <v>2210</v>
      </c>
      <c r="F644" s="9" t="s">
        <v>894</v>
      </c>
      <c r="G644" s="9" t="s">
        <v>244</v>
      </c>
      <c r="H644" s="9" t="s">
        <v>245</v>
      </c>
      <c r="I644" s="9" t="s">
        <v>25</v>
      </c>
      <c r="J644" s="9" t="s">
        <v>109</v>
      </c>
      <c r="K644" s="25">
        <v>1</v>
      </c>
      <c r="L644" s="11">
        <v>445.19</v>
      </c>
      <c r="M644" s="12">
        <v>0.15</v>
      </c>
      <c r="N644" s="13">
        <v>45.41</v>
      </c>
      <c r="O644" s="13">
        <v>13.76</v>
      </c>
      <c r="P644" s="13">
        <v>437.58</v>
      </c>
      <c r="Q644" s="9" t="s">
        <v>69</v>
      </c>
      <c r="R644" s="9" t="s">
        <v>28</v>
      </c>
      <c r="S644" s="9" t="s">
        <v>221</v>
      </c>
      <c r="T644" s="9" t="s">
        <v>222</v>
      </c>
      <c r="U644" s="9" t="s">
        <v>91</v>
      </c>
      <c r="V644" s="9" t="s">
        <v>1630</v>
      </c>
    </row>
    <row r="645" spans="1:22" ht="17.100000000000001" customHeight="1" x14ac:dyDescent="0.25">
      <c r="A645" s="29" t="s">
        <v>2211</v>
      </c>
      <c r="B645" s="15">
        <v>44787</v>
      </c>
      <c r="C645" s="9">
        <f t="shared" si="10"/>
        <v>2022</v>
      </c>
      <c r="D645" s="9" t="str">
        <f>TEXT(salestable[[#This Row],[OrderDate]],"MMM")</f>
        <v>Aug</v>
      </c>
      <c r="E645" s="14" t="s">
        <v>2212</v>
      </c>
      <c r="F645" s="14" t="s">
        <v>481</v>
      </c>
      <c r="G645" s="14" t="s">
        <v>434</v>
      </c>
      <c r="H645" s="14" t="s">
        <v>435</v>
      </c>
      <c r="I645" s="14" t="s">
        <v>180</v>
      </c>
      <c r="J645" s="14" t="s">
        <v>79</v>
      </c>
      <c r="K645" s="25">
        <v>3</v>
      </c>
      <c r="L645" s="16">
        <v>223.77</v>
      </c>
      <c r="M645" s="17">
        <v>0</v>
      </c>
      <c r="N645" s="18">
        <v>53.7</v>
      </c>
      <c r="O645" s="18">
        <v>11.24</v>
      </c>
      <c r="P645" s="18">
        <v>736.25</v>
      </c>
      <c r="Q645" s="14" t="s">
        <v>69</v>
      </c>
      <c r="R645" s="14" t="s">
        <v>132</v>
      </c>
      <c r="S645" s="14" t="s">
        <v>339</v>
      </c>
      <c r="T645" s="14" t="s">
        <v>82</v>
      </c>
      <c r="U645" s="14" t="s">
        <v>43</v>
      </c>
      <c r="V645" s="14" t="s">
        <v>2213</v>
      </c>
    </row>
    <row r="646" spans="1:22" ht="17.100000000000001" customHeight="1" x14ac:dyDescent="0.25">
      <c r="A646" s="28" t="s">
        <v>2214</v>
      </c>
      <c r="B646" s="10">
        <v>44521</v>
      </c>
      <c r="C646" s="9">
        <f t="shared" si="10"/>
        <v>2021</v>
      </c>
      <c r="D646" s="9" t="str">
        <f>TEXT(salestable[[#This Row],[OrderDate]],"MMM")</f>
        <v>Nov</v>
      </c>
      <c r="E646" s="9" t="s">
        <v>2215</v>
      </c>
      <c r="F646" s="9" t="s">
        <v>201</v>
      </c>
      <c r="G646" s="9" t="s">
        <v>215</v>
      </c>
      <c r="H646" s="9" t="s">
        <v>216</v>
      </c>
      <c r="I646" s="9" t="s">
        <v>50</v>
      </c>
      <c r="J646" s="9" t="s">
        <v>263</v>
      </c>
      <c r="K646" s="25">
        <v>3</v>
      </c>
      <c r="L646" s="11">
        <v>268.82</v>
      </c>
      <c r="M646" s="12">
        <v>0.05</v>
      </c>
      <c r="N646" s="13">
        <v>91.94</v>
      </c>
      <c r="O646" s="13">
        <v>2.19</v>
      </c>
      <c r="P646" s="13">
        <v>860.27</v>
      </c>
      <c r="Q646" s="9" t="s">
        <v>80</v>
      </c>
      <c r="R646" s="9" t="s">
        <v>28</v>
      </c>
      <c r="S646" s="9" t="s">
        <v>188</v>
      </c>
      <c r="T646" s="9" t="s">
        <v>82</v>
      </c>
      <c r="U646" s="9" t="s">
        <v>43</v>
      </c>
      <c r="V646" s="9" t="s">
        <v>2216</v>
      </c>
    </row>
    <row r="647" spans="1:22" ht="17.100000000000001" customHeight="1" x14ac:dyDescent="0.25">
      <c r="A647" s="29" t="s">
        <v>2217</v>
      </c>
      <c r="B647" s="15">
        <v>45281</v>
      </c>
      <c r="C647" s="9">
        <f t="shared" si="10"/>
        <v>2023</v>
      </c>
      <c r="D647" s="9" t="str">
        <f>TEXT(salestable[[#This Row],[OrderDate]],"MMM")</f>
        <v>Dec</v>
      </c>
      <c r="E647" s="14" t="s">
        <v>2218</v>
      </c>
      <c r="F647" s="14" t="s">
        <v>542</v>
      </c>
      <c r="G647" s="14" t="s">
        <v>380</v>
      </c>
      <c r="H647" s="14" t="s">
        <v>381</v>
      </c>
      <c r="I647" s="14" t="s">
        <v>180</v>
      </c>
      <c r="J647" s="14" t="s">
        <v>256</v>
      </c>
      <c r="K647" s="25">
        <v>2</v>
      </c>
      <c r="L647" s="16">
        <v>479.12</v>
      </c>
      <c r="M647" s="17">
        <v>0.1</v>
      </c>
      <c r="N647" s="18">
        <v>0</v>
      </c>
      <c r="O647" s="18">
        <v>3.92</v>
      </c>
      <c r="P647" s="18">
        <v>866.34</v>
      </c>
      <c r="Q647" s="14" t="s">
        <v>40</v>
      </c>
      <c r="R647" s="14" t="s">
        <v>28</v>
      </c>
      <c r="S647" s="14" t="s">
        <v>29</v>
      </c>
      <c r="T647" s="14" t="s">
        <v>30</v>
      </c>
      <c r="U647" s="14" t="s">
        <v>31</v>
      </c>
      <c r="V647" s="14" t="s">
        <v>2219</v>
      </c>
    </row>
    <row r="648" spans="1:22" ht="17.100000000000001" customHeight="1" x14ac:dyDescent="0.25">
      <c r="A648" s="28" t="s">
        <v>2220</v>
      </c>
      <c r="B648" s="10">
        <v>45467</v>
      </c>
      <c r="C648" s="9">
        <f t="shared" si="10"/>
        <v>2024</v>
      </c>
      <c r="D648" s="9" t="str">
        <f>TEXT(salestable[[#This Row],[OrderDate]],"MMM")</f>
        <v>Jun</v>
      </c>
      <c r="E648" s="9" t="s">
        <v>2221</v>
      </c>
      <c r="F648" s="9" t="s">
        <v>1120</v>
      </c>
      <c r="G648" s="9" t="s">
        <v>945</v>
      </c>
      <c r="H648" s="9" t="s">
        <v>946</v>
      </c>
      <c r="I648" s="9" t="s">
        <v>98</v>
      </c>
      <c r="J648" s="9" t="s">
        <v>39</v>
      </c>
      <c r="K648" s="25">
        <v>3</v>
      </c>
      <c r="L648" s="11">
        <v>115.37</v>
      </c>
      <c r="M648" s="12">
        <v>0.1</v>
      </c>
      <c r="N648" s="13">
        <v>15.57</v>
      </c>
      <c r="O648" s="13">
        <v>4.0999999999999996</v>
      </c>
      <c r="P648" s="13">
        <v>331.17</v>
      </c>
      <c r="Q648" s="9" t="s">
        <v>80</v>
      </c>
      <c r="R648" s="9" t="s">
        <v>28</v>
      </c>
      <c r="S648" s="9" t="s">
        <v>29</v>
      </c>
      <c r="T648" s="9" t="s">
        <v>30</v>
      </c>
      <c r="U648" s="9" t="s">
        <v>43</v>
      </c>
      <c r="V648" s="9" t="s">
        <v>2065</v>
      </c>
    </row>
    <row r="649" spans="1:22" ht="17.100000000000001" customHeight="1" x14ac:dyDescent="0.25">
      <c r="A649" s="29" t="s">
        <v>2222</v>
      </c>
      <c r="B649" s="15">
        <v>45122</v>
      </c>
      <c r="C649" s="9">
        <f t="shared" si="10"/>
        <v>2023</v>
      </c>
      <c r="D649" s="9" t="str">
        <f>TEXT(salestable[[#This Row],[OrderDate]],"MMM")</f>
        <v>Jul</v>
      </c>
      <c r="E649" s="14" t="s">
        <v>2223</v>
      </c>
      <c r="F649" s="14" t="s">
        <v>757</v>
      </c>
      <c r="G649" s="14" t="s">
        <v>945</v>
      </c>
      <c r="H649" s="14" t="s">
        <v>946</v>
      </c>
      <c r="I649" s="14" t="s">
        <v>108</v>
      </c>
      <c r="J649" s="14" t="s">
        <v>79</v>
      </c>
      <c r="K649" s="25">
        <v>4</v>
      </c>
      <c r="L649" s="16">
        <v>370.92</v>
      </c>
      <c r="M649" s="17">
        <v>0.2</v>
      </c>
      <c r="N649" s="18">
        <v>59.35</v>
      </c>
      <c r="O649" s="18">
        <v>4.67</v>
      </c>
      <c r="P649" s="18">
        <v>1250.96</v>
      </c>
      <c r="Q649" s="14" t="s">
        <v>153</v>
      </c>
      <c r="R649" s="14" t="s">
        <v>132</v>
      </c>
      <c r="S649" s="14" t="s">
        <v>339</v>
      </c>
      <c r="T649" s="14" t="s">
        <v>82</v>
      </c>
      <c r="U649" s="14" t="s">
        <v>31</v>
      </c>
      <c r="V649" s="14" t="s">
        <v>2224</v>
      </c>
    </row>
    <row r="650" spans="1:22" ht="17.100000000000001" customHeight="1" x14ac:dyDescent="0.25">
      <c r="A650" s="28" t="s">
        <v>2225</v>
      </c>
      <c r="B650" s="10">
        <v>45431</v>
      </c>
      <c r="C650" s="9">
        <f t="shared" si="10"/>
        <v>2024</v>
      </c>
      <c r="D650" s="9" t="str">
        <f>TEXT(salestable[[#This Row],[OrderDate]],"MMM")</f>
        <v>May</v>
      </c>
      <c r="E650" s="9" t="s">
        <v>2226</v>
      </c>
      <c r="F650" s="9" t="s">
        <v>1081</v>
      </c>
      <c r="G650" s="9" t="s">
        <v>226</v>
      </c>
      <c r="H650" s="9" t="s">
        <v>227</v>
      </c>
      <c r="I650" s="9" t="s">
        <v>38</v>
      </c>
      <c r="J650" s="9" t="s">
        <v>256</v>
      </c>
      <c r="K650" s="25">
        <v>1</v>
      </c>
      <c r="L650" s="11">
        <v>410.06</v>
      </c>
      <c r="M650" s="12">
        <v>0.15</v>
      </c>
      <c r="N650" s="13">
        <v>62.74</v>
      </c>
      <c r="O650" s="13">
        <v>9.1</v>
      </c>
      <c r="P650" s="13">
        <v>420.39</v>
      </c>
      <c r="Q650" s="9" t="s">
        <v>27</v>
      </c>
      <c r="R650" s="9" t="s">
        <v>132</v>
      </c>
      <c r="S650" s="9" t="s">
        <v>71</v>
      </c>
      <c r="T650" s="9" t="s">
        <v>42</v>
      </c>
      <c r="U650" s="9" t="s">
        <v>91</v>
      </c>
      <c r="V650" s="9" t="s">
        <v>2227</v>
      </c>
    </row>
    <row r="651" spans="1:22" ht="17.100000000000001" customHeight="1" x14ac:dyDescent="0.25">
      <c r="A651" s="29" t="s">
        <v>2228</v>
      </c>
      <c r="B651" s="15">
        <v>45271</v>
      </c>
      <c r="C651" s="9">
        <f t="shared" si="10"/>
        <v>2023</v>
      </c>
      <c r="D651" s="9" t="str">
        <f>TEXT(salestable[[#This Row],[OrderDate]],"MMM")</f>
        <v>Dec</v>
      </c>
      <c r="E651" s="14" t="s">
        <v>2229</v>
      </c>
      <c r="F651" s="14" t="s">
        <v>328</v>
      </c>
      <c r="G651" s="14" t="s">
        <v>114</v>
      </c>
      <c r="H651" s="14" t="s">
        <v>115</v>
      </c>
      <c r="I651" s="14" t="s">
        <v>180</v>
      </c>
      <c r="J651" s="14" t="s">
        <v>354</v>
      </c>
      <c r="K651" s="25">
        <v>1</v>
      </c>
      <c r="L651" s="16">
        <v>141.41</v>
      </c>
      <c r="M651" s="17">
        <v>0.2</v>
      </c>
      <c r="N651" s="18">
        <v>5.66</v>
      </c>
      <c r="O651" s="18">
        <v>4.46</v>
      </c>
      <c r="P651" s="18">
        <v>123.25</v>
      </c>
      <c r="Q651" s="14" t="s">
        <v>27</v>
      </c>
      <c r="R651" s="14" t="s">
        <v>28</v>
      </c>
      <c r="S651" s="14" t="s">
        <v>145</v>
      </c>
      <c r="T651" s="14" t="s">
        <v>146</v>
      </c>
      <c r="U651" s="14" t="s">
        <v>235</v>
      </c>
      <c r="V651" s="14" t="s">
        <v>147</v>
      </c>
    </row>
    <row r="652" spans="1:22" ht="17.100000000000001" customHeight="1" x14ac:dyDescent="0.25">
      <c r="A652" s="28" t="s">
        <v>2230</v>
      </c>
      <c r="B652" s="10">
        <v>45022</v>
      </c>
      <c r="C652" s="9">
        <f t="shared" si="10"/>
        <v>2023</v>
      </c>
      <c r="D652" s="9" t="str">
        <f>TEXT(salestable[[#This Row],[OrderDate]],"MMM")</f>
        <v>Apr</v>
      </c>
      <c r="E652" s="9" t="s">
        <v>2231</v>
      </c>
      <c r="F652" s="9" t="s">
        <v>1002</v>
      </c>
      <c r="G652" s="9" t="s">
        <v>280</v>
      </c>
      <c r="H652" s="9" t="s">
        <v>281</v>
      </c>
      <c r="I652" s="9" t="s">
        <v>98</v>
      </c>
      <c r="J652" s="9" t="s">
        <v>26</v>
      </c>
      <c r="K652" s="25">
        <v>4</v>
      </c>
      <c r="L652" s="11">
        <v>58.27</v>
      </c>
      <c r="M652" s="12">
        <v>0</v>
      </c>
      <c r="N652" s="13">
        <v>27.97</v>
      </c>
      <c r="O652" s="13">
        <v>11.21</v>
      </c>
      <c r="P652" s="13">
        <v>272.26</v>
      </c>
      <c r="Q652" s="9" t="s">
        <v>80</v>
      </c>
      <c r="R652" s="9" t="s">
        <v>132</v>
      </c>
      <c r="S652" s="9" t="s">
        <v>116</v>
      </c>
      <c r="T652" s="9" t="s">
        <v>42</v>
      </c>
      <c r="U652" s="9" t="s">
        <v>43</v>
      </c>
      <c r="V652" s="9" t="s">
        <v>1242</v>
      </c>
    </row>
    <row r="653" spans="1:22" ht="17.100000000000001" customHeight="1" x14ac:dyDescent="0.25">
      <c r="A653" s="29" t="s">
        <v>2232</v>
      </c>
      <c r="B653" s="15">
        <v>44897</v>
      </c>
      <c r="C653" s="9">
        <f t="shared" si="10"/>
        <v>2022</v>
      </c>
      <c r="D653" s="9" t="str">
        <f>TEXT(salestable[[#This Row],[OrderDate]],"MMM")</f>
        <v>Dec</v>
      </c>
      <c r="E653" s="14" t="s">
        <v>2233</v>
      </c>
      <c r="F653" s="14" t="s">
        <v>648</v>
      </c>
      <c r="G653" s="14" t="s">
        <v>592</v>
      </c>
      <c r="H653" s="14" t="s">
        <v>593</v>
      </c>
      <c r="I653" s="14" t="s">
        <v>38</v>
      </c>
      <c r="J653" s="14" t="s">
        <v>123</v>
      </c>
      <c r="K653" s="25">
        <v>2</v>
      </c>
      <c r="L653" s="16">
        <v>131.55000000000001</v>
      </c>
      <c r="M653" s="17">
        <v>0.15</v>
      </c>
      <c r="N653" s="18">
        <v>26.84</v>
      </c>
      <c r="O653" s="18">
        <v>0.38</v>
      </c>
      <c r="P653" s="18">
        <v>250.86</v>
      </c>
      <c r="Q653" s="14" t="s">
        <v>27</v>
      </c>
      <c r="R653" s="14" t="s">
        <v>132</v>
      </c>
      <c r="S653" s="14" t="s">
        <v>154</v>
      </c>
      <c r="T653" s="14" t="s">
        <v>155</v>
      </c>
      <c r="U653" s="14" t="s">
        <v>31</v>
      </c>
      <c r="V653" s="14" t="s">
        <v>1910</v>
      </c>
    </row>
    <row r="654" spans="1:22" ht="17.100000000000001" customHeight="1" x14ac:dyDescent="0.25">
      <c r="A654" s="28" t="s">
        <v>2234</v>
      </c>
      <c r="B654" s="10">
        <v>45410</v>
      </c>
      <c r="C654" s="9">
        <f t="shared" si="10"/>
        <v>2024</v>
      </c>
      <c r="D654" s="9" t="str">
        <f>TEXT(salestable[[#This Row],[OrderDate]],"MMM")</f>
        <v>Apr</v>
      </c>
      <c r="E654" s="9" t="s">
        <v>2235</v>
      </c>
      <c r="F654" s="9" t="s">
        <v>2236</v>
      </c>
      <c r="G654" s="9" t="s">
        <v>48</v>
      </c>
      <c r="H654" s="9" t="s">
        <v>49</v>
      </c>
      <c r="I654" s="9" t="s">
        <v>25</v>
      </c>
      <c r="J654" s="9" t="s">
        <v>39</v>
      </c>
      <c r="K654" s="25">
        <v>3</v>
      </c>
      <c r="L654" s="11">
        <v>362.92</v>
      </c>
      <c r="M654" s="12">
        <v>0.05</v>
      </c>
      <c r="N654" s="13">
        <v>82.75</v>
      </c>
      <c r="O654" s="13">
        <v>11.7</v>
      </c>
      <c r="P654" s="13">
        <v>1128.77</v>
      </c>
      <c r="Q654" s="9" t="s">
        <v>59</v>
      </c>
      <c r="R654" s="9" t="s">
        <v>28</v>
      </c>
      <c r="S654" s="9" t="s">
        <v>188</v>
      </c>
      <c r="T654" s="9" t="s">
        <v>82</v>
      </c>
      <c r="U654" s="9" t="s">
        <v>31</v>
      </c>
      <c r="V654" s="9" t="s">
        <v>2237</v>
      </c>
    </row>
    <row r="655" spans="1:22" ht="17.100000000000001" customHeight="1" x14ac:dyDescent="0.25">
      <c r="A655" s="29" t="s">
        <v>2238</v>
      </c>
      <c r="B655" s="15">
        <v>44115</v>
      </c>
      <c r="C655" s="9">
        <f t="shared" si="10"/>
        <v>2020</v>
      </c>
      <c r="D655" s="9" t="str">
        <f>TEXT(salestable[[#This Row],[OrderDate]],"MMM")</f>
        <v>Oct</v>
      </c>
      <c r="E655" s="14" t="s">
        <v>2239</v>
      </c>
      <c r="F655" s="14" t="s">
        <v>1006</v>
      </c>
      <c r="G655" s="14" t="s">
        <v>434</v>
      </c>
      <c r="H655" s="14" t="s">
        <v>435</v>
      </c>
      <c r="I655" s="14" t="s">
        <v>98</v>
      </c>
      <c r="J655" s="14" t="s">
        <v>123</v>
      </c>
      <c r="K655" s="25">
        <v>3</v>
      </c>
      <c r="L655" s="16">
        <v>453.13</v>
      </c>
      <c r="M655" s="17">
        <v>0.05</v>
      </c>
      <c r="N655" s="18">
        <v>64.569999999999993</v>
      </c>
      <c r="O655" s="18">
        <v>1.98</v>
      </c>
      <c r="P655" s="18">
        <v>1357.97</v>
      </c>
      <c r="Q655" s="14" t="s">
        <v>153</v>
      </c>
      <c r="R655" s="14" t="s">
        <v>28</v>
      </c>
      <c r="S655" s="14" t="s">
        <v>210</v>
      </c>
      <c r="T655" s="14" t="s">
        <v>42</v>
      </c>
      <c r="U655" s="14" t="s">
        <v>43</v>
      </c>
      <c r="V655" s="14" t="s">
        <v>2240</v>
      </c>
    </row>
    <row r="656" spans="1:22" ht="17.100000000000001" customHeight="1" x14ac:dyDescent="0.25">
      <c r="A656" s="28" t="s">
        <v>2241</v>
      </c>
      <c r="B656" s="10">
        <v>44227</v>
      </c>
      <c r="C656" s="9">
        <f t="shared" si="10"/>
        <v>2021</v>
      </c>
      <c r="D656" s="9" t="str">
        <f>TEXT(salestable[[#This Row],[OrderDate]],"MMM")</f>
        <v>Jan</v>
      </c>
      <c r="E656" s="9" t="s">
        <v>2242</v>
      </c>
      <c r="F656" s="9" t="s">
        <v>1636</v>
      </c>
      <c r="G656" s="9" t="s">
        <v>530</v>
      </c>
      <c r="H656" s="9" t="s">
        <v>531</v>
      </c>
      <c r="I656" s="9" t="s">
        <v>50</v>
      </c>
      <c r="J656" s="9" t="s">
        <v>354</v>
      </c>
      <c r="K656" s="25">
        <v>1</v>
      </c>
      <c r="L656" s="11">
        <v>104.92</v>
      </c>
      <c r="M656" s="12">
        <v>0.15</v>
      </c>
      <c r="N656" s="13">
        <v>7.13</v>
      </c>
      <c r="O656" s="13">
        <v>12.53</v>
      </c>
      <c r="P656" s="13">
        <v>108.84</v>
      </c>
      <c r="Q656" s="9" t="s">
        <v>69</v>
      </c>
      <c r="R656" s="9" t="s">
        <v>28</v>
      </c>
      <c r="S656" s="9" t="s">
        <v>221</v>
      </c>
      <c r="T656" s="9" t="s">
        <v>222</v>
      </c>
      <c r="U656" s="9" t="s">
        <v>43</v>
      </c>
      <c r="V656" s="9" t="s">
        <v>2243</v>
      </c>
    </row>
    <row r="657" spans="1:22" ht="17.100000000000001" customHeight="1" x14ac:dyDescent="0.25">
      <c r="A657" s="29" t="s">
        <v>2244</v>
      </c>
      <c r="B657" s="15">
        <v>43842</v>
      </c>
      <c r="C657" s="9">
        <f t="shared" si="10"/>
        <v>2020</v>
      </c>
      <c r="D657" s="9" t="str">
        <f>TEXT(salestable[[#This Row],[OrderDate]],"MMM")</f>
        <v>Jan</v>
      </c>
      <c r="E657" s="14" t="s">
        <v>2245</v>
      </c>
      <c r="F657" s="14" t="s">
        <v>811</v>
      </c>
      <c r="G657" s="14" t="s">
        <v>280</v>
      </c>
      <c r="H657" s="14" t="s">
        <v>281</v>
      </c>
      <c r="I657" s="14" t="s">
        <v>25</v>
      </c>
      <c r="J657" s="14" t="s">
        <v>354</v>
      </c>
      <c r="K657" s="25">
        <v>2</v>
      </c>
      <c r="L657" s="16">
        <v>109.98</v>
      </c>
      <c r="M657" s="17">
        <v>0</v>
      </c>
      <c r="N657" s="18">
        <v>17.600000000000001</v>
      </c>
      <c r="O657" s="18">
        <v>3.26</v>
      </c>
      <c r="P657" s="18">
        <v>240.82</v>
      </c>
      <c r="Q657" s="14" t="s">
        <v>69</v>
      </c>
      <c r="R657" s="14" t="s">
        <v>28</v>
      </c>
      <c r="S657" s="14" t="s">
        <v>41</v>
      </c>
      <c r="T657" s="14" t="s">
        <v>42</v>
      </c>
      <c r="U657" s="14" t="s">
        <v>43</v>
      </c>
      <c r="V657" s="14" t="s">
        <v>2246</v>
      </c>
    </row>
    <row r="658" spans="1:22" ht="17.100000000000001" customHeight="1" x14ac:dyDescent="0.25">
      <c r="A658" s="28" t="s">
        <v>2247</v>
      </c>
      <c r="B658" s="10">
        <v>45461</v>
      </c>
      <c r="C658" s="9">
        <f t="shared" si="10"/>
        <v>2024</v>
      </c>
      <c r="D658" s="9" t="str">
        <f>TEXT(salestable[[#This Row],[OrderDate]],"MMM")</f>
        <v>Jun</v>
      </c>
      <c r="E658" s="9" t="s">
        <v>2248</v>
      </c>
      <c r="F658" s="9" t="s">
        <v>768</v>
      </c>
      <c r="G658" s="9" t="s">
        <v>380</v>
      </c>
      <c r="H658" s="9" t="s">
        <v>381</v>
      </c>
      <c r="I658" s="9" t="s">
        <v>38</v>
      </c>
      <c r="J658" s="9" t="s">
        <v>263</v>
      </c>
      <c r="K658" s="25">
        <v>5</v>
      </c>
      <c r="L658" s="11">
        <v>57.21</v>
      </c>
      <c r="M658" s="12">
        <v>0.2</v>
      </c>
      <c r="N658" s="13">
        <v>11.44</v>
      </c>
      <c r="O658" s="13">
        <v>12.77</v>
      </c>
      <c r="P658" s="13">
        <v>253.05</v>
      </c>
      <c r="Q658" s="9" t="s">
        <v>40</v>
      </c>
      <c r="R658" s="9" t="s">
        <v>132</v>
      </c>
      <c r="S658" s="9" t="s">
        <v>210</v>
      </c>
      <c r="T658" s="9" t="s">
        <v>42</v>
      </c>
      <c r="U658" s="9" t="s">
        <v>31</v>
      </c>
      <c r="V658" s="9" t="s">
        <v>2249</v>
      </c>
    </row>
    <row r="659" spans="1:22" ht="17.100000000000001" customHeight="1" x14ac:dyDescent="0.25">
      <c r="A659" s="29" t="s">
        <v>2250</v>
      </c>
      <c r="B659" s="15">
        <v>45156</v>
      </c>
      <c r="C659" s="9">
        <f t="shared" si="10"/>
        <v>2023</v>
      </c>
      <c r="D659" s="9" t="str">
        <f>TEXT(salestable[[#This Row],[OrderDate]],"MMM")</f>
        <v>Aug</v>
      </c>
      <c r="E659" s="14" t="s">
        <v>2251</v>
      </c>
      <c r="F659" s="14" t="s">
        <v>1465</v>
      </c>
      <c r="G659" s="14" t="s">
        <v>96</v>
      </c>
      <c r="H659" s="14" t="s">
        <v>97</v>
      </c>
      <c r="I659" s="14" t="s">
        <v>108</v>
      </c>
      <c r="J659" s="14" t="s">
        <v>39</v>
      </c>
      <c r="K659" s="25">
        <v>5</v>
      </c>
      <c r="L659" s="16">
        <v>484.82</v>
      </c>
      <c r="M659" s="17">
        <v>0.1</v>
      </c>
      <c r="N659" s="18">
        <v>109.08</v>
      </c>
      <c r="O659" s="18">
        <v>9.1199999999999992</v>
      </c>
      <c r="P659" s="18">
        <v>2299.89</v>
      </c>
      <c r="Q659" s="14" t="s">
        <v>69</v>
      </c>
      <c r="R659" s="14" t="s">
        <v>28</v>
      </c>
      <c r="S659" s="14" t="s">
        <v>71</v>
      </c>
      <c r="T659" s="14" t="s">
        <v>42</v>
      </c>
      <c r="U659" s="14" t="s">
        <v>43</v>
      </c>
      <c r="V659" s="14" t="s">
        <v>2252</v>
      </c>
    </row>
    <row r="660" spans="1:22" ht="17.100000000000001" customHeight="1" x14ac:dyDescent="0.25">
      <c r="A660" s="28" t="s">
        <v>2253</v>
      </c>
      <c r="B660" s="10">
        <v>45107</v>
      </c>
      <c r="C660" s="9">
        <f t="shared" si="10"/>
        <v>2023</v>
      </c>
      <c r="D660" s="9" t="str">
        <f>TEXT(salestable[[#This Row],[OrderDate]],"MMM")</f>
        <v>Jun</v>
      </c>
      <c r="E660" s="9" t="s">
        <v>2254</v>
      </c>
      <c r="F660" s="9" t="s">
        <v>396</v>
      </c>
      <c r="G660" s="9" t="s">
        <v>675</v>
      </c>
      <c r="H660" s="9" t="s">
        <v>676</v>
      </c>
      <c r="I660" s="9" t="s">
        <v>50</v>
      </c>
      <c r="J660" s="9" t="s">
        <v>123</v>
      </c>
      <c r="K660" s="25">
        <v>3</v>
      </c>
      <c r="L660" s="11">
        <v>70.34</v>
      </c>
      <c r="M660" s="12">
        <v>0.1</v>
      </c>
      <c r="N660" s="13">
        <v>22.79</v>
      </c>
      <c r="O660" s="13">
        <v>10.51</v>
      </c>
      <c r="P660" s="13">
        <v>223.22</v>
      </c>
      <c r="Q660" s="9" t="s">
        <v>59</v>
      </c>
      <c r="R660" s="9" t="s">
        <v>28</v>
      </c>
      <c r="S660" s="9" t="s">
        <v>89</v>
      </c>
      <c r="T660" s="9" t="s">
        <v>90</v>
      </c>
      <c r="U660" s="9" t="s">
        <v>43</v>
      </c>
      <c r="V660" s="9" t="s">
        <v>2255</v>
      </c>
    </row>
    <row r="661" spans="1:22" ht="17.100000000000001" customHeight="1" x14ac:dyDescent="0.25">
      <c r="A661" s="29" t="s">
        <v>2256</v>
      </c>
      <c r="B661" s="15">
        <v>44329</v>
      </c>
      <c r="C661" s="9">
        <f t="shared" si="10"/>
        <v>2021</v>
      </c>
      <c r="D661" s="9" t="str">
        <f>TEXT(salestable[[#This Row],[OrderDate]],"MMM")</f>
        <v>May</v>
      </c>
      <c r="E661" s="14" t="s">
        <v>2257</v>
      </c>
      <c r="F661" s="14" t="s">
        <v>779</v>
      </c>
      <c r="G661" s="14" t="s">
        <v>380</v>
      </c>
      <c r="H661" s="14" t="s">
        <v>381</v>
      </c>
      <c r="I661" s="14" t="s">
        <v>25</v>
      </c>
      <c r="J661" s="14" t="s">
        <v>58</v>
      </c>
      <c r="K661" s="25">
        <v>1</v>
      </c>
      <c r="L661" s="16">
        <v>496</v>
      </c>
      <c r="M661" s="17">
        <v>0</v>
      </c>
      <c r="N661" s="18">
        <v>24.8</v>
      </c>
      <c r="O661" s="18">
        <v>5.95</v>
      </c>
      <c r="P661" s="18">
        <v>526.75</v>
      </c>
      <c r="Q661" s="14" t="s">
        <v>69</v>
      </c>
      <c r="R661" s="14" t="s">
        <v>132</v>
      </c>
      <c r="S661" s="14" t="s">
        <v>89</v>
      </c>
      <c r="T661" s="14" t="s">
        <v>90</v>
      </c>
      <c r="U661" s="14" t="s">
        <v>91</v>
      </c>
      <c r="V661" s="14" t="s">
        <v>412</v>
      </c>
    </row>
    <row r="662" spans="1:22" ht="17.100000000000001" customHeight="1" x14ac:dyDescent="0.25">
      <c r="A662" s="28" t="s">
        <v>2258</v>
      </c>
      <c r="B662" s="10">
        <v>44584</v>
      </c>
      <c r="C662" s="9">
        <f t="shared" si="10"/>
        <v>2022</v>
      </c>
      <c r="D662" s="9" t="str">
        <f>TEXT(salestable[[#This Row],[OrderDate]],"MMM")</f>
        <v>Jan</v>
      </c>
      <c r="E662" s="9" t="s">
        <v>2259</v>
      </c>
      <c r="F662" s="9" t="s">
        <v>201</v>
      </c>
      <c r="G662" s="9" t="s">
        <v>945</v>
      </c>
      <c r="H662" s="9" t="s">
        <v>946</v>
      </c>
      <c r="I662" s="9" t="s">
        <v>50</v>
      </c>
      <c r="J662" s="9" t="s">
        <v>79</v>
      </c>
      <c r="K662" s="25">
        <v>3</v>
      </c>
      <c r="L662" s="11">
        <v>533.42999999999995</v>
      </c>
      <c r="M662" s="12">
        <v>0.1</v>
      </c>
      <c r="N662" s="13">
        <v>72.010000000000005</v>
      </c>
      <c r="O662" s="13">
        <v>0.86</v>
      </c>
      <c r="P662" s="13">
        <v>1513.13</v>
      </c>
      <c r="Q662" s="9" t="s">
        <v>80</v>
      </c>
      <c r="R662" s="9" t="s">
        <v>28</v>
      </c>
      <c r="S662" s="9" t="s">
        <v>145</v>
      </c>
      <c r="T662" s="9" t="s">
        <v>146</v>
      </c>
      <c r="U662" s="9" t="s">
        <v>31</v>
      </c>
      <c r="V662" s="9" t="s">
        <v>2260</v>
      </c>
    </row>
    <row r="663" spans="1:22" ht="17.100000000000001" customHeight="1" x14ac:dyDescent="0.25">
      <c r="A663" s="29" t="s">
        <v>2261</v>
      </c>
      <c r="B663" s="15">
        <v>43865</v>
      </c>
      <c r="C663" s="9">
        <f t="shared" si="10"/>
        <v>2020</v>
      </c>
      <c r="D663" s="9" t="str">
        <f>TEXT(salestable[[#This Row],[OrderDate]],"MMM")</f>
        <v>Feb</v>
      </c>
      <c r="E663" s="14" t="s">
        <v>2262</v>
      </c>
      <c r="F663" s="14" t="s">
        <v>1402</v>
      </c>
      <c r="G663" s="14" t="s">
        <v>130</v>
      </c>
      <c r="H663" s="14" t="s">
        <v>131</v>
      </c>
      <c r="I663" s="14" t="s">
        <v>25</v>
      </c>
      <c r="J663" s="14" t="s">
        <v>58</v>
      </c>
      <c r="K663" s="25">
        <v>3</v>
      </c>
      <c r="L663" s="16">
        <v>298.35000000000002</v>
      </c>
      <c r="M663" s="17">
        <v>0</v>
      </c>
      <c r="N663" s="18">
        <v>161.11000000000001</v>
      </c>
      <c r="O663" s="18">
        <v>14.15</v>
      </c>
      <c r="P663" s="18">
        <v>1070.31</v>
      </c>
      <c r="Q663" s="14" t="s">
        <v>80</v>
      </c>
      <c r="R663" s="14" t="s">
        <v>132</v>
      </c>
      <c r="S663" s="14" t="s">
        <v>41</v>
      </c>
      <c r="T663" s="14" t="s">
        <v>42</v>
      </c>
      <c r="U663" s="14" t="s">
        <v>72</v>
      </c>
      <c r="V663" s="14" t="s">
        <v>2263</v>
      </c>
    </row>
    <row r="664" spans="1:22" ht="17.100000000000001" customHeight="1" x14ac:dyDescent="0.25">
      <c r="A664" s="28" t="s">
        <v>2264</v>
      </c>
      <c r="B664" s="10">
        <v>44557</v>
      </c>
      <c r="C664" s="9">
        <f t="shared" si="10"/>
        <v>2021</v>
      </c>
      <c r="D664" s="9" t="str">
        <f>TEXT(salestable[[#This Row],[OrderDate]],"MMM")</f>
        <v>Dec</v>
      </c>
      <c r="E664" s="9" t="s">
        <v>2265</v>
      </c>
      <c r="F664" s="9" t="s">
        <v>772</v>
      </c>
      <c r="G664" s="9" t="s">
        <v>36</v>
      </c>
      <c r="H664" s="9" t="s">
        <v>37</v>
      </c>
      <c r="I664" s="9" t="s">
        <v>98</v>
      </c>
      <c r="J664" s="9" t="s">
        <v>79</v>
      </c>
      <c r="K664" s="25">
        <v>2</v>
      </c>
      <c r="L664" s="11">
        <v>101.97</v>
      </c>
      <c r="M664" s="12">
        <v>0</v>
      </c>
      <c r="N664" s="13">
        <v>10.199999999999999</v>
      </c>
      <c r="O664" s="13">
        <v>10.29</v>
      </c>
      <c r="P664" s="13">
        <v>224.43</v>
      </c>
      <c r="Q664" s="9" t="s">
        <v>80</v>
      </c>
      <c r="R664" s="9" t="s">
        <v>28</v>
      </c>
      <c r="S664" s="9" t="s">
        <v>182</v>
      </c>
      <c r="T664" s="9" t="s">
        <v>183</v>
      </c>
      <c r="U664" s="9" t="s">
        <v>43</v>
      </c>
      <c r="V664" s="9" t="s">
        <v>2266</v>
      </c>
    </row>
    <row r="665" spans="1:22" ht="17.100000000000001" customHeight="1" x14ac:dyDescent="0.25">
      <c r="A665" s="29" t="s">
        <v>2267</v>
      </c>
      <c r="B665" s="15">
        <v>44679</v>
      </c>
      <c r="C665" s="9">
        <f t="shared" si="10"/>
        <v>2022</v>
      </c>
      <c r="D665" s="9" t="str">
        <f>TEXT(salestable[[#This Row],[OrderDate]],"MMM")</f>
        <v>Apr</v>
      </c>
      <c r="E665" s="14" t="s">
        <v>2218</v>
      </c>
      <c r="F665" s="14" t="s">
        <v>285</v>
      </c>
      <c r="G665" s="14" t="s">
        <v>945</v>
      </c>
      <c r="H665" s="14" t="s">
        <v>946</v>
      </c>
      <c r="I665" s="14" t="s">
        <v>25</v>
      </c>
      <c r="J665" s="14" t="s">
        <v>68</v>
      </c>
      <c r="K665" s="25">
        <v>4</v>
      </c>
      <c r="L665" s="16">
        <v>579.05999999999995</v>
      </c>
      <c r="M665" s="17">
        <v>0.2</v>
      </c>
      <c r="N665" s="18">
        <v>333.54</v>
      </c>
      <c r="O665" s="18">
        <v>11.53</v>
      </c>
      <c r="P665" s="18">
        <v>2198.06</v>
      </c>
      <c r="Q665" s="14" t="s">
        <v>40</v>
      </c>
      <c r="R665" s="14" t="s">
        <v>28</v>
      </c>
      <c r="S665" s="14" t="s">
        <v>166</v>
      </c>
      <c r="T665" s="14" t="s">
        <v>167</v>
      </c>
      <c r="U665" s="14" t="s">
        <v>43</v>
      </c>
      <c r="V665" s="14" t="s">
        <v>2268</v>
      </c>
    </row>
    <row r="666" spans="1:22" ht="17.100000000000001" customHeight="1" x14ac:dyDescent="0.25">
      <c r="A666" s="28" t="s">
        <v>2269</v>
      </c>
      <c r="B666" s="10">
        <v>43920</v>
      </c>
      <c r="C666" s="9">
        <f t="shared" si="10"/>
        <v>2020</v>
      </c>
      <c r="D666" s="9" t="str">
        <f>TEXT(salestable[[#This Row],[OrderDate]],"MMM")</f>
        <v>Mar</v>
      </c>
      <c r="E666" s="9" t="s">
        <v>2270</v>
      </c>
      <c r="F666" s="9" t="s">
        <v>597</v>
      </c>
      <c r="G666" s="9" t="s">
        <v>36</v>
      </c>
      <c r="H666" s="9" t="s">
        <v>37</v>
      </c>
      <c r="I666" s="9" t="s">
        <v>50</v>
      </c>
      <c r="J666" s="9" t="s">
        <v>263</v>
      </c>
      <c r="K666" s="25">
        <v>3</v>
      </c>
      <c r="L666" s="11">
        <v>569.16</v>
      </c>
      <c r="M666" s="12">
        <v>0</v>
      </c>
      <c r="N666" s="13">
        <v>307.35000000000002</v>
      </c>
      <c r="O666" s="13">
        <v>6.44</v>
      </c>
      <c r="P666" s="13">
        <v>2021.27</v>
      </c>
      <c r="Q666" s="9" t="s">
        <v>40</v>
      </c>
      <c r="R666" s="9" t="s">
        <v>28</v>
      </c>
      <c r="S666" s="9" t="s">
        <v>124</v>
      </c>
      <c r="T666" s="9" t="s">
        <v>125</v>
      </c>
      <c r="U666" s="9" t="s">
        <v>43</v>
      </c>
      <c r="V666" s="9" t="s">
        <v>661</v>
      </c>
    </row>
    <row r="667" spans="1:22" ht="17.100000000000001" customHeight="1" x14ac:dyDescent="0.25">
      <c r="A667" s="29" t="s">
        <v>2271</v>
      </c>
      <c r="B667" s="15">
        <v>44606</v>
      </c>
      <c r="C667" s="9">
        <f t="shared" si="10"/>
        <v>2022</v>
      </c>
      <c r="D667" s="9" t="str">
        <f>TEXT(salestable[[#This Row],[OrderDate]],"MMM")</f>
        <v>Feb</v>
      </c>
      <c r="E667" s="14" t="s">
        <v>2272</v>
      </c>
      <c r="F667" s="14" t="s">
        <v>720</v>
      </c>
      <c r="G667" s="14" t="s">
        <v>352</v>
      </c>
      <c r="H667" s="14" t="s">
        <v>353</v>
      </c>
      <c r="I667" s="14" t="s">
        <v>38</v>
      </c>
      <c r="J667" s="14" t="s">
        <v>39</v>
      </c>
      <c r="K667" s="25">
        <v>2</v>
      </c>
      <c r="L667" s="16">
        <v>136.85</v>
      </c>
      <c r="M667" s="17">
        <v>0.05</v>
      </c>
      <c r="N667" s="18">
        <v>46.8</v>
      </c>
      <c r="O667" s="18">
        <v>6.46</v>
      </c>
      <c r="P667" s="18">
        <v>313.27</v>
      </c>
      <c r="Q667" s="14" t="s">
        <v>69</v>
      </c>
      <c r="R667" s="14" t="s">
        <v>132</v>
      </c>
      <c r="S667" s="14" t="s">
        <v>221</v>
      </c>
      <c r="T667" s="14" t="s">
        <v>222</v>
      </c>
      <c r="U667" s="14" t="s">
        <v>43</v>
      </c>
      <c r="V667" s="14" t="s">
        <v>2273</v>
      </c>
    </row>
    <row r="668" spans="1:22" ht="17.100000000000001" customHeight="1" x14ac:dyDescent="0.25">
      <c r="A668" s="28" t="s">
        <v>2274</v>
      </c>
      <c r="B668" s="10">
        <v>44435</v>
      </c>
      <c r="C668" s="9">
        <f t="shared" si="10"/>
        <v>2021</v>
      </c>
      <c r="D668" s="9" t="str">
        <f>TEXT(salestable[[#This Row],[OrderDate]],"MMM")</f>
        <v>Aug</v>
      </c>
      <c r="E668" s="9" t="s">
        <v>2275</v>
      </c>
      <c r="F668" s="9" t="s">
        <v>1137</v>
      </c>
      <c r="G668" s="9" t="s">
        <v>391</v>
      </c>
      <c r="H668" s="9" t="s">
        <v>392</v>
      </c>
      <c r="I668" s="9" t="s">
        <v>108</v>
      </c>
      <c r="J668" s="9" t="s">
        <v>58</v>
      </c>
      <c r="K668" s="25">
        <v>1</v>
      </c>
      <c r="L668" s="11">
        <v>174.15</v>
      </c>
      <c r="M668" s="12">
        <v>0.1</v>
      </c>
      <c r="N668" s="13">
        <v>28.21</v>
      </c>
      <c r="O668" s="13">
        <v>8.6199999999999992</v>
      </c>
      <c r="P668" s="13">
        <v>193.57</v>
      </c>
      <c r="Q668" s="9" t="s">
        <v>40</v>
      </c>
      <c r="R668" s="9" t="s">
        <v>28</v>
      </c>
      <c r="S668" s="9" t="s">
        <v>210</v>
      </c>
      <c r="T668" s="9" t="s">
        <v>42</v>
      </c>
      <c r="U668" s="9" t="s">
        <v>31</v>
      </c>
      <c r="V668" s="9" t="s">
        <v>2276</v>
      </c>
    </row>
    <row r="669" spans="1:22" ht="17.100000000000001" customHeight="1" x14ac:dyDescent="0.25">
      <c r="A669" s="29" t="s">
        <v>2277</v>
      </c>
      <c r="B669" s="15">
        <v>44800</v>
      </c>
      <c r="C669" s="9">
        <f t="shared" si="10"/>
        <v>2022</v>
      </c>
      <c r="D669" s="9" t="str">
        <f>TEXT(salestable[[#This Row],[OrderDate]],"MMM")</f>
        <v>Aug</v>
      </c>
      <c r="E669" s="14" t="s">
        <v>2278</v>
      </c>
      <c r="F669" s="14" t="s">
        <v>1333</v>
      </c>
      <c r="G669" s="14" t="s">
        <v>23</v>
      </c>
      <c r="H669" s="14" t="s">
        <v>24</v>
      </c>
      <c r="I669" s="14" t="s">
        <v>25</v>
      </c>
      <c r="J669" s="14" t="s">
        <v>26</v>
      </c>
      <c r="K669" s="25">
        <v>5</v>
      </c>
      <c r="L669" s="16">
        <v>62.49</v>
      </c>
      <c r="M669" s="17">
        <v>0</v>
      </c>
      <c r="N669" s="18">
        <v>25</v>
      </c>
      <c r="O669" s="18">
        <v>8.91</v>
      </c>
      <c r="P669" s="18">
        <v>346.36</v>
      </c>
      <c r="Q669" s="14" t="s">
        <v>27</v>
      </c>
      <c r="R669" s="14" t="s">
        <v>28</v>
      </c>
      <c r="S669" s="14" t="s">
        <v>89</v>
      </c>
      <c r="T669" s="14" t="s">
        <v>90</v>
      </c>
      <c r="U669" s="14" t="s">
        <v>235</v>
      </c>
      <c r="V669" s="14" t="s">
        <v>2279</v>
      </c>
    </row>
    <row r="670" spans="1:22" ht="17.100000000000001" customHeight="1" x14ac:dyDescent="0.25">
      <c r="A670" s="28" t="s">
        <v>2280</v>
      </c>
      <c r="B670" s="10">
        <v>45456</v>
      </c>
      <c r="C670" s="9">
        <f t="shared" si="10"/>
        <v>2024</v>
      </c>
      <c r="D670" s="9" t="str">
        <f>TEXT(salestable[[#This Row],[OrderDate]],"MMM")</f>
        <v>Jun</v>
      </c>
      <c r="E670" s="9" t="s">
        <v>2281</v>
      </c>
      <c r="F670" s="9" t="s">
        <v>187</v>
      </c>
      <c r="G670" s="9" t="s">
        <v>244</v>
      </c>
      <c r="H670" s="9" t="s">
        <v>245</v>
      </c>
      <c r="I670" s="9" t="s">
        <v>50</v>
      </c>
      <c r="J670" s="9" t="s">
        <v>79</v>
      </c>
      <c r="K670" s="25">
        <v>3</v>
      </c>
      <c r="L670" s="11">
        <v>478.63</v>
      </c>
      <c r="M670" s="12">
        <v>0.2</v>
      </c>
      <c r="N670" s="13">
        <v>57.44</v>
      </c>
      <c r="O670" s="13">
        <v>9.5299999999999994</v>
      </c>
      <c r="P670" s="13">
        <v>1215.68</v>
      </c>
      <c r="Q670" s="9" t="s">
        <v>27</v>
      </c>
      <c r="R670" s="9" t="s">
        <v>132</v>
      </c>
      <c r="S670" s="9" t="s">
        <v>116</v>
      </c>
      <c r="T670" s="9" t="s">
        <v>42</v>
      </c>
      <c r="U670" s="9" t="s">
        <v>43</v>
      </c>
      <c r="V670" s="9" t="s">
        <v>229</v>
      </c>
    </row>
    <row r="671" spans="1:22" ht="17.100000000000001" customHeight="1" x14ac:dyDescent="0.25">
      <c r="A671" s="29" t="s">
        <v>2282</v>
      </c>
      <c r="B671" s="15">
        <v>44852</v>
      </c>
      <c r="C671" s="9">
        <f t="shared" si="10"/>
        <v>2022</v>
      </c>
      <c r="D671" s="9" t="str">
        <f>TEXT(salestable[[#This Row],[OrderDate]],"MMM")</f>
        <v>Oct</v>
      </c>
      <c r="E671" s="14" t="s">
        <v>2283</v>
      </c>
      <c r="F671" s="14" t="s">
        <v>974</v>
      </c>
      <c r="G671" s="14" t="s">
        <v>178</v>
      </c>
      <c r="H671" s="14" t="s">
        <v>179</v>
      </c>
      <c r="I671" s="14" t="s">
        <v>180</v>
      </c>
      <c r="J671" s="14" t="s">
        <v>123</v>
      </c>
      <c r="K671" s="25">
        <v>4</v>
      </c>
      <c r="L671" s="16">
        <v>404.87</v>
      </c>
      <c r="M671" s="17">
        <v>0</v>
      </c>
      <c r="N671" s="18">
        <v>80.97</v>
      </c>
      <c r="O671" s="18">
        <v>2.58</v>
      </c>
      <c r="P671" s="18">
        <v>1703.03</v>
      </c>
      <c r="Q671" s="14" t="s">
        <v>69</v>
      </c>
      <c r="R671" s="14" t="s">
        <v>132</v>
      </c>
      <c r="S671" s="14" t="s">
        <v>188</v>
      </c>
      <c r="T671" s="14" t="s">
        <v>82</v>
      </c>
      <c r="U671" s="14" t="s">
        <v>91</v>
      </c>
      <c r="V671" s="14" t="s">
        <v>1124</v>
      </c>
    </row>
    <row r="672" spans="1:22" ht="17.100000000000001" customHeight="1" x14ac:dyDescent="0.25">
      <c r="A672" s="28" t="s">
        <v>2284</v>
      </c>
      <c r="B672" s="10">
        <v>44248</v>
      </c>
      <c r="C672" s="9">
        <f t="shared" si="10"/>
        <v>2021</v>
      </c>
      <c r="D672" s="9" t="str">
        <f>TEXT(salestable[[#This Row],[OrderDate]],"MMM")</f>
        <v>Feb</v>
      </c>
      <c r="E672" s="9" t="s">
        <v>2285</v>
      </c>
      <c r="F672" s="9" t="s">
        <v>1418</v>
      </c>
      <c r="G672" s="9" t="s">
        <v>196</v>
      </c>
      <c r="H672" s="9" t="s">
        <v>197</v>
      </c>
      <c r="I672" s="9" t="s">
        <v>180</v>
      </c>
      <c r="J672" s="9" t="s">
        <v>256</v>
      </c>
      <c r="K672" s="25">
        <v>3</v>
      </c>
      <c r="L672" s="11">
        <v>5.5</v>
      </c>
      <c r="M672" s="12">
        <v>0.05</v>
      </c>
      <c r="N672" s="13">
        <v>1.25</v>
      </c>
      <c r="O672" s="13">
        <v>0.92</v>
      </c>
      <c r="P672" s="13">
        <v>17.84</v>
      </c>
      <c r="Q672" s="9" t="s">
        <v>153</v>
      </c>
      <c r="R672" s="9" t="s">
        <v>28</v>
      </c>
      <c r="S672" s="9" t="s">
        <v>51</v>
      </c>
      <c r="T672" s="9" t="s">
        <v>42</v>
      </c>
      <c r="U672" s="9" t="s">
        <v>43</v>
      </c>
      <c r="V672" s="9" t="s">
        <v>2286</v>
      </c>
    </row>
    <row r="673" spans="1:22" ht="17.100000000000001" customHeight="1" x14ac:dyDescent="0.25">
      <c r="A673" s="29" t="s">
        <v>2287</v>
      </c>
      <c r="B673" s="15">
        <v>43945</v>
      </c>
      <c r="C673" s="9">
        <f t="shared" si="10"/>
        <v>2020</v>
      </c>
      <c r="D673" s="9" t="str">
        <f>TEXT(salestable[[#This Row],[OrderDate]],"MMM")</f>
        <v>Apr</v>
      </c>
      <c r="E673" s="14" t="s">
        <v>2288</v>
      </c>
      <c r="F673" s="14" t="s">
        <v>1257</v>
      </c>
      <c r="G673" s="14" t="s">
        <v>286</v>
      </c>
      <c r="H673" s="14" t="s">
        <v>287</v>
      </c>
      <c r="I673" s="14" t="s">
        <v>180</v>
      </c>
      <c r="J673" s="14" t="s">
        <v>123</v>
      </c>
      <c r="K673" s="25">
        <v>3</v>
      </c>
      <c r="L673" s="16">
        <v>22.11</v>
      </c>
      <c r="M673" s="17">
        <v>0.1</v>
      </c>
      <c r="N673" s="18">
        <v>10.75</v>
      </c>
      <c r="O673" s="18">
        <v>2.8</v>
      </c>
      <c r="P673" s="18">
        <v>73.25</v>
      </c>
      <c r="Q673" s="14" t="s">
        <v>27</v>
      </c>
      <c r="R673" s="14" t="s">
        <v>28</v>
      </c>
      <c r="S673" s="14" t="s">
        <v>51</v>
      </c>
      <c r="T673" s="14" t="s">
        <v>42</v>
      </c>
      <c r="U673" s="14" t="s">
        <v>43</v>
      </c>
      <c r="V673" s="14" t="s">
        <v>1656</v>
      </c>
    </row>
    <row r="674" spans="1:22" ht="17.100000000000001" customHeight="1" x14ac:dyDescent="0.25">
      <c r="A674" s="28" t="s">
        <v>2289</v>
      </c>
      <c r="B674" s="10">
        <v>44447</v>
      </c>
      <c r="C674" s="9">
        <f t="shared" si="10"/>
        <v>2021</v>
      </c>
      <c r="D674" s="9" t="str">
        <f>TEXT(salestable[[#This Row],[OrderDate]],"MMM")</f>
        <v>Sep</v>
      </c>
      <c r="E674" s="9" t="s">
        <v>2290</v>
      </c>
      <c r="F674" s="9" t="s">
        <v>2236</v>
      </c>
      <c r="G674" s="9" t="s">
        <v>530</v>
      </c>
      <c r="H674" s="9" t="s">
        <v>531</v>
      </c>
      <c r="I674" s="9" t="s">
        <v>180</v>
      </c>
      <c r="J674" s="9" t="s">
        <v>123</v>
      </c>
      <c r="K674" s="25">
        <v>2</v>
      </c>
      <c r="L674" s="11">
        <v>72.88</v>
      </c>
      <c r="M674" s="12">
        <v>0</v>
      </c>
      <c r="N674" s="13">
        <v>7.29</v>
      </c>
      <c r="O674" s="13">
        <v>2.83</v>
      </c>
      <c r="P674" s="13">
        <v>155.88</v>
      </c>
      <c r="Q674" s="9" t="s">
        <v>59</v>
      </c>
      <c r="R674" s="9" t="s">
        <v>28</v>
      </c>
      <c r="S674" s="9" t="s">
        <v>124</v>
      </c>
      <c r="T674" s="9" t="s">
        <v>125</v>
      </c>
      <c r="U674" s="9" t="s">
        <v>72</v>
      </c>
      <c r="V674" s="9" t="s">
        <v>2291</v>
      </c>
    </row>
    <row r="675" spans="1:22" ht="17.100000000000001" customHeight="1" x14ac:dyDescent="0.25">
      <c r="A675" s="29" t="s">
        <v>2292</v>
      </c>
      <c r="B675" s="15">
        <v>45050</v>
      </c>
      <c r="C675" s="9">
        <f t="shared" si="10"/>
        <v>2023</v>
      </c>
      <c r="D675" s="9" t="str">
        <f>TEXT(salestable[[#This Row],[OrderDate]],"MMM")</f>
        <v>May</v>
      </c>
      <c r="E675" s="14" t="s">
        <v>2293</v>
      </c>
      <c r="F675" s="14" t="s">
        <v>2236</v>
      </c>
      <c r="G675" s="14" t="s">
        <v>302</v>
      </c>
      <c r="H675" s="14" t="s">
        <v>303</v>
      </c>
      <c r="I675" s="14" t="s">
        <v>50</v>
      </c>
      <c r="J675" s="14" t="s">
        <v>109</v>
      </c>
      <c r="K675" s="25">
        <v>1</v>
      </c>
      <c r="L675" s="16">
        <v>555.47</v>
      </c>
      <c r="M675" s="17">
        <v>0</v>
      </c>
      <c r="N675" s="18">
        <v>44.44</v>
      </c>
      <c r="O675" s="18">
        <v>9.32</v>
      </c>
      <c r="P675" s="18">
        <v>609.23</v>
      </c>
      <c r="Q675" s="14" t="s">
        <v>69</v>
      </c>
      <c r="R675" s="14" t="s">
        <v>132</v>
      </c>
      <c r="S675" s="14" t="s">
        <v>116</v>
      </c>
      <c r="T675" s="14" t="s">
        <v>42</v>
      </c>
      <c r="U675" s="14" t="s">
        <v>91</v>
      </c>
      <c r="V675" s="14" t="s">
        <v>2294</v>
      </c>
    </row>
    <row r="676" spans="1:22" ht="17.100000000000001" customHeight="1" x14ac:dyDescent="0.25">
      <c r="A676" s="28" t="s">
        <v>2295</v>
      </c>
      <c r="B676" s="10">
        <v>44656</v>
      </c>
      <c r="C676" s="9">
        <f t="shared" si="10"/>
        <v>2022</v>
      </c>
      <c r="D676" s="9" t="str">
        <f>TEXT(salestable[[#This Row],[OrderDate]],"MMM")</f>
        <v>Apr</v>
      </c>
      <c r="E676" s="9" t="s">
        <v>2296</v>
      </c>
      <c r="F676" s="9" t="s">
        <v>1002</v>
      </c>
      <c r="G676" s="9" t="s">
        <v>400</v>
      </c>
      <c r="H676" s="9" t="s">
        <v>401</v>
      </c>
      <c r="I676" s="9" t="s">
        <v>25</v>
      </c>
      <c r="J676" s="9" t="s">
        <v>263</v>
      </c>
      <c r="K676" s="25">
        <v>1</v>
      </c>
      <c r="L676" s="11">
        <v>54.04</v>
      </c>
      <c r="M676" s="12">
        <v>0</v>
      </c>
      <c r="N676" s="13">
        <v>9.73</v>
      </c>
      <c r="O676" s="13">
        <v>14.54</v>
      </c>
      <c r="P676" s="13">
        <v>78.31</v>
      </c>
      <c r="Q676" s="9" t="s">
        <v>27</v>
      </c>
      <c r="R676" s="9" t="s">
        <v>99</v>
      </c>
      <c r="S676" s="9" t="s">
        <v>116</v>
      </c>
      <c r="T676" s="9" t="s">
        <v>42</v>
      </c>
      <c r="U676" s="9" t="s">
        <v>43</v>
      </c>
      <c r="V676" s="9" t="s">
        <v>721</v>
      </c>
    </row>
    <row r="677" spans="1:22" ht="17.100000000000001" customHeight="1" x14ac:dyDescent="0.25">
      <c r="A677" s="29" t="s">
        <v>2297</v>
      </c>
      <c r="B677" s="15">
        <v>45355</v>
      </c>
      <c r="C677" s="9">
        <f t="shared" si="10"/>
        <v>2024</v>
      </c>
      <c r="D677" s="9" t="str">
        <f>TEXT(salestable[[#This Row],[OrderDate]],"MMM")</f>
        <v>Mar</v>
      </c>
      <c r="E677" s="14" t="s">
        <v>2298</v>
      </c>
      <c r="F677" s="14" t="s">
        <v>1314</v>
      </c>
      <c r="G677" s="14" t="s">
        <v>380</v>
      </c>
      <c r="H677" s="14" t="s">
        <v>381</v>
      </c>
      <c r="I677" s="14" t="s">
        <v>38</v>
      </c>
      <c r="J677" s="14" t="s">
        <v>109</v>
      </c>
      <c r="K677" s="25">
        <v>4</v>
      </c>
      <c r="L677" s="16">
        <v>176.73</v>
      </c>
      <c r="M677" s="17">
        <v>0.05</v>
      </c>
      <c r="N677" s="18">
        <v>33.58</v>
      </c>
      <c r="O677" s="18">
        <v>3.45</v>
      </c>
      <c r="P677" s="18">
        <v>708.6</v>
      </c>
      <c r="Q677" s="14" t="s">
        <v>69</v>
      </c>
      <c r="R677" s="14" t="s">
        <v>28</v>
      </c>
      <c r="S677" s="14" t="s">
        <v>139</v>
      </c>
      <c r="T677" s="14" t="s">
        <v>140</v>
      </c>
      <c r="U677" s="14" t="s">
        <v>43</v>
      </c>
      <c r="V677" s="14" t="s">
        <v>2299</v>
      </c>
    </row>
    <row r="678" spans="1:22" ht="17.100000000000001" customHeight="1" x14ac:dyDescent="0.25">
      <c r="A678" s="28" t="s">
        <v>2300</v>
      </c>
      <c r="B678" s="10">
        <v>45480</v>
      </c>
      <c r="C678" s="9">
        <f t="shared" si="10"/>
        <v>2024</v>
      </c>
      <c r="D678" s="9" t="str">
        <f>TEXT(salestable[[#This Row],[OrderDate]],"MMM")</f>
        <v>Jul</v>
      </c>
      <c r="E678" s="9" t="s">
        <v>2301</v>
      </c>
      <c r="F678" s="9" t="s">
        <v>637</v>
      </c>
      <c r="G678" s="9" t="s">
        <v>358</v>
      </c>
      <c r="H678" s="9" t="s">
        <v>359</v>
      </c>
      <c r="I678" s="9" t="s">
        <v>108</v>
      </c>
      <c r="J678" s="9" t="s">
        <v>79</v>
      </c>
      <c r="K678" s="25">
        <v>4</v>
      </c>
      <c r="L678" s="11">
        <v>500.88</v>
      </c>
      <c r="M678" s="12">
        <v>0.15</v>
      </c>
      <c r="N678" s="13">
        <v>85.15</v>
      </c>
      <c r="O678" s="13">
        <v>2.61</v>
      </c>
      <c r="P678" s="13">
        <v>1790.75</v>
      </c>
      <c r="Q678" s="9" t="s">
        <v>27</v>
      </c>
      <c r="R678" s="9" t="s">
        <v>99</v>
      </c>
      <c r="S678" s="9" t="s">
        <v>124</v>
      </c>
      <c r="T678" s="9" t="s">
        <v>125</v>
      </c>
      <c r="U678" s="9" t="s">
        <v>31</v>
      </c>
      <c r="V678" s="9" t="s">
        <v>436</v>
      </c>
    </row>
    <row r="679" spans="1:22" ht="17.100000000000001" customHeight="1" x14ac:dyDescent="0.25">
      <c r="A679" s="29" t="s">
        <v>2302</v>
      </c>
      <c r="B679" s="15">
        <v>45347</v>
      </c>
      <c r="C679" s="9">
        <f t="shared" si="10"/>
        <v>2024</v>
      </c>
      <c r="D679" s="9" t="str">
        <f>TEXT(salestable[[#This Row],[OrderDate]],"MMM")</f>
        <v>Feb</v>
      </c>
      <c r="E679" s="14" t="s">
        <v>2303</v>
      </c>
      <c r="F679" s="14" t="s">
        <v>538</v>
      </c>
      <c r="G679" s="14" t="s">
        <v>215</v>
      </c>
      <c r="H679" s="14" t="s">
        <v>216</v>
      </c>
      <c r="I679" s="14" t="s">
        <v>25</v>
      </c>
      <c r="J679" s="14" t="s">
        <v>58</v>
      </c>
      <c r="K679" s="25">
        <v>4</v>
      </c>
      <c r="L679" s="16">
        <v>179.29</v>
      </c>
      <c r="M679" s="17">
        <v>0.1</v>
      </c>
      <c r="N679" s="18">
        <v>32.270000000000003</v>
      </c>
      <c r="O679" s="18">
        <v>0.96</v>
      </c>
      <c r="P679" s="18">
        <v>678.67</v>
      </c>
      <c r="Q679" s="14" t="s">
        <v>80</v>
      </c>
      <c r="R679" s="14" t="s">
        <v>28</v>
      </c>
      <c r="S679" s="14" t="s">
        <v>51</v>
      </c>
      <c r="T679" s="14" t="s">
        <v>42</v>
      </c>
      <c r="U679" s="14" t="s">
        <v>43</v>
      </c>
      <c r="V679" s="14" t="s">
        <v>2304</v>
      </c>
    </row>
    <row r="680" spans="1:22" ht="17.100000000000001" customHeight="1" x14ac:dyDescent="0.25">
      <c r="A680" s="28" t="s">
        <v>2305</v>
      </c>
      <c r="B680" s="10">
        <v>44929</v>
      </c>
      <c r="C680" s="9">
        <f t="shared" si="10"/>
        <v>2023</v>
      </c>
      <c r="D680" s="9" t="str">
        <f>TEXT(salestable[[#This Row],[OrderDate]],"MMM")</f>
        <v>Jan</v>
      </c>
      <c r="E680" s="9" t="s">
        <v>2306</v>
      </c>
      <c r="F680" s="9" t="s">
        <v>1465</v>
      </c>
      <c r="G680" s="9" t="s">
        <v>208</v>
      </c>
      <c r="H680" s="9" t="s">
        <v>209</v>
      </c>
      <c r="I680" s="9" t="s">
        <v>38</v>
      </c>
      <c r="J680" s="9" t="s">
        <v>256</v>
      </c>
      <c r="K680" s="25">
        <v>4</v>
      </c>
      <c r="L680" s="11">
        <v>56.37</v>
      </c>
      <c r="M680" s="12">
        <v>0.1</v>
      </c>
      <c r="N680" s="13">
        <v>10.15</v>
      </c>
      <c r="O680" s="13">
        <v>6.88</v>
      </c>
      <c r="P680" s="13">
        <v>219.96</v>
      </c>
      <c r="Q680" s="9" t="s">
        <v>69</v>
      </c>
      <c r="R680" s="9" t="s">
        <v>132</v>
      </c>
      <c r="S680" s="9" t="s">
        <v>60</v>
      </c>
      <c r="T680" s="9" t="s">
        <v>61</v>
      </c>
      <c r="U680" s="9" t="s">
        <v>43</v>
      </c>
      <c r="V680" s="9" t="s">
        <v>2307</v>
      </c>
    </row>
    <row r="681" spans="1:22" ht="17.100000000000001" customHeight="1" x14ac:dyDescent="0.25">
      <c r="A681" s="29" t="s">
        <v>2308</v>
      </c>
      <c r="B681" s="15">
        <v>44243</v>
      </c>
      <c r="C681" s="9">
        <f t="shared" si="10"/>
        <v>2021</v>
      </c>
      <c r="D681" s="9" t="str">
        <f>TEXT(salestable[[#This Row],[OrderDate]],"MMM")</f>
        <v>Feb</v>
      </c>
      <c r="E681" s="14" t="s">
        <v>2309</v>
      </c>
      <c r="F681" s="14" t="s">
        <v>207</v>
      </c>
      <c r="G681" s="14" t="s">
        <v>812</v>
      </c>
      <c r="H681" s="14" t="s">
        <v>813</v>
      </c>
      <c r="I681" s="14" t="s">
        <v>38</v>
      </c>
      <c r="J681" s="14" t="s">
        <v>123</v>
      </c>
      <c r="K681" s="25">
        <v>5</v>
      </c>
      <c r="L681" s="16">
        <v>373.9</v>
      </c>
      <c r="M681" s="17">
        <v>0.15</v>
      </c>
      <c r="N681" s="18">
        <v>79.45</v>
      </c>
      <c r="O681" s="18">
        <v>7.32</v>
      </c>
      <c r="P681" s="18">
        <v>1675.84</v>
      </c>
      <c r="Q681" s="14" t="s">
        <v>153</v>
      </c>
      <c r="R681" s="14" t="s">
        <v>28</v>
      </c>
      <c r="S681" s="14" t="s">
        <v>154</v>
      </c>
      <c r="T681" s="14" t="s">
        <v>155</v>
      </c>
      <c r="U681" s="14" t="s">
        <v>235</v>
      </c>
      <c r="V681" s="14" t="s">
        <v>2310</v>
      </c>
    </row>
    <row r="682" spans="1:22" ht="17.100000000000001" customHeight="1" x14ac:dyDescent="0.25">
      <c r="A682" s="28" t="s">
        <v>2311</v>
      </c>
      <c r="B682" s="10">
        <v>45230</v>
      </c>
      <c r="C682" s="9">
        <f t="shared" si="10"/>
        <v>2023</v>
      </c>
      <c r="D682" s="9" t="str">
        <f>TEXT(salestable[[#This Row],[OrderDate]],"MMM")</f>
        <v>Oct</v>
      </c>
      <c r="E682" s="9" t="s">
        <v>2312</v>
      </c>
      <c r="F682" s="9" t="s">
        <v>591</v>
      </c>
      <c r="G682" s="9" t="s">
        <v>261</v>
      </c>
      <c r="H682" s="9" t="s">
        <v>262</v>
      </c>
      <c r="I682" s="9" t="s">
        <v>180</v>
      </c>
      <c r="J682" s="9" t="s">
        <v>68</v>
      </c>
      <c r="K682" s="25">
        <v>4</v>
      </c>
      <c r="L682" s="11">
        <v>339.26</v>
      </c>
      <c r="M682" s="12">
        <v>0.2</v>
      </c>
      <c r="N682" s="13">
        <v>86.85</v>
      </c>
      <c r="O682" s="13">
        <v>11.98</v>
      </c>
      <c r="P682" s="13">
        <v>1184.46</v>
      </c>
      <c r="Q682" s="9" t="s">
        <v>27</v>
      </c>
      <c r="R682" s="9" t="s">
        <v>28</v>
      </c>
      <c r="S682" s="9" t="s">
        <v>188</v>
      </c>
      <c r="T682" s="9" t="s">
        <v>82</v>
      </c>
      <c r="U682" s="9" t="s">
        <v>43</v>
      </c>
      <c r="V682" s="9" t="s">
        <v>2313</v>
      </c>
    </row>
    <row r="683" spans="1:22" ht="17.100000000000001" customHeight="1" x14ac:dyDescent="0.25">
      <c r="A683" s="29" t="s">
        <v>2314</v>
      </c>
      <c r="B683" s="15">
        <v>45274</v>
      </c>
      <c r="C683" s="9">
        <f t="shared" si="10"/>
        <v>2023</v>
      </c>
      <c r="D683" s="9" t="str">
        <f>TEXT(salestable[[#This Row],[OrderDate]],"MMM")</f>
        <v>Dec</v>
      </c>
      <c r="E683" s="14" t="s">
        <v>2315</v>
      </c>
      <c r="F683" s="14" t="s">
        <v>881</v>
      </c>
      <c r="G683" s="14" t="s">
        <v>164</v>
      </c>
      <c r="H683" s="14" t="s">
        <v>165</v>
      </c>
      <c r="I683" s="14" t="s">
        <v>108</v>
      </c>
      <c r="J683" s="14" t="s">
        <v>263</v>
      </c>
      <c r="K683" s="25">
        <v>2</v>
      </c>
      <c r="L683" s="16">
        <v>415.43</v>
      </c>
      <c r="M683" s="17">
        <v>0.15</v>
      </c>
      <c r="N683" s="18">
        <v>84.75</v>
      </c>
      <c r="O683" s="18">
        <v>7.29</v>
      </c>
      <c r="P683" s="18">
        <v>798.27</v>
      </c>
      <c r="Q683" s="14" t="s">
        <v>80</v>
      </c>
      <c r="R683" s="14" t="s">
        <v>181</v>
      </c>
      <c r="S683" s="14" t="s">
        <v>139</v>
      </c>
      <c r="T683" s="14" t="s">
        <v>140</v>
      </c>
      <c r="U683" s="14" t="s">
        <v>31</v>
      </c>
      <c r="V683" s="14" t="s">
        <v>308</v>
      </c>
    </row>
    <row r="684" spans="1:22" ht="17.100000000000001" customHeight="1" x14ac:dyDescent="0.25">
      <c r="A684" s="28" t="s">
        <v>2316</v>
      </c>
      <c r="B684" s="10">
        <v>44559</v>
      </c>
      <c r="C684" s="9">
        <f t="shared" si="10"/>
        <v>2021</v>
      </c>
      <c r="D684" s="9" t="str">
        <f>TEXT(salestable[[#This Row],[OrderDate]],"MMM")</f>
        <v>Dec</v>
      </c>
      <c r="E684" s="9" t="s">
        <v>2317</v>
      </c>
      <c r="F684" s="9" t="s">
        <v>1496</v>
      </c>
      <c r="G684" s="9" t="s">
        <v>36</v>
      </c>
      <c r="H684" s="9" t="s">
        <v>37</v>
      </c>
      <c r="I684" s="9" t="s">
        <v>108</v>
      </c>
      <c r="J684" s="9" t="s">
        <v>256</v>
      </c>
      <c r="K684" s="25">
        <v>1</v>
      </c>
      <c r="L684" s="11">
        <v>299.44</v>
      </c>
      <c r="M684" s="12">
        <v>0.2</v>
      </c>
      <c r="N684" s="13">
        <v>0</v>
      </c>
      <c r="O684" s="13">
        <v>12.55</v>
      </c>
      <c r="P684" s="13">
        <v>252.1</v>
      </c>
      <c r="Q684" s="9" t="s">
        <v>80</v>
      </c>
      <c r="R684" s="9" t="s">
        <v>28</v>
      </c>
      <c r="S684" s="9" t="s">
        <v>166</v>
      </c>
      <c r="T684" s="9" t="s">
        <v>167</v>
      </c>
      <c r="U684" s="9" t="s">
        <v>31</v>
      </c>
      <c r="V684" s="9" t="s">
        <v>1121</v>
      </c>
    </row>
    <row r="685" spans="1:22" ht="17.100000000000001" customHeight="1" x14ac:dyDescent="0.25">
      <c r="A685" s="29" t="s">
        <v>2318</v>
      </c>
      <c r="B685" s="15">
        <v>45131</v>
      </c>
      <c r="C685" s="9">
        <f t="shared" si="10"/>
        <v>2023</v>
      </c>
      <c r="D685" s="9" t="str">
        <f>TEXT(salestable[[#This Row],[OrderDate]],"MMM")</f>
        <v>Jul</v>
      </c>
      <c r="E685" s="14" t="s">
        <v>2319</v>
      </c>
      <c r="F685" s="14" t="s">
        <v>2056</v>
      </c>
      <c r="G685" s="14" t="s">
        <v>87</v>
      </c>
      <c r="H685" s="14" t="s">
        <v>88</v>
      </c>
      <c r="I685" s="14" t="s">
        <v>180</v>
      </c>
      <c r="J685" s="14" t="s">
        <v>79</v>
      </c>
      <c r="K685" s="25">
        <v>1</v>
      </c>
      <c r="L685" s="16">
        <v>597.04999999999995</v>
      </c>
      <c r="M685" s="17">
        <v>0.05</v>
      </c>
      <c r="N685" s="18">
        <v>45.38</v>
      </c>
      <c r="O685" s="18">
        <v>1.88</v>
      </c>
      <c r="P685" s="18">
        <v>614.46</v>
      </c>
      <c r="Q685" s="14" t="s">
        <v>69</v>
      </c>
      <c r="R685" s="14" t="s">
        <v>28</v>
      </c>
      <c r="S685" s="14" t="s">
        <v>210</v>
      </c>
      <c r="T685" s="14" t="s">
        <v>42</v>
      </c>
      <c r="U685" s="14" t="s">
        <v>43</v>
      </c>
      <c r="V685" s="14" t="s">
        <v>2320</v>
      </c>
    </row>
    <row r="686" spans="1:22" ht="17.100000000000001" customHeight="1" x14ac:dyDescent="0.25">
      <c r="A686" s="28" t="s">
        <v>2321</v>
      </c>
      <c r="B686" s="10">
        <v>44851</v>
      </c>
      <c r="C686" s="9">
        <f t="shared" si="10"/>
        <v>2022</v>
      </c>
      <c r="D686" s="9" t="str">
        <f>TEXT(salestable[[#This Row],[OrderDate]],"MMM")</f>
        <v>Oct</v>
      </c>
      <c r="E686" s="9" t="s">
        <v>2322</v>
      </c>
      <c r="F686" s="9" t="s">
        <v>538</v>
      </c>
      <c r="G686" s="9" t="s">
        <v>319</v>
      </c>
      <c r="H686" s="9" t="s">
        <v>320</v>
      </c>
      <c r="I686" s="9" t="s">
        <v>98</v>
      </c>
      <c r="J686" s="9" t="s">
        <v>79</v>
      </c>
      <c r="K686" s="25">
        <v>2</v>
      </c>
      <c r="L686" s="11">
        <v>153.62</v>
      </c>
      <c r="M686" s="12">
        <v>0</v>
      </c>
      <c r="N686" s="13">
        <v>24.58</v>
      </c>
      <c r="O686" s="13">
        <v>10.82</v>
      </c>
      <c r="P686" s="13">
        <v>342.64</v>
      </c>
      <c r="Q686" s="9" t="s">
        <v>69</v>
      </c>
      <c r="R686" s="9" t="s">
        <v>132</v>
      </c>
      <c r="S686" s="9" t="s">
        <v>89</v>
      </c>
      <c r="T686" s="9" t="s">
        <v>90</v>
      </c>
      <c r="U686" s="9" t="s">
        <v>31</v>
      </c>
      <c r="V686" s="9" t="s">
        <v>2323</v>
      </c>
    </row>
    <row r="687" spans="1:22" ht="17.100000000000001" customHeight="1" x14ac:dyDescent="0.25">
      <c r="A687" s="29" t="s">
        <v>2324</v>
      </c>
      <c r="B687" s="15">
        <v>44591</v>
      </c>
      <c r="C687" s="9">
        <f t="shared" si="10"/>
        <v>2022</v>
      </c>
      <c r="D687" s="9" t="str">
        <f>TEXT(salestable[[#This Row],[OrderDate]],"MMM")</f>
        <v>Jan</v>
      </c>
      <c r="E687" s="14" t="s">
        <v>2325</v>
      </c>
      <c r="F687" s="14" t="s">
        <v>1077</v>
      </c>
      <c r="G687" s="14" t="s">
        <v>96</v>
      </c>
      <c r="H687" s="14" t="s">
        <v>97</v>
      </c>
      <c r="I687" s="14" t="s">
        <v>108</v>
      </c>
      <c r="J687" s="14" t="s">
        <v>123</v>
      </c>
      <c r="K687" s="25">
        <v>1</v>
      </c>
      <c r="L687" s="16">
        <v>250.92</v>
      </c>
      <c r="M687" s="17">
        <v>0.05</v>
      </c>
      <c r="N687" s="18">
        <v>42.91</v>
      </c>
      <c r="O687" s="18">
        <v>0.25</v>
      </c>
      <c r="P687" s="18">
        <v>281.52999999999997</v>
      </c>
      <c r="Q687" s="14" t="s">
        <v>59</v>
      </c>
      <c r="R687" s="14" t="s">
        <v>28</v>
      </c>
      <c r="S687" s="14" t="s">
        <v>100</v>
      </c>
      <c r="T687" s="14" t="s">
        <v>101</v>
      </c>
      <c r="U687" s="14" t="s">
        <v>43</v>
      </c>
      <c r="V687" s="14" t="s">
        <v>2326</v>
      </c>
    </row>
    <row r="688" spans="1:22" ht="17.100000000000001" customHeight="1" x14ac:dyDescent="0.25">
      <c r="A688" s="28" t="s">
        <v>2327</v>
      </c>
      <c r="B688" s="10">
        <v>44506</v>
      </c>
      <c r="C688" s="9">
        <f t="shared" si="10"/>
        <v>2021</v>
      </c>
      <c r="D688" s="9" t="str">
        <f>TEXT(salestable[[#This Row],[OrderDate]],"MMM")</f>
        <v>Nov</v>
      </c>
      <c r="E688" s="9" t="s">
        <v>2328</v>
      </c>
      <c r="F688" s="9" t="s">
        <v>566</v>
      </c>
      <c r="G688" s="9" t="s">
        <v>492</v>
      </c>
      <c r="H688" s="9" t="s">
        <v>493</v>
      </c>
      <c r="I688" s="9" t="s">
        <v>180</v>
      </c>
      <c r="J688" s="9" t="s">
        <v>39</v>
      </c>
      <c r="K688" s="25">
        <v>1</v>
      </c>
      <c r="L688" s="11">
        <v>189.19</v>
      </c>
      <c r="M688" s="12">
        <v>0.3</v>
      </c>
      <c r="N688" s="13">
        <v>6.62</v>
      </c>
      <c r="O688" s="13">
        <v>14.37</v>
      </c>
      <c r="P688" s="13">
        <v>153.41999999999999</v>
      </c>
      <c r="Q688" s="9" t="s">
        <v>69</v>
      </c>
      <c r="R688" s="9" t="s">
        <v>28</v>
      </c>
      <c r="S688" s="9" t="s">
        <v>210</v>
      </c>
      <c r="T688" s="9" t="s">
        <v>42</v>
      </c>
      <c r="U688" s="9" t="s">
        <v>43</v>
      </c>
      <c r="V688" s="9" t="s">
        <v>2329</v>
      </c>
    </row>
    <row r="689" spans="1:22" ht="17.100000000000001" customHeight="1" x14ac:dyDescent="0.25">
      <c r="A689" s="29" t="s">
        <v>2330</v>
      </c>
      <c r="B689" s="15">
        <v>45248</v>
      </c>
      <c r="C689" s="9">
        <f t="shared" si="10"/>
        <v>2023</v>
      </c>
      <c r="D689" s="9" t="str">
        <f>TEXT(salestable[[#This Row],[OrderDate]],"MMM")</f>
        <v>Nov</v>
      </c>
      <c r="E689" s="14" t="s">
        <v>2331</v>
      </c>
      <c r="F689" s="14" t="s">
        <v>187</v>
      </c>
      <c r="G689" s="14" t="s">
        <v>215</v>
      </c>
      <c r="H689" s="14" t="s">
        <v>216</v>
      </c>
      <c r="I689" s="14" t="s">
        <v>38</v>
      </c>
      <c r="J689" s="14" t="s">
        <v>256</v>
      </c>
      <c r="K689" s="25">
        <v>5</v>
      </c>
      <c r="L689" s="16">
        <v>493.13</v>
      </c>
      <c r="M689" s="17">
        <v>0</v>
      </c>
      <c r="N689" s="18">
        <v>123.28</v>
      </c>
      <c r="O689" s="18">
        <v>4.4400000000000004</v>
      </c>
      <c r="P689" s="18">
        <v>2593.37</v>
      </c>
      <c r="Q689" s="14" t="s">
        <v>40</v>
      </c>
      <c r="R689" s="14" t="s">
        <v>132</v>
      </c>
      <c r="S689" s="14" t="s">
        <v>71</v>
      </c>
      <c r="T689" s="14" t="s">
        <v>42</v>
      </c>
      <c r="U689" s="14" t="s">
        <v>43</v>
      </c>
      <c r="V689" s="14" t="s">
        <v>2070</v>
      </c>
    </row>
    <row r="690" spans="1:22" ht="17.100000000000001" customHeight="1" x14ac:dyDescent="0.25">
      <c r="A690" s="28" t="s">
        <v>2332</v>
      </c>
      <c r="B690" s="10">
        <v>44287</v>
      </c>
      <c r="C690" s="9">
        <f t="shared" si="10"/>
        <v>2021</v>
      </c>
      <c r="D690" s="9" t="str">
        <f>TEXT(salestable[[#This Row],[OrderDate]],"MMM")</f>
        <v>Apr</v>
      </c>
      <c r="E690" s="9" t="s">
        <v>2333</v>
      </c>
      <c r="F690" s="9" t="s">
        <v>1465</v>
      </c>
      <c r="G690" s="9" t="s">
        <v>233</v>
      </c>
      <c r="H690" s="9" t="s">
        <v>234</v>
      </c>
      <c r="I690" s="9" t="s">
        <v>50</v>
      </c>
      <c r="J690" s="9" t="s">
        <v>354</v>
      </c>
      <c r="K690" s="25">
        <v>5</v>
      </c>
      <c r="L690" s="11">
        <v>209.19</v>
      </c>
      <c r="M690" s="12">
        <v>0.15</v>
      </c>
      <c r="N690" s="13">
        <v>0</v>
      </c>
      <c r="O690" s="13">
        <v>10.6</v>
      </c>
      <c r="P690" s="13">
        <v>899.66</v>
      </c>
      <c r="Q690" s="9" t="s">
        <v>69</v>
      </c>
      <c r="R690" s="9" t="s">
        <v>28</v>
      </c>
      <c r="S690" s="9" t="s">
        <v>124</v>
      </c>
      <c r="T690" s="9" t="s">
        <v>125</v>
      </c>
      <c r="U690" s="9" t="s">
        <v>31</v>
      </c>
      <c r="V690" s="9" t="s">
        <v>2334</v>
      </c>
    </row>
    <row r="691" spans="1:22" ht="17.100000000000001" customHeight="1" x14ac:dyDescent="0.25">
      <c r="A691" s="29" t="s">
        <v>2335</v>
      </c>
      <c r="B691" s="15">
        <v>44750</v>
      </c>
      <c r="C691" s="9">
        <f t="shared" si="10"/>
        <v>2022</v>
      </c>
      <c r="D691" s="9" t="str">
        <f>TEXT(salestable[[#This Row],[OrderDate]],"MMM")</f>
        <v>Jul</v>
      </c>
      <c r="E691" s="14" t="s">
        <v>2336</v>
      </c>
      <c r="F691" s="14" t="s">
        <v>960</v>
      </c>
      <c r="G691" s="14" t="s">
        <v>337</v>
      </c>
      <c r="H691" s="14" t="s">
        <v>338</v>
      </c>
      <c r="I691" s="14" t="s">
        <v>38</v>
      </c>
      <c r="J691" s="14" t="s">
        <v>58</v>
      </c>
      <c r="K691" s="25">
        <v>4</v>
      </c>
      <c r="L691" s="16">
        <v>41.65</v>
      </c>
      <c r="M691" s="17">
        <v>0.2</v>
      </c>
      <c r="N691" s="18">
        <v>6.66</v>
      </c>
      <c r="O691" s="18">
        <v>2.87</v>
      </c>
      <c r="P691" s="18">
        <v>142.81</v>
      </c>
      <c r="Q691" s="14" t="s">
        <v>80</v>
      </c>
      <c r="R691" s="14" t="s">
        <v>28</v>
      </c>
      <c r="S691" s="14" t="s">
        <v>124</v>
      </c>
      <c r="T691" s="14" t="s">
        <v>125</v>
      </c>
      <c r="U691" s="14" t="s">
        <v>43</v>
      </c>
      <c r="V691" s="14" t="s">
        <v>2337</v>
      </c>
    </row>
    <row r="692" spans="1:22" ht="17.100000000000001" customHeight="1" x14ac:dyDescent="0.25">
      <c r="A692" s="28" t="s">
        <v>2338</v>
      </c>
      <c r="B692" s="10">
        <v>44022</v>
      </c>
      <c r="C692" s="9">
        <f t="shared" si="10"/>
        <v>2020</v>
      </c>
      <c r="D692" s="9" t="str">
        <f>TEXT(salestable[[#This Row],[OrderDate]],"MMM")</f>
        <v>Jul</v>
      </c>
      <c r="E692" s="9" t="s">
        <v>2339</v>
      </c>
      <c r="F692" s="9" t="s">
        <v>986</v>
      </c>
      <c r="G692" s="9" t="s">
        <v>434</v>
      </c>
      <c r="H692" s="9" t="s">
        <v>435</v>
      </c>
      <c r="I692" s="9" t="s">
        <v>50</v>
      </c>
      <c r="J692" s="9" t="s">
        <v>39</v>
      </c>
      <c r="K692" s="25">
        <v>4</v>
      </c>
      <c r="L692" s="11">
        <v>26.16</v>
      </c>
      <c r="M692" s="12">
        <v>0.15</v>
      </c>
      <c r="N692" s="13">
        <v>4.45</v>
      </c>
      <c r="O692" s="13">
        <v>2.91</v>
      </c>
      <c r="P692" s="13">
        <v>96.3</v>
      </c>
      <c r="Q692" s="9" t="s">
        <v>80</v>
      </c>
      <c r="R692" s="9" t="s">
        <v>132</v>
      </c>
      <c r="S692" s="9" t="s">
        <v>41</v>
      </c>
      <c r="T692" s="9" t="s">
        <v>42</v>
      </c>
      <c r="U692" s="9" t="s">
        <v>43</v>
      </c>
      <c r="V692" s="9" t="s">
        <v>677</v>
      </c>
    </row>
    <row r="693" spans="1:22" ht="17.100000000000001" customHeight="1" x14ac:dyDescent="0.25">
      <c r="A693" s="29" t="s">
        <v>2340</v>
      </c>
      <c r="B693" s="15">
        <v>44569</v>
      </c>
      <c r="C693" s="9">
        <f t="shared" si="10"/>
        <v>2022</v>
      </c>
      <c r="D693" s="9" t="str">
        <f>TEXT(salestable[[#This Row],[OrderDate]],"MMM")</f>
        <v>Jan</v>
      </c>
      <c r="E693" s="14" t="s">
        <v>2341</v>
      </c>
      <c r="F693" s="14" t="s">
        <v>670</v>
      </c>
      <c r="G693" s="14" t="s">
        <v>172</v>
      </c>
      <c r="H693" s="14" t="s">
        <v>173</v>
      </c>
      <c r="I693" s="14" t="s">
        <v>98</v>
      </c>
      <c r="J693" s="14" t="s">
        <v>256</v>
      </c>
      <c r="K693" s="25">
        <v>3</v>
      </c>
      <c r="L693" s="16">
        <v>454.5</v>
      </c>
      <c r="M693" s="17">
        <v>0.1</v>
      </c>
      <c r="N693" s="18">
        <v>147.26</v>
      </c>
      <c r="O693" s="18">
        <v>13.56</v>
      </c>
      <c r="P693" s="18">
        <v>1387.97</v>
      </c>
      <c r="Q693" s="14" t="s">
        <v>27</v>
      </c>
      <c r="R693" s="14" t="s">
        <v>28</v>
      </c>
      <c r="S693" s="14" t="s">
        <v>228</v>
      </c>
      <c r="T693" s="14" t="s">
        <v>82</v>
      </c>
      <c r="U693" s="14" t="s">
        <v>43</v>
      </c>
      <c r="V693" s="14" t="s">
        <v>2342</v>
      </c>
    </row>
    <row r="694" spans="1:22" ht="17.100000000000001" customHeight="1" x14ac:dyDescent="0.25">
      <c r="A694" s="28" t="s">
        <v>2343</v>
      </c>
      <c r="B694" s="10">
        <v>45543</v>
      </c>
      <c r="C694" s="9">
        <f t="shared" si="10"/>
        <v>2024</v>
      </c>
      <c r="D694" s="9" t="str">
        <f>TEXT(salestable[[#This Row],[OrderDate]],"MMM")</f>
        <v>Sep</v>
      </c>
      <c r="E694" s="9" t="s">
        <v>2344</v>
      </c>
      <c r="F694" s="9" t="s">
        <v>768</v>
      </c>
      <c r="G694" s="9" t="s">
        <v>96</v>
      </c>
      <c r="H694" s="9" t="s">
        <v>97</v>
      </c>
      <c r="I694" s="9" t="s">
        <v>50</v>
      </c>
      <c r="J694" s="9" t="s">
        <v>256</v>
      </c>
      <c r="K694" s="25">
        <v>5</v>
      </c>
      <c r="L694" s="11">
        <v>482.5</v>
      </c>
      <c r="M694" s="12">
        <v>0</v>
      </c>
      <c r="N694" s="13">
        <v>0</v>
      </c>
      <c r="O694" s="13">
        <v>5.78</v>
      </c>
      <c r="P694" s="13">
        <v>2418.2800000000002</v>
      </c>
      <c r="Q694" s="9" t="s">
        <v>69</v>
      </c>
      <c r="R694" s="9" t="s">
        <v>28</v>
      </c>
      <c r="S694" s="9" t="s">
        <v>71</v>
      </c>
      <c r="T694" s="9" t="s">
        <v>42</v>
      </c>
      <c r="U694" s="9" t="s">
        <v>43</v>
      </c>
      <c r="V694" s="9" t="s">
        <v>1459</v>
      </c>
    </row>
    <row r="695" spans="1:22" ht="17.100000000000001" customHeight="1" x14ac:dyDescent="0.25">
      <c r="A695" s="29" t="s">
        <v>2345</v>
      </c>
      <c r="B695" s="15">
        <v>44953</v>
      </c>
      <c r="C695" s="9">
        <f t="shared" si="10"/>
        <v>2023</v>
      </c>
      <c r="D695" s="9" t="str">
        <f>TEXT(salestable[[#This Row],[OrderDate]],"MMM")</f>
        <v>Jan</v>
      </c>
      <c r="E695" s="14" t="s">
        <v>1997</v>
      </c>
      <c r="F695" s="14" t="s">
        <v>637</v>
      </c>
      <c r="G695" s="14" t="s">
        <v>164</v>
      </c>
      <c r="H695" s="14" t="s">
        <v>165</v>
      </c>
      <c r="I695" s="14" t="s">
        <v>98</v>
      </c>
      <c r="J695" s="14" t="s">
        <v>263</v>
      </c>
      <c r="K695" s="25">
        <v>2</v>
      </c>
      <c r="L695" s="16">
        <v>227.77</v>
      </c>
      <c r="M695" s="17">
        <v>0</v>
      </c>
      <c r="N695" s="18">
        <v>22.78</v>
      </c>
      <c r="O695" s="18">
        <v>11.15</v>
      </c>
      <c r="P695" s="18">
        <v>489.47</v>
      </c>
      <c r="Q695" s="14" t="s">
        <v>27</v>
      </c>
      <c r="R695" s="14" t="s">
        <v>99</v>
      </c>
      <c r="S695" s="14" t="s">
        <v>89</v>
      </c>
      <c r="T695" s="14" t="s">
        <v>90</v>
      </c>
      <c r="U695" s="14" t="s">
        <v>43</v>
      </c>
      <c r="V695" s="14" t="s">
        <v>2346</v>
      </c>
    </row>
    <row r="696" spans="1:22" ht="17.100000000000001" customHeight="1" x14ac:dyDescent="0.25">
      <c r="A696" s="28" t="s">
        <v>2347</v>
      </c>
      <c r="B696" s="10">
        <v>45402</v>
      </c>
      <c r="C696" s="9">
        <f t="shared" si="10"/>
        <v>2024</v>
      </c>
      <c r="D696" s="9" t="str">
        <f>TEXT(salestable[[#This Row],[OrderDate]],"MMM")</f>
        <v>Apr</v>
      </c>
      <c r="E696" s="9" t="s">
        <v>2348</v>
      </c>
      <c r="F696" s="9" t="s">
        <v>1496</v>
      </c>
      <c r="G696" s="9" t="s">
        <v>178</v>
      </c>
      <c r="H696" s="9" t="s">
        <v>179</v>
      </c>
      <c r="I696" s="9" t="s">
        <v>25</v>
      </c>
      <c r="J696" s="9" t="s">
        <v>123</v>
      </c>
      <c r="K696" s="25">
        <v>2</v>
      </c>
      <c r="L696" s="11">
        <v>238.74</v>
      </c>
      <c r="M696" s="12">
        <v>0.3</v>
      </c>
      <c r="N696" s="13">
        <v>16.71</v>
      </c>
      <c r="O696" s="13">
        <v>2.2400000000000002</v>
      </c>
      <c r="P696" s="13">
        <v>353.19</v>
      </c>
      <c r="Q696" s="9" t="s">
        <v>153</v>
      </c>
      <c r="R696" s="9" t="s">
        <v>28</v>
      </c>
      <c r="S696" s="9" t="s">
        <v>124</v>
      </c>
      <c r="T696" s="9" t="s">
        <v>125</v>
      </c>
      <c r="U696" s="9" t="s">
        <v>43</v>
      </c>
      <c r="V696" s="9" t="s">
        <v>2349</v>
      </c>
    </row>
    <row r="697" spans="1:22" ht="17.100000000000001" customHeight="1" x14ac:dyDescent="0.25">
      <c r="A697" s="29" t="s">
        <v>2350</v>
      </c>
      <c r="B697" s="15">
        <v>44808</v>
      </c>
      <c r="C697" s="9">
        <f t="shared" si="10"/>
        <v>2022</v>
      </c>
      <c r="D697" s="9" t="str">
        <f>TEXT(salestable[[#This Row],[OrderDate]],"MMM")</f>
        <v>Sep</v>
      </c>
      <c r="E697" s="14" t="s">
        <v>2351</v>
      </c>
      <c r="F697" s="14" t="s">
        <v>2185</v>
      </c>
      <c r="G697" s="14" t="s">
        <v>114</v>
      </c>
      <c r="H697" s="14" t="s">
        <v>115</v>
      </c>
      <c r="I697" s="14" t="s">
        <v>50</v>
      </c>
      <c r="J697" s="14" t="s">
        <v>263</v>
      </c>
      <c r="K697" s="25">
        <v>3</v>
      </c>
      <c r="L697" s="16">
        <v>107.51</v>
      </c>
      <c r="M697" s="17">
        <v>0.05</v>
      </c>
      <c r="N697" s="18">
        <v>0</v>
      </c>
      <c r="O697" s="18">
        <v>13.53</v>
      </c>
      <c r="P697" s="18">
        <v>319.93</v>
      </c>
      <c r="Q697" s="14" t="s">
        <v>69</v>
      </c>
      <c r="R697" s="14" t="s">
        <v>132</v>
      </c>
      <c r="S697" s="14" t="s">
        <v>210</v>
      </c>
      <c r="T697" s="14" t="s">
        <v>42</v>
      </c>
      <c r="U697" s="14" t="s">
        <v>43</v>
      </c>
      <c r="V697" s="14" t="s">
        <v>1872</v>
      </c>
    </row>
    <row r="698" spans="1:22" ht="17.100000000000001" customHeight="1" x14ac:dyDescent="0.25">
      <c r="A698" s="28" t="s">
        <v>2352</v>
      </c>
      <c r="B698" s="10">
        <v>44839</v>
      </c>
      <c r="C698" s="9">
        <f t="shared" si="10"/>
        <v>2022</v>
      </c>
      <c r="D698" s="9" t="str">
        <f>TEXT(salestable[[#This Row],[OrderDate]],"MMM")</f>
        <v>Oct</v>
      </c>
      <c r="E698" s="9" t="s">
        <v>2353</v>
      </c>
      <c r="F698" s="9" t="s">
        <v>823</v>
      </c>
      <c r="G698" s="9" t="s">
        <v>244</v>
      </c>
      <c r="H698" s="9" t="s">
        <v>245</v>
      </c>
      <c r="I698" s="9" t="s">
        <v>108</v>
      </c>
      <c r="J698" s="9" t="s">
        <v>256</v>
      </c>
      <c r="K698" s="25">
        <v>5</v>
      </c>
      <c r="L698" s="11">
        <v>226.07</v>
      </c>
      <c r="M698" s="12">
        <v>0</v>
      </c>
      <c r="N698" s="13">
        <v>90.43</v>
      </c>
      <c r="O698" s="13">
        <v>5.75</v>
      </c>
      <c r="P698" s="13">
        <v>1226.53</v>
      </c>
      <c r="Q698" s="9" t="s">
        <v>40</v>
      </c>
      <c r="R698" s="9" t="s">
        <v>28</v>
      </c>
      <c r="S698" s="9" t="s">
        <v>89</v>
      </c>
      <c r="T698" s="9" t="s">
        <v>90</v>
      </c>
      <c r="U698" s="9" t="s">
        <v>43</v>
      </c>
      <c r="V698" s="9" t="s">
        <v>2354</v>
      </c>
    </row>
    <row r="699" spans="1:22" ht="17.100000000000001" customHeight="1" x14ac:dyDescent="0.25">
      <c r="A699" s="29" t="s">
        <v>2355</v>
      </c>
      <c r="B699" s="15">
        <v>43926</v>
      </c>
      <c r="C699" s="9">
        <f t="shared" si="10"/>
        <v>2020</v>
      </c>
      <c r="D699" s="9" t="str">
        <f>TEXT(salestable[[#This Row],[OrderDate]],"MMM")</f>
        <v>Apr</v>
      </c>
      <c r="E699" s="14" t="s">
        <v>2356</v>
      </c>
      <c r="F699" s="14" t="s">
        <v>1170</v>
      </c>
      <c r="G699" s="14" t="s">
        <v>456</v>
      </c>
      <c r="H699" s="14" t="s">
        <v>457</v>
      </c>
      <c r="I699" s="14" t="s">
        <v>108</v>
      </c>
      <c r="J699" s="14" t="s">
        <v>263</v>
      </c>
      <c r="K699" s="25">
        <v>5</v>
      </c>
      <c r="L699" s="16">
        <v>168.27</v>
      </c>
      <c r="M699" s="17">
        <v>0.1</v>
      </c>
      <c r="N699" s="18">
        <v>0</v>
      </c>
      <c r="O699" s="18">
        <v>8.52</v>
      </c>
      <c r="P699" s="18">
        <v>765.74</v>
      </c>
      <c r="Q699" s="14" t="s">
        <v>69</v>
      </c>
      <c r="R699" s="14" t="s">
        <v>132</v>
      </c>
      <c r="S699" s="14" t="s">
        <v>51</v>
      </c>
      <c r="T699" s="14" t="s">
        <v>42</v>
      </c>
      <c r="U699" s="14" t="s">
        <v>43</v>
      </c>
      <c r="V699" s="14" t="s">
        <v>2357</v>
      </c>
    </row>
    <row r="700" spans="1:22" ht="17.100000000000001" customHeight="1" x14ac:dyDescent="0.25">
      <c r="A700" s="28" t="s">
        <v>2358</v>
      </c>
      <c r="B700" s="10">
        <v>45518</v>
      </c>
      <c r="C700" s="9">
        <f t="shared" si="10"/>
        <v>2024</v>
      </c>
      <c r="D700" s="9" t="str">
        <f>TEXT(salestable[[#This Row],[OrderDate]],"MMM")</f>
        <v>Aug</v>
      </c>
      <c r="E700" s="9" t="s">
        <v>2359</v>
      </c>
      <c r="F700" s="9" t="s">
        <v>2185</v>
      </c>
      <c r="G700" s="9" t="s">
        <v>812</v>
      </c>
      <c r="H700" s="9" t="s">
        <v>813</v>
      </c>
      <c r="I700" s="9" t="s">
        <v>25</v>
      </c>
      <c r="J700" s="9" t="s">
        <v>263</v>
      </c>
      <c r="K700" s="25">
        <v>2</v>
      </c>
      <c r="L700" s="11">
        <v>491.81</v>
      </c>
      <c r="M700" s="12">
        <v>0</v>
      </c>
      <c r="N700" s="13">
        <v>118.03</v>
      </c>
      <c r="O700" s="13">
        <v>12.07</v>
      </c>
      <c r="P700" s="13">
        <v>1113.72</v>
      </c>
      <c r="Q700" s="9" t="s">
        <v>69</v>
      </c>
      <c r="R700" s="9" t="s">
        <v>28</v>
      </c>
      <c r="S700" s="9" t="s">
        <v>124</v>
      </c>
      <c r="T700" s="9" t="s">
        <v>125</v>
      </c>
      <c r="U700" s="9" t="s">
        <v>72</v>
      </c>
      <c r="V700" s="9" t="s">
        <v>2360</v>
      </c>
    </row>
    <row r="701" spans="1:22" ht="17.100000000000001" customHeight="1" x14ac:dyDescent="0.25">
      <c r="A701" s="29" t="s">
        <v>2361</v>
      </c>
      <c r="B701" s="15">
        <v>44493</v>
      </c>
      <c r="C701" s="9">
        <f t="shared" si="10"/>
        <v>2021</v>
      </c>
      <c r="D701" s="9" t="str">
        <f>TEXT(salestable[[#This Row],[OrderDate]],"MMM")</f>
        <v>Oct</v>
      </c>
      <c r="E701" s="14" t="s">
        <v>2362</v>
      </c>
      <c r="F701" s="14" t="s">
        <v>1241</v>
      </c>
      <c r="G701" s="14" t="s">
        <v>48</v>
      </c>
      <c r="H701" s="14" t="s">
        <v>49</v>
      </c>
      <c r="I701" s="14" t="s">
        <v>108</v>
      </c>
      <c r="J701" s="14" t="s">
        <v>26</v>
      </c>
      <c r="K701" s="25">
        <v>5</v>
      </c>
      <c r="L701" s="16">
        <v>231.15</v>
      </c>
      <c r="M701" s="17">
        <v>0</v>
      </c>
      <c r="N701" s="18">
        <v>92.46</v>
      </c>
      <c r="O701" s="18">
        <v>4.8499999999999996</v>
      </c>
      <c r="P701" s="18">
        <v>1253.06</v>
      </c>
      <c r="Q701" s="14" t="s">
        <v>27</v>
      </c>
      <c r="R701" s="14" t="s">
        <v>28</v>
      </c>
      <c r="S701" s="14" t="s">
        <v>81</v>
      </c>
      <c r="T701" s="14" t="s">
        <v>82</v>
      </c>
      <c r="U701" s="14" t="s">
        <v>43</v>
      </c>
      <c r="V701" s="14" t="s">
        <v>2363</v>
      </c>
    </row>
    <row r="702" spans="1:22" ht="17.100000000000001" customHeight="1" x14ac:dyDescent="0.25">
      <c r="A702" s="28" t="s">
        <v>2364</v>
      </c>
      <c r="B702" s="10">
        <v>45044</v>
      </c>
      <c r="C702" s="9">
        <f t="shared" si="10"/>
        <v>2023</v>
      </c>
      <c r="D702" s="9" t="str">
        <f>TEXT(salestable[[#This Row],[OrderDate]],"MMM")</f>
        <v>Apr</v>
      </c>
      <c r="E702" s="9" t="s">
        <v>2365</v>
      </c>
      <c r="F702" s="9" t="s">
        <v>1878</v>
      </c>
      <c r="G702" s="9" t="s">
        <v>380</v>
      </c>
      <c r="H702" s="9" t="s">
        <v>381</v>
      </c>
      <c r="I702" s="9" t="s">
        <v>98</v>
      </c>
      <c r="J702" s="9" t="s">
        <v>26</v>
      </c>
      <c r="K702" s="25">
        <v>4</v>
      </c>
      <c r="L702" s="11">
        <v>506.79</v>
      </c>
      <c r="M702" s="12">
        <v>0.05</v>
      </c>
      <c r="N702" s="13">
        <v>231.1</v>
      </c>
      <c r="O702" s="13">
        <v>5.61</v>
      </c>
      <c r="P702" s="13">
        <v>2162.5100000000002</v>
      </c>
      <c r="Q702" s="9" t="s">
        <v>27</v>
      </c>
      <c r="R702" s="9" t="s">
        <v>132</v>
      </c>
      <c r="S702" s="9" t="s">
        <v>221</v>
      </c>
      <c r="T702" s="9" t="s">
        <v>222</v>
      </c>
      <c r="U702" s="9" t="s">
        <v>43</v>
      </c>
      <c r="V702" s="9" t="s">
        <v>2366</v>
      </c>
    </row>
    <row r="703" spans="1:22" ht="17.100000000000001" customHeight="1" x14ac:dyDescent="0.25">
      <c r="A703" s="29" t="s">
        <v>2367</v>
      </c>
      <c r="B703" s="15">
        <v>45590</v>
      </c>
      <c r="C703" s="9">
        <f t="shared" si="10"/>
        <v>2024</v>
      </c>
      <c r="D703" s="9" t="str">
        <f>TEXT(salestable[[#This Row],[OrderDate]],"MMM")</f>
        <v>Oct</v>
      </c>
      <c r="E703" s="14" t="s">
        <v>2368</v>
      </c>
      <c r="F703" s="14" t="s">
        <v>1107</v>
      </c>
      <c r="G703" s="14" t="s">
        <v>530</v>
      </c>
      <c r="H703" s="14" t="s">
        <v>531</v>
      </c>
      <c r="I703" s="14" t="s">
        <v>98</v>
      </c>
      <c r="J703" s="14" t="s">
        <v>79</v>
      </c>
      <c r="K703" s="25">
        <v>5</v>
      </c>
      <c r="L703" s="16">
        <v>104.66</v>
      </c>
      <c r="M703" s="17">
        <v>0</v>
      </c>
      <c r="N703" s="18">
        <v>62.8</v>
      </c>
      <c r="O703" s="18">
        <v>4.0999999999999996</v>
      </c>
      <c r="P703" s="18">
        <v>590.20000000000005</v>
      </c>
      <c r="Q703" s="14" t="s">
        <v>153</v>
      </c>
      <c r="R703" s="14" t="s">
        <v>132</v>
      </c>
      <c r="S703" s="14" t="s">
        <v>89</v>
      </c>
      <c r="T703" s="14" t="s">
        <v>90</v>
      </c>
      <c r="U703" s="14" t="s">
        <v>43</v>
      </c>
      <c r="V703" s="14" t="s">
        <v>2369</v>
      </c>
    </row>
    <row r="704" spans="1:22" ht="17.100000000000001" customHeight="1" x14ac:dyDescent="0.25">
      <c r="A704" s="28" t="s">
        <v>2370</v>
      </c>
      <c r="B704" s="10">
        <v>43867</v>
      </c>
      <c r="C704" s="9">
        <f t="shared" si="10"/>
        <v>2020</v>
      </c>
      <c r="D704" s="9" t="str">
        <f>TEXT(salestable[[#This Row],[OrderDate]],"MMM")</f>
        <v>Feb</v>
      </c>
      <c r="E704" s="9" t="s">
        <v>2371</v>
      </c>
      <c r="F704" s="9" t="s">
        <v>214</v>
      </c>
      <c r="G704" s="9" t="s">
        <v>121</v>
      </c>
      <c r="H704" s="9" t="s">
        <v>122</v>
      </c>
      <c r="I704" s="9" t="s">
        <v>108</v>
      </c>
      <c r="J704" s="9" t="s">
        <v>68</v>
      </c>
      <c r="K704" s="25">
        <v>5</v>
      </c>
      <c r="L704" s="11">
        <v>264.33999999999997</v>
      </c>
      <c r="M704" s="12">
        <v>0</v>
      </c>
      <c r="N704" s="13">
        <v>0</v>
      </c>
      <c r="O704" s="13">
        <v>10.32</v>
      </c>
      <c r="P704" s="13">
        <v>1332.02</v>
      </c>
      <c r="Q704" s="9" t="s">
        <v>153</v>
      </c>
      <c r="R704" s="9" t="s">
        <v>28</v>
      </c>
      <c r="S704" s="9" t="s">
        <v>228</v>
      </c>
      <c r="T704" s="9" t="s">
        <v>82</v>
      </c>
      <c r="U704" s="9" t="s">
        <v>235</v>
      </c>
      <c r="V704" s="9" t="s">
        <v>2372</v>
      </c>
    </row>
    <row r="705" spans="1:22" ht="17.100000000000001" customHeight="1" x14ac:dyDescent="0.25">
      <c r="A705" s="29" t="s">
        <v>2373</v>
      </c>
      <c r="B705" s="15">
        <v>45634</v>
      </c>
      <c r="C705" s="9">
        <f t="shared" si="10"/>
        <v>2024</v>
      </c>
      <c r="D705" s="9" t="str">
        <f>TEXT(salestable[[#This Row],[OrderDate]],"MMM")</f>
        <v>Dec</v>
      </c>
      <c r="E705" s="14" t="s">
        <v>2374</v>
      </c>
      <c r="F705" s="14" t="s">
        <v>652</v>
      </c>
      <c r="G705" s="14" t="s">
        <v>380</v>
      </c>
      <c r="H705" s="14" t="s">
        <v>381</v>
      </c>
      <c r="I705" s="14" t="s">
        <v>50</v>
      </c>
      <c r="J705" s="14" t="s">
        <v>79</v>
      </c>
      <c r="K705" s="25">
        <v>2</v>
      </c>
      <c r="L705" s="16">
        <v>71.290000000000006</v>
      </c>
      <c r="M705" s="17">
        <v>0.05</v>
      </c>
      <c r="N705" s="18">
        <v>10.84</v>
      </c>
      <c r="O705" s="18">
        <v>13.13</v>
      </c>
      <c r="P705" s="18">
        <v>159.41999999999999</v>
      </c>
      <c r="Q705" s="14" t="s">
        <v>40</v>
      </c>
      <c r="R705" s="14" t="s">
        <v>28</v>
      </c>
      <c r="S705" s="14" t="s">
        <v>41</v>
      </c>
      <c r="T705" s="14" t="s">
        <v>42</v>
      </c>
      <c r="U705" s="14" t="s">
        <v>43</v>
      </c>
      <c r="V705" s="14" t="s">
        <v>2375</v>
      </c>
    </row>
    <row r="706" spans="1:22" ht="17.100000000000001" customHeight="1" x14ac:dyDescent="0.25">
      <c r="A706" s="28" t="s">
        <v>2376</v>
      </c>
      <c r="B706" s="10">
        <v>45223</v>
      </c>
      <c r="C706" s="9">
        <f t="shared" si="10"/>
        <v>2023</v>
      </c>
      <c r="D706" s="9" t="str">
        <f>TEXT(salestable[[#This Row],[OrderDate]],"MMM")</f>
        <v>Oct</v>
      </c>
      <c r="E706" s="9" t="s">
        <v>2377</v>
      </c>
      <c r="F706" s="9" t="s">
        <v>597</v>
      </c>
      <c r="G706" s="9" t="s">
        <v>151</v>
      </c>
      <c r="H706" s="9" t="s">
        <v>152</v>
      </c>
      <c r="I706" s="9" t="s">
        <v>98</v>
      </c>
      <c r="J706" s="9" t="s">
        <v>256</v>
      </c>
      <c r="K706" s="25">
        <v>5</v>
      </c>
      <c r="L706" s="11">
        <v>597.16</v>
      </c>
      <c r="M706" s="12">
        <v>0.2</v>
      </c>
      <c r="N706" s="13">
        <v>0</v>
      </c>
      <c r="O706" s="13">
        <v>13.59</v>
      </c>
      <c r="P706" s="13">
        <v>2402.23</v>
      </c>
      <c r="Q706" s="9" t="s">
        <v>69</v>
      </c>
      <c r="R706" s="9" t="s">
        <v>28</v>
      </c>
      <c r="S706" s="9" t="s">
        <v>81</v>
      </c>
      <c r="T706" s="9" t="s">
        <v>82</v>
      </c>
      <c r="U706" s="9" t="s">
        <v>43</v>
      </c>
      <c r="V706" s="9" t="s">
        <v>1692</v>
      </c>
    </row>
    <row r="707" spans="1:22" ht="17.100000000000001" customHeight="1" x14ac:dyDescent="0.25">
      <c r="A707" s="29" t="s">
        <v>2378</v>
      </c>
      <c r="B707" s="15">
        <v>45549</v>
      </c>
      <c r="C707" s="9">
        <f t="shared" si="10"/>
        <v>2024</v>
      </c>
      <c r="D707" s="9" t="str">
        <f>TEXT(salestable[[#This Row],[OrderDate]],"MMM")</f>
        <v>Sep</v>
      </c>
      <c r="E707" s="14" t="s">
        <v>2379</v>
      </c>
      <c r="F707" s="14" t="s">
        <v>849</v>
      </c>
      <c r="G707" s="14" t="s">
        <v>261</v>
      </c>
      <c r="H707" s="14" t="s">
        <v>262</v>
      </c>
      <c r="I707" s="14" t="s">
        <v>50</v>
      </c>
      <c r="J707" s="14" t="s">
        <v>123</v>
      </c>
      <c r="K707" s="25">
        <v>1</v>
      </c>
      <c r="L707" s="16">
        <v>362.88</v>
      </c>
      <c r="M707" s="17">
        <v>0.05</v>
      </c>
      <c r="N707" s="18">
        <v>41.37</v>
      </c>
      <c r="O707" s="18">
        <v>7.83</v>
      </c>
      <c r="P707" s="18">
        <v>393.94</v>
      </c>
      <c r="Q707" s="14" t="s">
        <v>69</v>
      </c>
      <c r="R707" s="14" t="s">
        <v>28</v>
      </c>
      <c r="S707" s="14" t="s">
        <v>210</v>
      </c>
      <c r="T707" s="14" t="s">
        <v>42</v>
      </c>
      <c r="U707" s="14" t="s">
        <v>43</v>
      </c>
      <c r="V707" s="14" t="s">
        <v>2380</v>
      </c>
    </row>
    <row r="708" spans="1:22" ht="17.100000000000001" customHeight="1" x14ac:dyDescent="0.25">
      <c r="A708" s="28" t="s">
        <v>2381</v>
      </c>
      <c r="B708" s="10">
        <v>45379</v>
      </c>
      <c r="C708" s="9">
        <f t="shared" ref="C708:C771" si="11">YEAR(B708)</f>
        <v>2024</v>
      </c>
      <c r="D708" s="9" t="str">
        <f>TEXT(salestable[[#This Row],[OrderDate]],"MMM")</f>
        <v>Mar</v>
      </c>
      <c r="E708" s="9" t="s">
        <v>2382</v>
      </c>
      <c r="F708" s="9" t="s">
        <v>791</v>
      </c>
      <c r="G708" s="9" t="s">
        <v>87</v>
      </c>
      <c r="H708" s="9" t="s">
        <v>88</v>
      </c>
      <c r="I708" s="9" t="s">
        <v>25</v>
      </c>
      <c r="J708" s="9" t="s">
        <v>263</v>
      </c>
      <c r="K708" s="25">
        <v>5</v>
      </c>
      <c r="L708" s="11">
        <v>220.11</v>
      </c>
      <c r="M708" s="12">
        <v>0.05</v>
      </c>
      <c r="N708" s="13">
        <v>83.64</v>
      </c>
      <c r="O708" s="13">
        <v>6.93</v>
      </c>
      <c r="P708" s="13">
        <v>1136.0899999999999</v>
      </c>
      <c r="Q708" s="9" t="s">
        <v>40</v>
      </c>
      <c r="R708" s="9" t="s">
        <v>28</v>
      </c>
      <c r="S708" s="9" t="s">
        <v>51</v>
      </c>
      <c r="T708" s="9" t="s">
        <v>42</v>
      </c>
      <c r="U708" s="9" t="s">
        <v>43</v>
      </c>
      <c r="V708" s="9" t="s">
        <v>1754</v>
      </c>
    </row>
    <row r="709" spans="1:22" ht="17.100000000000001" customHeight="1" x14ac:dyDescent="0.25">
      <c r="A709" s="29" t="s">
        <v>2383</v>
      </c>
      <c r="B709" s="15">
        <v>44109</v>
      </c>
      <c r="C709" s="9">
        <f t="shared" si="11"/>
        <v>2020</v>
      </c>
      <c r="D709" s="9" t="str">
        <f>TEXT(salestable[[#This Row],[OrderDate]],"MMM")</f>
        <v>Oct</v>
      </c>
      <c r="E709" s="14" t="s">
        <v>2384</v>
      </c>
      <c r="F709" s="14" t="s">
        <v>1006</v>
      </c>
      <c r="G709" s="14" t="s">
        <v>96</v>
      </c>
      <c r="H709" s="14" t="s">
        <v>97</v>
      </c>
      <c r="I709" s="14" t="s">
        <v>50</v>
      </c>
      <c r="J709" s="14" t="s">
        <v>109</v>
      </c>
      <c r="K709" s="25">
        <v>2</v>
      </c>
      <c r="L709" s="16">
        <v>298.51</v>
      </c>
      <c r="M709" s="17">
        <v>0.3</v>
      </c>
      <c r="N709" s="18">
        <v>20.9</v>
      </c>
      <c r="O709" s="18">
        <v>6.99</v>
      </c>
      <c r="P709" s="18">
        <v>445.8</v>
      </c>
      <c r="Q709" s="14" t="s">
        <v>69</v>
      </c>
      <c r="R709" s="14" t="s">
        <v>28</v>
      </c>
      <c r="S709" s="14" t="s">
        <v>210</v>
      </c>
      <c r="T709" s="14" t="s">
        <v>42</v>
      </c>
      <c r="U709" s="14" t="s">
        <v>43</v>
      </c>
      <c r="V709" s="14" t="s">
        <v>2385</v>
      </c>
    </row>
    <row r="710" spans="1:22" ht="17.100000000000001" customHeight="1" x14ac:dyDescent="0.25">
      <c r="A710" s="28" t="s">
        <v>2386</v>
      </c>
      <c r="B710" s="10">
        <v>44047</v>
      </c>
      <c r="C710" s="9">
        <f t="shared" si="11"/>
        <v>2020</v>
      </c>
      <c r="D710" s="9" t="str">
        <f>TEXT(salestable[[#This Row],[OrderDate]],"MMM")</f>
        <v>Aug</v>
      </c>
      <c r="E710" s="9" t="s">
        <v>2387</v>
      </c>
      <c r="F710" s="9" t="s">
        <v>716</v>
      </c>
      <c r="G710" s="9" t="s">
        <v>374</v>
      </c>
      <c r="H710" s="9" t="s">
        <v>375</v>
      </c>
      <c r="I710" s="9" t="s">
        <v>98</v>
      </c>
      <c r="J710" s="9" t="s">
        <v>263</v>
      </c>
      <c r="K710" s="25">
        <v>1</v>
      </c>
      <c r="L710" s="11">
        <v>19.55</v>
      </c>
      <c r="M710" s="12">
        <v>0.05</v>
      </c>
      <c r="N710" s="13">
        <v>2.23</v>
      </c>
      <c r="O710" s="13">
        <v>3.7</v>
      </c>
      <c r="P710" s="13">
        <v>24.5</v>
      </c>
      <c r="Q710" s="9" t="s">
        <v>153</v>
      </c>
      <c r="R710" s="9" t="s">
        <v>28</v>
      </c>
      <c r="S710" s="9" t="s">
        <v>228</v>
      </c>
      <c r="T710" s="9" t="s">
        <v>82</v>
      </c>
      <c r="U710" s="9" t="s">
        <v>31</v>
      </c>
      <c r="V710" s="9" t="s">
        <v>2388</v>
      </c>
    </row>
    <row r="711" spans="1:22" ht="17.100000000000001" customHeight="1" x14ac:dyDescent="0.25">
      <c r="A711" s="29" t="s">
        <v>2389</v>
      </c>
      <c r="B711" s="15">
        <v>44697</v>
      </c>
      <c r="C711" s="9">
        <f t="shared" si="11"/>
        <v>2022</v>
      </c>
      <c r="D711" s="9" t="str">
        <f>TEXT(salestable[[#This Row],[OrderDate]],"MMM")</f>
        <v>May</v>
      </c>
      <c r="E711" s="14" t="s">
        <v>75</v>
      </c>
      <c r="F711" s="14" t="s">
        <v>656</v>
      </c>
      <c r="G711" s="14" t="s">
        <v>114</v>
      </c>
      <c r="H711" s="14" t="s">
        <v>115</v>
      </c>
      <c r="I711" s="14" t="s">
        <v>38</v>
      </c>
      <c r="J711" s="14" t="s">
        <v>256</v>
      </c>
      <c r="K711" s="25">
        <v>4</v>
      </c>
      <c r="L711" s="16">
        <v>62.63</v>
      </c>
      <c r="M711" s="17">
        <v>0.05</v>
      </c>
      <c r="N711" s="18">
        <v>19.04</v>
      </c>
      <c r="O711" s="18">
        <v>11.02</v>
      </c>
      <c r="P711" s="18">
        <v>268.05</v>
      </c>
      <c r="Q711" s="14" t="s">
        <v>80</v>
      </c>
      <c r="R711" s="14" t="s">
        <v>28</v>
      </c>
      <c r="S711" s="14" t="s">
        <v>145</v>
      </c>
      <c r="T711" s="14" t="s">
        <v>146</v>
      </c>
      <c r="U711" s="14" t="s">
        <v>235</v>
      </c>
      <c r="V711" s="14" t="s">
        <v>2390</v>
      </c>
    </row>
    <row r="712" spans="1:22" ht="17.100000000000001" customHeight="1" x14ac:dyDescent="0.25">
      <c r="A712" s="28" t="s">
        <v>2391</v>
      </c>
      <c r="B712" s="10">
        <v>44703</v>
      </c>
      <c r="C712" s="9">
        <f t="shared" si="11"/>
        <v>2022</v>
      </c>
      <c r="D712" s="9" t="str">
        <f>TEXT(salestable[[#This Row],[OrderDate]],"MMM")</f>
        <v>May</v>
      </c>
      <c r="E712" s="9" t="s">
        <v>2392</v>
      </c>
      <c r="F712" s="9" t="s">
        <v>964</v>
      </c>
      <c r="G712" s="9" t="s">
        <v>391</v>
      </c>
      <c r="H712" s="9" t="s">
        <v>392</v>
      </c>
      <c r="I712" s="9" t="s">
        <v>50</v>
      </c>
      <c r="J712" s="9" t="s">
        <v>354</v>
      </c>
      <c r="K712" s="25">
        <v>1</v>
      </c>
      <c r="L712" s="11">
        <v>470.49</v>
      </c>
      <c r="M712" s="12">
        <v>0.15</v>
      </c>
      <c r="N712" s="13">
        <v>20</v>
      </c>
      <c r="O712" s="13">
        <v>4.9000000000000004</v>
      </c>
      <c r="P712" s="13">
        <v>424.82</v>
      </c>
      <c r="Q712" s="9" t="s">
        <v>153</v>
      </c>
      <c r="R712" s="9" t="s">
        <v>28</v>
      </c>
      <c r="S712" s="9" t="s">
        <v>145</v>
      </c>
      <c r="T712" s="9" t="s">
        <v>146</v>
      </c>
      <c r="U712" s="9" t="s">
        <v>43</v>
      </c>
      <c r="V712" s="9" t="s">
        <v>2393</v>
      </c>
    </row>
    <row r="713" spans="1:22" ht="17.100000000000001" customHeight="1" x14ac:dyDescent="0.25">
      <c r="A713" s="29" t="s">
        <v>2394</v>
      </c>
      <c r="B713" s="15">
        <v>45652</v>
      </c>
      <c r="C713" s="9">
        <f t="shared" si="11"/>
        <v>2024</v>
      </c>
      <c r="D713" s="9" t="str">
        <f>TEXT(salestable[[#This Row],[OrderDate]],"MMM")</f>
        <v>Dec</v>
      </c>
      <c r="E713" s="14" t="s">
        <v>2395</v>
      </c>
      <c r="F713" s="14" t="s">
        <v>373</v>
      </c>
      <c r="G713" s="14" t="s">
        <v>244</v>
      </c>
      <c r="H713" s="14" t="s">
        <v>245</v>
      </c>
      <c r="I713" s="14" t="s">
        <v>50</v>
      </c>
      <c r="J713" s="14" t="s">
        <v>39</v>
      </c>
      <c r="K713" s="25">
        <v>5</v>
      </c>
      <c r="L713" s="16">
        <v>245.4</v>
      </c>
      <c r="M713" s="17">
        <v>0.05</v>
      </c>
      <c r="N713" s="18">
        <v>58.28</v>
      </c>
      <c r="O713" s="18">
        <v>11.42</v>
      </c>
      <c r="P713" s="18">
        <v>1235.3499999999999</v>
      </c>
      <c r="Q713" s="14" t="s">
        <v>40</v>
      </c>
      <c r="R713" s="14" t="s">
        <v>99</v>
      </c>
      <c r="S713" s="14" t="s">
        <v>339</v>
      </c>
      <c r="T713" s="14" t="s">
        <v>82</v>
      </c>
      <c r="U713" s="14" t="s">
        <v>43</v>
      </c>
      <c r="V713" s="14" t="s">
        <v>2396</v>
      </c>
    </row>
    <row r="714" spans="1:22" ht="17.100000000000001" customHeight="1" x14ac:dyDescent="0.25">
      <c r="A714" s="28" t="s">
        <v>2397</v>
      </c>
      <c r="B714" s="10">
        <v>45127</v>
      </c>
      <c r="C714" s="9">
        <f t="shared" si="11"/>
        <v>2023</v>
      </c>
      <c r="D714" s="9" t="str">
        <f>TEXT(salestable[[#This Row],[OrderDate]],"MMM")</f>
        <v>Jul</v>
      </c>
      <c r="E714" s="9" t="s">
        <v>2398</v>
      </c>
      <c r="F714" s="9" t="s">
        <v>624</v>
      </c>
      <c r="G714" s="9" t="s">
        <v>380</v>
      </c>
      <c r="H714" s="9" t="s">
        <v>381</v>
      </c>
      <c r="I714" s="9" t="s">
        <v>180</v>
      </c>
      <c r="J714" s="9" t="s">
        <v>256</v>
      </c>
      <c r="K714" s="25">
        <v>5</v>
      </c>
      <c r="L714" s="11">
        <v>148.75</v>
      </c>
      <c r="M714" s="12">
        <v>0</v>
      </c>
      <c r="N714" s="13">
        <v>59.5</v>
      </c>
      <c r="O714" s="13">
        <v>1.38</v>
      </c>
      <c r="P714" s="13">
        <v>804.63</v>
      </c>
      <c r="Q714" s="9" t="s">
        <v>69</v>
      </c>
      <c r="R714" s="9" t="s">
        <v>28</v>
      </c>
      <c r="S714" s="9" t="s">
        <v>41</v>
      </c>
      <c r="T714" s="9" t="s">
        <v>42</v>
      </c>
      <c r="U714" s="9" t="s">
        <v>91</v>
      </c>
      <c r="V714" s="9" t="s">
        <v>1345</v>
      </c>
    </row>
    <row r="715" spans="1:22" ht="17.100000000000001" customHeight="1" x14ac:dyDescent="0.25">
      <c r="A715" s="29" t="s">
        <v>2399</v>
      </c>
      <c r="B715" s="15">
        <v>43892</v>
      </c>
      <c r="C715" s="9">
        <f t="shared" si="11"/>
        <v>2020</v>
      </c>
      <c r="D715" s="9" t="str">
        <f>TEXT(salestable[[#This Row],[OrderDate]],"MMM")</f>
        <v>Mar</v>
      </c>
      <c r="E715" s="14" t="s">
        <v>2400</v>
      </c>
      <c r="F715" s="14" t="s">
        <v>597</v>
      </c>
      <c r="G715" s="14" t="s">
        <v>302</v>
      </c>
      <c r="H715" s="14" t="s">
        <v>303</v>
      </c>
      <c r="I715" s="14" t="s">
        <v>25</v>
      </c>
      <c r="J715" s="14" t="s">
        <v>58</v>
      </c>
      <c r="K715" s="25">
        <v>3</v>
      </c>
      <c r="L715" s="16">
        <v>35.159999999999997</v>
      </c>
      <c r="M715" s="17">
        <v>0.05</v>
      </c>
      <c r="N715" s="18">
        <v>5.01</v>
      </c>
      <c r="O715" s="18">
        <v>5.41</v>
      </c>
      <c r="P715" s="18">
        <v>110.63</v>
      </c>
      <c r="Q715" s="14" t="s">
        <v>40</v>
      </c>
      <c r="R715" s="14" t="s">
        <v>28</v>
      </c>
      <c r="S715" s="14" t="s">
        <v>89</v>
      </c>
      <c r="T715" s="14" t="s">
        <v>90</v>
      </c>
      <c r="U715" s="14" t="s">
        <v>43</v>
      </c>
      <c r="V715" s="14" t="s">
        <v>126</v>
      </c>
    </row>
    <row r="716" spans="1:22" ht="17.100000000000001" customHeight="1" x14ac:dyDescent="0.25">
      <c r="A716" s="28" t="s">
        <v>2401</v>
      </c>
      <c r="B716" s="10">
        <v>44426</v>
      </c>
      <c r="C716" s="9">
        <f t="shared" si="11"/>
        <v>2021</v>
      </c>
      <c r="D716" s="9" t="str">
        <f>TEXT(salestable[[#This Row],[OrderDate]],"MMM")</f>
        <v>Aug</v>
      </c>
      <c r="E716" s="9" t="s">
        <v>2402</v>
      </c>
      <c r="F716" s="9" t="s">
        <v>1736</v>
      </c>
      <c r="G716" s="9" t="s">
        <v>261</v>
      </c>
      <c r="H716" s="9" t="s">
        <v>262</v>
      </c>
      <c r="I716" s="9" t="s">
        <v>50</v>
      </c>
      <c r="J716" s="9" t="s">
        <v>79</v>
      </c>
      <c r="K716" s="25">
        <v>4</v>
      </c>
      <c r="L716" s="11">
        <v>467.71</v>
      </c>
      <c r="M716" s="12">
        <v>0.15</v>
      </c>
      <c r="N716" s="13">
        <v>190.83</v>
      </c>
      <c r="O716" s="13">
        <v>10.5</v>
      </c>
      <c r="P716" s="13">
        <v>1791.54</v>
      </c>
      <c r="Q716" s="9" t="s">
        <v>27</v>
      </c>
      <c r="R716" s="9" t="s">
        <v>28</v>
      </c>
      <c r="S716" s="9" t="s">
        <v>116</v>
      </c>
      <c r="T716" s="9" t="s">
        <v>42</v>
      </c>
      <c r="U716" s="9" t="s">
        <v>43</v>
      </c>
      <c r="V716" s="9" t="s">
        <v>2403</v>
      </c>
    </row>
    <row r="717" spans="1:22" ht="17.100000000000001" customHeight="1" x14ac:dyDescent="0.25">
      <c r="A717" s="29" t="s">
        <v>2404</v>
      </c>
      <c r="B717" s="15">
        <v>44559</v>
      </c>
      <c r="C717" s="9">
        <f t="shared" si="11"/>
        <v>2021</v>
      </c>
      <c r="D717" s="9" t="str">
        <f>TEXT(salestable[[#This Row],[OrderDate]],"MMM")</f>
        <v>Dec</v>
      </c>
      <c r="E717" s="14" t="s">
        <v>2405</v>
      </c>
      <c r="F717" s="14" t="s">
        <v>843</v>
      </c>
      <c r="G717" s="14" t="s">
        <v>130</v>
      </c>
      <c r="H717" s="14" t="s">
        <v>131</v>
      </c>
      <c r="I717" s="14" t="s">
        <v>25</v>
      </c>
      <c r="J717" s="14" t="s">
        <v>123</v>
      </c>
      <c r="K717" s="25">
        <v>2</v>
      </c>
      <c r="L717" s="16">
        <v>221.87</v>
      </c>
      <c r="M717" s="17">
        <v>0</v>
      </c>
      <c r="N717" s="18">
        <v>22.19</v>
      </c>
      <c r="O717" s="18">
        <v>1.1100000000000001</v>
      </c>
      <c r="P717" s="18">
        <v>467.04</v>
      </c>
      <c r="Q717" s="14" t="s">
        <v>69</v>
      </c>
      <c r="R717" s="14" t="s">
        <v>28</v>
      </c>
      <c r="S717" s="14" t="s">
        <v>154</v>
      </c>
      <c r="T717" s="14" t="s">
        <v>155</v>
      </c>
      <c r="U717" s="14" t="s">
        <v>43</v>
      </c>
      <c r="V717" s="14" t="s">
        <v>677</v>
      </c>
    </row>
    <row r="718" spans="1:22" ht="17.100000000000001" customHeight="1" x14ac:dyDescent="0.25">
      <c r="A718" s="28" t="s">
        <v>2406</v>
      </c>
      <c r="B718" s="10">
        <v>45196</v>
      </c>
      <c r="C718" s="9">
        <f t="shared" si="11"/>
        <v>2023</v>
      </c>
      <c r="D718" s="9" t="str">
        <f>TEXT(salestable[[#This Row],[OrderDate]],"MMM")</f>
        <v>Sep</v>
      </c>
      <c r="E718" s="9" t="s">
        <v>2407</v>
      </c>
      <c r="F718" s="9" t="s">
        <v>120</v>
      </c>
      <c r="G718" s="9" t="s">
        <v>574</v>
      </c>
      <c r="H718" s="9" t="s">
        <v>575</v>
      </c>
      <c r="I718" s="9" t="s">
        <v>108</v>
      </c>
      <c r="J718" s="9" t="s">
        <v>123</v>
      </c>
      <c r="K718" s="25">
        <v>2</v>
      </c>
      <c r="L718" s="11">
        <v>487.44</v>
      </c>
      <c r="M718" s="12">
        <v>0</v>
      </c>
      <c r="N718" s="13">
        <v>77.989999999999995</v>
      </c>
      <c r="O718" s="13">
        <v>5.31</v>
      </c>
      <c r="P718" s="13">
        <v>1058.18</v>
      </c>
      <c r="Q718" s="9" t="s">
        <v>153</v>
      </c>
      <c r="R718" s="9" t="s">
        <v>181</v>
      </c>
      <c r="S718" s="9" t="s">
        <v>81</v>
      </c>
      <c r="T718" s="9" t="s">
        <v>82</v>
      </c>
      <c r="U718" s="9" t="s">
        <v>43</v>
      </c>
      <c r="V718" s="9" t="s">
        <v>2408</v>
      </c>
    </row>
    <row r="719" spans="1:22" ht="17.100000000000001" customHeight="1" x14ac:dyDescent="0.25">
      <c r="A719" s="29" t="s">
        <v>2409</v>
      </c>
      <c r="B719" s="15">
        <v>44227</v>
      </c>
      <c r="C719" s="9">
        <f t="shared" si="11"/>
        <v>2021</v>
      </c>
      <c r="D719" s="9" t="str">
        <f>TEXT(salestable[[#This Row],[OrderDate]],"MMM")</f>
        <v>Jan</v>
      </c>
      <c r="E719" s="14" t="s">
        <v>2410</v>
      </c>
      <c r="F719" s="14" t="s">
        <v>187</v>
      </c>
      <c r="G719" s="14" t="s">
        <v>244</v>
      </c>
      <c r="H719" s="14" t="s">
        <v>245</v>
      </c>
      <c r="I719" s="14" t="s">
        <v>50</v>
      </c>
      <c r="J719" s="14" t="s">
        <v>58</v>
      </c>
      <c r="K719" s="25">
        <v>2</v>
      </c>
      <c r="L719" s="16">
        <v>56.82</v>
      </c>
      <c r="M719" s="17">
        <v>0</v>
      </c>
      <c r="N719" s="18">
        <v>13.64</v>
      </c>
      <c r="O719" s="18">
        <v>10.54</v>
      </c>
      <c r="P719" s="18">
        <v>137.82</v>
      </c>
      <c r="Q719" s="14" t="s">
        <v>40</v>
      </c>
      <c r="R719" s="14" t="s">
        <v>28</v>
      </c>
      <c r="S719" s="14" t="s">
        <v>60</v>
      </c>
      <c r="T719" s="14" t="s">
        <v>61</v>
      </c>
      <c r="U719" s="14" t="s">
        <v>31</v>
      </c>
      <c r="V719" s="14" t="s">
        <v>2411</v>
      </c>
    </row>
    <row r="720" spans="1:22" ht="17.100000000000001" customHeight="1" x14ac:dyDescent="0.25">
      <c r="A720" s="28" t="s">
        <v>2412</v>
      </c>
      <c r="B720" s="10">
        <v>44529</v>
      </c>
      <c r="C720" s="9">
        <f t="shared" si="11"/>
        <v>2021</v>
      </c>
      <c r="D720" s="9" t="str">
        <f>TEXT(salestable[[#This Row],[OrderDate]],"MMM")</f>
        <v>Nov</v>
      </c>
      <c r="E720" s="9" t="s">
        <v>2413</v>
      </c>
      <c r="F720" s="9" t="s">
        <v>1002</v>
      </c>
      <c r="G720" s="9" t="s">
        <v>178</v>
      </c>
      <c r="H720" s="9" t="s">
        <v>179</v>
      </c>
      <c r="I720" s="9" t="s">
        <v>98</v>
      </c>
      <c r="J720" s="9" t="s">
        <v>39</v>
      </c>
      <c r="K720" s="25">
        <v>3</v>
      </c>
      <c r="L720" s="11">
        <v>195.03</v>
      </c>
      <c r="M720" s="12">
        <v>0.1</v>
      </c>
      <c r="N720" s="13">
        <v>94.78</v>
      </c>
      <c r="O720" s="13">
        <v>13.87</v>
      </c>
      <c r="P720" s="13">
        <v>635.23</v>
      </c>
      <c r="Q720" s="9" t="s">
        <v>69</v>
      </c>
      <c r="R720" s="9" t="s">
        <v>28</v>
      </c>
      <c r="S720" s="9" t="s">
        <v>100</v>
      </c>
      <c r="T720" s="9" t="s">
        <v>101</v>
      </c>
      <c r="U720" s="9" t="s">
        <v>43</v>
      </c>
      <c r="V720" s="9" t="s">
        <v>2411</v>
      </c>
    </row>
    <row r="721" spans="1:22" ht="17.100000000000001" customHeight="1" x14ac:dyDescent="0.25">
      <c r="A721" s="29" t="s">
        <v>2414</v>
      </c>
      <c r="B721" s="15">
        <v>44873</v>
      </c>
      <c r="C721" s="9">
        <f t="shared" si="11"/>
        <v>2022</v>
      </c>
      <c r="D721" s="9" t="str">
        <f>TEXT(salestable[[#This Row],[OrderDate]],"MMM")</f>
        <v>Nov</v>
      </c>
      <c r="E721" s="14" t="s">
        <v>2415</v>
      </c>
      <c r="F721" s="14" t="s">
        <v>220</v>
      </c>
      <c r="G721" s="14" t="s">
        <v>77</v>
      </c>
      <c r="H721" s="14" t="s">
        <v>78</v>
      </c>
      <c r="I721" s="14" t="s">
        <v>180</v>
      </c>
      <c r="J721" s="14" t="s">
        <v>123</v>
      </c>
      <c r="K721" s="25">
        <v>2</v>
      </c>
      <c r="L721" s="16">
        <v>391.78</v>
      </c>
      <c r="M721" s="17">
        <v>0.1</v>
      </c>
      <c r="N721" s="18">
        <v>84.62</v>
      </c>
      <c r="O721" s="18">
        <v>14.35</v>
      </c>
      <c r="P721" s="18">
        <v>804.17</v>
      </c>
      <c r="Q721" s="14" t="s">
        <v>69</v>
      </c>
      <c r="R721" s="14" t="s">
        <v>99</v>
      </c>
      <c r="S721" s="14" t="s">
        <v>210</v>
      </c>
      <c r="T721" s="14" t="s">
        <v>42</v>
      </c>
      <c r="U721" s="14" t="s">
        <v>31</v>
      </c>
      <c r="V721" s="14" t="s">
        <v>2416</v>
      </c>
    </row>
    <row r="722" spans="1:22" ht="17.100000000000001" customHeight="1" x14ac:dyDescent="0.25">
      <c r="A722" s="28" t="s">
        <v>2417</v>
      </c>
      <c r="B722" s="10">
        <v>44007</v>
      </c>
      <c r="C722" s="9">
        <f t="shared" si="11"/>
        <v>2020</v>
      </c>
      <c r="D722" s="9" t="str">
        <f>TEXT(salestable[[#This Row],[OrderDate]],"MMM")</f>
        <v>Jun</v>
      </c>
      <c r="E722" s="9" t="s">
        <v>2418</v>
      </c>
      <c r="F722" s="9" t="s">
        <v>497</v>
      </c>
      <c r="G722" s="9" t="s">
        <v>172</v>
      </c>
      <c r="H722" s="9" t="s">
        <v>173</v>
      </c>
      <c r="I722" s="9" t="s">
        <v>25</v>
      </c>
      <c r="J722" s="9" t="s">
        <v>354</v>
      </c>
      <c r="K722" s="25">
        <v>1</v>
      </c>
      <c r="L722" s="11">
        <v>167.4</v>
      </c>
      <c r="M722" s="12">
        <v>0</v>
      </c>
      <c r="N722" s="13">
        <v>30.13</v>
      </c>
      <c r="O722" s="13">
        <v>7.61</v>
      </c>
      <c r="P722" s="13">
        <v>205.14</v>
      </c>
      <c r="Q722" s="9" t="s">
        <v>69</v>
      </c>
      <c r="R722" s="9" t="s">
        <v>28</v>
      </c>
      <c r="S722" s="9" t="s">
        <v>29</v>
      </c>
      <c r="T722" s="9" t="s">
        <v>30</v>
      </c>
      <c r="U722" s="9" t="s">
        <v>91</v>
      </c>
      <c r="V722" s="9" t="s">
        <v>2419</v>
      </c>
    </row>
    <row r="723" spans="1:22" ht="17.100000000000001" customHeight="1" x14ac:dyDescent="0.25">
      <c r="A723" s="29" t="s">
        <v>2420</v>
      </c>
      <c r="B723" s="15">
        <v>45466</v>
      </c>
      <c r="C723" s="9">
        <f t="shared" si="11"/>
        <v>2024</v>
      </c>
      <c r="D723" s="9" t="str">
        <f>TEXT(salestable[[#This Row],[OrderDate]],"MMM")</f>
        <v>Jun</v>
      </c>
      <c r="E723" s="14" t="s">
        <v>2421</v>
      </c>
      <c r="F723" s="14" t="s">
        <v>1509</v>
      </c>
      <c r="G723" s="14" t="s">
        <v>302</v>
      </c>
      <c r="H723" s="14" t="s">
        <v>303</v>
      </c>
      <c r="I723" s="14" t="s">
        <v>25</v>
      </c>
      <c r="J723" s="14" t="s">
        <v>26</v>
      </c>
      <c r="K723" s="25">
        <v>4</v>
      </c>
      <c r="L723" s="16">
        <v>260.35000000000002</v>
      </c>
      <c r="M723" s="17">
        <v>0.2</v>
      </c>
      <c r="N723" s="18">
        <v>99.97</v>
      </c>
      <c r="O723" s="18">
        <v>2</v>
      </c>
      <c r="P723" s="18">
        <v>935.09</v>
      </c>
      <c r="Q723" s="14" t="s">
        <v>69</v>
      </c>
      <c r="R723" s="14" t="s">
        <v>132</v>
      </c>
      <c r="S723" s="14" t="s">
        <v>166</v>
      </c>
      <c r="T723" s="14" t="s">
        <v>167</v>
      </c>
      <c r="U723" s="14" t="s">
        <v>43</v>
      </c>
      <c r="V723" s="14" t="s">
        <v>2422</v>
      </c>
    </row>
    <row r="724" spans="1:22" ht="17.100000000000001" customHeight="1" x14ac:dyDescent="0.25">
      <c r="A724" s="28" t="s">
        <v>2423</v>
      </c>
      <c r="B724" s="10">
        <v>44226</v>
      </c>
      <c r="C724" s="9">
        <f t="shared" si="11"/>
        <v>2021</v>
      </c>
      <c r="D724" s="9" t="str">
        <f>TEXT(salestable[[#This Row],[OrderDate]],"MMM")</f>
        <v>Jan</v>
      </c>
      <c r="E724" s="9" t="s">
        <v>2424</v>
      </c>
      <c r="F724" s="9" t="s">
        <v>720</v>
      </c>
      <c r="G724" s="9" t="s">
        <v>391</v>
      </c>
      <c r="H724" s="9" t="s">
        <v>392</v>
      </c>
      <c r="I724" s="9" t="s">
        <v>38</v>
      </c>
      <c r="J724" s="9" t="s">
        <v>26</v>
      </c>
      <c r="K724" s="25">
        <v>5</v>
      </c>
      <c r="L724" s="11">
        <v>419.07</v>
      </c>
      <c r="M724" s="12">
        <v>0.25</v>
      </c>
      <c r="N724" s="13">
        <v>78.58</v>
      </c>
      <c r="O724" s="13">
        <v>9.7200000000000006</v>
      </c>
      <c r="P724" s="13">
        <v>1659.81</v>
      </c>
      <c r="Q724" s="9" t="s">
        <v>27</v>
      </c>
      <c r="R724" s="9" t="s">
        <v>28</v>
      </c>
      <c r="S724" s="9" t="s">
        <v>188</v>
      </c>
      <c r="T724" s="9" t="s">
        <v>82</v>
      </c>
      <c r="U724" s="9" t="s">
        <v>43</v>
      </c>
      <c r="V724" s="9" t="s">
        <v>2425</v>
      </c>
    </row>
    <row r="725" spans="1:22" ht="17.100000000000001" customHeight="1" x14ac:dyDescent="0.25">
      <c r="A725" s="29" t="s">
        <v>2426</v>
      </c>
      <c r="B725" s="15">
        <v>44275</v>
      </c>
      <c r="C725" s="9">
        <f t="shared" si="11"/>
        <v>2021</v>
      </c>
      <c r="D725" s="9" t="str">
        <f>TEXT(salestable[[#This Row],[OrderDate]],"MMM")</f>
        <v>Mar</v>
      </c>
      <c r="E725" s="14" t="s">
        <v>2427</v>
      </c>
      <c r="F725" s="14" t="s">
        <v>731</v>
      </c>
      <c r="G725" s="14" t="s">
        <v>469</v>
      </c>
      <c r="H725" s="14" t="s">
        <v>470</v>
      </c>
      <c r="I725" s="14" t="s">
        <v>180</v>
      </c>
      <c r="J725" s="14" t="s">
        <v>26</v>
      </c>
      <c r="K725" s="25">
        <v>2</v>
      </c>
      <c r="L725" s="16">
        <v>299.49</v>
      </c>
      <c r="M725" s="17">
        <v>0</v>
      </c>
      <c r="N725" s="18">
        <v>29.95</v>
      </c>
      <c r="O725" s="18">
        <v>0.04</v>
      </c>
      <c r="P725" s="18">
        <v>628.97</v>
      </c>
      <c r="Q725" s="14" t="s">
        <v>69</v>
      </c>
      <c r="R725" s="14" t="s">
        <v>28</v>
      </c>
      <c r="S725" s="14" t="s">
        <v>228</v>
      </c>
      <c r="T725" s="14" t="s">
        <v>82</v>
      </c>
      <c r="U725" s="14" t="s">
        <v>31</v>
      </c>
      <c r="V725" s="14" t="s">
        <v>2428</v>
      </c>
    </row>
    <row r="726" spans="1:22" ht="17.100000000000001" customHeight="1" x14ac:dyDescent="0.25">
      <c r="A726" s="28" t="s">
        <v>2429</v>
      </c>
      <c r="B726" s="10">
        <v>45087</v>
      </c>
      <c r="C726" s="9">
        <f t="shared" si="11"/>
        <v>2023</v>
      </c>
      <c r="D726" s="9" t="str">
        <f>TEXT(salestable[[#This Row],[OrderDate]],"MMM")</f>
        <v>Jun</v>
      </c>
      <c r="E726" s="9" t="s">
        <v>2430</v>
      </c>
      <c r="F726" s="9" t="s">
        <v>1292</v>
      </c>
      <c r="G726" s="9" t="s">
        <v>280</v>
      </c>
      <c r="H726" s="9" t="s">
        <v>281</v>
      </c>
      <c r="I726" s="9" t="s">
        <v>38</v>
      </c>
      <c r="J726" s="9" t="s">
        <v>68</v>
      </c>
      <c r="K726" s="25">
        <v>4</v>
      </c>
      <c r="L726" s="11">
        <v>446.33</v>
      </c>
      <c r="M726" s="12">
        <v>0</v>
      </c>
      <c r="N726" s="13">
        <v>142.83000000000001</v>
      </c>
      <c r="O726" s="13">
        <v>13.92</v>
      </c>
      <c r="P726" s="13">
        <v>1942.07</v>
      </c>
      <c r="Q726" s="9" t="s">
        <v>80</v>
      </c>
      <c r="R726" s="9" t="s">
        <v>181</v>
      </c>
      <c r="S726" s="9" t="s">
        <v>100</v>
      </c>
      <c r="T726" s="9" t="s">
        <v>101</v>
      </c>
      <c r="U726" s="9" t="s">
        <v>43</v>
      </c>
      <c r="V726" s="9" t="s">
        <v>2431</v>
      </c>
    </row>
    <row r="727" spans="1:22" ht="17.100000000000001" customHeight="1" x14ac:dyDescent="0.25">
      <c r="A727" s="29" t="s">
        <v>2432</v>
      </c>
      <c r="B727" s="15">
        <v>43906</v>
      </c>
      <c r="C727" s="9">
        <f t="shared" si="11"/>
        <v>2020</v>
      </c>
      <c r="D727" s="9" t="str">
        <f>TEXT(salestable[[#This Row],[OrderDate]],"MMM")</f>
        <v>Mar</v>
      </c>
      <c r="E727" s="14" t="s">
        <v>2433</v>
      </c>
      <c r="F727" s="14" t="s">
        <v>474</v>
      </c>
      <c r="G727" s="14" t="s">
        <v>96</v>
      </c>
      <c r="H727" s="14" t="s">
        <v>97</v>
      </c>
      <c r="I727" s="14" t="s">
        <v>98</v>
      </c>
      <c r="J727" s="14" t="s">
        <v>26</v>
      </c>
      <c r="K727" s="25">
        <v>5</v>
      </c>
      <c r="L727" s="16">
        <v>38.119999999999997</v>
      </c>
      <c r="M727" s="17">
        <v>0.05</v>
      </c>
      <c r="N727" s="18">
        <v>14.49</v>
      </c>
      <c r="O727" s="18">
        <v>13.53</v>
      </c>
      <c r="P727" s="18">
        <v>209.09</v>
      </c>
      <c r="Q727" s="14" t="s">
        <v>69</v>
      </c>
      <c r="R727" s="14" t="s">
        <v>132</v>
      </c>
      <c r="S727" s="14" t="s">
        <v>166</v>
      </c>
      <c r="T727" s="14" t="s">
        <v>167</v>
      </c>
      <c r="U727" s="14" t="s">
        <v>31</v>
      </c>
      <c r="V727" s="14" t="s">
        <v>2434</v>
      </c>
    </row>
    <row r="728" spans="1:22" ht="17.100000000000001" customHeight="1" x14ac:dyDescent="0.25">
      <c r="A728" s="28" t="s">
        <v>2435</v>
      </c>
      <c r="B728" s="10">
        <v>44095</v>
      </c>
      <c r="C728" s="9">
        <f t="shared" si="11"/>
        <v>2020</v>
      </c>
      <c r="D728" s="9" t="str">
        <f>TEXT(salestable[[#This Row],[OrderDate]],"MMM")</f>
        <v>Sep</v>
      </c>
      <c r="E728" s="9" t="s">
        <v>2436</v>
      </c>
      <c r="F728" s="9" t="s">
        <v>811</v>
      </c>
      <c r="G728" s="9" t="s">
        <v>337</v>
      </c>
      <c r="H728" s="9" t="s">
        <v>338</v>
      </c>
      <c r="I728" s="9" t="s">
        <v>50</v>
      </c>
      <c r="J728" s="9" t="s">
        <v>79</v>
      </c>
      <c r="K728" s="25">
        <v>5</v>
      </c>
      <c r="L728" s="11">
        <v>552.04</v>
      </c>
      <c r="M728" s="12">
        <v>0.05</v>
      </c>
      <c r="N728" s="13">
        <v>314.66000000000003</v>
      </c>
      <c r="O728" s="13">
        <v>0.69</v>
      </c>
      <c r="P728" s="13">
        <v>2937.54</v>
      </c>
      <c r="Q728" s="9" t="s">
        <v>27</v>
      </c>
      <c r="R728" s="9" t="s">
        <v>70</v>
      </c>
      <c r="S728" s="9" t="s">
        <v>182</v>
      </c>
      <c r="T728" s="9" t="s">
        <v>183</v>
      </c>
      <c r="U728" s="9" t="s">
        <v>43</v>
      </c>
      <c r="V728" s="9" t="s">
        <v>2437</v>
      </c>
    </row>
    <row r="729" spans="1:22" ht="17.100000000000001" customHeight="1" x14ac:dyDescent="0.25">
      <c r="A729" s="29" t="s">
        <v>2438</v>
      </c>
      <c r="B729" s="15">
        <v>44285</v>
      </c>
      <c r="C729" s="9">
        <f t="shared" si="11"/>
        <v>2021</v>
      </c>
      <c r="D729" s="9" t="str">
        <f>TEXT(salestable[[#This Row],[OrderDate]],"MMM")</f>
        <v>Mar</v>
      </c>
      <c r="E729" s="14" t="s">
        <v>2439</v>
      </c>
      <c r="F729" s="14" t="s">
        <v>2440</v>
      </c>
      <c r="G729" s="14" t="s">
        <v>77</v>
      </c>
      <c r="H729" s="14" t="s">
        <v>78</v>
      </c>
      <c r="I729" s="14" t="s">
        <v>180</v>
      </c>
      <c r="J729" s="14" t="s">
        <v>39</v>
      </c>
      <c r="K729" s="25">
        <v>1</v>
      </c>
      <c r="L729" s="16">
        <v>598.22</v>
      </c>
      <c r="M729" s="17">
        <v>0.2</v>
      </c>
      <c r="N729" s="18">
        <v>23.93</v>
      </c>
      <c r="O729" s="18">
        <v>9.98</v>
      </c>
      <c r="P729" s="18">
        <v>512.49</v>
      </c>
      <c r="Q729" s="14" t="s">
        <v>69</v>
      </c>
      <c r="R729" s="14" t="s">
        <v>99</v>
      </c>
      <c r="S729" s="14" t="s">
        <v>100</v>
      </c>
      <c r="T729" s="14" t="s">
        <v>101</v>
      </c>
      <c r="U729" s="14" t="s">
        <v>43</v>
      </c>
      <c r="V729" s="14" t="s">
        <v>2441</v>
      </c>
    </row>
    <row r="730" spans="1:22" ht="17.100000000000001" customHeight="1" x14ac:dyDescent="0.25">
      <c r="A730" s="28" t="s">
        <v>2442</v>
      </c>
      <c r="B730" s="10">
        <v>45650</v>
      </c>
      <c r="C730" s="9">
        <f t="shared" si="11"/>
        <v>2024</v>
      </c>
      <c r="D730" s="9" t="str">
        <f>TEXT(salestable[[#This Row],[OrderDate]],"MMM")</f>
        <v>Dec</v>
      </c>
      <c r="E730" s="9" t="s">
        <v>2443</v>
      </c>
      <c r="F730" s="9" t="s">
        <v>22</v>
      </c>
      <c r="G730" s="9" t="s">
        <v>521</v>
      </c>
      <c r="H730" s="9" t="s">
        <v>522</v>
      </c>
      <c r="I730" s="9" t="s">
        <v>98</v>
      </c>
      <c r="J730" s="9" t="s">
        <v>109</v>
      </c>
      <c r="K730" s="25">
        <v>1</v>
      </c>
      <c r="L730" s="11">
        <v>564.47</v>
      </c>
      <c r="M730" s="12">
        <v>0</v>
      </c>
      <c r="N730" s="13">
        <v>67.739999999999995</v>
      </c>
      <c r="O730" s="13">
        <v>12.64</v>
      </c>
      <c r="P730" s="13">
        <v>644.85</v>
      </c>
      <c r="Q730" s="9" t="s">
        <v>27</v>
      </c>
      <c r="R730" s="9" t="s">
        <v>132</v>
      </c>
      <c r="S730" s="9" t="s">
        <v>154</v>
      </c>
      <c r="T730" s="9" t="s">
        <v>155</v>
      </c>
      <c r="U730" s="9" t="s">
        <v>31</v>
      </c>
      <c r="V730" s="9" t="s">
        <v>1995</v>
      </c>
    </row>
    <row r="731" spans="1:22" ht="17.100000000000001" customHeight="1" x14ac:dyDescent="0.25">
      <c r="A731" s="29" t="s">
        <v>2444</v>
      </c>
      <c r="B731" s="15">
        <v>44548</v>
      </c>
      <c r="C731" s="9">
        <f t="shared" si="11"/>
        <v>2021</v>
      </c>
      <c r="D731" s="9" t="str">
        <f>TEXT(salestable[[#This Row],[OrderDate]],"MMM")</f>
        <v>Dec</v>
      </c>
      <c r="E731" s="14" t="s">
        <v>2445</v>
      </c>
      <c r="F731" s="14" t="s">
        <v>328</v>
      </c>
      <c r="G731" s="14" t="s">
        <v>380</v>
      </c>
      <c r="H731" s="14" t="s">
        <v>381</v>
      </c>
      <c r="I731" s="14" t="s">
        <v>180</v>
      </c>
      <c r="J731" s="14" t="s">
        <v>39</v>
      </c>
      <c r="K731" s="25">
        <v>5</v>
      </c>
      <c r="L731" s="16">
        <v>144.61000000000001</v>
      </c>
      <c r="M731" s="17">
        <v>0</v>
      </c>
      <c r="N731" s="18">
        <v>130.15</v>
      </c>
      <c r="O731" s="18">
        <v>5.13</v>
      </c>
      <c r="P731" s="18">
        <v>858.33</v>
      </c>
      <c r="Q731" s="14" t="s">
        <v>40</v>
      </c>
      <c r="R731" s="14" t="s">
        <v>181</v>
      </c>
      <c r="S731" s="14" t="s">
        <v>124</v>
      </c>
      <c r="T731" s="14" t="s">
        <v>125</v>
      </c>
      <c r="U731" s="14" t="s">
        <v>235</v>
      </c>
      <c r="V731" s="14" t="s">
        <v>2446</v>
      </c>
    </row>
    <row r="732" spans="1:22" ht="17.100000000000001" customHeight="1" x14ac:dyDescent="0.25">
      <c r="A732" s="28" t="s">
        <v>2447</v>
      </c>
      <c r="B732" s="10">
        <v>44565</v>
      </c>
      <c r="C732" s="9">
        <f t="shared" si="11"/>
        <v>2022</v>
      </c>
      <c r="D732" s="9" t="str">
        <f>TEXT(salestable[[#This Row],[OrderDate]],"MMM")</f>
        <v>Jan</v>
      </c>
      <c r="E732" s="9" t="s">
        <v>2448</v>
      </c>
      <c r="F732" s="9" t="s">
        <v>904</v>
      </c>
      <c r="G732" s="9" t="s">
        <v>48</v>
      </c>
      <c r="H732" s="9" t="s">
        <v>49</v>
      </c>
      <c r="I732" s="9" t="s">
        <v>50</v>
      </c>
      <c r="J732" s="9" t="s">
        <v>354</v>
      </c>
      <c r="K732" s="25">
        <v>2</v>
      </c>
      <c r="L732" s="11">
        <v>567.80999999999995</v>
      </c>
      <c r="M732" s="12">
        <v>0</v>
      </c>
      <c r="N732" s="13">
        <v>0</v>
      </c>
      <c r="O732" s="13">
        <v>2.09</v>
      </c>
      <c r="P732" s="13">
        <v>1137.71</v>
      </c>
      <c r="Q732" s="9" t="s">
        <v>69</v>
      </c>
      <c r="R732" s="9" t="s">
        <v>28</v>
      </c>
      <c r="S732" s="9" t="s">
        <v>29</v>
      </c>
      <c r="T732" s="9" t="s">
        <v>30</v>
      </c>
      <c r="U732" s="9" t="s">
        <v>43</v>
      </c>
      <c r="V732" s="9" t="s">
        <v>2449</v>
      </c>
    </row>
    <row r="733" spans="1:22" ht="17.100000000000001" customHeight="1" x14ac:dyDescent="0.25">
      <c r="A733" s="29" t="s">
        <v>2450</v>
      </c>
      <c r="B733" s="15">
        <v>45238</v>
      </c>
      <c r="C733" s="9">
        <f t="shared" si="11"/>
        <v>2023</v>
      </c>
      <c r="D733" s="9" t="str">
        <f>TEXT(salestable[[#This Row],[OrderDate]],"MMM")</f>
        <v>Nov</v>
      </c>
      <c r="E733" s="14" t="s">
        <v>2451</v>
      </c>
      <c r="F733" s="14" t="s">
        <v>953</v>
      </c>
      <c r="G733" s="14" t="s">
        <v>521</v>
      </c>
      <c r="H733" s="14" t="s">
        <v>522</v>
      </c>
      <c r="I733" s="14" t="s">
        <v>25</v>
      </c>
      <c r="J733" s="14" t="s">
        <v>26</v>
      </c>
      <c r="K733" s="25">
        <v>3</v>
      </c>
      <c r="L733" s="16">
        <v>129.66999999999999</v>
      </c>
      <c r="M733" s="17">
        <v>0</v>
      </c>
      <c r="N733" s="18">
        <v>31.12</v>
      </c>
      <c r="O733" s="18">
        <v>6.2</v>
      </c>
      <c r="P733" s="18">
        <v>426.33</v>
      </c>
      <c r="Q733" s="14" t="s">
        <v>69</v>
      </c>
      <c r="R733" s="14" t="s">
        <v>132</v>
      </c>
      <c r="S733" s="14" t="s">
        <v>29</v>
      </c>
      <c r="T733" s="14" t="s">
        <v>30</v>
      </c>
      <c r="U733" s="14" t="s">
        <v>43</v>
      </c>
      <c r="V733" s="14" t="s">
        <v>2452</v>
      </c>
    </row>
    <row r="734" spans="1:22" ht="17.100000000000001" customHeight="1" x14ac:dyDescent="0.25">
      <c r="A734" s="28" t="s">
        <v>2453</v>
      </c>
      <c r="B734" s="10">
        <v>45418</v>
      </c>
      <c r="C734" s="9">
        <f t="shared" si="11"/>
        <v>2024</v>
      </c>
      <c r="D734" s="9" t="str">
        <f>TEXT(salestable[[#This Row],[OrderDate]],"MMM")</f>
        <v>May</v>
      </c>
      <c r="E734" s="9" t="s">
        <v>2454</v>
      </c>
      <c r="F734" s="9" t="s">
        <v>343</v>
      </c>
      <c r="G734" s="9" t="s">
        <v>178</v>
      </c>
      <c r="H734" s="9" t="s">
        <v>179</v>
      </c>
      <c r="I734" s="9" t="s">
        <v>180</v>
      </c>
      <c r="J734" s="9" t="s">
        <v>79</v>
      </c>
      <c r="K734" s="25">
        <v>3</v>
      </c>
      <c r="L734" s="11">
        <v>304.31</v>
      </c>
      <c r="M734" s="12">
        <v>0</v>
      </c>
      <c r="N734" s="13">
        <v>109.55</v>
      </c>
      <c r="O734" s="13">
        <v>7.02</v>
      </c>
      <c r="P734" s="13">
        <v>1029.5</v>
      </c>
      <c r="Q734" s="9" t="s">
        <v>27</v>
      </c>
      <c r="R734" s="9" t="s">
        <v>28</v>
      </c>
      <c r="S734" s="9" t="s">
        <v>89</v>
      </c>
      <c r="T734" s="9" t="s">
        <v>90</v>
      </c>
      <c r="U734" s="9" t="s">
        <v>43</v>
      </c>
      <c r="V734" s="9" t="s">
        <v>2455</v>
      </c>
    </row>
    <row r="735" spans="1:22" ht="17.100000000000001" customHeight="1" x14ac:dyDescent="0.25">
      <c r="A735" s="29" t="s">
        <v>2456</v>
      </c>
      <c r="B735" s="15">
        <v>44681</v>
      </c>
      <c r="C735" s="9">
        <f t="shared" si="11"/>
        <v>2022</v>
      </c>
      <c r="D735" s="9" t="str">
        <f>TEXT(salestable[[#This Row],[OrderDate]],"MMM")</f>
        <v>Apr</v>
      </c>
      <c r="E735" s="14" t="s">
        <v>2457</v>
      </c>
      <c r="F735" s="14" t="s">
        <v>1465</v>
      </c>
      <c r="G735" s="14" t="s">
        <v>23</v>
      </c>
      <c r="H735" s="14" t="s">
        <v>24</v>
      </c>
      <c r="I735" s="14" t="s">
        <v>38</v>
      </c>
      <c r="J735" s="14" t="s">
        <v>263</v>
      </c>
      <c r="K735" s="25">
        <v>2</v>
      </c>
      <c r="L735" s="16">
        <v>481.79</v>
      </c>
      <c r="M735" s="17">
        <v>0.1</v>
      </c>
      <c r="N735" s="18">
        <v>156.1</v>
      </c>
      <c r="O735" s="18">
        <v>2.37</v>
      </c>
      <c r="P735" s="18">
        <v>1025.69</v>
      </c>
      <c r="Q735" s="14" t="s">
        <v>80</v>
      </c>
      <c r="R735" s="14" t="s">
        <v>28</v>
      </c>
      <c r="S735" s="14" t="s">
        <v>100</v>
      </c>
      <c r="T735" s="14" t="s">
        <v>101</v>
      </c>
      <c r="U735" s="14" t="s">
        <v>43</v>
      </c>
      <c r="V735" s="14" t="s">
        <v>1646</v>
      </c>
    </row>
    <row r="736" spans="1:22" ht="17.100000000000001" customHeight="1" x14ac:dyDescent="0.25">
      <c r="A736" s="28" t="s">
        <v>2458</v>
      </c>
      <c r="B736" s="10">
        <v>45360</v>
      </c>
      <c r="C736" s="9">
        <f t="shared" si="11"/>
        <v>2024</v>
      </c>
      <c r="D736" s="9" t="str">
        <f>TEXT(salestable[[#This Row],[OrderDate]],"MMM")</f>
        <v>Mar</v>
      </c>
      <c r="E736" s="9" t="s">
        <v>2459</v>
      </c>
      <c r="F736" s="9" t="s">
        <v>177</v>
      </c>
      <c r="G736" s="9" t="s">
        <v>254</v>
      </c>
      <c r="H736" s="9" t="s">
        <v>255</v>
      </c>
      <c r="I736" s="9" t="s">
        <v>25</v>
      </c>
      <c r="J736" s="9" t="s">
        <v>58</v>
      </c>
      <c r="K736" s="25">
        <v>5</v>
      </c>
      <c r="L736" s="11">
        <v>404.96</v>
      </c>
      <c r="M736" s="12">
        <v>0</v>
      </c>
      <c r="N736" s="13">
        <v>0</v>
      </c>
      <c r="O736" s="13">
        <v>9.1300000000000008</v>
      </c>
      <c r="P736" s="13">
        <v>2033.93</v>
      </c>
      <c r="Q736" s="9" t="s">
        <v>69</v>
      </c>
      <c r="R736" s="9" t="s">
        <v>28</v>
      </c>
      <c r="S736" s="9" t="s">
        <v>60</v>
      </c>
      <c r="T736" s="9" t="s">
        <v>61</v>
      </c>
      <c r="U736" s="9" t="s">
        <v>72</v>
      </c>
      <c r="V736" s="9" t="s">
        <v>2460</v>
      </c>
    </row>
    <row r="737" spans="1:22" ht="17.100000000000001" customHeight="1" x14ac:dyDescent="0.25">
      <c r="A737" s="29" t="s">
        <v>2461</v>
      </c>
      <c r="B737" s="15">
        <v>45221</v>
      </c>
      <c r="C737" s="9">
        <f t="shared" si="11"/>
        <v>2023</v>
      </c>
      <c r="D737" s="9" t="str">
        <f>TEXT(salestable[[#This Row],[OrderDate]],"MMM")</f>
        <v>Oct</v>
      </c>
      <c r="E737" s="14" t="s">
        <v>2462</v>
      </c>
      <c r="F737" s="14" t="s">
        <v>604</v>
      </c>
      <c r="G737" s="14" t="s">
        <v>783</v>
      </c>
      <c r="H737" s="14" t="s">
        <v>784</v>
      </c>
      <c r="I737" s="14" t="s">
        <v>108</v>
      </c>
      <c r="J737" s="14" t="s">
        <v>256</v>
      </c>
      <c r="K737" s="25">
        <v>2</v>
      </c>
      <c r="L737" s="16">
        <v>296.23</v>
      </c>
      <c r="M737" s="17">
        <v>0.05</v>
      </c>
      <c r="N737" s="18">
        <v>67.540000000000006</v>
      </c>
      <c r="O737" s="18">
        <v>11.3</v>
      </c>
      <c r="P737" s="18">
        <v>641.67999999999995</v>
      </c>
      <c r="Q737" s="14" t="s">
        <v>40</v>
      </c>
      <c r="R737" s="14" t="s">
        <v>28</v>
      </c>
      <c r="S737" s="14" t="s">
        <v>139</v>
      </c>
      <c r="T737" s="14" t="s">
        <v>140</v>
      </c>
      <c r="U737" s="14" t="s">
        <v>31</v>
      </c>
      <c r="V737" s="14" t="s">
        <v>2463</v>
      </c>
    </row>
    <row r="738" spans="1:22" ht="17.100000000000001" customHeight="1" x14ac:dyDescent="0.25">
      <c r="A738" s="28" t="s">
        <v>2464</v>
      </c>
      <c r="B738" s="10">
        <v>43974</v>
      </c>
      <c r="C738" s="9">
        <f t="shared" si="11"/>
        <v>2020</v>
      </c>
      <c r="D738" s="9" t="str">
        <f>TEXT(salestable[[#This Row],[OrderDate]],"MMM")</f>
        <v>May</v>
      </c>
      <c r="E738" s="9" t="s">
        <v>2465</v>
      </c>
      <c r="F738" s="9" t="s">
        <v>764</v>
      </c>
      <c r="G738" s="9" t="s">
        <v>380</v>
      </c>
      <c r="H738" s="9" t="s">
        <v>381</v>
      </c>
      <c r="I738" s="9" t="s">
        <v>25</v>
      </c>
      <c r="J738" s="9" t="s">
        <v>354</v>
      </c>
      <c r="K738" s="25">
        <v>3</v>
      </c>
      <c r="L738" s="11">
        <v>171.95</v>
      </c>
      <c r="M738" s="12">
        <v>0</v>
      </c>
      <c r="N738" s="13">
        <v>41.27</v>
      </c>
      <c r="O738" s="13">
        <v>8.5</v>
      </c>
      <c r="P738" s="13">
        <v>565.62</v>
      </c>
      <c r="Q738" s="9" t="s">
        <v>69</v>
      </c>
      <c r="R738" s="9" t="s">
        <v>132</v>
      </c>
      <c r="S738" s="9" t="s">
        <v>116</v>
      </c>
      <c r="T738" s="9" t="s">
        <v>42</v>
      </c>
      <c r="U738" s="9" t="s">
        <v>43</v>
      </c>
      <c r="V738" s="9" t="s">
        <v>1879</v>
      </c>
    </row>
    <row r="739" spans="1:22" ht="17.100000000000001" customHeight="1" x14ac:dyDescent="0.25">
      <c r="A739" s="29" t="s">
        <v>2466</v>
      </c>
      <c r="B739" s="15">
        <v>44715</v>
      </c>
      <c r="C739" s="9">
        <f t="shared" si="11"/>
        <v>2022</v>
      </c>
      <c r="D739" s="9" t="str">
        <f>TEXT(salestable[[#This Row],[OrderDate]],"MMM")</f>
        <v>Jun</v>
      </c>
      <c r="E739" s="14" t="s">
        <v>2467</v>
      </c>
      <c r="F739" s="14" t="s">
        <v>2468</v>
      </c>
      <c r="G739" s="14" t="s">
        <v>261</v>
      </c>
      <c r="H739" s="14" t="s">
        <v>262</v>
      </c>
      <c r="I739" s="14" t="s">
        <v>25</v>
      </c>
      <c r="J739" s="14" t="s">
        <v>109</v>
      </c>
      <c r="K739" s="25">
        <v>5</v>
      </c>
      <c r="L739" s="16">
        <v>587.98</v>
      </c>
      <c r="M739" s="17">
        <v>0.25</v>
      </c>
      <c r="N739" s="18">
        <v>396.89</v>
      </c>
      <c r="O739" s="18">
        <v>14.43</v>
      </c>
      <c r="P739" s="18">
        <v>2616.2399999999998</v>
      </c>
      <c r="Q739" s="14" t="s">
        <v>40</v>
      </c>
      <c r="R739" s="14" t="s">
        <v>28</v>
      </c>
      <c r="S739" s="14" t="s">
        <v>89</v>
      </c>
      <c r="T739" s="14" t="s">
        <v>90</v>
      </c>
      <c r="U739" s="14" t="s">
        <v>91</v>
      </c>
      <c r="V739" s="14" t="s">
        <v>728</v>
      </c>
    </row>
    <row r="740" spans="1:22" ht="17.100000000000001" customHeight="1" x14ac:dyDescent="0.25">
      <c r="A740" s="28" t="s">
        <v>2469</v>
      </c>
      <c r="B740" s="10">
        <v>44923</v>
      </c>
      <c r="C740" s="9">
        <f t="shared" si="11"/>
        <v>2022</v>
      </c>
      <c r="D740" s="9" t="str">
        <f>TEXT(salestable[[#This Row],[OrderDate]],"MMM")</f>
        <v>Dec</v>
      </c>
      <c r="E740" s="9" t="s">
        <v>2470</v>
      </c>
      <c r="F740" s="9" t="s">
        <v>351</v>
      </c>
      <c r="G740" s="9" t="s">
        <v>36</v>
      </c>
      <c r="H740" s="9" t="s">
        <v>37</v>
      </c>
      <c r="I740" s="9" t="s">
        <v>98</v>
      </c>
      <c r="J740" s="9" t="s">
        <v>39</v>
      </c>
      <c r="K740" s="25">
        <v>1</v>
      </c>
      <c r="L740" s="11">
        <v>420.81</v>
      </c>
      <c r="M740" s="12">
        <v>0.05</v>
      </c>
      <c r="N740" s="13">
        <v>0</v>
      </c>
      <c r="O740" s="13">
        <v>8.26</v>
      </c>
      <c r="P740" s="13">
        <v>408.03</v>
      </c>
      <c r="Q740" s="9" t="s">
        <v>69</v>
      </c>
      <c r="R740" s="9" t="s">
        <v>28</v>
      </c>
      <c r="S740" s="9" t="s">
        <v>139</v>
      </c>
      <c r="T740" s="9" t="s">
        <v>140</v>
      </c>
      <c r="U740" s="9" t="s">
        <v>43</v>
      </c>
      <c r="V740" s="9" t="s">
        <v>2471</v>
      </c>
    </row>
    <row r="741" spans="1:22" ht="17.100000000000001" customHeight="1" x14ac:dyDescent="0.25">
      <c r="A741" s="29" t="s">
        <v>2472</v>
      </c>
      <c r="B741" s="15">
        <v>44953</v>
      </c>
      <c r="C741" s="9">
        <f t="shared" si="11"/>
        <v>2023</v>
      </c>
      <c r="D741" s="9" t="str">
        <f>TEXT(salestable[[#This Row],[OrderDate]],"MMM")</f>
        <v>Jan</v>
      </c>
      <c r="E741" s="14" t="s">
        <v>149</v>
      </c>
      <c r="F741" s="14" t="s">
        <v>351</v>
      </c>
      <c r="G741" s="14" t="s">
        <v>675</v>
      </c>
      <c r="H741" s="14" t="s">
        <v>676</v>
      </c>
      <c r="I741" s="14" t="s">
        <v>108</v>
      </c>
      <c r="J741" s="14" t="s">
        <v>79</v>
      </c>
      <c r="K741" s="25">
        <v>1</v>
      </c>
      <c r="L741" s="16">
        <v>123.43</v>
      </c>
      <c r="M741" s="17">
        <v>0</v>
      </c>
      <c r="N741" s="18">
        <v>22.22</v>
      </c>
      <c r="O741" s="18">
        <v>13.52</v>
      </c>
      <c r="P741" s="18">
        <v>159.16999999999999</v>
      </c>
      <c r="Q741" s="14" t="s">
        <v>80</v>
      </c>
      <c r="R741" s="14" t="s">
        <v>28</v>
      </c>
      <c r="S741" s="14" t="s">
        <v>116</v>
      </c>
      <c r="T741" s="14" t="s">
        <v>42</v>
      </c>
      <c r="U741" s="14" t="s">
        <v>43</v>
      </c>
      <c r="V741" s="14" t="s">
        <v>2473</v>
      </c>
    </row>
    <row r="742" spans="1:22" ht="17.100000000000001" customHeight="1" x14ac:dyDescent="0.25">
      <c r="A742" s="28" t="s">
        <v>2474</v>
      </c>
      <c r="B742" s="10">
        <v>44226</v>
      </c>
      <c r="C742" s="9">
        <f t="shared" si="11"/>
        <v>2021</v>
      </c>
      <c r="D742" s="9" t="str">
        <f>TEXT(salestable[[#This Row],[OrderDate]],"MMM")</f>
        <v>Jan</v>
      </c>
      <c r="E742" s="9" t="s">
        <v>2475</v>
      </c>
      <c r="F742" s="9" t="s">
        <v>843</v>
      </c>
      <c r="G742" s="9" t="s">
        <v>456</v>
      </c>
      <c r="H742" s="9" t="s">
        <v>457</v>
      </c>
      <c r="I742" s="9" t="s">
        <v>38</v>
      </c>
      <c r="J742" s="9" t="s">
        <v>256</v>
      </c>
      <c r="K742" s="25">
        <v>3</v>
      </c>
      <c r="L742" s="11">
        <v>249.04</v>
      </c>
      <c r="M742" s="12">
        <v>0.05</v>
      </c>
      <c r="N742" s="13">
        <v>127.76</v>
      </c>
      <c r="O742" s="13">
        <v>2.56</v>
      </c>
      <c r="P742" s="13">
        <v>840.08</v>
      </c>
      <c r="Q742" s="9" t="s">
        <v>69</v>
      </c>
      <c r="R742" s="9" t="s">
        <v>28</v>
      </c>
      <c r="S742" s="9" t="s">
        <v>221</v>
      </c>
      <c r="T742" s="9" t="s">
        <v>222</v>
      </c>
      <c r="U742" s="9" t="s">
        <v>43</v>
      </c>
      <c r="V742" s="9" t="s">
        <v>2349</v>
      </c>
    </row>
    <row r="743" spans="1:22" ht="17.100000000000001" customHeight="1" x14ac:dyDescent="0.25">
      <c r="A743" s="29" t="s">
        <v>2476</v>
      </c>
      <c r="B743" s="15">
        <v>44879</v>
      </c>
      <c r="C743" s="9">
        <f t="shared" si="11"/>
        <v>2022</v>
      </c>
      <c r="D743" s="9" t="str">
        <f>TEXT(salestable[[#This Row],[OrderDate]],"MMM")</f>
        <v>Nov</v>
      </c>
      <c r="E743" s="14" t="s">
        <v>2477</v>
      </c>
      <c r="F743" s="14" t="s">
        <v>207</v>
      </c>
      <c r="G743" s="14" t="s">
        <v>226</v>
      </c>
      <c r="H743" s="14" t="s">
        <v>227</v>
      </c>
      <c r="I743" s="14" t="s">
        <v>38</v>
      </c>
      <c r="J743" s="14" t="s">
        <v>263</v>
      </c>
      <c r="K743" s="25">
        <v>1</v>
      </c>
      <c r="L743" s="16">
        <v>248.15</v>
      </c>
      <c r="M743" s="17">
        <v>0</v>
      </c>
      <c r="N743" s="18">
        <v>19.850000000000001</v>
      </c>
      <c r="O743" s="18">
        <v>4.74</v>
      </c>
      <c r="P743" s="18">
        <v>272.74</v>
      </c>
      <c r="Q743" s="14" t="s">
        <v>80</v>
      </c>
      <c r="R743" s="14" t="s">
        <v>99</v>
      </c>
      <c r="S743" s="14" t="s">
        <v>71</v>
      </c>
      <c r="T743" s="14" t="s">
        <v>42</v>
      </c>
      <c r="U743" s="14" t="s">
        <v>43</v>
      </c>
      <c r="V743" s="14" t="s">
        <v>2478</v>
      </c>
    </row>
    <row r="744" spans="1:22" ht="17.100000000000001" customHeight="1" x14ac:dyDescent="0.25">
      <c r="A744" s="28" t="s">
        <v>2479</v>
      </c>
      <c r="B744" s="10">
        <v>44778</v>
      </c>
      <c r="C744" s="9">
        <f t="shared" si="11"/>
        <v>2022</v>
      </c>
      <c r="D744" s="9" t="str">
        <f>TEXT(salestable[[#This Row],[OrderDate]],"MMM")</f>
        <v>Aug</v>
      </c>
      <c r="E744" s="9" t="s">
        <v>2480</v>
      </c>
      <c r="F744" s="9" t="s">
        <v>1211</v>
      </c>
      <c r="G744" s="9" t="s">
        <v>302</v>
      </c>
      <c r="H744" s="9" t="s">
        <v>303</v>
      </c>
      <c r="I744" s="9" t="s">
        <v>180</v>
      </c>
      <c r="J744" s="9" t="s">
        <v>39</v>
      </c>
      <c r="K744" s="25">
        <v>2</v>
      </c>
      <c r="L744" s="11">
        <v>541.34</v>
      </c>
      <c r="M744" s="12">
        <v>0</v>
      </c>
      <c r="N744" s="13">
        <v>129.91999999999999</v>
      </c>
      <c r="O744" s="13">
        <v>8.0299999999999994</v>
      </c>
      <c r="P744" s="13">
        <v>1220.6300000000001</v>
      </c>
      <c r="Q744" s="9" t="s">
        <v>69</v>
      </c>
      <c r="R744" s="9" t="s">
        <v>28</v>
      </c>
      <c r="S744" s="9" t="s">
        <v>116</v>
      </c>
      <c r="T744" s="9" t="s">
        <v>42</v>
      </c>
      <c r="U744" s="9" t="s">
        <v>31</v>
      </c>
      <c r="V744" s="9" t="s">
        <v>2481</v>
      </c>
    </row>
    <row r="745" spans="1:22" ht="17.100000000000001" customHeight="1" x14ac:dyDescent="0.25">
      <c r="A745" s="29" t="s">
        <v>2482</v>
      </c>
      <c r="B745" s="15">
        <v>44721</v>
      </c>
      <c r="C745" s="9">
        <f t="shared" si="11"/>
        <v>2022</v>
      </c>
      <c r="D745" s="9" t="str">
        <f>TEXT(salestable[[#This Row],[OrderDate]],"MMM")</f>
        <v>Jun</v>
      </c>
      <c r="E745" s="14" t="s">
        <v>2483</v>
      </c>
      <c r="F745" s="14" t="s">
        <v>964</v>
      </c>
      <c r="G745" s="14" t="s">
        <v>574</v>
      </c>
      <c r="H745" s="14" t="s">
        <v>575</v>
      </c>
      <c r="I745" s="14" t="s">
        <v>50</v>
      </c>
      <c r="J745" s="14" t="s">
        <v>123</v>
      </c>
      <c r="K745" s="25">
        <v>4</v>
      </c>
      <c r="L745" s="16">
        <v>52.22</v>
      </c>
      <c r="M745" s="17">
        <v>0.05</v>
      </c>
      <c r="N745" s="18">
        <v>15.87</v>
      </c>
      <c r="O745" s="18">
        <v>3.55</v>
      </c>
      <c r="P745" s="18">
        <v>217.86</v>
      </c>
      <c r="Q745" s="14" t="s">
        <v>27</v>
      </c>
      <c r="R745" s="14" t="s">
        <v>28</v>
      </c>
      <c r="S745" s="14" t="s">
        <v>124</v>
      </c>
      <c r="T745" s="14" t="s">
        <v>125</v>
      </c>
      <c r="U745" s="14" t="s">
        <v>43</v>
      </c>
      <c r="V745" s="14" t="s">
        <v>1311</v>
      </c>
    </row>
    <row r="746" spans="1:22" ht="17.100000000000001" customHeight="1" x14ac:dyDescent="0.25">
      <c r="A746" s="28" t="s">
        <v>2484</v>
      </c>
      <c r="B746" s="10">
        <v>45323</v>
      </c>
      <c r="C746" s="9">
        <f t="shared" si="11"/>
        <v>2024</v>
      </c>
      <c r="D746" s="9" t="str">
        <f>TEXT(salestable[[#This Row],[OrderDate]],"MMM")</f>
        <v>Feb</v>
      </c>
      <c r="E746" s="9" t="s">
        <v>2485</v>
      </c>
      <c r="F746" s="9" t="s">
        <v>260</v>
      </c>
      <c r="G746" s="9" t="s">
        <v>386</v>
      </c>
      <c r="H746" s="9" t="s">
        <v>387</v>
      </c>
      <c r="I746" s="9" t="s">
        <v>25</v>
      </c>
      <c r="J746" s="9" t="s">
        <v>263</v>
      </c>
      <c r="K746" s="25">
        <v>4</v>
      </c>
      <c r="L746" s="11">
        <v>198.26</v>
      </c>
      <c r="M746" s="12">
        <v>0.15</v>
      </c>
      <c r="N746" s="13">
        <v>33.700000000000003</v>
      </c>
      <c r="O746" s="13">
        <v>9.39</v>
      </c>
      <c r="P746" s="13">
        <v>717.17</v>
      </c>
      <c r="Q746" s="9" t="s">
        <v>69</v>
      </c>
      <c r="R746" s="9" t="s">
        <v>28</v>
      </c>
      <c r="S746" s="9" t="s">
        <v>228</v>
      </c>
      <c r="T746" s="9" t="s">
        <v>82</v>
      </c>
      <c r="U746" s="9" t="s">
        <v>72</v>
      </c>
      <c r="V746" s="9" t="s">
        <v>2486</v>
      </c>
    </row>
    <row r="747" spans="1:22" ht="17.100000000000001" customHeight="1" x14ac:dyDescent="0.25">
      <c r="A747" s="29" t="s">
        <v>2487</v>
      </c>
      <c r="B747" s="15">
        <v>45338</v>
      </c>
      <c r="C747" s="9">
        <f t="shared" si="11"/>
        <v>2024</v>
      </c>
      <c r="D747" s="9" t="str">
        <f>TEXT(salestable[[#This Row],[OrderDate]],"MMM")</f>
        <v>Feb</v>
      </c>
      <c r="E747" s="14" t="s">
        <v>2488</v>
      </c>
      <c r="F747" s="14" t="s">
        <v>177</v>
      </c>
      <c r="G747" s="14" t="s">
        <v>812</v>
      </c>
      <c r="H747" s="14" t="s">
        <v>813</v>
      </c>
      <c r="I747" s="14" t="s">
        <v>98</v>
      </c>
      <c r="J747" s="14" t="s">
        <v>256</v>
      </c>
      <c r="K747" s="25">
        <v>1</v>
      </c>
      <c r="L747" s="16">
        <v>111.71</v>
      </c>
      <c r="M747" s="17">
        <v>0.1</v>
      </c>
      <c r="N747" s="18">
        <v>8.0399999999999991</v>
      </c>
      <c r="O747" s="18">
        <v>3.49</v>
      </c>
      <c r="P747" s="18">
        <v>112.07</v>
      </c>
      <c r="Q747" s="14" t="s">
        <v>27</v>
      </c>
      <c r="R747" s="14" t="s">
        <v>70</v>
      </c>
      <c r="S747" s="14" t="s">
        <v>210</v>
      </c>
      <c r="T747" s="14" t="s">
        <v>42</v>
      </c>
      <c r="U747" s="14" t="s">
        <v>43</v>
      </c>
      <c r="V747" s="14" t="s">
        <v>2489</v>
      </c>
    </row>
    <row r="748" spans="1:22" ht="17.100000000000001" customHeight="1" x14ac:dyDescent="0.25">
      <c r="A748" s="28" t="s">
        <v>2490</v>
      </c>
      <c r="B748" s="10">
        <v>45419</v>
      </c>
      <c r="C748" s="9">
        <f t="shared" si="11"/>
        <v>2024</v>
      </c>
      <c r="D748" s="9" t="str">
        <f>TEXT(salestable[[#This Row],[OrderDate]],"MMM")</f>
        <v>May</v>
      </c>
      <c r="E748" s="9" t="s">
        <v>2491</v>
      </c>
      <c r="F748" s="9" t="s">
        <v>526</v>
      </c>
      <c r="G748" s="9" t="s">
        <v>400</v>
      </c>
      <c r="H748" s="9" t="s">
        <v>401</v>
      </c>
      <c r="I748" s="9" t="s">
        <v>180</v>
      </c>
      <c r="J748" s="9" t="s">
        <v>79</v>
      </c>
      <c r="K748" s="25">
        <v>2</v>
      </c>
      <c r="L748" s="11">
        <v>569.66999999999996</v>
      </c>
      <c r="M748" s="12">
        <v>0</v>
      </c>
      <c r="N748" s="13">
        <v>91.15</v>
      </c>
      <c r="O748" s="13">
        <v>3.4</v>
      </c>
      <c r="P748" s="13">
        <v>1233.8900000000001</v>
      </c>
      <c r="Q748" s="9" t="s">
        <v>69</v>
      </c>
      <c r="R748" s="9" t="s">
        <v>132</v>
      </c>
      <c r="S748" s="9" t="s">
        <v>182</v>
      </c>
      <c r="T748" s="9" t="s">
        <v>183</v>
      </c>
      <c r="U748" s="9" t="s">
        <v>235</v>
      </c>
      <c r="V748" s="9" t="s">
        <v>1114</v>
      </c>
    </row>
    <row r="749" spans="1:22" ht="17.100000000000001" customHeight="1" x14ac:dyDescent="0.25">
      <c r="A749" s="29" t="s">
        <v>2492</v>
      </c>
      <c r="B749" s="15">
        <v>45005</v>
      </c>
      <c r="C749" s="9">
        <f t="shared" si="11"/>
        <v>2023</v>
      </c>
      <c r="D749" s="9" t="str">
        <f>TEXT(salestable[[#This Row],[OrderDate]],"MMM")</f>
        <v>Mar</v>
      </c>
      <c r="E749" s="14" t="s">
        <v>2493</v>
      </c>
      <c r="F749" s="14" t="s">
        <v>385</v>
      </c>
      <c r="G749" s="14" t="s">
        <v>286</v>
      </c>
      <c r="H749" s="14" t="s">
        <v>287</v>
      </c>
      <c r="I749" s="14" t="s">
        <v>108</v>
      </c>
      <c r="J749" s="14" t="s">
        <v>68</v>
      </c>
      <c r="K749" s="25">
        <v>1</v>
      </c>
      <c r="L749" s="16">
        <v>346.29</v>
      </c>
      <c r="M749" s="17">
        <v>0.3</v>
      </c>
      <c r="N749" s="18">
        <v>12.12</v>
      </c>
      <c r="O749" s="18">
        <v>9.0399999999999991</v>
      </c>
      <c r="P749" s="18">
        <v>263.56</v>
      </c>
      <c r="Q749" s="14" t="s">
        <v>27</v>
      </c>
      <c r="R749" s="14" t="s">
        <v>28</v>
      </c>
      <c r="S749" s="14" t="s">
        <v>29</v>
      </c>
      <c r="T749" s="14" t="s">
        <v>30</v>
      </c>
      <c r="U749" s="14" t="s">
        <v>43</v>
      </c>
      <c r="V749" s="14" t="s">
        <v>2494</v>
      </c>
    </row>
    <row r="750" spans="1:22" ht="17.100000000000001" customHeight="1" x14ac:dyDescent="0.25">
      <c r="A750" s="28" t="s">
        <v>2495</v>
      </c>
      <c r="B750" s="10">
        <v>44998</v>
      </c>
      <c r="C750" s="9">
        <f t="shared" si="11"/>
        <v>2023</v>
      </c>
      <c r="D750" s="9" t="str">
        <f>TEXT(salestable[[#This Row],[OrderDate]],"MMM")</f>
        <v>Mar</v>
      </c>
      <c r="E750" s="9" t="s">
        <v>2496</v>
      </c>
      <c r="F750" s="9" t="s">
        <v>953</v>
      </c>
      <c r="G750" s="9" t="s">
        <v>492</v>
      </c>
      <c r="H750" s="9" t="s">
        <v>493</v>
      </c>
      <c r="I750" s="9" t="s">
        <v>108</v>
      </c>
      <c r="J750" s="9" t="s">
        <v>39</v>
      </c>
      <c r="K750" s="25">
        <v>1</v>
      </c>
      <c r="L750" s="11">
        <v>408.88</v>
      </c>
      <c r="M750" s="12">
        <v>0.05</v>
      </c>
      <c r="N750" s="13">
        <v>69.92</v>
      </c>
      <c r="O750" s="13">
        <v>3.2</v>
      </c>
      <c r="P750" s="13">
        <v>461.56</v>
      </c>
      <c r="Q750" s="9" t="s">
        <v>27</v>
      </c>
      <c r="R750" s="9" t="s">
        <v>28</v>
      </c>
      <c r="S750" s="9" t="s">
        <v>210</v>
      </c>
      <c r="T750" s="9" t="s">
        <v>42</v>
      </c>
      <c r="U750" s="9" t="s">
        <v>43</v>
      </c>
      <c r="V750" s="9" t="s">
        <v>2497</v>
      </c>
    </row>
    <row r="751" spans="1:22" ht="17.100000000000001" customHeight="1" x14ac:dyDescent="0.25">
      <c r="A751" s="29" t="s">
        <v>2498</v>
      </c>
      <c r="B751" s="15">
        <v>44399</v>
      </c>
      <c r="C751" s="9">
        <f t="shared" si="11"/>
        <v>2021</v>
      </c>
      <c r="D751" s="9" t="str">
        <f>TEXT(salestable[[#This Row],[OrderDate]],"MMM")</f>
        <v>Jul</v>
      </c>
      <c r="E751" s="14" t="s">
        <v>2499</v>
      </c>
      <c r="F751" s="14" t="s">
        <v>177</v>
      </c>
      <c r="G751" s="14" t="s">
        <v>280</v>
      </c>
      <c r="H751" s="14" t="s">
        <v>281</v>
      </c>
      <c r="I751" s="14" t="s">
        <v>38</v>
      </c>
      <c r="J751" s="14" t="s">
        <v>26</v>
      </c>
      <c r="K751" s="25">
        <v>5</v>
      </c>
      <c r="L751" s="16">
        <v>111.1</v>
      </c>
      <c r="M751" s="17">
        <v>0</v>
      </c>
      <c r="N751" s="18">
        <v>44.44</v>
      </c>
      <c r="O751" s="18">
        <v>6.94</v>
      </c>
      <c r="P751" s="18">
        <v>606.88</v>
      </c>
      <c r="Q751" s="14" t="s">
        <v>80</v>
      </c>
      <c r="R751" s="14" t="s">
        <v>28</v>
      </c>
      <c r="S751" s="14" t="s">
        <v>29</v>
      </c>
      <c r="T751" s="14" t="s">
        <v>30</v>
      </c>
      <c r="U751" s="14" t="s">
        <v>31</v>
      </c>
      <c r="V751" s="14" t="s">
        <v>2500</v>
      </c>
    </row>
    <row r="752" spans="1:22" ht="17.100000000000001" customHeight="1" x14ac:dyDescent="0.25">
      <c r="A752" s="28" t="s">
        <v>2501</v>
      </c>
      <c r="B752" s="10">
        <v>44893</v>
      </c>
      <c r="C752" s="9">
        <f t="shared" si="11"/>
        <v>2022</v>
      </c>
      <c r="D752" s="9" t="str">
        <f>TEXT(salestable[[#This Row],[OrderDate]],"MMM")</f>
        <v>Nov</v>
      </c>
      <c r="E752" s="9" t="s">
        <v>2502</v>
      </c>
      <c r="F752" s="9" t="s">
        <v>2440</v>
      </c>
      <c r="G752" s="9" t="s">
        <v>521</v>
      </c>
      <c r="H752" s="9" t="s">
        <v>522</v>
      </c>
      <c r="I752" s="9" t="s">
        <v>98</v>
      </c>
      <c r="J752" s="9" t="s">
        <v>79</v>
      </c>
      <c r="K752" s="25">
        <v>2</v>
      </c>
      <c r="L752" s="11">
        <v>284.32</v>
      </c>
      <c r="M752" s="12">
        <v>0</v>
      </c>
      <c r="N752" s="13">
        <v>28.43</v>
      </c>
      <c r="O752" s="13">
        <v>4.72</v>
      </c>
      <c r="P752" s="13">
        <v>601.79</v>
      </c>
      <c r="Q752" s="9" t="s">
        <v>27</v>
      </c>
      <c r="R752" s="9" t="s">
        <v>28</v>
      </c>
      <c r="S752" s="9" t="s">
        <v>89</v>
      </c>
      <c r="T752" s="9" t="s">
        <v>90</v>
      </c>
      <c r="U752" s="9" t="s">
        <v>43</v>
      </c>
      <c r="V752" s="9" t="s">
        <v>2503</v>
      </c>
    </row>
    <row r="753" spans="1:22" ht="17.100000000000001" customHeight="1" x14ac:dyDescent="0.25">
      <c r="A753" s="29" t="s">
        <v>2504</v>
      </c>
      <c r="B753" s="15">
        <v>43939</v>
      </c>
      <c r="C753" s="9">
        <f t="shared" si="11"/>
        <v>2020</v>
      </c>
      <c r="D753" s="9" t="str">
        <f>TEXT(salestable[[#This Row],[OrderDate]],"MMM")</f>
        <v>Apr</v>
      </c>
      <c r="E753" s="14" t="s">
        <v>2505</v>
      </c>
      <c r="F753" s="14" t="s">
        <v>2168</v>
      </c>
      <c r="G753" s="14" t="s">
        <v>675</v>
      </c>
      <c r="H753" s="14" t="s">
        <v>676</v>
      </c>
      <c r="I753" s="14" t="s">
        <v>50</v>
      </c>
      <c r="J753" s="14" t="s">
        <v>68</v>
      </c>
      <c r="K753" s="25">
        <v>3</v>
      </c>
      <c r="L753" s="16">
        <v>369.85</v>
      </c>
      <c r="M753" s="17">
        <v>0</v>
      </c>
      <c r="N753" s="18">
        <v>199.72</v>
      </c>
      <c r="O753" s="18">
        <v>11.04</v>
      </c>
      <c r="P753" s="18">
        <v>1320.31</v>
      </c>
      <c r="Q753" s="14" t="s">
        <v>40</v>
      </c>
      <c r="R753" s="14" t="s">
        <v>99</v>
      </c>
      <c r="S753" s="14" t="s">
        <v>41</v>
      </c>
      <c r="T753" s="14" t="s">
        <v>42</v>
      </c>
      <c r="U753" s="14" t="s">
        <v>43</v>
      </c>
      <c r="V753" s="14" t="s">
        <v>2506</v>
      </c>
    </row>
    <row r="754" spans="1:22" ht="17.100000000000001" customHeight="1" x14ac:dyDescent="0.25">
      <c r="A754" s="28" t="s">
        <v>2507</v>
      </c>
      <c r="B754" s="10">
        <v>45547</v>
      </c>
      <c r="C754" s="9">
        <f t="shared" si="11"/>
        <v>2024</v>
      </c>
      <c r="D754" s="9" t="str">
        <f>TEXT(salestable[[#This Row],[OrderDate]],"MMM")</f>
        <v>Sep</v>
      </c>
      <c r="E754" s="9" t="s">
        <v>2508</v>
      </c>
      <c r="F754" s="9" t="s">
        <v>712</v>
      </c>
      <c r="G754" s="9" t="s">
        <v>337</v>
      </c>
      <c r="H754" s="9" t="s">
        <v>338</v>
      </c>
      <c r="I754" s="9" t="s">
        <v>38</v>
      </c>
      <c r="J754" s="9" t="s">
        <v>263</v>
      </c>
      <c r="K754" s="25">
        <v>2</v>
      </c>
      <c r="L754" s="11">
        <v>116.36</v>
      </c>
      <c r="M754" s="12">
        <v>0.25</v>
      </c>
      <c r="N754" s="13">
        <v>8.73</v>
      </c>
      <c r="O754" s="13">
        <v>1.61</v>
      </c>
      <c r="P754" s="13">
        <v>184.88</v>
      </c>
      <c r="Q754" s="9" t="s">
        <v>40</v>
      </c>
      <c r="R754" s="9" t="s">
        <v>181</v>
      </c>
      <c r="S754" s="9" t="s">
        <v>221</v>
      </c>
      <c r="T754" s="9" t="s">
        <v>222</v>
      </c>
      <c r="U754" s="9" t="s">
        <v>31</v>
      </c>
      <c r="V754" s="9" t="s">
        <v>489</v>
      </c>
    </row>
    <row r="755" spans="1:22" ht="17.100000000000001" customHeight="1" x14ac:dyDescent="0.25">
      <c r="A755" s="29" t="s">
        <v>2509</v>
      </c>
      <c r="B755" s="15">
        <v>44896</v>
      </c>
      <c r="C755" s="9">
        <f t="shared" si="11"/>
        <v>2022</v>
      </c>
      <c r="D755" s="9" t="str">
        <f>TEXT(salestable[[#This Row],[OrderDate]],"MMM")</f>
        <v>Dec</v>
      </c>
      <c r="E755" s="14" t="s">
        <v>2510</v>
      </c>
      <c r="F755" s="14" t="s">
        <v>433</v>
      </c>
      <c r="G755" s="14" t="s">
        <v>521</v>
      </c>
      <c r="H755" s="14" t="s">
        <v>522</v>
      </c>
      <c r="I755" s="14" t="s">
        <v>50</v>
      </c>
      <c r="J755" s="14" t="s">
        <v>109</v>
      </c>
      <c r="K755" s="25">
        <v>2</v>
      </c>
      <c r="L755" s="16">
        <v>535.91</v>
      </c>
      <c r="M755" s="17">
        <v>0</v>
      </c>
      <c r="N755" s="18">
        <v>53.59</v>
      </c>
      <c r="O755" s="18">
        <v>6.09</v>
      </c>
      <c r="P755" s="18">
        <v>1131.5</v>
      </c>
      <c r="Q755" s="14" t="s">
        <v>27</v>
      </c>
      <c r="R755" s="14" t="s">
        <v>28</v>
      </c>
      <c r="S755" s="14" t="s">
        <v>221</v>
      </c>
      <c r="T755" s="14" t="s">
        <v>222</v>
      </c>
      <c r="U755" s="14" t="s">
        <v>43</v>
      </c>
      <c r="V755" s="14" t="s">
        <v>2511</v>
      </c>
    </row>
    <row r="756" spans="1:22" ht="17.100000000000001" customHeight="1" x14ac:dyDescent="0.25">
      <c r="A756" s="28" t="s">
        <v>2512</v>
      </c>
      <c r="B756" s="10">
        <v>45040</v>
      </c>
      <c r="C756" s="9">
        <f t="shared" si="11"/>
        <v>2023</v>
      </c>
      <c r="D756" s="9" t="str">
        <f>TEXT(salestable[[#This Row],[OrderDate]],"MMM")</f>
        <v>Apr</v>
      </c>
      <c r="E756" s="9" t="s">
        <v>2513</v>
      </c>
      <c r="F756" s="9" t="s">
        <v>702</v>
      </c>
      <c r="G756" s="9" t="s">
        <v>36</v>
      </c>
      <c r="H756" s="9" t="s">
        <v>37</v>
      </c>
      <c r="I756" s="9" t="s">
        <v>108</v>
      </c>
      <c r="J756" s="9" t="s">
        <v>263</v>
      </c>
      <c r="K756" s="25">
        <v>1</v>
      </c>
      <c r="L756" s="11">
        <v>6.85</v>
      </c>
      <c r="M756" s="12">
        <v>0.15</v>
      </c>
      <c r="N756" s="13">
        <v>0.7</v>
      </c>
      <c r="O756" s="13">
        <v>5.57</v>
      </c>
      <c r="P756" s="13">
        <v>12.09</v>
      </c>
      <c r="Q756" s="9" t="s">
        <v>153</v>
      </c>
      <c r="R756" s="9" t="s">
        <v>28</v>
      </c>
      <c r="S756" s="9" t="s">
        <v>29</v>
      </c>
      <c r="T756" s="9" t="s">
        <v>30</v>
      </c>
      <c r="U756" s="9" t="s">
        <v>43</v>
      </c>
      <c r="V756" s="9" t="s">
        <v>1193</v>
      </c>
    </row>
    <row r="757" spans="1:22" ht="17.100000000000001" customHeight="1" x14ac:dyDescent="0.25">
      <c r="A757" s="29" t="s">
        <v>2514</v>
      </c>
      <c r="B757" s="15">
        <v>44765</v>
      </c>
      <c r="C757" s="9">
        <f t="shared" si="11"/>
        <v>2022</v>
      </c>
      <c r="D757" s="9" t="str">
        <f>TEXT(salestable[[#This Row],[OrderDate]],"MMM")</f>
        <v>Jul</v>
      </c>
      <c r="E757" s="14" t="s">
        <v>2515</v>
      </c>
      <c r="F757" s="14" t="s">
        <v>746</v>
      </c>
      <c r="G757" s="14" t="s">
        <v>280</v>
      </c>
      <c r="H757" s="14" t="s">
        <v>281</v>
      </c>
      <c r="I757" s="14" t="s">
        <v>38</v>
      </c>
      <c r="J757" s="14" t="s">
        <v>26</v>
      </c>
      <c r="K757" s="25">
        <v>5</v>
      </c>
      <c r="L757" s="16">
        <v>106.25</v>
      </c>
      <c r="M757" s="17">
        <v>0.25</v>
      </c>
      <c r="N757" s="18">
        <v>19.920000000000002</v>
      </c>
      <c r="O757" s="18">
        <v>4.62</v>
      </c>
      <c r="P757" s="18">
        <v>422.98</v>
      </c>
      <c r="Q757" s="14" t="s">
        <v>40</v>
      </c>
      <c r="R757" s="14" t="s">
        <v>28</v>
      </c>
      <c r="S757" s="14" t="s">
        <v>339</v>
      </c>
      <c r="T757" s="14" t="s">
        <v>82</v>
      </c>
      <c r="U757" s="14" t="s">
        <v>91</v>
      </c>
      <c r="V757" s="14" t="s">
        <v>2516</v>
      </c>
    </row>
    <row r="758" spans="1:22" ht="17.100000000000001" customHeight="1" x14ac:dyDescent="0.25">
      <c r="A758" s="28" t="s">
        <v>2517</v>
      </c>
      <c r="B758" s="10">
        <v>44228</v>
      </c>
      <c r="C758" s="9">
        <f t="shared" si="11"/>
        <v>2021</v>
      </c>
      <c r="D758" s="9" t="str">
        <f>TEXT(salestable[[#This Row],[OrderDate]],"MMM")</f>
        <v>Feb</v>
      </c>
      <c r="E758" s="9" t="s">
        <v>2518</v>
      </c>
      <c r="F758" s="9" t="s">
        <v>1314</v>
      </c>
      <c r="G758" s="9" t="s">
        <v>434</v>
      </c>
      <c r="H758" s="9" t="s">
        <v>435</v>
      </c>
      <c r="I758" s="9" t="s">
        <v>38</v>
      </c>
      <c r="J758" s="9" t="s">
        <v>79</v>
      </c>
      <c r="K758" s="25">
        <v>5</v>
      </c>
      <c r="L758" s="11">
        <v>569.91</v>
      </c>
      <c r="M758" s="12">
        <v>0.05</v>
      </c>
      <c r="N758" s="13">
        <v>487.27</v>
      </c>
      <c r="O758" s="13">
        <v>9.11</v>
      </c>
      <c r="P758" s="13">
        <v>3203.45</v>
      </c>
      <c r="Q758" s="9" t="s">
        <v>153</v>
      </c>
      <c r="R758" s="9" t="s">
        <v>132</v>
      </c>
      <c r="S758" s="9" t="s">
        <v>29</v>
      </c>
      <c r="T758" s="9" t="s">
        <v>30</v>
      </c>
      <c r="U758" s="9" t="s">
        <v>43</v>
      </c>
      <c r="V758" s="9" t="s">
        <v>1506</v>
      </c>
    </row>
    <row r="759" spans="1:22" ht="17.100000000000001" customHeight="1" x14ac:dyDescent="0.25">
      <c r="A759" s="29" t="s">
        <v>2519</v>
      </c>
      <c r="B759" s="15">
        <v>45077</v>
      </c>
      <c r="C759" s="9">
        <f t="shared" si="11"/>
        <v>2023</v>
      </c>
      <c r="D759" s="9" t="str">
        <f>TEXT(salestable[[#This Row],[OrderDate]],"MMM")</f>
        <v>May</v>
      </c>
      <c r="E759" s="14" t="s">
        <v>2520</v>
      </c>
      <c r="F759" s="14" t="s">
        <v>249</v>
      </c>
      <c r="G759" s="14" t="s">
        <v>302</v>
      </c>
      <c r="H759" s="14" t="s">
        <v>303</v>
      </c>
      <c r="I759" s="14" t="s">
        <v>180</v>
      </c>
      <c r="J759" s="14" t="s">
        <v>26</v>
      </c>
      <c r="K759" s="25">
        <v>1</v>
      </c>
      <c r="L759" s="16">
        <v>341.91</v>
      </c>
      <c r="M759" s="17">
        <v>0.1</v>
      </c>
      <c r="N759" s="18">
        <v>15.39</v>
      </c>
      <c r="O759" s="18">
        <v>12.55</v>
      </c>
      <c r="P759" s="18">
        <v>335.66</v>
      </c>
      <c r="Q759" s="14" t="s">
        <v>69</v>
      </c>
      <c r="R759" s="14" t="s">
        <v>28</v>
      </c>
      <c r="S759" s="14" t="s">
        <v>89</v>
      </c>
      <c r="T759" s="14" t="s">
        <v>90</v>
      </c>
      <c r="U759" s="14" t="s">
        <v>43</v>
      </c>
      <c r="V759" s="14" t="s">
        <v>2521</v>
      </c>
    </row>
    <row r="760" spans="1:22" ht="17.100000000000001" customHeight="1" x14ac:dyDescent="0.25">
      <c r="A760" s="28" t="s">
        <v>2522</v>
      </c>
      <c r="B760" s="10">
        <v>44464</v>
      </c>
      <c r="C760" s="9">
        <f t="shared" si="11"/>
        <v>2021</v>
      </c>
      <c r="D760" s="9" t="str">
        <f>TEXT(salestable[[#This Row],[OrderDate]],"MMM")</f>
        <v>Sep</v>
      </c>
      <c r="E760" s="9" t="s">
        <v>2523</v>
      </c>
      <c r="F760" s="9" t="s">
        <v>811</v>
      </c>
      <c r="G760" s="9" t="s">
        <v>391</v>
      </c>
      <c r="H760" s="9" t="s">
        <v>392</v>
      </c>
      <c r="I760" s="9" t="s">
        <v>108</v>
      </c>
      <c r="J760" s="9" t="s">
        <v>123</v>
      </c>
      <c r="K760" s="25">
        <v>5</v>
      </c>
      <c r="L760" s="11">
        <v>240.42</v>
      </c>
      <c r="M760" s="12">
        <v>0.2</v>
      </c>
      <c r="N760" s="13">
        <v>0</v>
      </c>
      <c r="O760" s="13">
        <v>12.58</v>
      </c>
      <c r="P760" s="13">
        <v>974.26</v>
      </c>
      <c r="Q760" s="9" t="s">
        <v>27</v>
      </c>
      <c r="R760" s="9" t="s">
        <v>28</v>
      </c>
      <c r="S760" s="9" t="s">
        <v>51</v>
      </c>
      <c r="T760" s="9" t="s">
        <v>42</v>
      </c>
      <c r="U760" s="9" t="s">
        <v>43</v>
      </c>
      <c r="V760" s="9" t="s">
        <v>2524</v>
      </c>
    </row>
    <row r="761" spans="1:22" ht="17.100000000000001" customHeight="1" x14ac:dyDescent="0.25">
      <c r="A761" s="29" t="s">
        <v>2525</v>
      </c>
      <c r="B761" s="15">
        <v>44987</v>
      </c>
      <c r="C761" s="9">
        <f t="shared" si="11"/>
        <v>2023</v>
      </c>
      <c r="D761" s="9" t="str">
        <f>TEXT(salestable[[#This Row],[OrderDate]],"MMM")</f>
        <v>Mar</v>
      </c>
      <c r="E761" s="14" t="s">
        <v>2526</v>
      </c>
      <c r="F761" s="14" t="s">
        <v>1077</v>
      </c>
      <c r="G761" s="14" t="s">
        <v>244</v>
      </c>
      <c r="H761" s="14" t="s">
        <v>245</v>
      </c>
      <c r="I761" s="14" t="s">
        <v>38</v>
      </c>
      <c r="J761" s="14" t="s">
        <v>79</v>
      </c>
      <c r="K761" s="25">
        <v>2</v>
      </c>
      <c r="L761" s="16">
        <v>340.07</v>
      </c>
      <c r="M761" s="17">
        <v>0</v>
      </c>
      <c r="N761" s="18">
        <v>54.41</v>
      </c>
      <c r="O761" s="18">
        <v>5.31</v>
      </c>
      <c r="P761" s="18">
        <v>739.86</v>
      </c>
      <c r="Q761" s="14" t="s">
        <v>27</v>
      </c>
      <c r="R761" s="14" t="s">
        <v>132</v>
      </c>
      <c r="S761" s="14" t="s">
        <v>139</v>
      </c>
      <c r="T761" s="14" t="s">
        <v>140</v>
      </c>
      <c r="U761" s="14" t="s">
        <v>43</v>
      </c>
      <c r="V761" s="14" t="s">
        <v>1302</v>
      </c>
    </row>
    <row r="762" spans="1:22" ht="17.100000000000001" customHeight="1" x14ac:dyDescent="0.25">
      <c r="A762" s="28" t="s">
        <v>2527</v>
      </c>
      <c r="B762" s="10">
        <v>45017</v>
      </c>
      <c r="C762" s="9">
        <f t="shared" si="11"/>
        <v>2023</v>
      </c>
      <c r="D762" s="9" t="str">
        <f>TEXT(salestable[[#This Row],[OrderDate]],"MMM")</f>
        <v>Apr</v>
      </c>
      <c r="E762" s="9" t="s">
        <v>2528</v>
      </c>
      <c r="F762" s="9" t="s">
        <v>279</v>
      </c>
      <c r="G762" s="9" t="s">
        <v>244</v>
      </c>
      <c r="H762" s="9" t="s">
        <v>245</v>
      </c>
      <c r="I762" s="9" t="s">
        <v>38</v>
      </c>
      <c r="J762" s="9" t="s">
        <v>354</v>
      </c>
      <c r="K762" s="25">
        <v>3</v>
      </c>
      <c r="L762" s="11">
        <v>400.82</v>
      </c>
      <c r="M762" s="12">
        <v>0.2</v>
      </c>
      <c r="N762" s="13">
        <v>48.1</v>
      </c>
      <c r="O762" s="13">
        <v>13.82</v>
      </c>
      <c r="P762" s="13">
        <v>1023.89</v>
      </c>
      <c r="Q762" s="9" t="s">
        <v>27</v>
      </c>
      <c r="R762" s="9" t="s">
        <v>132</v>
      </c>
      <c r="S762" s="9" t="s">
        <v>51</v>
      </c>
      <c r="T762" s="9" t="s">
        <v>42</v>
      </c>
      <c r="U762" s="9" t="s">
        <v>43</v>
      </c>
      <c r="V762" s="9" t="s">
        <v>2529</v>
      </c>
    </row>
    <row r="763" spans="1:22" ht="17.100000000000001" customHeight="1" x14ac:dyDescent="0.25">
      <c r="A763" s="29" t="s">
        <v>2530</v>
      </c>
      <c r="B763" s="15">
        <v>45069</v>
      </c>
      <c r="C763" s="9">
        <f t="shared" si="11"/>
        <v>2023</v>
      </c>
      <c r="D763" s="9" t="str">
        <f>TEXT(salestable[[#This Row],[OrderDate]],"MMM")</f>
        <v>May</v>
      </c>
      <c r="E763" s="14" t="s">
        <v>2531</v>
      </c>
      <c r="F763" s="14" t="s">
        <v>865</v>
      </c>
      <c r="G763" s="14" t="s">
        <v>77</v>
      </c>
      <c r="H763" s="14" t="s">
        <v>78</v>
      </c>
      <c r="I763" s="14" t="s">
        <v>38</v>
      </c>
      <c r="J763" s="14" t="s">
        <v>58</v>
      </c>
      <c r="K763" s="25">
        <v>3</v>
      </c>
      <c r="L763" s="16">
        <v>299.57</v>
      </c>
      <c r="M763" s="17">
        <v>0</v>
      </c>
      <c r="N763" s="18">
        <v>107.85</v>
      </c>
      <c r="O763" s="18">
        <v>9.8699999999999992</v>
      </c>
      <c r="P763" s="18">
        <v>1016.43</v>
      </c>
      <c r="Q763" s="14" t="s">
        <v>153</v>
      </c>
      <c r="R763" s="14" t="s">
        <v>28</v>
      </c>
      <c r="S763" s="14" t="s">
        <v>221</v>
      </c>
      <c r="T763" s="14" t="s">
        <v>222</v>
      </c>
      <c r="U763" s="14" t="s">
        <v>43</v>
      </c>
      <c r="V763" s="14" t="s">
        <v>2532</v>
      </c>
    </row>
    <row r="764" spans="1:22" ht="17.100000000000001" customHeight="1" x14ac:dyDescent="0.25">
      <c r="A764" s="28" t="s">
        <v>2533</v>
      </c>
      <c r="B764" s="10">
        <v>44563</v>
      </c>
      <c r="C764" s="9">
        <f t="shared" si="11"/>
        <v>2022</v>
      </c>
      <c r="D764" s="9" t="str">
        <f>TEXT(salestable[[#This Row],[OrderDate]],"MMM")</f>
        <v>Jan</v>
      </c>
      <c r="E764" s="9" t="s">
        <v>2534</v>
      </c>
      <c r="F764" s="9" t="s">
        <v>648</v>
      </c>
      <c r="G764" s="9" t="s">
        <v>137</v>
      </c>
      <c r="H764" s="9" t="s">
        <v>138</v>
      </c>
      <c r="I764" s="9" t="s">
        <v>108</v>
      </c>
      <c r="J764" s="9" t="s">
        <v>123</v>
      </c>
      <c r="K764" s="25">
        <v>3</v>
      </c>
      <c r="L764" s="11">
        <v>293.74</v>
      </c>
      <c r="M764" s="12">
        <v>0.1</v>
      </c>
      <c r="N764" s="13">
        <v>39.65</v>
      </c>
      <c r="O764" s="13">
        <v>6.29</v>
      </c>
      <c r="P764" s="13">
        <v>839.04</v>
      </c>
      <c r="Q764" s="9" t="s">
        <v>27</v>
      </c>
      <c r="R764" s="9" t="s">
        <v>132</v>
      </c>
      <c r="S764" s="9" t="s">
        <v>154</v>
      </c>
      <c r="T764" s="9" t="s">
        <v>155</v>
      </c>
      <c r="U764" s="9" t="s">
        <v>43</v>
      </c>
      <c r="V764" s="9" t="s">
        <v>1834</v>
      </c>
    </row>
    <row r="765" spans="1:22" ht="17.100000000000001" customHeight="1" x14ac:dyDescent="0.25">
      <c r="A765" s="29" t="s">
        <v>2535</v>
      </c>
      <c r="B765" s="15">
        <v>44065</v>
      </c>
      <c r="C765" s="9">
        <f t="shared" si="11"/>
        <v>2020</v>
      </c>
      <c r="D765" s="9" t="str">
        <f>TEXT(salestable[[#This Row],[OrderDate]],"MMM")</f>
        <v>Aug</v>
      </c>
      <c r="E765" s="14" t="s">
        <v>2536</v>
      </c>
      <c r="F765" s="14" t="s">
        <v>573</v>
      </c>
      <c r="G765" s="14" t="s">
        <v>386</v>
      </c>
      <c r="H765" s="14" t="s">
        <v>387</v>
      </c>
      <c r="I765" s="14" t="s">
        <v>108</v>
      </c>
      <c r="J765" s="14" t="s">
        <v>263</v>
      </c>
      <c r="K765" s="25">
        <v>5</v>
      </c>
      <c r="L765" s="16">
        <v>238.68</v>
      </c>
      <c r="M765" s="17">
        <v>0.2</v>
      </c>
      <c r="N765" s="18">
        <v>114.57</v>
      </c>
      <c r="O765" s="18">
        <v>1.51</v>
      </c>
      <c r="P765" s="18">
        <v>1070.8</v>
      </c>
      <c r="Q765" s="14" t="s">
        <v>59</v>
      </c>
      <c r="R765" s="14" t="s">
        <v>28</v>
      </c>
      <c r="S765" s="14" t="s">
        <v>221</v>
      </c>
      <c r="T765" s="14" t="s">
        <v>222</v>
      </c>
      <c r="U765" s="14" t="s">
        <v>31</v>
      </c>
      <c r="V765" s="14" t="s">
        <v>2500</v>
      </c>
    </row>
    <row r="766" spans="1:22" ht="17.100000000000001" customHeight="1" x14ac:dyDescent="0.25">
      <c r="A766" s="28" t="s">
        <v>2537</v>
      </c>
      <c r="B766" s="10">
        <v>44488</v>
      </c>
      <c r="C766" s="9">
        <f t="shared" si="11"/>
        <v>2021</v>
      </c>
      <c r="D766" s="9" t="str">
        <f>TEXT(salestable[[#This Row],[OrderDate]],"MMM")</f>
        <v>Oct</v>
      </c>
      <c r="E766" s="9" t="s">
        <v>2538</v>
      </c>
      <c r="F766" s="9" t="s">
        <v>136</v>
      </c>
      <c r="G766" s="9" t="s">
        <v>48</v>
      </c>
      <c r="H766" s="9" t="s">
        <v>49</v>
      </c>
      <c r="I766" s="9" t="s">
        <v>180</v>
      </c>
      <c r="J766" s="9" t="s">
        <v>109</v>
      </c>
      <c r="K766" s="25">
        <v>4</v>
      </c>
      <c r="L766" s="11">
        <v>72.73</v>
      </c>
      <c r="M766" s="12">
        <v>0.05</v>
      </c>
      <c r="N766" s="13">
        <v>13.82</v>
      </c>
      <c r="O766" s="13">
        <v>0.72</v>
      </c>
      <c r="P766" s="13">
        <v>290.91000000000003</v>
      </c>
      <c r="Q766" s="9" t="s">
        <v>40</v>
      </c>
      <c r="R766" s="9" t="s">
        <v>28</v>
      </c>
      <c r="S766" s="9" t="s">
        <v>71</v>
      </c>
      <c r="T766" s="9" t="s">
        <v>42</v>
      </c>
      <c r="U766" s="9" t="s">
        <v>43</v>
      </c>
      <c r="V766" s="9" t="s">
        <v>2539</v>
      </c>
    </row>
    <row r="767" spans="1:22" ht="17.100000000000001" customHeight="1" x14ac:dyDescent="0.25">
      <c r="A767" s="29" t="s">
        <v>2540</v>
      </c>
      <c r="B767" s="15">
        <v>44581</v>
      </c>
      <c r="C767" s="9">
        <f t="shared" si="11"/>
        <v>2022</v>
      </c>
      <c r="D767" s="9" t="str">
        <f>TEXT(salestable[[#This Row],[OrderDate]],"MMM")</f>
        <v>Jan</v>
      </c>
      <c r="E767" s="14" t="s">
        <v>2541</v>
      </c>
      <c r="F767" s="14" t="s">
        <v>461</v>
      </c>
      <c r="G767" s="14" t="s">
        <v>945</v>
      </c>
      <c r="H767" s="14" t="s">
        <v>946</v>
      </c>
      <c r="I767" s="14" t="s">
        <v>50</v>
      </c>
      <c r="J767" s="14" t="s">
        <v>68</v>
      </c>
      <c r="K767" s="25">
        <v>1</v>
      </c>
      <c r="L767" s="16">
        <v>97.37</v>
      </c>
      <c r="M767" s="17">
        <v>0.1</v>
      </c>
      <c r="N767" s="18">
        <v>7.01</v>
      </c>
      <c r="O767" s="18">
        <v>7.33</v>
      </c>
      <c r="P767" s="18">
        <v>101.97</v>
      </c>
      <c r="Q767" s="14" t="s">
        <v>69</v>
      </c>
      <c r="R767" s="14" t="s">
        <v>28</v>
      </c>
      <c r="S767" s="14" t="s">
        <v>154</v>
      </c>
      <c r="T767" s="14" t="s">
        <v>155</v>
      </c>
      <c r="U767" s="14" t="s">
        <v>72</v>
      </c>
      <c r="V767" s="14" t="s">
        <v>147</v>
      </c>
    </row>
    <row r="768" spans="1:22" ht="17.100000000000001" customHeight="1" x14ac:dyDescent="0.25">
      <c r="A768" s="28" t="s">
        <v>2542</v>
      </c>
      <c r="B768" s="10">
        <v>44418</v>
      </c>
      <c r="C768" s="9">
        <f t="shared" si="11"/>
        <v>2021</v>
      </c>
      <c r="D768" s="9" t="str">
        <f>TEXT(salestable[[#This Row],[OrderDate]],"MMM")</f>
        <v>Aug</v>
      </c>
      <c r="E768" s="9" t="s">
        <v>2543</v>
      </c>
      <c r="F768" s="9" t="s">
        <v>849</v>
      </c>
      <c r="G768" s="9" t="s">
        <v>675</v>
      </c>
      <c r="H768" s="9" t="s">
        <v>676</v>
      </c>
      <c r="I768" s="9" t="s">
        <v>38</v>
      </c>
      <c r="J768" s="9" t="s">
        <v>39</v>
      </c>
      <c r="K768" s="25">
        <v>4</v>
      </c>
      <c r="L768" s="11">
        <v>149.24</v>
      </c>
      <c r="M768" s="12">
        <v>0.3</v>
      </c>
      <c r="N768" s="13">
        <v>20.89</v>
      </c>
      <c r="O768" s="13">
        <v>3.18</v>
      </c>
      <c r="P768" s="13">
        <v>441.94</v>
      </c>
      <c r="Q768" s="9" t="s">
        <v>27</v>
      </c>
      <c r="R768" s="9" t="s">
        <v>28</v>
      </c>
      <c r="S768" s="9" t="s">
        <v>182</v>
      </c>
      <c r="T768" s="9" t="s">
        <v>183</v>
      </c>
      <c r="U768" s="9" t="s">
        <v>91</v>
      </c>
      <c r="V768" s="9" t="s">
        <v>2544</v>
      </c>
    </row>
    <row r="769" spans="1:22" ht="17.100000000000001" customHeight="1" x14ac:dyDescent="0.25">
      <c r="A769" s="29" t="s">
        <v>2545</v>
      </c>
      <c r="B769" s="15">
        <v>44863</v>
      </c>
      <c r="C769" s="9">
        <f t="shared" si="11"/>
        <v>2022</v>
      </c>
      <c r="D769" s="9" t="str">
        <f>TEXT(salestable[[#This Row],[OrderDate]],"MMM")</f>
        <v>Oct</v>
      </c>
      <c r="E769" s="14" t="s">
        <v>2546</v>
      </c>
      <c r="F769" s="14" t="s">
        <v>1618</v>
      </c>
      <c r="G769" s="14" t="s">
        <v>215</v>
      </c>
      <c r="H769" s="14" t="s">
        <v>216</v>
      </c>
      <c r="I769" s="14" t="s">
        <v>38</v>
      </c>
      <c r="J769" s="14" t="s">
        <v>26</v>
      </c>
      <c r="K769" s="25">
        <v>1</v>
      </c>
      <c r="L769" s="16">
        <v>477.44</v>
      </c>
      <c r="M769" s="17">
        <v>0</v>
      </c>
      <c r="N769" s="18">
        <v>0</v>
      </c>
      <c r="O769" s="18">
        <v>14.59</v>
      </c>
      <c r="P769" s="18">
        <v>492.03</v>
      </c>
      <c r="Q769" s="14" t="s">
        <v>69</v>
      </c>
      <c r="R769" s="14" t="s">
        <v>132</v>
      </c>
      <c r="S769" s="14" t="s">
        <v>71</v>
      </c>
      <c r="T769" s="14" t="s">
        <v>42</v>
      </c>
      <c r="U769" s="14" t="s">
        <v>31</v>
      </c>
      <c r="V769" s="14" t="s">
        <v>2547</v>
      </c>
    </row>
    <row r="770" spans="1:22" ht="17.100000000000001" customHeight="1" x14ac:dyDescent="0.25">
      <c r="A770" s="28" t="s">
        <v>2548</v>
      </c>
      <c r="B770" s="10">
        <v>44928</v>
      </c>
      <c r="C770" s="9">
        <f t="shared" si="11"/>
        <v>2023</v>
      </c>
      <c r="D770" s="9" t="str">
        <f>TEXT(salestable[[#This Row],[OrderDate]],"MMM")</f>
        <v>Jan</v>
      </c>
      <c r="E770" s="9" t="s">
        <v>2549</v>
      </c>
      <c r="F770" s="9" t="s">
        <v>648</v>
      </c>
      <c r="G770" s="9" t="s">
        <v>164</v>
      </c>
      <c r="H770" s="9" t="s">
        <v>165</v>
      </c>
      <c r="I770" s="9" t="s">
        <v>50</v>
      </c>
      <c r="J770" s="9" t="s">
        <v>354</v>
      </c>
      <c r="K770" s="25">
        <v>4</v>
      </c>
      <c r="L770" s="11">
        <v>239.64</v>
      </c>
      <c r="M770" s="12">
        <v>0.05</v>
      </c>
      <c r="N770" s="13">
        <v>109.28</v>
      </c>
      <c r="O770" s="13">
        <v>5.29</v>
      </c>
      <c r="P770" s="13">
        <v>1025.2</v>
      </c>
      <c r="Q770" s="9" t="s">
        <v>69</v>
      </c>
      <c r="R770" s="9" t="s">
        <v>28</v>
      </c>
      <c r="S770" s="9" t="s">
        <v>210</v>
      </c>
      <c r="T770" s="9" t="s">
        <v>42</v>
      </c>
      <c r="U770" s="9" t="s">
        <v>43</v>
      </c>
      <c r="V770" s="9" t="s">
        <v>1215</v>
      </c>
    </row>
    <row r="771" spans="1:22" ht="17.100000000000001" customHeight="1" x14ac:dyDescent="0.25">
      <c r="A771" s="29" t="s">
        <v>2550</v>
      </c>
      <c r="B771" s="15">
        <v>44784</v>
      </c>
      <c r="C771" s="9">
        <f t="shared" si="11"/>
        <v>2022</v>
      </c>
      <c r="D771" s="9" t="str">
        <f>TEXT(salestable[[#This Row],[OrderDate]],"MMM")</f>
        <v>Aug</v>
      </c>
      <c r="E771" s="14" t="s">
        <v>2534</v>
      </c>
      <c r="F771" s="14" t="s">
        <v>1614</v>
      </c>
      <c r="G771" s="14" t="s">
        <v>208</v>
      </c>
      <c r="H771" s="14" t="s">
        <v>209</v>
      </c>
      <c r="I771" s="14" t="s">
        <v>50</v>
      </c>
      <c r="J771" s="14" t="s">
        <v>68</v>
      </c>
      <c r="K771" s="25">
        <v>1</v>
      </c>
      <c r="L771" s="16">
        <v>462.85</v>
      </c>
      <c r="M771" s="17">
        <v>0</v>
      </c>
      <c r="N771" s="18">
        <v>55.54</v>
      </c>
      <c r="O771" s="18">
        <v>12.33</v>
      </c>
      <c r="P771" s="18">
        <v>530.72</v>
      </c>
      <c r="Q771" s="14" t="s">
        <v>27</v>
      </c>
      <c r="R771" s="14" t="s">
        <v>99</v>
      </c>
      <c r="S771" s="14" t="s">
        <v>89</v>
      </c>
      <c r="T771" s="14" t="s">
        <v>90</v>
      </c>
      <c r="U771" s="14" t="s">
        <v>43</v>
      </c>
      <c r="V771" s="14" t="s">
        <v>2551</v>
      </c>
    </row>
    <row r="772" spans="1:22" ht="17.100000000000001" customHeight="1" x14ac:dyDescent="0.25">
      <c r="A772" s="28" t="s">
        <v>2552</v>
      </c>
      <c r="B772" s="10">
        <v>44322</v>
      </c>
      <c r="C772" s="9">
        <f t="shared" ref="C772:C835" si="12">YEAR(B772)</f>
        <v>2021</v>
      </c>
      <c r="D772" s="9" t="str">
        <f>TEXT(salestable[[#This Row],[OrderDate]],"MMM")</f>
        <v>May</v>
      </c>
      <c r="E772" s="9" t="s">
        <v>2553</v>
      </c>
      <c r="F772" s="9" t="s">
        <v>1250</v>
      </c>
      <c r="G772" s="9" t="s">
        <v>254</v>
      </c>
      <c r="H772" s="9" t="s">
        <v>255</v>
      </c>
      <c r="I772" s="9" t="s">
        <v>98</v>
      </c>
      <c r="J772" s="9" t="s">
        <v>26</v>
      </c>
      <c r="K772" s="25">
        <v>3</v>
      </c>
      <c r="L772" s="11">
        <v>431.18</v>
      </c>
      <c r="M772" s="12">
        <v>0.05</v>
      </c>
      <c r="N772" s="13">
        <v>98.31</v>
      </c>
      <c r="O772" s="13">
        <v>9.2200000000000006</v>
      </c>
      <c r="P772" s="13">
        <v>1336.39</v>
      </c>
      <c r="Q772" s="9" t="s">
        <v>80</v>
      </c>
      <c r="R772" s="9" t="s">
        <v>28</v>
      </c>
      <c r="S772" s="9" t="s">
        <v>41</v>
      </c>
      <c r="T772" s="9" t="s">
        <v>42</v>
      </c>
      <c r="U772" s="9" t="s">
        <v>43</v>
      </c>
      <c r="V772" s="9" t="s">
        <v>2554</v>
      </c>
    </row>
    <row r="773" spans="1:22" ht="17.100000000000001" customHeight="1" x14ac:dyDescent="0.25">
      <c r="A773" s="29" t="s">
        <v>2555</v>
      </c>
      <c r="B773" s="15">
        <v>44743</v>
      </c>
      <c r="C773" s="9">
        <f t="shared" si="12"/>
        <v>2022</v>
      </c>
      <c r="D773" s="9" t="str">
        <f>TEXT(salestable[[#This Row],[OrderDate]],"MMM")</f>
        <v>Jul</v>
      </c>
      <c r="E773" s="14" t="s">
        <v>2556</v>
      </c>
      <c r="F773" s="14" t="s">
        <v>894</v>
      </c>
      <c r="G773" s="14" t="s">
        <v>675</v>
      </c>
      <c r="H773" s="14" t="s">
        <v>676</v>
      </c>
      <c r="I773" s="14" t="s">
        <v>180</v>
      </c>
      <c r="J773" s="14" t="s">
        <v>58</v>
      </c>
      <c r="K773" s="25">
        <v>3</v>
      </c>
      <c r="L773" s="16">
        <v>442.03</v>
      </c>
      <c r="M773" s="17">
        <v>0.2</v>
      </c>
      <c r="N773" s="18">
        <v>53.04</v>
      </c>
      <c r="O773" s="18">
        <v>2.11</v>
      </c>
      <c r="P773" s="18">
        <v>1116.02</v>
      </c>
      <c r="Q773" s="14" t="s">
        <v>69</v>
      </c>
      <c r="R773" s="14" t="s">
        <v>28</v>
      </c>
      <c r="S773" s="14" t="s">
        <v>210</v>
      </c>
      <c r="T773" s="14" t="s">
        <v>42</v>
      </c>
      <c r="U773" s="14" t="s">
        <v>235</v>
      </c>
      <c r="V773" s="14" t="s">
        <v>1605</v>
      </c>
    </row>
    <row r="774" spans="1:22" ht="17.100000000000001" customHeight="1" x14ac:dyDescent="0.25">
      <c r="A774" s="28" t="s">
        <v>2557</v>
      </c>
      <c r="B774" s="10">
        <v>45107</v>
      </c>
      <c r="C774" s="9">
        <f t="shared" si="12"/>
        <v>2023</v>
      </c>
      <c r="D774" s="9" t="str">
        <f>TEXT(salestable[[#This Row],[OrderDate]],"MMM")</f>
        <v>Jun</v>
      </c>
      <c r="E774" s="9" t="s">
        <v>2558</v>
      </c>
      <c r="F774" s="9" t="s">
        <v>944</v>
      </c>
      <c r="G774" s="9" t="s">
        <v>574</v>
      </c>
      <c r="H774" s="9" t="s">
        <v>575</v>
      </c>
      <c r="I774" s="9" t="s">
        <v>38</v>
      </c>
      <c r="J774" s="9" t="s">
        <v>354</v>
      </c>
      <c r="K774" s="25">
        <v>2</v>
      </c>
      <c r="L774" s="11">
        <v>427.05</v>
      </c>
      <c r="M774" s="12">
        <v>0</v>
      </c>
      <c r="N774" s="13">
        <v>102.49</v>
      </c>
      <c r="O774" s="13">
        <v>9.06</v>
      </c>
      <c r="P774" s="13">
        <v>965.65</v>
      </c>
      <c r="Q774" s="9" t="s">
        <v>27</v>
      </c>
      <c r="R774" s="9" t="s">
        <v>28</v>
      </c>
      <c r="S774" s="9" t="s">
        <v>89</v>
      </c>
      <c r="T774" s="9" t="s">
        <v>90</v>
      </c>
      <c r="U774" s="9" t="s">
        <v>43</v>
      </c>
      <c r="V774" s="9" t="s">
        <v>2559</v>
      </c>
    </row>
    <row r="775" spans="1:22" ht="17.100000000000001" customHeight="1" x14ac:dyDescent="0.25">
      <c r="A775" s="29" t="s">
        <v>2560</v>
      </c>
      <c r="B775" s="15">
        <v>45084</v>
      </c>
      <c r="C775" s="9">
        <f t="shared" si="12"/>
        <v>2023</v>
      </c>
      <c r="D775" s="9" t="str">
        <f>TEXT(salestable[[#This Row],[OrderDate]],"MMM")</f>
        <v>Jun</v>
      </c>
      <c r="E775" s="14" t="s">
        <v>2561</v>
      </c>
      <c r="F775" s="14" t="s">
        <v>1052</v>
      </c>
      <c r="G775" s="14" t="s">
        <v>280</v>
      </c>
      <c r="H775" s="14" t="s">
        <v>281</v>
      </c>
      <c r="I775" s="14" t="s">
        <v>25</v>
      </c>
      <c r="J775" s="14" t="s">
        <v>256</v>
      </c>
      <c r="K775" s="25">
        <v>4</v>
      </c>
      <c r="L775" s="16">
        <v>22.31</v>
      </c>
      <c r="M775" s="17">
        <v>0</v>
      </c>
      <c r="N775" s="18">
        <v>7.14</v>
      </c>
      <c r="O775" s="18">
        <v>11.55</v>
      </c>
      <c r="P775" s="18">
        <v>107.93</v>
      </c>
      <c r="Q775" s="14" t="s">
        <v>59</v>
      </c>
      <c r="R775" s="14" t="s">
        <v>28</v>
      </c>
      <c r="S775" s="14" t="s">
        <v>71</v>
      </c>
      <c r="T775" s="14" t="s">
        <v>42</v>
      </c>
      <c r="U775" s="14" t="s">
        <v>43</v>
      </c>
      <c r="V775" s="14" t="s">
        <v>2562</v>
      </c>
    </row>
    <row r="776" spans="1:22" ht="17.100000000000001" customHeight="1" x14ac:dyDescent="0.25">
      <c r="A776" s="28" t="s">
        <v>2563</v>
      </c>
      <c r="B776" s="10">
        <v>45373</v>
      </c>
      <c r="C776" s="9">
        <f t="shared" si="12"/>
        <v>2024</v>
      </c>
      <c r="D776" s="9" t="str">
        <f>TEXT(salestable[[#This Row],[OrderDate]],"MMM")</f>
        <v>Mar</v>
      </c>
      <c r="E776" s="9" t="s">
        <v>2564</v>
      </c>
      <c r="F776" s="9" t="s">
        <v>694</v>
      </c>
      <c r="G776" s="9" t="s">
        <v>358</v>
      </c>
      <c r="H776" s="9" t="s">
        <v>359</v>
      </c>
      <c r="I776" s="9" t="s">
        <v>108</v>
      </c>
      <c r="J776" s="9" t="s">
        <v>26</v>
      </c>
      <c r="K776" s="25">
        <v>1</v>
      </c>
      <c r="L776" s="11">
        <v>532.46</v>
      </c>
      <c r="M776" s="12">
        <v>0.15</v>
      </c>
      <c r="N776" s="13">
        <v>36.21</v>
      </c>
      <c r="O776" s="13">
        <v>2.8</v>
      </c>
      <c r="P776" s="13">
        <v>491.6</v>
      </c>
      <c r="Q776" s="9" t="s">
        <v>80</v>
      </c>
      <c r="R776" s="9" t="s">
        <v>181</v>
      </c>
      <c r="S776" s="9" t="s">
        <v>89</v>
      </c>
      <c r="T776" s="9" t="s">
        <v>90</v>
      </c>
      <c r="U776" s="9" t="s">
        <v>31</v>
      </c>
      <c r="V776" s="9" t="s">
        <v>2565</v>
      </c>
    </row>
    <row r="777" spans="1:22" ht="17.100000000000001" customHeight="1" x14ac:dyDescent="0.25">
      <c r="A777" s="29" t="s">
        <v>2566</v>
      </c>
      <c r="B777" s="15">
        <v>45028</v>
      </c>
      <c r="C777" s="9">
        <f t="shared" si="12"/>
        <v>2023</v>
      </c>
      <c r="D777" s="9" t="str">
        <f>TEXT(salestable[[#This Row],[OrderDate]],"MMM")</f>
        <v>Apr</v>
      </c>
      <c r="E777" s="14" t="s">
        <v>2567</v>
      </c>
      <c r="F777" s="14" t="s">
        <v>791</v>
      </c>
      <c r="G777" s="14" t="s">
        <v>675</v>
      </c>
      <c r="H777" s="14" t="s">
        <v>676</v>
      </c>
      <c r="I777" s="14" t="s">
        <v>25</v>
      </c>
      <c r="J777" s="14" t="s">
        <v>79</v>
      </c>
      <c r="K777" s="25">
        <v>3</v>
      </c>
      <c r="L777" s="16">
        <v>205.45</v>
      </c>
      <c r="M777" s="17">
        <v>0</v>
      </c>
      <c r="N777" s="18">
        <v>110.94</v>
      </c>
      <c r="O777" s="18">
        <v>2.67</v>
      </c>
      <c r="P777" s="18">
        <v>729.96</v>
      </c>
      <c r="Q777" s="14" t="s">
        <v>40</v>
      </c>
      <c r="R777" s="14" t="s">
        <v>132</v>
      </c>
      <c r="S777" s="14" t="s">
        <v>89</v>
      </c>
      <c r="T777" s="14" t="s">
        <v>90</v>
      </c>
      <c r="U777" s="14" t="s">
        <v>31</v>
      </c>
      <c r="V777" s="14" t="s">
        <v>2144</v>
      </c>
    </row>
    <row r="778" spans="1:22" ht="17.100000000000001" customHeight="1" x14ac:dyDescent="0.25">
      <c r="A778" s="28" t="s">
        <v>2568</v>
      </c>
      <c r="B778" s="10">
        <v>45507</v>
      </c>
      <c r="C778" s="9">
        <f t="shared" si="12"/>
        <v>2024</v>
      </c>
      <c r="D778" s="9" t="str">
        <f>TEXT(salestable[[#This Row],[OrderDate]],"MMM")</f>
        <v>Aug</v>
      </c>
      <c r="E778" s="9" t="s">
        <v>2569</v>
      </c>
      <c r="F778" s="9" t="s">
        <v>2236</v>
      </c>
      <c r="G778" s="9" t="s">
        <v>374</v>
      </c>
      <c r="H778" s="9" t="s">
        <v>375</v>
      </c>
      <c r="I778" s="9" t="s">
        <v>50</v>
      </c>
      <c r="J778" s="9" t="s">
        <v>256</v>
      </c>
      <c r="K778" s="25">
        <v>1</v>
      </c>
      <c r="L778" s="11">
        <v>438.95</v>
      </c>
      <c r="M778" s="12">
        <v>0.1</v>
      </c>
      <c r="N778" s="13">
        <v>31.6</v>
      </c>
      <c r="O778" s="13">
        <v>1.46</v>
      </c>
      <c r="P778" s="13">
        <v>428.12</v>
      </c>
      <c r="Q778" s="9" t="s">
        <v>80</v>
      </c>
      <c r="R778" s="9" t="s">
        <v>28</v>
      </c>
      <c r="S778" s="9" t="s">
        <v>210</v>
      </c>
      <c r="T778" s="9" t="s">
        <v>42</v>
      </c>
      <c r="U778" s="9" t="s">
        <v>43</v>
      </c>
      <c r="V778" s="9" t="s">
        <v>1902</v>
      </c>
    </row>
    <row r="779" spans="1:22" ht="17.100000000000001" customHeight="1" x14ac:dyDescent="0.25">
      <c r="A779" s="29" t="s">
        <v>2570</v>
      </c>
      <c r="B779" s="15">
        <v>45022</v>
      </c>
      <c r="C779" s="9">
        <f t="shared" si="12"/>
        <v>2023</v>
      </c>
      <c r="D779" s="9" t="str">
        <f>TEXT(salestable[[#This Row],[OrderDate]],"MMM")</f>
        <v>Apr</v>
      </c>
      <c r="E779" s="14" t="s">
        <v>2571</v>
      </c>
      <c r="F779" s="14" t="s">
        <v>768</v>
      </c>
      <c r="G779" s="14" t="s">
        <v>215</v>
      </c>
      <c r="H779" s="14" t="s">
        <v>216</v>
      </c>
      <c r="I779" s="14" t="s">
        <v>38</v>
      </c>
      <c r="J779" s="14" t="s">
        <v>58</v>
      </c>
      <c r="K779" s="25">
        <v>3</v>
      </c>
      <c r="L779" s="16">
        <v>232.27</v>
      </c>
      <c r="M779" s="17">
        <v>0.1</v>
      </c>
      <c r="N779" s="18">
        <v>31.36</v>
      </c>
      <c r="O779" s="18">
        <v>6.69</v>
      </c>
      <c r="P779" s="18">
        <v>665.18</v>
      </c>
      <c r="Q779" s="14" t="s">
        <v>40</v>
      </c>
      <c r="R779" s="14" t="s">
        <v>28</v>
      </c>
      <c r="S779" s="14" t="s">
        <v>81</v>
      </c>
      <c r="T779" s="14" t="s">
        <v>82</v>
      </c>
      <c r="U779" s="14" t="s">
        <v>31</v>
      </c>
      <c r="V779" s="14" t="s">
        <v>2572</v>
      </c>
    </row>
    <row r="780" spans="1:22" ht="17.100000000000001" customHeight="1" x14ac:dyDescent="0.25">
      <c r="A780" s="28" t="s">
        <v>2573</v>
      </c>
      <c r="B780" s="10">
        <v>44000</v>
      </c>
      <c r="C780" s="9">
        <f t="shared" si="12"/>
        <v>2020</v>
      </c>
      <c r="D780" s="9" t="str">
        <f>TEXT(salestable[[#This Row],[OrderDate]],"MMM")</f>
        <v>Jun</v>
      </c>
      <c r="E780" s="9" t="s">
        <v>2574</v>
      </c>
      <c r="F780" s="9" t="s">
        <v>2575</v>
      </c>
      <c r="G780" s="9" t="s">
        <v>374</v>
      </c>
      <c r="H780" s="9" t="s">
        <v>375</v>
      </c>
      <c r="I780" s="9" t="s">
        <v>25</v>
      </c>
      <c r="J780" s="9" t="s">
        <v>263</v>
      </c>
      <c r="K780" s="25">
        <v>1</v>
      </c>
      <c r="L780" s="11">
        <v>353.27</v>
      </c>
      <c r="M780" s="12">
        <v>0.05</v>
      </c>
      <c r="N780" s="13">
        <v>16.78</v>
      </c>
      <c r="O780" s="13">
        <v>4.5</v>
      </c>
      <c r="P780" s="13">
        <v>356.89</v>
      </c>
      <c r="Q780" s="9" t="s">
        <v>69</v>
      </c>
      <c r="R780" s="9" t="s">
        <v>28</v>
      </c>
      <c r="S780" s="9" t="s">
        <v>116</v>
      </c>
      <c r="T780" s="9" t="s">
        <v>42</v>
      </c>
      <c r="U780" s="9" t="s">
        <v>31</v>
      </c>
      <c r="V780" s="9" t="s">
        <v>44</v>
      </c>
    </row>
    <row r="781" spans="1:22" ht="17.100000000000001" customHeight="1" x14ac:dyDescent="0.25">
      <c r="A781" s="29" t="s">
        <v>2576</v>
      </c>
      <c r="B781" s="15">
        <v>45247</v>
      </c>
      <c r="C781" s="9">
        <f t="shared" si="12"/>
        <v>2023</v>
      </c>
      <c r="D781" s="9" t="str">
        <f>TEXT(salestable[[#This Row],[OrderDate]],"MMM")</f>
        <v>Nov</v>
      </c>
      <c r="E781" s="14" t="s">
        <v>2577</v>
      </c>
      <c r="F781" s="14" t="s">
        <v>136</v>
      </c>
      <c r="G781" s="14" t="s">
        <v>492</v>
      </c>
      <c r="H781" s="14" t="s">
        <v>493</v>
      </c>
      <c r="I781" s="14" t="s">
        <v>108</v>
      </c>
      <c r="J781" s="14" t="s">
        <v>79</v>
      </c>
      <c r="K781" s="25">
        <v>4</v>
      </c>
      <c r="L781" s="16">
        <v>334.8</v>
      </c>
      <c r="M781" s="17">
        <v>0</v>
      </c>
      <c r="N781" s="18">
        <v>241.06</v>
      </c>
      <c r="O781" s="18">
        <v>6.64</v>
      </c>
      <c r="P781" s="18">
        <v>1586.9</v>
      </c>
      <c r="Q781" s="14" t="s">
        <v>153</v>
      </c>
      <c r="R781" s="14" t="s">
        <v>28</v>
      </c>
      <c r="S781" s="14" t="s">
        <v>60</v>
      </c>
      <c r="T781" s="14" t="s">
        <v>61</v>
      </c>
      <c r="U781" s="14" t="s">
        <v>43</v>
      </c>
      <c r="V781" s="14" t="s">
        <v>1025</v>
      </c>
    </row>
    <row r="782" spans="1:22" ht="17.100000000000001" customHeight="1" x14ac:dyDescent="0.25">
      <c r="A782" s="28" t="s">
        <v>2578</v>
      </c>
      <c r="B782" s="10">
        <v>44776</v>
      </c>
      <c r="C782" s="9">
        <f t="shared" si="12"/>
        <v>2022</v>
      </c>
      <c r="D782" s="9" t="str">
        <f>TEXT(salestable[[#This Row],[OrderDate]],"MMM")</f>
        <v>Aug</v>
      </c>
      <c r="E782" s="9" t="s">
        <v>2579</v>
      </c>
      <c r="F782" s="9" t="s">
        <v>637</v>
      </c>
      <c r="G782" s="9" t="s">
        <v>352</v>
      </c>
      <c r="H782" s="9" t="s">
        <v>353</v>
      </c>
      <c r="I782" s="9" t="s">
        <v>50</v>
      </c>
      <c r="J782" s="9" t="s">
        <v>58</v>
      </c>
      <c r="K782" s="25">
        <v>1</v>
      </c>
      <c r="L782" s="11">
        <v>570.99</v>
      </c>
      <c r="M782" s="12">
        <v>0.15</v>
      </c>
      <c r="N782" s="13">
        <v>58.24</v>
      </c>
      <c r="O782" s="13">
        <v>0.54</v>
      </c>
      <c r="P782" s="13">
        <v>544.12</v>
      </c>
      <c r="Q782" s="9" t="s">
        <v>69</v>
      </c>
      <c r="R782" s="9" t="s">
        <v>28</v>
      </c>
      <c r="S782" s="9" t="s">
        <v>124</v>
      </c>
      <c r="T782" s="9" t="s">
        <v>125</v>
      </c>
      <c r="U782" s="9" t="s">
        <v>43</v>
      </c>
      <c r="V782" s="9" t="s">
        <v>2580</v>
      </c>
    </row>
    <row r="783" spans="1:22" ht="17.100000000000001" customHeight="1" x14ac:dyDescent="0.25">
      <c r="A783" s="29" t="s">
        <v>2581</v>
      </c>
      <c r="B783" s="15">
        <v>44625</v>
      </c>
      <c r="C783" s="9">
        <f t="shared" si="12"/>
        <v>2022</v>
      </c>
      <c r="D783" s="9" t="str">
        <f>TEXT(salestable[[#This Row],[OrderDate]],"MMM")</f>
        <v>Mar</v>
      </c>
      <c r="E783" s="14" t="s">
        <v>2582</v>
      </c>
      <c r="F783" s="14" t="s">
        <v>136</v>
      </c>
      <c r="G783" s="14" t="s">
        <v>215</v>
      </c>
      <c r="H783" s="14" t="s">
        <v>216</v>
      </c>
      <c r="I783" s="14" t="s">
        <v>50</v>
      </c>
      <c r="J783" s="14" t="s">
        <v>256</v>
      </c>
      <c r="K783" s="25">
        <v>3</v>
      </c>
      <c r="L783" s="16">
        <v>527.74</v>
      </c>
      <c r="M783" s="17">
        <v>0</v>
      </c>
      <c r="N783" s="18">
        <v>189.99</v>
      </c>
      <c r="O783" s="18">
        <v>7.05</v>
      </c>
      <c r="P783" s="18">
        <v>1780.26</v>
      </c>
      <c r="Q783" s="14" t="s">
        <v>69</v>
      </c>
      <c r="R783" s="14" t="s">
        <v>28</v>
      </c>
      <c r="S783" s="14" t="s">
        <v>60</v>
      </c>
      <c r="T783" s="14" t="s">
        <v>61</v>
      </c>
      <c r="U783" s="14" t="s">
        <v>43</v>
      </c>
      <c r="V783" s="14" t="s">
        <v>728</v>
      </c>
    </row>
    <row r="784" spans="1:22" ht="17.100000000000001" customHeight="1" x14ac:dyDescent="0.25">
      <c r="A784" s="28" t="s">
        <v>2583</v>
      </c>
      <c r="B784" s="10">
        <v>44464</v>
      </c>
      <c r="C784" s="9">
        <f t="shared" si="12"/>
        <v>2021</v>
      </c>
      <c r="D784" s="9" t="str">
        <f>TEXT(salestable[[#This Row],[OrderDate]],"MMM")</f>
        <v>Sep</v>
      </c>
      <c r="E784" s="9" t="s">
        <v>2584</v>
      </c>
      <c r="F784" s="9" t="s">
        <v>746</v>
      </c>
      <c r="G784" s="9" t="s">
        <v>391</v>
      </c>
      <c r="H784" s="9" t="s">
        <v>392</v>
      </c>
      <c r="I784" s="9" t="s">
        <v>180</v>
      </c>
      <c r="J784" s="9" t="s">
        <v>58</v>
      </c>
      <c r="K784" s="25">
        <v>1</v>
      </c>
      <c r="L784" s="11">
        <v>532.6</v>
      </c>
      <c r="M784" s="12">
        <v>0.05</v>
      </c>
      <c r="N784" s="13">
        <v>60.72</v>
      </c>
      <c r="O784" s="13">
        <v>10.38</v>
      </c>
      <c r="P784" s="13">
        <v>577.07000000000005</v>
      </c>
      <c r="Q784" s="9" t="s">
        <v>27</v>
      </c>
      <c r="R784" s="9" t="s">
        <v>28</v>
      </c>
      <c r="S784" s="9" t="s">
        <v>71</v>
      </c>
      <c r="T784" s="9" t="s">
        <v>42</v>
      </c>
      <c r="U784" s="9" t="s">
        <v>43</v>
      </c>
      <c r="V784" s="9" t="s">
        <v>1773</v>
      </c>
    </row>
    <row r="785" spans="1:22" ht="17.100000000000001" customHeight="1" x14ac:dyDescent="0.25">
      <c r="A785" s="29" t="s">
        <v>2585</v>
      </c>
      <c r="B785" s="15">
        <v>45048</v>
      </c>
      <c r="C785" s="9">
        <f t="shared" si="12"/>
        <v>2023</v>
      </c>
      <c r="D785" s="9" t="str">
        <f>TEXT(salestable[[#This Row],[OrderDate]],"MMM")</f>
        <v>May</v>
      </c>
      <c r="E785" s="14" t="s">
        <v>2586</v>
      </c>
      <c r="F785" s="14" t="s">
        <v>1736</v>
      </c>
      <c r="G785" s="14" t="s">
        <v>226</v>
      </c>
      <c r="H785" s="14" t="s">
        <v>227</v>
      </c>
      <c r="I785" s="14" t="s">
        <v>108</v>
      </c>
      <c r="J785" s="14" t="s">
        <v>26</v>
      </c>
      <c r="K785" s="25">
        <v>3</v>
      </c>
      <c r="L785" s="16">
        <v>596.12</v>
      </c>
      <c r="M785" s="17">
        <v>0</v>
      </c>
      <c r="N785" s="18">
        <v>143.07</v>
      </c>
      <c r="O785" s="18">
        <v>12.15</v>
      </c>
      <c r="P785" s="18">
        <v>1943.58</v>
      </c>
      <c r="Q785" s="14" t="s">
        <v>69</v>
      </c>
      <c r="R785" s="14" t="s">
        <v>28</v>
      </c>
      <c r="S785" s="14" t="s">
        <v>51</v>
      </c>
      <c r="T785" s="14" t="s">
        <v>42</v>
      </c>
      <c r="U785" s="14" t="s">
        <v>72</v>
      </c>
      <c r="V785" s="14" t="s">
        <v>935</v>
      </c>
    </row>
    <row r="786" spans="1:22" ht="17.100000000000001" customHeight="1" x14ac:dyDescent="0.25">
      <c r="A786" s="28" t="s">
        <v>2587</v>
      </c>
      <c r="B786" s="10">
        <v>45371</v>
      </c>
      <c r="C786" s="9">
        <f t="shared" si="12"/>
        <v>2024</v>
      </c>
      <c r="D786" s="9" t="str">
        <f>TEXT(salestable[[#This Row],[OrderDate]],"MMM")</f>
        <v>Mar</v>
      </c>
      <c r="E786" s="9" t="s">
        <v>2588</v>
      </c>
      <c r="F786" s="9" t="s">
        <v>429</v>
      </c>
      <c r="G786" s="9" t="s">
        <v>374</v>
      </c>
      <c r="H786" s="9" t="s">
        <v>375</v>
      </c>
      <c r="I786" s="9" t="s">
        <v>25</v>
      </c>
      <c r="J786" s="9" t="s">
        <v>354</v>
      </c>
      <c r="K786" s="25">
        <v>2</v>
      </c>
      <c r="L786" s="11">
        <v>352.31</v>
      </c>
      <c r="M786" s="12">
        <v>0.05</v>
      </c>
      <c r="N786" s="13">
        <v>53.55</v>
      </c>
      <c r="O786" s="13">
        <v>4.53</v>
      </c>
      <c r="P786" s="13">
        <v>727.47</v>
      </c>
      <c r="Q786" s="9" t="s">
        <v>153</v>
      </c>
      <c r="R786" s="9" t="s">
        <v>70</v>
      </c>
      <c r="S786" s="9" t="s">
        <v>166</v>
      </c>
      <c r="T786" s="9" t="s">
        <v>167</v>
      </c>
      <c r="U786" s="9" t="s">
        <v>43</v>
      </c>
      <c r="V786" s="9" t="s">
        <v>2408</v>
      </c>
    </row>
    <row r="787" spans="1:22" ht="17.100000000000001" customHeight="1" x14ac:dyDescent="0.25">
      <c r="A787" s="29" t="s">
        <v>2589</v>
      </c>
      <c r="B787" s="15">
        <v>43859</v>
      </c>
      <c r="C787" s="9">
        <f t="shared" si="12"/>
        <v>2020</v>
      </c>
      <c r="D787" s="9" t="str">
        <f>TEXT(salestable[[#This Row],[OrderDate]],"MMM")</f>
        <v>Jan</v>
      </c>
      <c r="E787" s="14" t="s">
        <v>2590</v>
      </c>
      <c r="F787" s="14" t="s">
        <v>923</v>
      </c>
      <c r="G787" s="14" t="s">
        <v>151</v>
      </c>
      <c r="H787" s="14" t="s">
        <v>152</v>
      </c>
      <c r="I787" s="14" t="s">
        <v>98</v>
      </c>
      <c r="J787" s="14" t="s">
        <v>58</v>
      </c>
      <c r="K787" s="25">
        <v>5</v>
      </c>
      <c r="L787" s="16">
        <v>407.02</v>
      </c>
      <c r="M787" s="17">
        <v>0.25</v>
      </c>
      <c r="N787" s="18">
        <v>76.319999999999993</v>
      </c>
      <c r="O787" s="18">
        <v>12.99</v>
      </c>
      <c r="P787" s="18">
        <v>1615.63</v>
      </c>
      <c r="Q787" s="14" t="s">
        <v>69</v>
      </c>
      <c r="R787" s="14" t="s">
        <v>70</v>
      </c>
      <c r="S787" s="14" t="s">
        <v>188</v>
      </c>
      <c r="T787" s="14" t="s">
        <v>82</v>
      </c>
      <c r="U787" s="14" t="s">
        <v>31</v>
      </c>
      <c r="V787" s="14" t="s">
        <v>957</v>
      </c>
    </row>
    <row r="788" spans="1:22" ht="17.100000000000001" customHeight="1" x14ac:dyDescent="0.25">
      <c r="A788" s="28" t="s">
        <v>2591</v>
      </c>
      <c r="B788" s="10">
        <v>45019</v>
      </c>
      <c r="C788" s="9">
        <f t="shared" si="12"/>
        <v>2023</v>
      </c>
      <c r="D788" s="9" t="str">
        <f>TEXT(salestable[[#This Row],[OrderDate]],"MMM")</f>
        <v>Apr</v>
      </c>
      <c r="E788" s="9" t="s">
        <v>2592</v>
      </c>
      <c r="F788" s="9" t="s">
        <v>187</v>
      </c>
      <c r="G788" s="9" t="s">
        <v>386</v>
      </c>
      <c r="H788" s="9" t="s">
        <v>387</v>
      </c>
      <c r="I788" s="9" t="s">
        <v>25</v>
      </c>
      <c r="J788" s="9" t="s">
        <v>58</v>
      </c>
      <c r="K788" s="25">
        <v>5</v>
      </c>
      <c r="L788" s="11">
        <v>436.19</v>
      </c>
      <c r="M788" s="12">
        <v>0</v>
      </c>
      <c r="N788" s="13">
        <v>174.48</v>
      </c>
      <c r="O788" s="13">
        <v>6.81</v>
      </c>
      <c r="P788" s="13">
        <v>2362.2399999999998</v>
      </c>
      <c r="Q788" s="9" t="s">
        <v>69</v>
      </c>
      <c r="R788" s="9" t="s">
        <v>99</v>
      </c>
      <c r="S788" s="9" t="s">
        <v>124</v>
      </c>
      <c r="T788" s="9" t="s">
        <v>125</v>
      </c>
      <c r="U788" s="9" t="s">
        <v>31</v>
      </c>
      <c r="V788" s="9" t="s">
        <v>2593</v>
      </c>
    </row>
    <row r="789" spans="1:22" ht="17.100000000000001" customHeight="1" x14ac:dyDescent="0.25">
      <c r="A789" s="29" t="s">
        <v>2594</v>
      </c>
      <c r="B789" s="15">
        <v>45276</v>
      </c>
      <c r="C789" s="9">
        <f t="shared" si="12"/>
        <v>2023</v>
      </c>
      <c r="D789" s="9" t="str">
        <f>TEXT(salestable[[#This Row],[OrderDate]],"MMM")</f>
        <v>Dec</v>
      </c>
      <c r="E789" s="14" t="s">
        <v>2595</v>
      </c>
      <c r="F789" s="14" t="s">
        <v>214</v>
      </c>
      <c r="G789" s="14" t="s">
        <v>286</v>
      </c>
      <c r="H789" s="14" t="s">
        <v>287</v>
      </c>
      <c r="I789" s="14" t="s">
        <v>38</v>
      </c>
      <c r="J789" s="14" t="s">
        <v>26</v>
      </c>
      <c r="K789" s="25">
        <v>4</v>
      </c>
      <c r="L789" s="16">
        <v>243.36</v>
      </c>
      <c r="M789" s="17">
        <v>0</v>
      </c>
      <c r="N789" s="18">
        <v>48.67</v>
      </c>
      <c r="O789" s="18">
        <v>9.56</v>
      </c>
      <c r="P789" s="18">
        <v>1031.67</v>
      </c>
      <c r="Q789" s="14" t="s">
        <v>27</v>
      </c>
      <c r="R789" s="14" t="s">
        <v>70</v>
      </c>
      <c r="S789" s="14" t="s">
        <v>154</v>
      </c>
      <c r="T789" s="14" t="s">
        <v>155</v>
      </c>
      <c r="U789" s="14" t="s">
        <v>43</v>
      </c>
      <c r="V789" s="14" t="s">
        <v>2246</v>
      </c>
    </row>
    <row r="790" spans="1:22" ht="17.100000000000001" customHeight="1" x14ac:dyDescent="0.25">
      <c r="A790" s="28" t="s">
        <v>2596</v>
      </c>
      <c r="B790" s="10">
        <v>44169</v>
      </c>
      <c r="C790" s="9">
        <f t="shared" si="12"/>
        <v>2020</v>
      </c>
      <c r="D790" s="9" t="str">
        <f>TEXT(salestable[[#This Row],[OrderDate]],"MMM")</f>
        <v>Dec</v>
      </c>
      <c r="E790" s="9" t="s">
        <v>2597</v>
      </c>
      <c r="F790" s="9" t="s">
        <v>706</v>
      </c>
      <c r="G790" s="9" t="s">
        <v>391</v>
      </c>
      <c r="H790" s="9" t="s">
        <v>392</v>
      </c>
      <c r="I790" s="9" t="s">
        <v>98</v>
      </c>
      <c r="J790" s="9" t="s">
        <v>123</v>
      </c>
      <c r="K790" s="25">
        <v>3</v>
      </c>
      <c r="L790" s="11">
        <v>175.51</v>
      </c>
      <c r="M790" s="12">
        <v>0.1</v>
      </c>
      <c r="N790" s="13">
        <v>23.69</v>
      </c>
      <c r="O790" s="13">
        <v>12.69</v>
      </c>
      <c r="P790" s="13">
        <v>510.26</v>
      </c>
      <c r="Q790" s="9" t="s">
        <v>27</v>
      </c>
      <c r="R790" s="9" t="s">
        <v>28</v>
      </c>
      <c r="S790" s="9" t="s">
        <v>139</v>
      </c>
      <c r="T790" s="9" t="s">
        <v>140</v>
      </c>
      <c r="U790" s="9" t="s">
        <v>43</v>
      </c>
      <c r="V790" s="9" t="s">
        <v>2598</v>
      </c>
    </row>
    <row r="791" spans="1:22" ht="17.100000000000001" customHeight="1" x14ac:dyDescent="0.25">
      <c r="A791" s="29" t="s">
        <v>2599</v>
      </c>
      <c r="B791" s="15">
        <v>45502</v>
      </c>
      <c r="C791" s="9">
        <f t="shared" si="12"/>
        <v>2024</v>
      </c>
      <c r="D791" s="9" t="str">
        <f>TEXT(salestable[[#This Row],[OrderDate]],"MMM")</f>
        <v>Jul</v>
      </c>
      <c r="E791" s="14" t="s">
        <v>2600</v>
      </c>
      <c r="F791" s="14" t="s">
        <v>1085</v>
      </c>
      <c r="G791" s="14" t="s">
        <v>783</v>
      </c>
      <c r="H791" s="14" t="s">
        <v>784</v>
      </c>
      <c r="I791" s="14" t="s">
        <v>180</v>
      </c>
      <c r="J791" s="14" t="s">
        <v>79</v>
      </c>
      <c r="K791" s="25">
        <v>4</v>
      </c>
      <c r="L791" s="16">
        <v>475.21</v>
      </c>
      <c r="M791" s="17">
        <v>0.15</v>
      </c>
      <c r="N791" s="18">
        <v>290.83</v>
      </c>
      <c r="O791" s="18">
        <v>1.88</v>
      </c>
      <c r="P791" s="18">
        <v>1908.42</v>
      </c>
      <c r="Q791" s="14" t="s">
        <v>27</v>
      </c>
      <c r="R791" s="14" t="s">
        <v>181</v>
      </c>
      <c r="S791" s="14" t="s">
        <v>188</v>
      </c>
      <c r="T791" s="14" t="s">
        <v>82</v>
      </c>
      <c r="U791" s="14" t="s">
        <v>31</v>
      </c>
      <c r="V791" s="14" t="s">
        <v>272</v>
      </c>
    </row>
    <row r="792" spans="1:22" ht="17.100000000000001" customHeight="1" x14ac:dyDescent="0.25">
      <c r="A792" s="28" t="s">
        <v>2601</v>
      </c>
      <c r="B792" s="10">
        <v>45350</v>
      </c>
      <c r="C792" s="9">
        <f t="shared" si="12"/>
        <v>2024</v>
      </c>
      <c r="D792" s="9" t="str">
        <f>TEXT(salestable[[#This Row],[OrderDate]],"MMM")</f>
        <v>Feb</v>
      </c>
      <c r="E792" s="9" t="s">
        <v>2374</v>
      </c>
      <c r="F792" s="9" t="s">
        <v>201</v>
      </c>
      <c r="G792" s="9" t="s">
        <v>233</v>
      </c>
      <c r="H792" s="9" t="s">
        <v>234</v>
      </c>
      <c r="I792" s="9" t="s">
        <v>98</v>
      </c>
      <c r="J792" s="9" t="s">
        <v>39</v>
      </c>
      <c r="K792" s="25">
        <v>4</v>
      </c>
      <c r="L792" s="11">
        <v>279.89999999999998</v>
      </c>
      <c r="M792" s="12">
        <v>0</v>
      </c>
      <c r="N792" s="13">
        <v>55.98</v>
      </c>
      <c r="O792" s="13">
        <v>14.23</v>
      </c>
      <c r="P792" s="13">
        <v>1189.81</v>
      </c>
      <c r="Q792" s="9" t="s">
        <v>27</v>
      </c>
      <c r="R792" s="9" t="s">
        <v>28</v>
      </c>
      <c r="S792" s="9" t="s">
        <v>124</v>
      </c>
      <c r="T792" s="9" t="s">
        <v>125</v>
      </c>
      <c r="U792" s="9" t="s">
        <v>43</v>
      </c>
      <c r="V792" s="9" t="s">
        <v>517</v>
      </c>
    </row>
    <row r="793" spans="1:22" ht="17.100000000000001" customHeight="1" x14ac:dyDescent="0.25">
      <c r="A793" s="29" t="s">
        <v>2602</v>
      </c>
      <c r="B793" s="15">
        <v>45219</v>
      </c>
      <c r="C793" s="9">
        <f t="shared" si="12"/>
        <v>2023</v>
      </c>
      <c r="D793" s="9" t="str">
        <f>TEXT(salestable[[#This Row],[OrderDate]],"MMM")</f>
        <v>Oct</v>
      </c>
      <c r="E793" s="14" t="s">
        <v>2603</v>
      </c>
      <c r="F793" s="14" t="s">
        <v>105</v>
      </c>
      <c r="G793" s="14" t="s">
        <v>434</v>
      </c>
      <c r="H793" s="14" t="s">
        <v>435</v>
      </c>
      <c r="I793" s="14" t="s">
        <v>180</v>
      </c>
      <c r="J793" s="14" t="s">
        <v>354</v>
      </c>
      <c r="K793" s="25">
        <v>1</v>
      </c>
      <c r="L793" s="16">
        <v>8.06</v>
      </c>
      <c r="M793" s="17">
        <v>0</v>
      </c>
      <c r="N793" s="18">
        <v>0</v>
      </c>
      <c r="O793" s="18">
        <v>2.93</v>
      </c>
      <c r="P793" s="18">
        <v>10.99</v>
      </c>
      <c r="Q793" s="14" t="s">
        <v>59</v>
      </c>
      <c r="R793" s="14" t="s">
        <v>28</v>
      </c>
      <c r="S793" s="14" t="s">
        <v>81</v>
      </c>
      <c r="T793" s="14" t="s">
        <v>82</v>
      </c>
      <c r="U793" s="14" t="s">
        <v>43</v>
      </c>
      <c r="V793" s="14" t="s">
        <v>2604</v>
      </c>
    </row>
    <row r="794" spans="1:22" ht="17.100000000000001" customHeight="1" x14ac:dyDescent="0.25">
      <c r="A794" s="28" t="s">
        <v>2605</v>
      </c>
      <c r="B794" s="10">
        <v>45196</v>
      </c>
      <c r="C794" s="9">
        <f t="shared" si="12"/>
        <v>2023</v>
      </c>
      <c r="D794" s="9" t="str">
        <f>TEXT(salestable[[#This Row],[OrderDate]],"MMM")</f>
        <v>Sep</v>
      </c>
      <c r="E794" s="9" t="s">
        <v>2606</v>
      </c>
      <c r="F794" s="9" t="s">
        <v>267</v>
      </c>
      <c r="G794" s="9" t="s">
        <v>215</v>
      </c>
      <c r="H794" s="9" t="s">
        <v>216</v>
      </c>
      <c r="I794" s="9" t="s">
        <v>25</v>
      </c>
      <c r="J794" s="9" t="s">
        <v>68</v>
      </c>
      <c r="K794" s="25">
        <v>5</v>
      </c>
      <c r="L794" s="11">
        <v>206.18</v>
      </c>
      <c r="M794" s="12">
        <v>0.05</v>
      </c>
      <c r="N794" s="13">
        <v>48.97</v>
      </c>
      <c r="O794" s="13">
        <v>1.93</v>
      </c>
      <c r="P794" s="13">
        <v>1030.26</v>
      </c>
      <c r="Q794" s="9" t="s">
        <v>27</v>
      </c>
      <c r="R794" s="9" t="s">
        <v>28</v>
      </c>
      <c r="S794" s="9" t="s">
        <v>51</v>
      </c>
      <c r="T794" s="9" t="s">
        <v>42</v>
      </c>
      <c r="U794" s="9" t="s">
        <v>43</v>
      </c>
      <c r="V794" s="9" t="s">
        <v>2080</v>
      </c>
    </row>
    <row r="795" spans="1:22" ht="17.100000000000001" customHeight="1" x14ac:dyDescent="0.25">
      <c r="A795" s="29" t="s">
        <v>2607</v>
      </c>
      <c r="B795" s="15">
        <v>44330</v>
      </c>
      <c r="C795" s="9">
        <f t="shared" si="12"/>
        <v>2021</v>
      </c>
      <c r="D795" s="9" t="str">
        <f>TEXT(salestable[[#This Row],[OrderDate]],"MMM")</f>
        <v>May</v>
      </c>
      <c r="E795" s="14" t="s">
        <v>2608</v>
      </c>
      <c r="F795" s="14" t="s">
        <v>791</v>
      </c>
      <c r="G795" s="14" t="s">
        <v>592</v>
      </c>
      <c r="H795" s="14" t="s">
        <v>593</v>
      </c>
      <c r="I795" s="14" t="s">
        <v>98</v>
      </c>
      <c r="J795" s="14" t="s">
        <v>58</v>
      </c>
      <c r="K795" s="25">
        <v>4</v>
      </c>
      <c r="L795" s="16">
        <v>141.19</v>
      </c>
      <c r="M795" s="17">
        <v>0.1</v>
      </c>
      <c r="N795" s="18">
        <v>0</v>
      </c>
      <c r="O795" s="18">
        <v>4.51</v>
      </c>
      <c r="P795" s="18">
        <v>512.79</v>
      </c>
      <c r="Q795" s="14" t="s">
        <v>27</v>
      </c>
      <c r="R795" s="14" t="s">
        <v>28</v>
      </c>
      <c r="S795" s="14" t="s">
        <v>210</v>
      </c>
      <c r="T795" s="14" t="s">
        <v>42</v>
      </c>
      <c r="U795" s="14" t="s">
        <v>31</v>
      </c>
      <c r="V795" s="14" t="s">
        <v>1284</v>
      </c>
    </row>
    <row r="796" spans="1:22" ht="17.100000000000001" customHeight="1" x14ac:dyDescent="0.25">
      <c r="A796" s="28" t="s">
        <v>2609</v>
      </c>
      <c r="B796" s="10">
        <v>45511</v>
      </c>
      <c r="C796" s="9">
        <f t="shared" si="12"/>
        <v>2024</v>
      </c>
      <c r="D796" s="9" t="str">
        <f>TEXT(salestable[[#This Row],[OrderDate]],"MMM")</f>
        <v>Aug</v>
      </c>
      <c r="E796" s="9" t="s">
        <v>2610</v>
      </c>
      <c r="F796" s="9" t="s">
        <v>1333</v>
      </c>
      <c r="G796" s="9" t="s">
        <v>783</v>
      </c>
      <c r="H796" s="9" t="s">
        <v>784</v>
      </c>
      <c r="I796" s="9" t="s">
        <v>180</v>
      </c>
      <c r="J796" s="9" t="s">
        <v>123</v>
      </c>
      <c r="K796" s="25">
        <v>3</v>
      </c>
      <c r="L796" s="11">
        <v>402.32</v>
      </c>
      <c r="M796" s="12">
        <v>0</v>
      </c>
      <c r="N796" s="13">
        <v>144.84</v>
      </c>
      <c r="O796" s="13">
        <v>12.57</v>
      </c>
      <c r="P796" s="13">
        <v>1364.37</v>
      </c>
      <c r="Q796" s="9" t="s">
        <v>40</v>
      </c>
      <c r="R796" s="9" t="s">
        <v>28</v>
      </c>
      <c r="S796" s="9" t="s">
        <v>89</v>
      </c>
      <c r="T796" s="9" t="s">
        <v>90</v>
      </c>
      <c r="U796" s="9" t="s">
        <v>43</v>
      </c>
      <c r="V796" s="9" t="s">
        <v>2441</v>
      </c>
    </row>
    <row r="797" spans="1:22" ht="17.100000000000001" customHeight="1" x14ac:dyDescent="0.25">
      <c r="A797" s="29" t="s">
        <v>2611</v>
      </c>
      <c r="B797" s="15">
        <v>44341</v>
      </c>
      <c r="C797" s="9">
        <f t="shared" si="12"/>
        <v>2021</v>
      </c>
      <c r="D797" s="9" t="str">
        <f>TEXT(salestable[[#This Row],[OrderDate]],"MMM")</f>
        <v>May</v>
      </c>
      <c r="E797" s="14" t="s">
        <v>2612</v>
      </c>
      <c r="F797" s="14" t="s">
        <v>1006</v>
      </c>
      <c r="G797" s="14" t="s">
        <v>202</v>
      </c>
      <c r="H797" s="14" t="s">
        <v>203</v>
      </c>
      <c r="I797" s="14" t="s">
        <v>38</v>
      </c>
      <c r="J797" s="14" t="s">
        <v>58</v>
      </c>
      <c r="K797" s="25">
        <v>3</v>
      </c>
      <c r="L797" s="16">
        <v>474.11</v>
      </c>
      <c r="M797" s="17">
        <v>0.15</v>
      </c>
      <c r="N797" s="18">
        <v>145.08000000000001</v>
      </c>
      <c r="O797" s="18">
        <v>5.2</v>
      </c>
      <c r="P797" s="18">
        <v>1359.26</v>
      </c>
      <c r="Q797" s="14" t="s">
        <v>27</v>
      </c>
      <c r="R797" s="14" t="s">
        <v>28</v>
      </c>
      <c r="S797" s="14" t="s">
        <v>81</v>
      </c>
      <c r="T797" s="14" t="s">
        <v>82</v>
      </c>
      <c r="U797" s="14" t="s">
        <v>43</v>
      </c>
      <c r="V797" s="14" t="s">
        <v>1007</v>
      </c>
    </row>
    <row r="798" spans="1:22" ht="17.100000000000001" customHeight="1" x14ac:dyDescent="0.25">
      <c r="A798" s="28" t="s">
        <v>2613</v>
      </c>
      <c r="B798" s="10">
        <v>45181</v>
      </c>
      <c r="C798" s="9">
        <f t="shared" si="12"/>
        <v>2023</v>
      </c>
      <c r="D798" s="9" t="str">
        <f>TEXT(salestable[[#This Row],[OrderDate]],"MMM")</f>
        <v>Sep</v>
      </c>
      <c r="E798" s="9" t="s">
        <v>2614</v>
      </c>
      <c r="F798" s="9" t="s">
        <v>555</v>
      </c>
      <c r="G798" s="9" t="s">
        <v>521</v>
      </c>
      <c r="H798" s="9" t="s">
        <v>522</v>
      </c>
      <c r="I798" s="9" t="s">
        <v>38</v>
      </c>
      <c r="J798" s="9" t="s">
        <v>79</v>
      </c>
      <c r="K798" s="25">
        <v>2</v>
      </c>
      <c r="L798" s="11">
        <v>283.06</v>
      </c>
      <c r="M798" s="12">
        <v>0.05</v>
      </c>
      <c r="N798" s="13">
        <v>0</v>
      </c>
      <c r="O798" s="13">
        <v>11.74</v>
      </c>
      <c r="P798" s="13">
        <v>549.54999999999995</v>
      </c>
      <c r="Q798" s="9" t="s">
        <v>69</v>
      </c>
      <c r="R798" s="9" t="s">
        <v>28</v>
      </c>
      <c r="S798" s="9" t="s">
        <v>166</v>
      </c>
      <c r="T798" s="9" t="s">
        <v>167</v>
      </c>
      <c r="U798" s="9" t="s">
        <v>31</v>
      </c>
      <c r="V798" s="9" t="s">
        <v>2615</v>
      </c>
    </row>
    <row r="799" spans="1:22" ht="17.100000000000001" customHeight="1" x14ac:dyDescent="0.25">
      <c r="A799" s="29" t="s">
        <v>2616</v>
      </c>
      <c r="B799" s="15">
        <v>44047</v>
      </c>
      <c r="C799" s="9">
        <f t="shared" si="12"/>
        <v>2020</v>
      </c>
      <c r="D799" s="9" t="str">
        <f>TEXT(salestable[[#This Row],[OrderDate]],"MMM")</f>
        <v>Aug</v>
      </c>
      <c r="E799" s="14" t="s">
        <v>2617</v>
      </c>
      <c r="F799" s="14" t="s">
        <v>2468</v>
      </c>
      <c r="G799" s="14" t="s">
        <v>36</v>
      </c>
      <c r="H799" s="14" t="s">
        <v>37</v>
      </c>
      <c r="I799" s="14" t="s">
        <v>25</v>
      </c>
      <c r="J799" s="14" t="s">
        <v>354</v>
      </c>
      <c r="K799" s="25">
        <v>5</v>
      </c>
      <c r="L799" s="16">
        <v>351.35</v>
      </c>
      <c r="M799" s="17">
        <v>0</v>
      </c>
      <c r="N799" s="18">
        <v>210.81</v>
      </c>
      <c r="O799" s="18">
        <v>14.46</v>
      </c>
      <c r="P799" s="18">
        <v>1982.02</v>
      </c>
      <c r="Q799" s="14" t="s">
        <v>69</v>
      </c>
      <c r="R799" s="14" t="s">
        <v>132</v>
      </c>
      <c r="S799" s="14" t="s">
        <v>89</v>
      </c>
      <c r="T799" s="14" t="s">
        <v>90</v>
      </c>
      <c r="U799" s="14" t="s">
        <v>31</v>
      </c>
      <c r="V799" s="14" t="s">
        <v>2618</v>
      </c>
    </row>
    <row r="800" spans="1:22" ht="17.100000000000001" customHeight="1" x14ac:dyDescent="0.25">
      <c r="A800" s="28" t="s">
        <v>2619</v>
      </c>
      <c r="B800" s="10">
        <v>45155</v>
      </c>
      <c r="C800" s="9">
        <f t="shared" si="12"/>
        <v>2023</v>
      </c>
      <c r="D800" s="9" t="str">
        <f>TEXT(salestable[[#This Row],[OrderDate]],"MMM")</f>
        <v>Aug</v>
      </c>
      <c r="E800" s="9" t="s">
        <v>2620</v>
      </c>
      <c r="F800" s="9" t="s">
        <v>55</v>
      </c>
      <c r="G800" s="9" t="s">
        <v>337</v>
      </c>
      <c r="H800" s="9" t="s">
        <v>338</v>
      </c>
      <c r="I800" s="9" t="s">
        <v>25</v>
      </c>
      <c r="J800" s="9" t="s">
        <v>26</v>
      </c>
      <c r="K800" s="25">
        <v>4</v>
      </c>
      <c r="L800" s="11">
        <v>8.8000000000000007</v>
      </c>
      <c r="M800" s="12">
        <v>0.05</v>
      </c>
      <c r="N800" s="13">
        <v>4.01</v>
      </c>
      <c r="O800" s="13">
        <v>0.72</v>
      </c>
      <c r="P800" s="13">
        <v>38.17</v>
      </c>
      <c r="Q800" s="9" t="s">
        <v>69</v>
      </c>
      <c r="R800" s="9" t="s">
        <v>28</v>
      </c>
      <c r="S800" s="9" t="s">
        <v>116</v>
      </c>
      <c r="T800" s="9" t="s">
        <v>42</v>
      </c>
      <c r="U800" s="9" t="s">
        <v>43</v>
      </c>
      <c r="V800" s="9" t="s">
        <v>2621</v>
      </c>
    </row>
    <row r="801" spans="1:22" ht="17.100000000000001" customHeight="1" x14ac:dyDescent="0.25">
      <c r="A801" s="29" t="s">
        <v>2622</v>
      </c>
      <c r="B801" s="15">
        <v>44986</v>
      </c>
      <c r="C801" s="9">
        <f t="shared" si="12"/>
        <v>2023</v>
      </c>
      <c r="D801" s="9" t="str">
        <f>TEXT(salestable[[#This Row],[OrderDate]],"MMM")</f>
        <v>Mar</v>
      </c>
      <c r="E801" s="14" t="s">
        <v>2623</v>
      </c>
      <c r="F801" s="14" t="s">
        <v>253</v>
      </c>
      <c r="G801" s="14" t="s">
        <v>106</v>
      </c>
      <c r="H801" s="14" t="s">
        <v>107</v>
      </c>
      <c r="I801" s="14" t="s">
        <v>98</v>
      </c>
      <c r="J801" s="14" t="s">
        <v>26</v>
      </c>
      <c r="K801" s="25">
        <v>2</v>
      </c>
      <c r="L801" s="16">
        <v>292.85000000000002</v>
      </c>
      <c r="M801" s="17">
        <v>0</v>
      </c>
      <c r="N801" s="18">
        <v>0</v>
      </c>
      <c r="O801" s="18">
        <v>12.33</v>
      </c>
      <c r="P801" s="18">
        <v>598.03</v>
      </c>
      <c r="Q801" s="14" t="s">
        <v>153</v>
      </c>
      <c r="R801" s="14" t="s">
        <v>28</v>
      </c>
      <c r="S801" s="14" t="s">
        <v>188</v>
      </c>
      <c r="T801" s="14" t="s">
        <v>82</v>
      </c>
      <c r="U801" s="14" t="s">
        <v>43</v>
      </c>
      <c r="V801" s="14" t="s">
        <v>2624</v>
      </c>
    </row>
    <row r="802" spans="1:22" ht="17.100000000000001" customHeight="1" x14ac:dyDescent="0.25">
      <c r="A802" s="28" t="s">
        <v>2625</v>
      </c>
      <c r="B802" s="10">
        <v>44924</v>
      </c>
      <c r="C802" s="9">
        <f t="shared" si="12"/>
        <v>2022</v>
      </c>
      <c r="D802" s="9" t="str">
        <f>TEXT(salestable[[#This Row],[OrderDate]],"MMM")</f>
        <v>Dec</v>
      </c>
      <c r="E802" s="9" t="s">
        <v>2626</v>
      </c>
      <c r="F802" s="9" t="s">
        <v>1379</v>
      </c>
      <c r="G802" s="9" t="s">
        <v>172</v>
      </c>
      <c r="H802" s="9" t="s">
        <v>173</v>
      </c>
      <c r="I802" s="9" t="s">
        <v>108</v>
      </c>
      <c r="J802" s="9" t="s">
        <v>256</v>
      </c>
      <c r="K802" s="25">
        <v>3</v>
      </c>
      <c r="L802" s="11">
        <v>206.81</v>
      </c>
      <c r="M802" s="12">
        <v>0</v>
      </c>
      <c r="N802" s="13">
        <v>74.45</v>
      </c>
      <c r="O802" s="13">
        <v>12.81</v>
      </c>
      <c r="P802" s="13">
        <v>707.69</v>
      </c>
      <c r="Q802" s="9" t="s">
        <v>80</v>
      </c>
      <c r="R802" s="9" t="s">
        <v>99</v>
      </c>
      <c r="S802" s="9" t="s">
        <v>210</v>
      </c>
      <c r="T802" s="9" t="s">
        <v>42</v>
      </c>
      <c r="U802" s="9" t="s">
        <v>31</v>
      </c>
      <c r="V802" s="9" t="s">
        <v>2627</v>
      </c>
    </row>
    <row r="803" spans="1:22" ht="17.100000000000001" customHeight="1" x14ac:dyDescent="0.25">
      <c r="A803" s="29" t="s">
        <v>2628</v>
      </c>
      <c r="B803" s="15">
        <v>45106</v>
      </c>
      <c r="C803" s="9">
        <f t="shared" si="12"/>
        <v>2023</v>
      </c>
      <c r="D803" s="9" t="str">
        <f>TEXT(salestable[[#This Row],[OrderDate]],"MMM")</f>
        <v>Jun</v>
      </c>
      <c r="E803" s="14" t="s">
        <v>2629</v>
      </c>
      <c r="F803" s="14" t="s">
        <v>447</v>
      </c>
      <c r="G803" s="14" t="s">
        <v>386</v>
      </c>
      <c r="H803" s="14" t="s">
        <v>387</v>
      </c>
      <c r="I803" s="14" t="s">
        <v>25</v>
      </c>
      <c r="J803" s="14" t="s">
        <v>39</v>
      </c>
      <c r="K803" s="25">
        <v>5</v>
      </c>
      <c r="L803" s="16">
        <v>549.20000000000005</v>
      </c>
      <c r="M803" s="17">
        <v>0.05</v>
      </c>
      <c r="N803" s="18">
        <v>130.44</v>
      </c>
      <c r="O803" s="18">
        <v>5.0599999999999996</v>
      </c>
      <c r="P803" s="18">
        <v>2744.2</v>
      </c>
      <c r="Q803" s="14" t="s">
        <v>27</v>
      </c>
      <c r="R803" s="14" t="s">
        <v>28</v>
      </c>
      <c r="S803" s="14" t="s">
        <v>116</v>
      </c>
      <c r="T803" s="14" t="s">
        <v>42</v>
      </c>
      <c r="U803" s="14" t="s">
        <v>43</v>
      </c>
      <c r="V803" s="14" t="s">
        <v>2630</v>
      </c>
    </row>
    <row r="804" spans="1:22" ht="17.100000000000001" customHeight="1" x14ac:dyDescent="0.25">
      <c r="A804" s="28" t="s">
        <v>2631</v>
      </c>
      <c r="B804" s="10">
        <v>45269</v>
      </c>
      <c r="C804" s="9">
        <f t="shared" si="12"/>
        <v>2023</v>
      </c>
      <c r="D804" s="9" t="str">
        <f>TEXT(salestable[[#This Row],[OrderDate]],"MMM")</f>
        <v>Dec</v>
      </c>
      <c r="E804" s="9" t="s">
        <v>2632</v>
      </c>
      <c r="F804" s="9" t="s">
        <v>65</v>
      </c>
      <c r="G804" s="9" t="s">
        <v>36</v>
      </c>
      <c r="H804" s="9" t="s">
        <v>37</v>
      </c>
      <c r="I804" s="9" t="s">
        <v>25</v>
      </c>
      <c r="J804" s="9" t="s">
        <v>109</v>
      </c>
      <c r="K804" s="25">
        <v>3</v>
      </c>
      <c r="L804" s="11">
        <v>590.82000000000005</v>
      </c>
      <c r="M804" s="12">
        <v>0.2</v>
      </c>
      <c r="N804" s="13">
        <v>0</v>
      </c>
      <c r="O804" s="13">
        <v>6.52</v>
      </c>
      <c r="P804" s="13">
        <v>1424.49</v>
      </c>
      <c r="Q804" s="9" t="s">
        <v>27</v>
      </c>
      <c r="R804" s="9" t="s">
        <v>28</v>
      </c>
      <c r="S804" s="9" t="s">
        <v>51</v>
      </c>
      <c r="T804" s="9" t="s">
        <v>42</v>
      </c>
      <c r="U804" s="9" t="s">
        <v>43</v>
      </c>
      <c r="V804" s="9" t="s">
        <v>2633</v>
      </c>
    </row>
    <row r="805" spans="1:22" ht="17.100000000000001" customHeight="1" x14ac:dyDescent="0.25">
      <c r="A805" s="29" t="s">
        <v>2634</v>
      </c>
      <c r="B805" s="15">
        <v>45641</v>
      </c>
      <c r="C805" s="9">
        <f t="shared" si="12"/>
        <v>2024</v>
      </c>
      <c r="D805" s="9" t="str">
        <f>TEXT(salestable[[#This Row],[OrderDate]],"MMM")</f>
        <v>Dec</v>
      </c>
      <c r="E805" s="14" t="s">
        <v>2368</v>
      </c>
      <c r="F805" s="14" t="s">
        <v>447</v>
      </c>
      <c r="G805" s="14" t="s">
        <v>87</v>
      </c>
      <c r="H805" s="14" t="s">
        <v>88</v>
      </c>
      <c r="I805" s="14" t="s">
        <v>38</v>
      </c>
      <c r="J805" s="14" t="s">
        <v>39</v>
      </c>
      <c r="K805" s="25">
        <v>4</v>
      </c>
      <c r="L805" s="16">
        <v>37.83</v>
      </c>
      <c r="M805" s="17">
        <v>0.05</v>
      </c>
      <c r="N805" s="18">
        <v>17.25</v>
      </c>
      <c r="O805" s="18">
        <v>9.7899999999999991</v>
      </c>
      <c r="P805" s="18">
        <v>170.79</v>
      </c>
      <c r="Q805" s="14" t="s">
        <v>69</v>
      </c>
      <c r="R805" s="14" t="s">
        <v>28</v>
      </c>
      <c r="S805" s="14" t="s">
        <v>100</v>
      </c>
      <c r="T805" s="14" t="s">
        <v>101</v>
      </c>
      <c r="U805" s="14" t="s">
        <v>31</v>
      </c>
      <c r="V805" s="14" t="s">
        <v>2266</v>
      </c>
    </row>
    <row r="806" spans="1:22" ht="17.100000000000001" customHeight="1" x14ac:dyDescent="0.25">
      <c r="A806" s="28" t="s">
        <v>2635</v>
      </c>
      <c r="B806" s="10">
        <v>44275</v>
      </c>
      <c r="C806" s="9">
        <f t="shared" si="12"/>
        <v>2021</v>
      </c>
      <c r="D806" s="9" t="str">
        <f>TEXT(salestable[[#This Row],[OrderDate]],"MMM")</f>
        <v>Mar</v>
      </c>
      <c r="E806" s="9" t="s">
        <v>2636</v>
      </c>
      <c r="F806" s="9" t="s">
        <v>418</v>
      </c>
      <c r="G806" s="9" t="s">
        <v>302</v>
      </c>
      <c r="H806" s="9" t="s">
        <v>303</v>
      </c>
      <c r="I806" s="9" t="s">
        <v>50</v>
      </c>
      <c r="J806" s="9" t="s">
        <v>26</v>
      </c>
      <c r="K806" s="25">
        <v>1</v>
      </c>
      <c r="L806" s="11">
        <v>205.86</v>
      </c>
      <c r="M806" s="12">
        <v>0</v>
      </c>
      <c r="N806" s="13">
        <v>10.29</v>
      </c>
      <c r="O806" s="13">
        <v>5.89</v>
      </c>
      <c r="P806" s="13">
        <v>222.04</v>
      </c>
      <c r="Q806" s="9" t="s">
        <v>69</v>
      </c>
      <c r="R806" s="9" t="s">
        <v>28</v>
      </c>
      <c r="S806" s="9" t="s">
        <v>51</v>
      </c>
      <c r="T806" s="9" t="s">
        <v>42</v>
      </c>
      <c r="U806" s="9" t="s">
        <v>43</v>
      </c>
      <c r="V806" s="9" t="s">
        <v>2637</v>
      </c>
    </row>
    <row r="807" spans="1:22" ht="17.100000000000001" customHeight="1" x14ac:dyDescent="0.25">
      <c r="A807" s="29" t="s">
        <v>2638</v>
      </c>
      <c r="B807" s="15">
        <v>44706</v>
      </c>
      <c r="C807" s="9">
        <f t="shared" si="12"/>
        <v>2022</v>
      </c>
      <c r="D807" s="9" t="str">
        <f>TEXT(salestable[[#This Row],[OrderDate]],"MMM")</f>
        <v>May</v>
      </c>
      <c r="E807" s="14" t="s">
        <v>2639</v>
      </c>
      <c r="F807" s="14" t="s">
        <v>1241</v>
      </c>
      <c r="G807" s="14" t="s">
        <v>172</v>
      </c>
      <c r="H807" s="14" t="s">
        <v>173</v>
      </c>
      <c r="I807" s="14" t="s">
        <v>38</v>
      </c>
      <c r="J807" s="14" t="s">
        <v>263</v>
      </c>
      <c r="K807" s="25">
        <v>5</v>
      </c>
      <c r="L807" s="16">
        <v>127.24</v>
      </c>
      <c r="M807" s="17">
        <v>0.15</v>
      </c>
      <c r="N807" s="18">
        <v>27.04</v>
      </c>
      <c r="O807" s="18">
        <v>4.6100000000000003</v>
      </c>
      <c r="P807" s="18">
        <v>572.41999999999996</v>
      </c>
      <c r="Q807" s="14" t="s">
        <v>69</v>
      </c>
      <c r="R807" s="14" t="s">
        <v>28</v>
      </c>
      <c r="S807" s="14" t="s">
        <v>145</v>
      </c>
      <c r="T807" s="14" t="s">
        <v>146</v>
      </c>
      <c r="U807" s="14" t="s">
        <v>31</v>
      </c>
      <c r="V807" s="14" t="s">
        <v>2640</v>
      </c>
    </row>
    <row r="808" spans="1:22" ht="17.100000000000001" customHeight="1" x14ac:dyDescent="0.25">
      <c r="A808" s="28" t="s">
        <v>2641</v>
      </c>
      <c r="B808" s="10">
        <v>45036</v>
      </c>
      <c r="C808" s="9">
        <f t="shared" si="12"/>
        <v>2023</v>
      </c>
      <c r="D808" s="9" t="str">
        <f>TEXT(salestable[[#This Row],[OrderDate]],"MMM")</f>
        <v>Apr</v>
      </c>
      <c r="E808" s="9" t="s">
        <v>2642</v>
      </c>
      <c r="F808" s="9" t="s">
        <v>944</v>
      </c>
      <c r="G808" s="9" t="s">
        <v>261</v>
      </c>
      <c r="H808" s="9" t="s">
        <v>262</v>
      </c>
      <c r="I808" s="9" t="s">
        <v>38</v>
      </c>
      <c r="J808" s="9" t="s">
        <v>39</v>
      </c>
      <c r="K808" s="25">
        <v>2</v>
      </c>
      <c r="L808" s="11">
        <v>229.66</v>
      </c>
      <c r="M808" s="12">
        <v>0.05</v>
      </c>
      <c r="N808" s="13">
        <v>21.82</v>
      </c>
      <c r="O808" s="13">
        <v>3.55</v>
      </c>
      <c r="P808" s="13">
        <v>461.72</v>
      </c>
      <c r="Q808" s="9" t="s">
        <v>69</v>
      </c>
      <c r="R808" s="9" t="s">
        <v>28</v>
      </c>
      <c r="S808" s="9" t="s">
        <v>145</v>
      </c>
      <c r="T808" s="9" t="s">
        <v>146</v>
      </c>
      <c r="U808" s="9" t="s">
        <v>31</v>
      </c>
      <c r="V808" s="9" t="s">
        <v>2643</v>
      </c>
    </row>
    <row r="809" spans="1:22" ht="17.100000000000001" customHeight="1" x14ac:dyDescent="0.25">
      <c r="A809" s="29" t="s">
        <v>2644</v>
      </c>
      <c r="B809" s="15">
        <v>43997</v>
      </c>
      <c r="C809" s="9">
        <f t="shared" si="12"/>
        <v>2020</v>
      </c>
      <c r="D809" s="9" t="str">
        <f>TEXT(salestable[[#This Row],[OrderDate]],"MMM")</f>
        <v>Jun</v>
      </c>
      <c r="E809" s="14" t="s">
        <v>2645</v>
      </c>
      <c r="F809" s="14" t="s">
        <v>1825</v>
      </c>
      <c r="G809" s="14" t="s">
        <v>208</v>
      </c>
      <c r="H809" s="14" t="s">
        <v>209</v>
      </c>
      <c r="I809" s="14" t="s">
        <v>180</v>
      </c>
      <c r="J809" s="14" t="s">
        <v>123</v>
      </c>
      <c r="K809" s="25">
        <v>2</v>
      </c>
      <c r="L809" s="16">
        <v>469.24</v>
      </c>
      <c r="M809" s="17">
        <v>0</v>
      </c>
      <c r="N809" s="18">
        <v>75.08</v>
      </c>
      <c r="O809" s="18">
        <v>5.79</v>
      </c>
      <c r="P809" s="18">
        <v>1019.35</v>
      </c>
      <c r="Q809" s="14" t="s">
        <v>27</v>
      </c>
      <c r="R809" s="14" t="s">
        <v>28</v>
      </c>
      <c r="S809" s="14" t="s">
        <v>221</v>
      </c>
      <c r="T809" s="14" t="s">
        <v>222</v>
      </c>
      <c r="U809" s="14" t="s">
        <v>43</v>
      </c>
      <c r="V809" s="14" t="s">
        <v>2646</v>
      </c>
    </row>
    <row r="810" spans="1:22" ht="17.100000000000001" customHeight="1" x14ac:dyDescent="0.25">
      <c r="A810" s="28" t="s">
        <v>2647</v>
      </c>
      <c r="B810" s="10">
        <v>43921</v>
      </c>
      <c r="C810" s="9">
        <f t="shared" si="12"/>
        <v>2020</v>
      </c>
      <c r="D810" s="9" t="str">
        <f>TEXT(salestable[[#This Row],[OrderDate]],"MMM")</f>
        <v>Mar</v>
      </c>
      <c r="E810" s="9" t="s">
        <v>2648</v>
      </c>
      <c r="F810" s="9" t="s">
        <v>849</v>
      </c>
      <c r="G810" s="9" t="s">
        <v>675</v>
      </c>
      <c r="H810" s="9" t="s">
        <v>676</v>
      </c>
      <c r="I810" s="9" t="s">
        <v>25</v>
      </c>
      <c r="J810" s="9" t="s">
        <v>39</v>
      </c>
      <c r="K810" s="25">
        <v>1</v>
      </c>
      <c r="L810" s="11">
        <v>233.08</v>
      </c>
      <c r="M810" s="12">
        <v>0.1</v>
      </c>
      <c r="N810" s="13">
        <v>10.49</v>
      </c>
      <c r="O810" s="13">
        <v>1.88</v>
      </c>
      <c r="P810" s="13">
        <v>222.14</v>
      </c>
      <c r="Q810" s="9" t="s">
        <v>69</v>
      </c>
      <c r="R810" s="9" t="s">
        <v>28</v>
      </c>
      <c r="S810" s="9" t="s">
        <v>29</v>
      </c>
      <c r="T810" s="9" t="s">
        <v>30</v>
      </c>
      <c r="U810" s="9" t="s">
        <v>235</v>
      </c>
      <c r="V810" s="9" t="s">
        <v>2649</v>
      </c>
    </row>
    <row r="811" spans="1:22" ht="17.100000000000001" customHeight="1" x14ac:dyDescent="0.25">
      <c r="A811" s="29" t="s">
        <v>2650</v>
      </c>
      <c r="B811" s="15">
        <v>44544</v>
      </c>
      <c r="C811" s="9">
        <f t="shared" si="12"/>
        <v>2021</v>
      </c>
      <c r="D811" s="9" t="str">
        <f>TEXT(salestable[[#This Row],[OrderDate]],"MMM")</f>
        <v>Dec</v>
      </c>
      <c r="E811" s="14" t="s">
        <v>2651</v>
      </c>
      <c r="F811" s="14" t="s">
        <v>433</v>
      </c>
      <c r="G811" s="14" t="s">
        <v>23</v>
      </c>
      <c r="H811" s="14" t="s">
        <v>24</v>
      </c>
      <c r="I811" s="14" t="s">
        <v>38</v>
      </c>
      <c r="J811" s="14" t="s">
        <v>26</v>
      </c>
      <c r="K811" s="25">
        <v>2</v>
      </c>
      <c r="L811" s="16">
        <v>586.12</v>
      </c>
      <c r="M811" s="17">
        <v>0</v>
      </c>
      <c r="N811" s="18">
        <v>93.78</v>
      </c>
      <c r="O811" s="18">
        <v>2.0299999999999998</v>
      </c>
      <c r="P811" s="18">
        <v>1268.05</v>
      </c>
      <c r="Q811" s="14" t="s">
        <v>69</v>
      </c>
      <c r="R811" s="14" t="s">
        <v>132</v>
      </c>
      <c r="S811" s="14" t="s">
        <v>182</v>
      </c>
      <c r="T811" s="14" t="s">
        <v>183</v>
      </c>
      <c r="U811" s="14" t="s">
        <v>31</v>
      </c>
      <c r="V811" s="14" t="s">
        <v>189</v>
      </c>
    </row>
    <row r="812" spans="1:22" ht="17.100000000000001" customHeight="1" x14ac:dyDescent="0.25">
      <c r="A812" s="28" t="s">
        <v>2652</v>
      </c>
      <c r="B812" s="10">
        <v>45385</v>
      </c>
      <c r="C812" s="9">
        <f t="shared" si="12"/>
        <v>2024</v>
      </c>
      <c r="D812" s="9" t="str">
        <f>TEXT(salestable[[#This Row],[OrderDate]],"MMM")</f>
        <v>Apr</v>
      </c>
      <c r="E812" s="9" t="s">
        <v>2653</v>
      </c>
      <c r="F812" s="9" t="s">
        <v>670</v>
      </c>
      <c r="G812" s="9" t="s">
        <v>130</v>
      </c>
      <c r="H812" s="9" t="s">
        <v>131</v>
      </c>
      <c r="I812" s="9" t="s">
        <v>98</v>
      </c>
      <c r="J812" s="9" t="s">
        <v>79</v>
      </c>
      <c r="K812" s="25">
        <v>1</v>
      </c>
      <c r="L812" s="11">
        <v>452.39</v>
      </c>
      <c r="M812" s="12">
        <v>0.1</v>
      </c>
      <c r="N812" s="13">
        <v>20.36</v>
      </c>
      <c r="O812" s="13">
        <v>11.15</v>
      </c>
      <c r="P812" s="13">
        <v>438.66</v>
      </c>
      <c r="Q812" s="9" t="s">
        <v>69</v>
      </c>
      <c r="R812" s="9" t="s">
        <v>132</v>
      </c>
      <c r="S812" s="9" t="s">
        <v>221</v>
      </c>
      <c r="T812" s="9" t="s">
        <v>222</v>
      </c>
      <c r="U812" s="9" t="s">
        <v>235</v>
      </c>
      <c r="V812" s="9" t="s">
        <v>2654</v>
      </c>
    </row>
    <row r="813" spans="1:22" ht="17.100000000000001" customHeight="1" x14ac:dyDescent="0.25">
      <c r="A813" s="29" t="s">
        <v>2655</v>
      </c>
      <c r="B813" s="15">
        <v>43869</v>
      </c>
      <c r="C813" s="9">
        <f t="shared" si="12"/>
        <v>2020</v>
      </c>
      <c r="D813" s="9" t="str">
        <f>TEXT(salestable[[#This Row],[OrderDate]],"MMM")</f>
        <v>Feb</v>
      </c>
      <c r="E813" s="14" t="s">
        <v>2656</v>
      </c>
      <c r="F813" s="14" t="s">
        <v>885</v>
      </c>
      <c r="G813" s="14" t="s">
        <v>114</v>
      </c>
      <c r="H813" s="14" t="s">
        <v>115</v>
      </c>
      <c r="I813" s="14" t="s">
        <v>108</v>
      </c>
      <c r="J813" s="14" t="s">
        <v>256</v>
      </c>
      <c r="K813" s="25">
        <v>5</v>
      </c>
      <c r="L813" s="16">
        <v>109.2</v>
      </c>
      <c r="M813" s="17">
        <v>0.05</v>
      </c>
      <c r="N813" s="18">
        <v>25.94</v>
      </c>
      <c r="O813" s="18">
        <v>4.12</v>
      </c>
      <c r="P813" s="18">
        <v>548.76</v>
      </c>
      <c r="Q813" s="14" t="s">
        <v>153</v>
      </c>
      <c r="R813" s="14" t="s">
        <v>28</v>
      </c>
      <c r="S813" s="14" t="s">
        <v>81</v>
      </c>
      <c r="T813" s="14" t="s">
        <v>82</v>
      </c>
      <c r="U813" s="14" t="s">
        <v>43</v>
      </c>
      <c r="V813" s="14" t="s">
        <v>2657</v>
      </c>
    </row>
    <row r="814" spans="1:22" ht="17.100000000000001" customHeight="1" x14ac:dyDescent="0.25">
      <c r="A814" s="28" t="s">
        <v>2658</v>
      </c>
      <c r="B814" s="10">
        <v>44980</v>
      </c>
      <c r="C814" s="9">
        <f t="shared" si="12"/>
        <v>2023</v>
      </c>
      <c r="D814" s="9" t="str">
        <f>TEXT(salestable[[#This Row],[OrderDate]],"MMM")</f>
        <v>Feb</v>
      </c>
      <c r="E814" s="9" t="s">
        <v>2659</v>
      </c>
      <c r="F814" s="9" t="s">
        <v>791</v>
      </c>
      <c r="G814" s="9" t="s">
        <v>130</v>
      </c>
      <c r="H814" s="9" t="s">
        <v>131</v>
      </c>
      <c r="I814" s="9" t="s">
        <v>98</v>
      </c>
      <c r="J814" s="9" t="s">
        <v>256</v>
      </c>
      <c r="K814" s="25">
        <v>4</v>
      </c>
      <c r="L814" s="11">
        <v>589.91999999999996</v>
      </c>
      <c r="M814" s="12">
        <v>0</v>
      </c>
      <c r="N814" s="13">
        <v>117.98</v>
      </c>
      <c r="O814" s="13">
        <v>8.2200000000000006</v>
      </c>
      <c r="P814" s="13">
        <v>2485.88</v>
      </c>
      <c r="Q814" s="9" t="s">
        <v>59</v>
      </c>
      <c r="R814" s="9" t="s">
        <v>28</v>
      </c>
      <c r="S814" s="9" t="s">
        <v>182</v>
      </c>
      <c r="T814" s="9" t="s">
        <v>183</v>
      </c>
      <c r="U814" s="9" t="s">
        <v>43</v>
      </c>
      <c r="V814" s="9" t="s">
        <v>2660</v>
      </c>
    </row>
    <row r="815" spans="1:22" ht="17.100000000000001" customHeight="1" x14ac:dyDescent="0.25">
      <c r="A815" s="29" t="s">
        <v>2661</v>
      </c>
      <c r="B815" s="15">
        <v>45305</v>
      </c>
      <c r="C815" s="9">
        <f t="shared" si="12"/>
        <v>2024</v>
      </c>
      <c r="D815" s="9" t="str">
        <f>TEXT(salestable[[#This Row],[OrderDate]],"MMM")</f>
        <v>Jan</v>
      </c>
      <c r="E815" s="14" t="s">
        <v>2662</v>
      </c>
      <c r="F815" s="14" t="s">
        <v>1593</v>
      </c>
      <c r="G815" s="14" t="s">
        <v>151</v>
      </c>
      <c r="H815" s="14" t="s">
        <v>152</v>
      </c>
      <c r="I815" s="14" t="s">
        <v>50</v>
      </c>
      <c r="J815" s="14" t="s">
        <v>123</v>
      </c>
      <c r="K815" s="25">
        <v>4</v>
      </c>
      <c r="L815" s="16">
        <v>49.32</v>
      </c>
      <c r="M815" s="17">
        <v>0.25</v>
      </c>
      <c r="N815" s="18">
        <v>11.84</v>
      </c>
      <c r="O815" s="18">
        <v>7.92</v>
      </c>
      <c r="P815" s="18">
        <v>167.72</v>
      </c>
      <c r="Q815" s="14" t="s">
        <v>27</v>
      </c>
      <c r="R815" s="14" t="s">
        <v>28</v>
      </c>
      <c r="S815" s="14" t="s">
        <v>166</v>
      </c>
      <c r="T815" s="14" t="s">
        <v>167</v>
      </c>
      <c r="U815" s="14" t="s">
        <v>31</v>
      </c>
      <c r="V815" s="14" t="s">
        <v>1308</v>
      </c>
    </row>
    <row r="816" spans="1:22" ht="17.100000000000001" customHeight="1" x14ac:dyDescent="0.25">
      <c r="A816" s="28" t="s">
        <v>2663</v>
      </c>
      <c r="B816" s="10">
        <v>44003</v>
      </c>
      <c r="C816" s="9">
        <f t="shared" si="12"/>
        <v>2020</v>
      </c>
      <c r="D816" s="9" t="str">
        <f>TEXT(salestable[[#This Row],[OrderDate]],"MMM")</f>
        <v>Jun</v>
      </c>
      <c r="E816" s="9" t="s">
        <v>2664</v>
      </c>
      <c r="F816" s="9" t="s">
        <v>1137</v>
      </c>
      <c r="G816" s="9" t="s">
        <v>400</v>
      </c>
      <c r="H816" s="9" t="s">
        <v>401</v>
      </c>
      <c r="I816" s="9" t="s">
        <v>25</v>
      </c>
      <c r="J816" s="9" t="s">
        <v>123</v>
      </c>
      <c r="K816" s="25">
        <v>5</v>
      </c>
      <c r="L816" s="11">
        <v>490.83</v>
      </c>
      <c r="M816" s="12">
        <v>0.05</v>
      </c>
      <c r="N816" s="13">
        <v>186.52</v>
      </c>
      <c r="O816" s="13">
        <v>3.81</v>
      </c>
      <c r="P816" s="13">
        <v>2521.77</v>
      </c>
      <c r="Q816" s="9" t="s">
        <v>27</v>
      </c>
      <c r="R816" s="9" t="s">
        <v>28</v>
      </c>
      <c r="S816" s="9" t="s">
        <v>339</v>
      </c>
      <c r="T816" s="9" t="s">
        <v>82</v>
      </c>
      <c r="U816" s="9" t="s">
        <v>43</v>
      </c>
      <c r="V816" s="9" t="s">
        <v>2665</v>
      </c>
    </row>
    <row r="817" spans="1:22" ht="17.100000000000001" customHeight="1" x14ac:dyDescent="0.25">
      <c r="A817" s="29" t="s">
        <v>2666</v>
      </c>
      <c r="B817" s="15">
        <v>44483</v>
      </c>
      <c r="C817" s="9">
        <f t="shared" si="12"/>
        <v>2021</v>
      </c>
      <c r="D817" s="9" t="str">
        <f>TEXT(salestable[[#This Row],[OrderDate]],"MMM")</f>
        <v>Oct</v>
      </c>
      <c r="E817" s="14" t="s">
        <v>2667</v>
      </c>
      <c r="F817" s="14" t="s">
        <v>95</v>
      </c>
      <c r="G817" s="14" t="s">
        <v>106</v>
      </c>
      <c r="H817" s="14" t="s">
        <v>107</v>
      </c>
      <c r="I817" s="14" t="s">
        <v>180</v>
      </c>
      <c r="J817" s="14" t="s">
        <v>79</v>
      </c>
      <c r="K817" s="25">
        <v>2</v>
      </c>
      <c r="L817" s="16">
        <v>48.23</v>
      </c>
      <c r="M817" s="17">
        <v>0</v>
      </c>
      <c r="N817" s="18">
        <v>11.58</v>
      </c>
      <c r="O817" s="18">
        <v>14.55</v>
      </c>
      <c r="P817" s="18">
        <v>122.59</v>
      </c>
      <c r="Q817" s="14" t="s">
        <v>69</v>
      </c>
      <c r="R817" s="14" t="s">
        <v>132</v>
      </c>
      <c r="S817" s="14" t="s">
        <v>51</v>
      </c>
      <c r="T817" s="14" t="s">
        <v>42</v>
      </c>
      <c r="U817" s="14" t="s">
        <v>91</v>
      </c>
      <c r="V817" s="14" t="s">
        <v>2668</v>
      </c>
    </row>
    <row r="818" spans="1:22" ht="17.100000000000001" customHeight="1" x14ac:dyDescent="0.25">
      <c r="A818" s="28" t="s">
        <v>2669</v>
      </c>
      <c r="B818" s="10">
        <v>44584</v>
      </c>
      <c r="C818" s="9">
        <f t="shared" si="12"/>
        <v>2022</v>
      </c>
      <c r="D818" s="9" t="str">
        <f>TEXT(salestable[[#This Row],[OrderDate]],"MMM")</f>
        <v>Jan</v>
      </c>
      <c r="E818" s="9" t="s">
        <v>2670</v>
      </c>
      <c r="F818" s="9" t="s">
        <v>379</v>
      </c>
      <c r="G818" s="9" t="s">
        <v>244</v>
      </c>
      <c r="H818" s="9" t="s">
        <v>245</v>
      </c>
      <c r="I818" s="9" t="s">
        <v>50</v>
      </c>
      <c r="J818" s="9" t="s">
        <v>256</v>
      </c>
      <c r="K818" s="25">
        <v>1</v>
      </c>
      <c r="L818" s="11">
        <v>72.12</v>
      </c>
      <c r="M818" s="12">
        <v>0.1</v>
      </c>
      <c r="N818" s="13">
        <v>5.19</v>
      </c>
      <c r="O818" s="13">
        <v>14.92</v>
      </c>
      <c r="P818" s="13">
        <v>85.02</v>
      </c>
      <c r="Q818" s="9" t="s">
        <v>59</v>
      </c>
      <c r="R818" s="9" t="s">
        <v>28</v>
      </c>
      <c r="S818" s="9" t="s">
        <v>339</v>
      </c>
      <c r="T818" s="9" t="s">
        <v>82</v>
      </c>
      <c r="U818" s="9" t="s">
        <v>43</v>
      </c>
      <c r="V818" s="9" t="s">
        <v>1215</v>
      </c>
    </row>
    <row r="819" spans="1:22" ht="17.100000000000001" customHeight="1" x14ac:dyDescent="0.25">
      <c r="A819" s="29" t="s">
        <v>2671</v>
      </c>
      <c r="B819" s="15">
        <v>45074</v>
      </c>
      <c r="C819" s="9">
        <f t="shared" si="12"/>
        <v>2023</v>
      </c>
      <c r="D819" s="9" t="str">
        <f>TEXT(salestable[[#This Row],[OrderDate]],"MMM")</f>
        <v>May</v>
      </c>
      <c r="E819" s="14" t="s">
        <v>2672</v>
      </c>
      <c r="F819" s="14" t="s">
        <v>944</v>
      </c>
      <c r="G819" s="14" t="s">
        <v>106</v>
      </c>
      <c r="H819" s="14" t="s">
        <v>107</v>
      </c>
      <c r="I819" s="14" t="s">
        <v>38</v>
      </c>
      <c r="J819" s="14" t="s">
        <v>79</v>
      </c>
      <c r="K819" s="25">
        <v>5</v>
      </c>
      <c r="L819" s="16">
        <v>46.05</v>
      </c>
      <c r="M819" s="17">
        <v>0</v>
      </c>
      <c r="N819" s="18">
        <v>11.51</v>
      </c>
      <c r="O819" s="18">
        <v>8.26</v>
      </c>
      <c r="P819" s="18">
        <v>250.02</v>
      </c>
      <c r="Q819" s="14" t="s">
        <v>40</v>
      </c>
      <c r="R819" s="14" t="s">
        <v>181</v>
      </c>
      <c r="S819" s="14" t="s">
        <v>139</v>
      </c>
      <c r="T819" s="14" t="s">
        <v>140</v>
      </c>
      <c r="U819" s="14" t="s">
        <v>43</v>
      </c>
      <c r="V819" s="14" t="s">
        <v>2673</v>
      </c>
    </row>
    <row r="820" spans="1:22" ht="17.100000000000001" customHeight="1" x14ac:dyDescent="0.25">
      <c r="A820" s="28" t="s">
        <v>2674</v>
      </c>
      <c r="B820" s="10">
        <v>45492</v>
      </c>
      <c r="C820" s="9">
        <f t="shared" si="12"/>
        <v>2024</v>
      </c>
      <c r="D820" s="9" t="str">
        <f>TEXT(salestable[[#This Row],[OrderDate]],"MMM")</f>
        <v>Jul</v>
      </c>
      <c r="E820" s="9" t="s">
        <v>2675</v>
      </c>
      <c r="F820" s="9" t="s">
        <v>55</v>
      </c>
      <c r="G820" s="9" t="s">
        <v>302</v>
      </c>
      <c r="H820" s="9" t="s">
        <v>303</v>
      </c>
      <c r="I820" s="9" t="s">
        <v>50</v>
      </c>
      <c r="J820" s="9" t="s">
        <v>39</v>
      </c>
      <c r="K820" s="25">
        <v>5</v>
      </c>
      <c r="L820" s="11">
        <v>439.44</v>
      </c>
      <c r="M820" s="12">
        <v>0.2</v>
      </c>
      <c r="N820" s="13">
        <v>0</v>
      </c>
      <c r="O820" s="13">
        <v>5.0199999999999996</v>
      </c>
      <c r="P820" s="13">
        <v>1762.78</v>
      </c>
      <c r="Q820" s="9" t="s">
        <v>69</v>
      </c>
      <c r="R820" s="9" t="s">
        <v>132</v>
      </c>
      <c r="S820" s="9" t="s">
        <v>182</v>
      </c>
      <c r="T820" s="9" t="s">
        <v>183</v>
      </c>
      <c r="U820" s="9" t="s">
        <v>31</v>
      </c>
      <c r="V820" s="9" t="s">
        <v>1899</v>
      </c>
    </row>
    <row r="821" spans="1:22" ht="17.100000000000001" customHeight="1" x14ac:dyDescent="0.25">
      <c r="A821" s="29" t="s">
        <v>2676</v>
      </c>
      <c r="B821" s="15">
        <v>44912</v>
      </c>
      <c r="C821" s="9">
        <f t="shared" si="12"/>
        <v>2022</v>
      </c>
      <c r="D821" s="9" t="str">
        <f>TEXT(salestable[[#This Row],[OrderDate]],"MMM")</f>
        <v>Dec</v>
      </c>
      <c r="E821" s="14" t="s">
        <v>2677</v>
      </c>
      <c r="F821" s="14" t="s">
        <v>1458</v>
      </c>
      <c r="G821" s="14" t="s">
        <v>87</v>
      </c>
      <c r="H821" s="14" t="s">
        <v>88</v>
      </c>
      <c r="I821" s="14" t="s">
        <v>38</v>
      </c>
      <c r="J821" s="14" t="s">
        <v>79</v>
      </c>
      <c r="K821" s="25">
        <v>4</v>
      </c>
      <c r="L821" s="16">
        <v>439.45</v>
      </c>
      <c r="M821" s="17">
        <v>0</v>
      </c>
      <c r="N821" s="18">
        <v>87.89</v>
      </c>
      <c r="O821" s="18">
        <v>6.63</v>
      </c>
      <c r="P821" s="18">
        <v>1852.32</v>
      </c>
      <c r="Q821" s="14" t="s">
        <v>40</v>
      </c>
      <c r="R821" s="14" t="s">
        <v>28</v>
      </c>
      <c r="S821" s="14" t="s">
        <v>41</v>
      </c>
      <c r="T821" s="14" t="s">
        <v>42</v>
      </c>
      <c r="U821" s="14" t="s">
        <v>43</v>
      </c>
      <c r="V821" s="14" t="s">
        <v>2678</v>
      </c>
    </row>
    <row r="822" spans="1:22" ht="17.100000000000001" customHeight="1" x14ac:dyDescent="0.25">
      <c r="A822" s="28" t="s">
        <v>2679</v>
      </c>
      <c r="B822" s="10">
        <v>45514</v>
      </c>
      <c r="C822" s="9">
        <f t="shared" si="12"/>
        <v>2024</v>
      </c>
      <c r="D822" s="9" t="str">
        <f>TEXT(salestable[[#This Row],[OrderDate]],"MMM")</f>
        <v>Aug</v>
      </c>
      <c r="E822" s="9" t="s">
        <v>2680</v>
      </c>
      <c r="F822" s="9" t="s">
        <v>555</v>
      </c>
      <c r="G822" s="9" t="s">
        <v>202</v>
      </c>
      <c r="H822" s="9" t="s">
        <v>203</v>
      </c>
      <c r="I822" s="9" t="s">
        <v>50</v>
      </c>
      <c r="J822" s="9" t="s">
        <v>68</v>
      </c>
      <c r="K822" s="25">
        <v>5</v>
      </c>
      <c r="L822" s="11">
        <v>531.95000000000005</v>
      </c>
      <c r="M822" s="12">
        <v>0.05</v>
      </c>
      <c r="N822" s="13">
        <v>202.14</v>
      </c>
      <c r="O822" s="13">
        <v>6.92</v>
      </c>
      <c r="P822" s="13">
        <v>2735.82</v>
      </c>
      <c r="Q822" s="9" t="s">
        <v>69</v>
      </c>
      <c r="R822" s="9" t="s">
        <v>28</v>
      </c>
      <c r="S822" s="9" t="s">
        <v>29</v>
      </c>
      <c r="T822" s="9" t="s">
        <v>30</v>
      </c>
      <c r="U822" s="9" t="s">
        <v>43</v>
      </c>
      <c r="V822" s="9" t="s">
        <v>2681</v>
      </c>
    </row>
    <row r="823" spans="1:22" ht="17.100000000000001" customHeight="1" x14ac:dyDescent="0.25">
      <c r="A823" s="29" t="s">
        <v>2682</v>
      </c>
      <c r="B823" s="15">
        <v>44306</v>
      </c>
      <c r="C823" s="9">
        <f t="shared" si="12"/>
        <v>2021</v>
      </c>
      <c r="D823" s="9" t="str">
        <f>TEXT(salestable[[#This Row],[OrderDate]],"MMM")</f>
        <v>Apr</v>
      </c>
      <c r="E823" s="14" t="s">
        <v>2683</v>
      </c>
      <c r="F823" s="14" t="s">
        <v>279</v>
      </c>
      <c r="G823" s="14" t="s">
        <v>391</v>
      </c>
      <c r="H823" s="14" t="s">
        <v>392</v>
      </c>
      <c r="I823" s="14" t="s">
        <v>25</v>
      </c>
      <c r="J823" s="14" t="s">
        <v>39</v>
      </c>
      <c r="K823" s="25">
        <v>3</v>
      </c>
      <c r="L823" s="16">
        <v>321.68</v>
      </c>
      <c r="M823" s="17">
        <v>0.1</v>
      </c>
      <c r="N823" s="18">
        <v>69.48</v>
      </c>
      <c r="O823" s="18">
        <v>5.88</v>
      </c>
      <c r="P823" s="18">
        <v>943.9</v>
      </c>
      <c r="Q823" s="14" t="s">
        <v>27</v>
      </c>
      <c r="R823" s="14" t="s">
        <v>99</v>
      </c>
      <c r="S823" s="14" t="s">
        <v>51</v>
      </c>
      <c r="T823" s="14" t="s">
        <v>42</v>
      </c>
      <c r="U823" s="14" t="s">
        <v>43</v>
      </c>
      <c r="V823" s="14" t="s">
        <v>2684</v>
      </c>
    </row>
    <row r="824" spans="1:22" ht="17.100000000000001" customHeight="1" x14ac:dyDescent="0.25">
      <c r="A824" s="28" t="s">
        <v>2685</v>
      </c>
      <c r="B824" s="10">
        <v>44286</v>
      </c>
      <c r="C824" s="9">
        <f t="shared" si="12"/>
        <v>2021</v>
      </c>
      <c r="D824" s="9" t="str">
        <f>TEXT(salestable[[#This Row],[OrderDate]],"MMM")</f>
        <v>Mar</v>
      </c>
      <c r="E824" s="9" t="s">
        <v>2686</v>
      </c>
      <c r="F824" s="9" t="s">
        <v>1402</v>
      </c>
      <c r="G824" s="9" t="s">
        <v>56</v>
      </c>
      <c r="H824" s="9" t="s">
        <v>57</v>
      </c>
      <c r="I824" s="9" t="s">
        <v>108</v>
      </c>
      <c r="J824" s="9" t="s">
        <v>68</v>
      </c>
      <c r="K824" s="25">
        <v>5</v>
      </c>
      <c r="L824" s="11">
        <v>243.23</v>
      </c>
      <c r="M824" s="12">
        <v>0</v>
      </c>
      <c r="N824" s="13">
        <v>145.94</v>
      </c>
      <c r="O824" s="13">
        <v>14.05</v>
      </c>
      <c r="P824" s="13">
        <v>1376.14</v>
      </c>
      <c r="Q824" s="9" t="s">
        <v>27</v>
      </c>
      <c r="R824" s="9" t="s">
        <v>28</v>
      </c>
      <c r="S824" s="9" t="s">
        <v>339</v>
      </c>
      <c r="T824" s="9" t="s">
        <v>82</v>
      </c>
      <c r="U824" s="9" t="s">
        <v>43</v>
      </c>
      <c r="V824" s="9" t="s">
        <v>2687</v>
      </c>
    </row>
    <row r="825" spans="1:22" ht="17.100000000000001" customHeight="1" x14ac:dyDescent="0.25">
      <c r="A825" s="29" t="s">
        <v>2688</v>
      </c>
      <c r="B825" s="15">
        <v>44659</v>
      </c>
      <c r="C825" s="9">
        <f t="shared" si="12"/>
        <v>2022</v>
      </c>
      <c r="D825" s="9" t="str">
        <f>TEXT(salestable[[#This Row],[OrderDate]],"MMM")</f>
        <v>Apr</v>
      </c>
      <c r="E825" s="14" t="s">
        <v>2689</v>
      </c>
      <c r="F825" s="14" t="s">
        <v>379</v>
      </c>
      <c r="G825" s="14" t="s">
        <v>302</v>
      </c>
      <c r="H825" s="14" t="s">
        <v>303</v>
      </c>
      <c r="I825" s="14" t="s">
        <v>50</v>
      </c>
      <c r="J825" s="14" t="s">
        <v>68</v>
      </c>
      <c r="K825" s="25">
        <v>1</v>
      </c>
      <c r="L825" s="16">
        <v>120.8</v>
      </c>
      <c r="M825" s="17">
        <v>0</v>
      </c>
      <c r="N825" s="18">
        <v>6.04</v>
      </c>
      <c r="O825" s="18">
        <v>12.05</v>
      </c>
      <c r="P825" s="18">
        <v>138.88999999999999</v>
      </c>
      <c r="Q825" s="14" t="s">
        <v>27</v>
      </c>
      <c r="R825" s="14" t="s">
        <v>28</v>
      </c>
      <c r="S825" s="14" t="s">
        <v>71</v>
      </c>
      <c r="T825" s="14" t="s">
        <v>42</v>
      </c>
      <c r="U825" s="14" t="s">
        <v>43</v>
      </c>
      <c r="V825" s="14" t="s">
        <v>2690</v>
      </c>
    </row>
    <row r="826" spans="1:22" ht="17.100000000000001" customHeight="1" x14ac:dyDescent="0.25">
      <c r="A826" s="28" t="s">
        <v>2691</v>
      </c>
      <c r="B826" s="10">
        <v>44725</v>
      </c>
      <c r="C826" s="9">
        <f t="shared" si="12"/>
        <v>2022</v>
      </c>
      <c r="D826" s="9" t="str">
        <f>TEXT(salestable[[#This Row],[OrderDate]],"MMM")</f>
        <v>Jun</v>
      </c>
      <c r="E826" s="9" t="s">
        <v>2692</v>
      </c>
      <c r="F826" s="9" t="s">
        <v>964</v>
      </c>
      <c r="G826" s="9" t="s">
        <v>374</v>
      </c>
      <c r="H826" s="9" t="s">
        <v>375</v>
      </c>
      <c r="I826" s="9" t="s">
        <v>180</v>
      </c>
      <c r="J826" s="9" t="s">
        <v>79</v>
      </c>
      <c r="K826" s="25">
        <v>5</v>
      </c>
      <c r="L826" s="11">
        <v>15.79</v>
      </c>
      <c r="M826" s="12">
        <v>0</v>
      </c>
      <c r="N826" s="13">
        <v>6.32</v>
      </c>
      <c r="O826" s="13">
        <v>7.15</v>
      </c>
      <c r="P826" s="13">
        <v>92.42</v>
      </c>
      <c r="Q826" s="9" t="s">
        <v>27</v>
      </c>
      <c r="R826" s="9" t="s">
        <v>28</v>
      </c>
      <c r="S826" s="9" t="s">
        <v>71</v>
      </c>
      <c r="T826" s="9" t="s">
        <v>42</v>
      </c>
      <c r="U826" s="9" t="s">
        <v>43</v>
      </c>
      <c r="V826" s="9" t="s">
        <v>1675</v>
      </c>
    </row>
    <row r="827" spans="1:22" ht="17.100000000000001" customHeight="1" x14ac:dyDescent="0.25">
      <c r="A827" s="29" t="s">
        <v>2693</v>
      </c>
      <c r="B827" s="15">
        <v>45215</v>
      </c>
      <c r="C827" s="9">
        <f t="shared" si="12"/>
        <v>2023</v>
      </c>
      <c r="D827" s="9" t="str">
        <f>TEXT(salestable[[#This Row],[OrderDate]],"MMM")</f>
        <v>Oct</v>
      </c>
      <c r="E827" s="14" t="s">
        <v>2694</v>
      </c>
      <c r="F827" s="14" t="s">
        <v>291</v>
      </c>
      <c r="G827" s="14" t="s">
        <v>66</v>
      </c>
      <c r="H827" s="14" t="s">
        <v>67</v>
      </c>
      <c r="I827" s="14" t="s">
        <v>25</v>
      </c>
      <c r="J827" s="14" t="s">
        <v>26</v>
      </c>
      <c r="K827" s="25">
        <v>1</v>
      </c>
      <c r="L827" s="16">
        <v>387.08</v>
      </c>
      <c r="M827" s="17">
        <v>0</v>
      </c>
      <c r="N827" s="18">
        <v>19.350000000000001</v>
      </c>
      <c r="O827" s="18">
        <v>11.94</v>
      </c>
      <c r="P827" s="18">
        <v>418.37</v>
      </c>
      <c r="Q827" s="14" t="s">
        <v>69</v>
      </c>
      <c r="R827" s="14" t="s">
        <v>28</v>
      </c>
      <c r="S827" s="14" t="s">
        <v>210</v>
      </c>
      <c r="T827" s="14" t="s">
        <v>42</v>
      </c>
      <c r="U827" s="14" t="s">
        <v>43</v>
      </c>
      <c r="V827" s="14" t="s">
        <v>1124</v>
      </c>
    </row>
    <row r="828" spans="1:22" ht="17.100000000000001" customHeight="1" x14ac:dyDescent="0.25">
      <c r="A828" s="28" t="s">
        <v>2695</v>
      </c>
      <c r="B828" s="10">
        <v>44855</v>
      </c>
      <c r="C828" s="9">
        <f t="shared" si="12"/>
        <v>2022</v>
      </c>
      <c r="D828" s="9" t="str">
        <f>TEXT(salestable[[#This Row],[OrderDate]],"MMM")</f>
        <v>Oct</v>
      </c>
      <c r="E828" s="9" t="s">
        <v>2696</v>
      </c>
      <c r="F828" s="9" t="s">
        <v>604</v>
      </c>
      <c r="G828" s="9" t="s">
        <v>374</v>
      </c>
      <c r="H828" s="9" t="s">
        <v>375</v>
      </c>
      <c r="I828" s="9" t="s">
        <v>50</v>
      </c>
      <c r="J828" s="9" t="s">
        <v>39</v>
      </c>
      <c r="K828" s="25">
        <v>4</v>
      </c>
      <c r="L828" s="11">
        <v>367.4</v>
      </c>
      <c r="M828" s="12">
        <v>0</v>
      </c>
      <c r="N828" s="13">
        <v>0</v>
      </c>
      <c r="O828" s="13">
        <v>2.4</v>
      </c>
      <c r="P828" s="13">
        <v>1472</v>
      </c>
      <c r="Q828" s="9" t="s">
        <v>27</v>
      </c>
      <c r="R828" s="9" t="s">
        <v>28</v>
      </c>
      <c r="S828" s="9" t="s">
        <v>166</v>
      </c>
      <c r="T828" s="9" t="s">
        <v>167</v>
      </c>
      <c r="U828" s="9" t="s">
        <v>43</v>
      </c>
      <c r="V828" s="9" t="s">
        <v>2697</v>
      </c>
    </row>
    <row r="829" spans="1:22" ht="17.100000000000001" customHeight="1" x14ac:dyDescent="0.25">
      <c r="A829" s="29" t="s">
        <v>2698</v>
      </c>
      <c r="B829" s="15">
        <v>44217</v>
      </c>
      <c r="C829" s="9">
        <f t="shared" si="12"/>
        <v>2021</v>
      </c>
      <c r="D829" s="9" t="str">
        <f>TEXT(salestable[[#This Row],[OrderDate]],"MMM")</f>
        <v>Jan</v>
      </c>
      <c r="E829" s="14" t="s">
        <v>2699</v>
      </c>
      <c r="F829" s="14" t="s">
        <v>271</v>
      </c>
      <c r="G829" s="14" t="s">
        <v>36</v>
      </c>
      <c r="H829" s="14" t="s">
        <v>37</v>
      </c>
      <c r="I829" s="14" t="s">
        <v>25</v>
      </c>
      <c r="J829" s="14" t="s">
        <v>354</v>
      </c>
      <c r="K829" s="25">
        <v>3</v>
      </c>
      <c r="L829" s="16">
        <v>14.42</v>
      </c>
      <c r="M829" s="17">
        <v>0.15</v>
      </c>
      <c r="N829" s="18">
        <v>2.94</v>
      </c>
      <c r="O829" s="18">
        <v>5.73</v>
      </c>
      <c r="P829" s="18">
        <v>45.44</v>
      </c>
      <c r="Q829" s="14" t="s">
        <v>27</v>
      </c>
      <c r="R829" s="14" t="s">
        <v>132</v>
      </c>
      <c r="S829" s="14" t="s">
        <v>71</v>
      </c>
      <c r="T829" s="14" t="s">
        <v>42</v>
      </c>
      <c r="U829" s="14" t="s">
        <v>43</v>
      </c>
      <c r="V829" s="14" t="s">
        <v>2700</v>
      </c>
    </row>
    <row r="830" spans="1:22" ht="17.100000000000001" customHeight="1" x14ac:dyDescent="0.25">
      <c r="A830" s="28" t="s">
        <v>2701</v>
      </c>
      <c r="B830" s="10">
        <v>44178</v>
      </c>
      <c r="C830" s="9">
        <f t="shared" si="12"/>
        <v>2020</v>
      </c>
      <c r="D830" s="9" t="str">
        <f>TEXT(salestable[[#This Row],[OrderDate]],"MMM")</f>
        <v>Dec</v>
      </c>
      <c r="E830" s="9" t="s">
        <v>2702</v>
      </c>
      <c r="F830" s="9" t="s">
        <v>136</v>
      </c>
      <c r="G830" s="9" t="s">
        <v>172</v>
      </c>
      <c r="H830" s="9" t="s">
        <v>173</v>
      </c>
      <c r="I830" s="9" t="s">
        <v>108</v>
      </c>
      <c r="J830" s="9" t="s">
        <v>26</v>
      </c>
      <c r="K830" s="25">
        <v>3</v>
      </c>
      <c r="L830" s="11">
        <v>253.09</v>
      </c>
      <c r="M830" s="12">
        <v>0</v>
      </c>
      <c r="N830" s="13">
        <v>60.74</v>
      </c>
      <c r="O830" s="13">
        <v>14.39</v>
      </c>
      <c r="P830" s="13">
        <v>834.4</v>
      </c>
      <c r="Q830" s="9" t="s">
        <v>153</v>
      </c>
      <c r="R830" s="9" t="s">
        <v>28</v>
      </c>
      <c r="S830" s="9" t="s">
        <v>188</v>
      </c>
      <c r="T830" s="9" t="s">
        <v>82</v>
      </c>
      <c r="U830" s="9" t="s">
        <v>43</v>
      </c>
      <c r="V830" s="9" t="s">
        <v>2703</v>
      </c>
    </row>
    <row r="831" spans="1:22" ht="17.100000000000001" customHeight="1" x14ac:dyDescent="0.25">
      <c r="A831" s="29" t="s">
        <v>2704</v>
      </c>
      <c r="B831" s="15">
        <v>44020</v>
      </c>
      <c r="C831" s="9">
        <f t="shared" si="12"/>
        <v>2020</v>
      </c>
      <c r="D831" s="9" t="str">
        <f>TEXT(salestable[[#This Row],[OrderDate]],"MMM")</f>
        <v>Jul</v>
      </c>
      <c r="E831" s="14" t="s">
        <v>2705</v>
      </c>
      <c r="F831" s="14" t="s">
        <v>757</v>
      </c>
      <c r="G831" s="14" t="s">
        <v>280</v>
      </c>
      <c r="H831" s="14" t="s">
        <v>281</v>
      </c>
      <c r="I831" s="14" t="s">
        <v>180</v>
      </c>
      <c r="J831" s="14" t="s">
        <v>263</v>
      </c>
      <c r="K831" s="25">
        <v>4</v>
      </c>
      <c r="L831" s="16">
        <v>405.52</v>
      </c>
      <c r="M831" s="17">
        <v>0</v>
      </c>
      <c r="N831" s="18">
        <v>129.77000000000001</v>
      </c>
      <c r="O831" s="18">
        <v>11.13</v>
      </c>
      <c r="P831" s="18">
        <v>1762.98</v>
      </c>
      <c r="Q831" s="14" t="s">
        <v>59</v>
      </c>
      <c r="R831" s="14" t="s">
        <v>28</v>
      </c>
      <c r="S831" s="14" t="s">
        <v>221</v>
      </c>
      <c r="T831" s="14" t="s">
        <v>222</v>
      </c>
      <c r="U831" s="14" t="s">
        <v>43</v>
      </c>
      <c r="V831" s="14" t="s">
        <v>2706</v>
      </c>
    </row>
    <row r="832" spans="1:22" ht="17.100000000000001" customHeight="1" x14ac:dyDescent="0.25">
      <c r="A832" s="28" t="s">
        <v>2707</v>
      </c>
      <c r="B832" s="10">
        <v>44335</v>
      </c>
      <c r="C832" s="9">
        <f t="shared" si="12"/>
        <v>2021</v>
      </c>
      <c r="D832" s="9" t="str">
        <f>TEXT(salestable[[#This Row],[OrderDate]],"MMM")</f>
        <v>May</v>
      </c>
      <c r="E832" s="9" t="s">
        <v>2708</v>
      </c>
      <c r="F832" s="9" t="s">
        <v>343</v>
      </c>
      <c r="G832" s="9" t="s">
        <v>164</v>
      </c>
      <c r="H832" s="9" t="s">
        <v>165</v>
      </c>
      <c r="I832" s="9" t="s">
        <v>108</v>
      </c>
      <c r="J832" s="9" t="s">
        <v>39</v>
      </c>
      <c r="K832" s="25">
        <v>2</v>
      </c>
      <c r="L832" s="11">
        <v>148.81</v>
      </c>
      <c r="M832" s="12">
        <v>0</v>
      </c>
      <c r="N832" s="13">
        <v>0</v>
      </c>
      <c r="O832" s="13">
        <v>9.1</v>
      </c>
      <c r="P832" s="13">
        <v>306.72000000000003</v>
      </c>
      <c r="Q832" s="9" t="s">
        <v>27</v>
      </c>
      <c r="R832" s="9" t="s">
        <v>28</v>
      </c>
      <c r="S832" s="9" t="s">
        <v>154</v>
      </c>
      <c r="T832" s="9" t="s">
        <v>155</v>
      </c>
      <c r="U832" s="9" t="s">
        <v>43</v>
      </c>
      <c r="V832" s="9" t="s">
        <v>1675</v>
      </c>
    </row>
    <row r="833" spans="1:22" ht="17.100000000000001" customHeight="1" x14ac:dyDescent="0.25">
      <c r="A833" s="29" t="s">
        <v>2709</v>
      </c>
      <c r="B833" s="15">
        <v>45045</v>
      </c>
      <c r="C833" s="9">
        <f t="shared" si="12"/>
        <v>2023</v>
      </c>
      <c r="D833" s="9" t="str">
        <f>TEXT(salestable[[#This Row],[OrderDate]],"MMM")</f>
        <v>Apr</v>
      </c>
      <c r="E833" s="14" t="s">
        <v>2710</v>
      </c>
      <c r="F833" s="14" t="s">
        <v>562</v>
      </c>
      <c r="G833" s="14" t="s">
        <v>36</v>
      </c>
      <c r="H833" s="14" t="s">
        <v>37</v>
      </c>
      <c r="I833" s="14" t="s">
        <v>108</v>
      </c>
      <c r="J833" s="14" t="s">
        <v>79</v>
      </c>
      <c r="K833" s="25">
        <v>1</v>
      </c>
      <c r="L833" s="16">
        <v>97.25</v>
      </c>
      <c r="M833" s="17">
        <v>0.2</v>
      </c>
      <c r="N833" s="18">
        <v>6.22</v>
      </c>
      <c r="O833" s="18">
        <v>10.68</v>
      </c>
      <c r="P833" s="18">
        <v>94.7</v>
      </c>
      <c r="Q833" s="14" t="s">
        <v>69</v>
      </c>
      <c r="R833" s="14" t="s">
        <v>28</v>
      </c>
      <c r="S833" s="14" t="s">
        <v>29</v>
      </c>
      <c r="T833" s="14" t="s">
        <v>30</v>
      </c>
      <c r="U833" s="14" t="s">
        <v>43</v>
      </c>
      <c r="V833" s="14" t="s">
        <v>2711</v>
      </c>
    </row>
    <row r="834" spans="1:22" ht="17.100000000000001" customHeight="1" x14ac:dyDescent="0.25">
      <c r="A834" s="28" t="s">
        <v>2712</v>
      </c>
      <c r="B834" s="10">
        <v>45362</v>
      </c>
      <c r="C834" s="9">
        <f t="shared" si="12"/>
        <v>2024</v>
      </c>
      <c r="D834" s="9" t="str">
        <f>TEXT(salestable[[#This Row],[OrderDate]],"MMM")</f>
        <v>Mar</v>
      </c>
      <c r="E834" s="9" t="s">
        <v>2713</v>
      </c>
      <c r="F834" s="9" t="s">
        <v>566</v>
      </c>
      <c r="G834" s="9" t="s">
        <v>77</v>
      </c>
      <c r="H834" s="9" t="s">
        <v>78</v>
      </c>
      <c r="I834" s="9" t="s">
        <v>108</v>
      </c>
      <c r="J834" s="9" t="s">
        <v>79</v>
      </c>
      <c r="K834" s="25">
        <v>3</v>
      </c>
      <c r="L834" s="11">
        <v>396</v>
      </c>
      <c r="M834" s="12">
        <v>0.25</v>
      </c>
      <c r="N834" s="13">
        <v>71.28</v>
      </c>
      <c r="O834" s="13">
        <v>10.07</v>
      </c>
      <c r="P834" s="13">
        <v>972.35</v>
      </c>
      <c r="Q834" s="9" t="s">
        <v>59</v>
      </c>
      <c r="R834" s="9" t="s">
        <v>70</v>
      </c>
      <c r="S834" s="9" t="s">
        <v>116</v>
      </c>
      <c r="T834" s="9" t="s">
        <v>42</v>
      </c>
      <c r="U834" s="9" t="s">
        <v>43</v>
      </c>
      <c r="V834" s="9" t="s">
        <v>2714</v>
      </c>
    </row>
    <row r="835" spans="1:22" ht="17.100000000000001" customHeight="1" x14ac:dyDescent="0.25">
      <c r="A835" s="29" t="s">
        <v>2715</v>
      </c>
      <c r="B835" s="15">
        <v>45223</v>
      </c>
      <c r="C835" s="9">
        <f t="shared" si="12"/>
        <v>2023</v>
      </c>
      <c r="D835" s="9" t="str">
        <f>TEXT(salestable[[#This Row],[OrderDate]],"MMM")</f>
        <v>Oct</v>
      </c>
      <c r="E835" s="14" t="s">
        <v>2716</v>
      </c>
      <c r="F835" s="14" t="s">
        <v>192</v>
      </c>
      <c r="G835" s="14" t="s">
        <v>254</v>
      </c>
      <c r="H835" s="14" t="s">
        <v>255</v>
      </c>
      <c r="I835" s="14" t="s">
        <v>180</v>
      </c>
      <c r="J835" s="14" t="s">
        <v>26</v>
      </c>
      <c r="K835" s="25">
        <v>1</v>
      </c>
      <c r="L835" s="16">
        <v>515.89</v>
      </c>
      <c r="M835" s="17">
        <v>0.1</v>
      </c>
      <c r="N835" s="18">
        <v>55.72</v>
      </c>
      <c r="O835" s="18">
        <v>5.7</v>
      </c>
      <c r="P835" s="18">
        <v>525.72</v>
      </c>
      <c r="Q835" s="14" t="s">
        <v>40</v>
      </c>
      <c r="R835" s="14" t="s">
        <v>132</v>
      </c>
      <c r="S835" s="14" t="s">
        <v>188</v>
      </c>
      <c r="T835" s="14" t="s">
        <v>82</v>
      </c>
      <c r="U835" s="14" t="s">
        <v>72</v>
      </c>
      <c r="V835" s="14" t="s">
        <v>661</v>
      </c>
    </row>
    <row r="836" spans="1:22" ht="17.100000000000001" customHeight="1" x14ac:dyDescent="0.25">
      <c r="A836" s="28" t="s">
        <v>2717</v>
      </c>
      <c r="B836" s="10">
        <v>45263</v>
      </c>
      <c r="C836" s="9">
        <f t="shared" ref="C836:C899" si="13">YEAR(B836)</f>
        <v>2023</v>
      </c>
      <c r="D836" s="9" t="str">
        <f>TEXT(salestable[[#This Row],[OrderDate]],"MMM")</f>
        <v>Dec</v>
      </c>
      <c r="E836" s="9" t="s">
        <v>2718</v>
      </c>
      <c r="F836" s="9" t="s">
        <v>1052</v>
      </c>
      <c r="G836" s="9" t="s">
        <v>302</v>
      </c>
      <c r="H836" s="9" t="s">
        <v>303</v>
      </c>
      <c r="I836" s="9" t="s">
        <v>38</v>
      </c>
      <c r="J836" s="9" t="s">
        <v>79</v>
      </c>
      <c r="K836" s="25">
        <v>1</v>
      </c>
      <c r="L836" s="11">
        <v>290.81</v>
      </c>
      <c r="M836" s="12">
        <v>0.1</v>
      </c>
      <c r="N836" s="13">
        <v>20.94</v>
      </c>
      <c r="O836" s="13">
        <v>9.52</v>
      </c>
      <c r="P836" s="13">
        <v>292.19</v>
      </c>
      <c r="Q836" s="9" t="s">
        <v>69</v>
      </c>
      <c r="R836" s="9" t="s">
        <v>181</v>
      </c>
      <c r="S836" s="9" t="s">
        <v>188</v>
      </c>
      <c r="T836" s="9" t="s">
        <v>82</v>
      </c>
      <c r="U836" s="9" t="s">
        <v>43</v>
      </c>
      <c r="V836" s="9" t="s">
        <v>2719</v>
      </c>
    </row>
    <row r="837" spans="1:22" ht="17.100000000000001" customHeight="1" x14ac:dyDescent="0.25">
      <c r="A837" s="29" t="s">
        <v>2720</v>
      </c>
      <c r="B837" s="15">
        <v>44654</v>
      </c>
      <c r="C837" s="9">
        <f t="shared" si="13"/>
        <v>2022</v>
      </c>
      <c r="D837" s="9" t="str">
        <f>TEXT(salestable[[#This Row],[OrderDate]],"MMM")</f>
        <v>Apr</v>
      </c>
      <c r="E837" s="14" t="s">
        <v>2721</v>
      </c>
      <c r="F837" s="14" t="s">
        <v>418</v>
      </c>
      <c r="G837" s="14" t="s">
        <v>783</v>
      </c>
      <c r="H837" s="14" t="s">
        <v>784</v>
      </c>
      <c r="I837" s="14" t="s">
        <v>50</v>
      </c>
      <c r="J837" s="14" t="s">
        <v>79</v>
      </c>
      <c r="K837" s="25">
        <v>4</v>
      </c>
      <c r="L837" s="16">
        <v>431.13</v>
      </c>
      <c r="M837" s="17">
        <v>0.25</v>
      </c>
      <c r="N837" s="18">
        <v>64.67</v>
      </c>
      <c r="O837" s="18">
        <v>13</v>
      </c>
      <c r="P837" s="18">
        <v>1371.06</v>
      </c>
      <c r="Q837" s="14" t="s">
        <v>40</v>
      </c>
      <c r="R837" s="14" t="s">
        <v>28</v>
      </c>
      <c r="S837" s="14" t="s">
        <v>188</v>
      </c>
      <c r="T837" s="14" t="s">
        <v>82</v>
      </c>
      <c r="U837" s="14" t="s">
        <v>43</v>
      </c>
      <c r="V837" s="14" t="s">
        <v>2722</v>
      </c>
    </row>
    <row r="838" spans="1:22" ht="17.100000000000001" customHeight="1" x14ac:dyDescent="0.25">
      <c r="A838" s="28" t="s">
        <v>2723</v>
      </c>
      <c r="B838" s="10">
        <v>44759</v>
      </c>
      <c r="C838" s="9">
        <f t="shared" si="13"/>
        <v>2022</v>
      </c>
      <c r="D838" s="9" t="str">
        <f>TEXT(salestable[[#This Row],[OrderDate]],"MMM")</f>
        <v>Jul</v>
      </c>
      <c r="E838" s="9" t="s">
        <v>2724</v>
      </c>
      <c r="F838" s="9" t="s">
        <v>702</v>
      </c>
      <c r="G838" s="9" t="s">
        <v>172</v>
      </c>
      <c r="H838" s="9" t="s">
        <v>173</v>
      </c>
      <c r="I838" s="9" t="s">
        <v>180</v>
      </c>
      <c r="J838" s="9" t="s">
        <v>109</v>
      </c>
      <c r="K838" s="25">
        <v>1</v>
      </c>
      <c r="L838" s="11">
        <v>504.76</v>
      </c>
      <c r="M838" s="12">
        <v>0.2</v>
      </c>
      <c r="N838" s="13">
        <v>32.299999999999997</v>
      </c>
      <c r="O838" s="13">
        <v>3.51</v>
      </c>
      <c r="P838" s="13">
        <v>439.62</v>
      </c>
      <c r="Q838" s="9" t="s">
        <v>27</v>
      </c>
      <c r="R838" s="9" t="s">
        <v>28</v>
      </c>
      <c r="S838" s="9" t="s">
        <v>221</v>
      </c>
      <c r="T838" s="9" t="s">
        <v>222</v>
      </c>
      <c r="U838" s="9" t="s">
        <v>43</v>
      </c>
      <c r="V838" s="9" t="s">
        <v>2678</v>
      </c>
    </row>
    <row r="839" spans="1:22" ht="17.100000000000001" customHeight="1" x14ac:dyDescent="0.25">
      <c r="A839" s="29" t="s">
        <v>2725</v>
      </c>
      <c r="B839" s="15">
        <v>44764</v>
      </c>
      <c r="C839" s="9">
        <f t="shared" si="13"/>
        <v>2022</v>
      </c>
      <c r="D839" s="9" t="str">
        <f>TEXT(salestable[[#This Row],[OrderDate]],"MMM")</f>
        <v>Jul</v>
      </c>
      <c r="E839" s="14" t="s">
        <v>2726</v>
      </c>
      <c r="F839" s="14" t="s">
        <v>620</v>
      </c>
      <c r="G839" s="14" t="s">
        <v>36</v>
      </c>
      <c r="H839" s="14" t="s">
        <v>37</v>
      </c>
      <c r="I839" s="14" t="s">
        <v>180</v>
      </c>
      <c r="J839" s="14" t="s">
        <v>354</v>
      </c>
      <c r="K839" s="25">
        <v>3</v>
      </c>
      <c r="L839" s="16">
        <v>447.99</v>
      </c>
      <c r="M839" s="17">
        <v>0</v>
      </c>
      <c r="N839" s="18">
        <v>161.28</v>
      </c>
      <c r="O839" s="18">
        <v>5.32</v>
      </c>
      <c r="P839" s="18">
        <v>1510.57</v>
      </c>
      <c r="Q839" s="14" t="s">
        <v>59</v>
      </c>
      <c r="R839" s="14" t="s">
        <v>28</v>
      </c>
      <c r="S839" s="14" t="s">
        <v>210</v>
      </c>
      <c r="T839" s="14" t="s">
        <v>42</v>
      </c>
      <c r="U839" s="14" t="s">
        <v>72</v>
      </c>
      <c r="V839" s="14" t="s">
        <v>2727</v>
      </c>
    </row>
    <row r="840" spans="1:22" ht="17.100000000000001" customHeight="1" x14ac:dyDescent="0.25">
      <c r="A840" s="28" t="s">
        <v>2728</v>
      </c>
      <c r="B840" s="10">
        <v>44971</v>
      </c>
      <c r="C840" s="9">
        <f t="shared" si="13"/>
        <v>2023</v>
      </c>
      <c r="D840" s="9" t="str">
        <f>TEXT(salestable[[#This Row],[OrderDate]],"MMM")</f>
        <v>Feb</v>
      </c>
      <c r="E840" s="9" t="s">
        <v>2729</v>
      </c>
      <c r="F840" s="9" t="s">
        <v>318</v>
      </c>
      <c r="G840" s="9" t="s">
        <v>521</v>
      </c>
      <c r="H840" s="9" t="s">
        <v>522</v>
      </c>
      <c r="I840" s="9" t="s">
        <v>180</v>
      </c>
      <c r="J840" s="9" t="s">
        <v>123</v>
      </c>
      <c r="K840" s="25">
        <v>5</v>
      </c>
      <c r="L840" s="11">
        <v>562.46</v>
      </c>
      <c r="M840" s="12">
        <v>0</v>
      </c>
      <c r="N840" s="13">
        <v>224.98</v>
      </c>
      <c r="O840" s="13">
        <v>9.83</v>
      </c>
      <c r="P840" s="13">
        <v>3047.11</v>
      </c>
      <c r="Q840" s="9" t="s">
        <v>69</v>
      </c>
      <c r="R840" s="9" t="s">
        <v>28</v>
      </c>
      <c r="S840" s="9" t="s">
        <v>182</v>
      </c>
      <c r="T840" s="9" t="s">
        <v>183</v>
      </c>
      <c r="U840" s="9" t="s">
        <v>43</v>
      </c>
      <c r="V840" s="9" t="s">
        <v>2730</v>
      </c>
    </row>
    <row r="841" spans="1:22" ht="17.100000000000001" customHeight="1" x14ac:dyDescent="0.25">
      <c r="A841" s="29" t="s">
        <v>2731</v>
      </c>
      <c r="B841" s="15">
        <v>43964</v>
      </c>
      <c r="C841" s="9">
        <f t="shared" si="13"/>
        <v>2020</v>
      </c>
      <c r="D841" s="9" t="str">
        <f>TEXT(salestable[[#This Row],[OrderDate]],"MMM")</f>
        <v>May</v>
      </c>
      <c r="E841" s="14" t="s">
        <v>2732</v>
      </c>
      <c r="F841" s="14" t="s">
        <v>811</v>
      </c>
      <c r="G841" s="14" t="s">
        <v>23</v>
      </c>
      <c r="H841" s="14" t="s">
        <v>24</v>
      </c>
      <c r="I841" s="14" t="s">
        <v>98</v>
      </c>
      <c r="J841" s="14" t="s">
        <v>39</v>
      </c>
      <c r="K841" s="25">
        <v>1</v>
      </c>
      <c r="L841" s="16">
        <v>30.62</v>
      </c>
      <c r="M841" s="17">
        <v>0</v>
      </c>
      <c r="N841" s="18">
        <v>3.67</v>
      </c>
      <c r="O841" s="18">
        <v>3.08</v>
      </c>
      <c r="P841" s="18">
        <v>37.369999999999997</v>
      </c>
      <c r="Q841" s="14" t="s">
        <v>69</v>
      </c>
      <c r="R841" s="14" t="s">
        <v>28</v>
      </c>
      <c r="S841" s="14" t="s">
        <v>339</v>
      </c>
      <c r="T841" s="14" t="s">
        <v>82</v>
      </c>
      <c r="U841" s="14" t="s">
        <v>31</v>
      </c>
      <c r="V841" s="14" t="s">
        <v>2733</v>
      </c>
    </row>
    <row r="842" spans="1:22" ht="17.100000000000001" customHeight="1" x14ac:dyDescent="0.25">
      <c r="A842" s="28" t="s">
        <v>2734</v>
      </c>
      <c r="B842" s="10">
        <v>43888</v>
      </c>
      <c r="C842" s="9">
        <f t="shared" si="13"/>
        <v>2020</v>
      </c>
      <c r="D842" s="9" t="str">
        <f>TEXT(salestable[[#This Row],[OrderDate]],"MMM")</f>
        <v>Feb</v>
      </c>
      <c r="E842" s="9" t="s">
        <v>2735</v>
      </c>
      <c r="F842" s="9" t="s">
        <v>923</v>
      </c>
      <c r="G842" s="9" t="s">
        <v>261</v>
      </c>
      <c r="H842" s="9" t="s">
        <v>262</v>
      </c>
      <c r="I842" s="9" t="s">
        <v>25</v>
      </c>
      <c r="J842" s="9" t="s">
        <v>109</v>
      </c>
      <c r="K842" s="25">
        <v>3</v>
      </c>
      <c r="L842" s="11">
        <v>570.24</v>
      </c>
      <c r="M842" s="12">
        <v>0</v>
      </c>
      <c r="N842" s="13">
        <v>85.54</v>
      </c>
      <c r="O842" s="13">
        <v>4.0599999999999996</v>
      </c>
      <c r="P842" s="13">
        <v>1800.32</v>
      </c>
      <c r="Q842" s="9" t="s">
        <v>153</v>
      </c>
      <c r="R842" s="9" t="s">
        <v>28</v>
      </c>
      <c r="S842" s="9" t="s">
        <v>188</v>
      </c>
      <c r="T842" s="9" t="s">
        <v>82</v>
      </c>
      <c r="U842" s="9" t="s">
        <v>72</v>
      </c>
      <c r="V842" s="9" t="s">
        <v>1978</v>
      </c>
    </row>
    <row r="843" spans="1:22" ht="17.100000000000001" customHeight="1" x14ac:dyDescent="0.25">
      <c r="A843" s="29" t="s">
        <v>2736</v>
      </c>
      <c r="B843" s="15">
        <v>45410</v>
      </c>
      <c r="C843" s="9">
        <f t="shared" si="13"/>
        <v>2024</v>
      </c>
      <c r="D843" s="9" t="str">
        <f>TEXT(salestable[[#This Row],[OrderDate]],"MMM")</f>
        <v>Apr</v>
      </c>
      <c r="E843" s="14" t="s">
        <v>2737</v>
      </c>
      <c r="F843" s="14" t="s">
        <v>894</v>
      </c>
      <c r="G843" s="14" t="s">
        <v>280</v>
      </c>
      <c r="H843" s="14" t="s">
        <v>281</v>
      </c>
      <c r="I843" s="14" t="s">
        <v>25</v>
      </c>
      <c r="J843" s="14" t="s">
        <v>79</v>
      </c>
      <c r="K843" s="25">
        <v>1</v>
      </c>
      <c r="L843" s="16">
        <v>553.07000000000005</v>
      </c>
      <c r="M843" s="17">
        <v>0.1</v>
      </c>
      <c r="N843" s="18">
        <v>89.6</v>
      </c>
      <c r="O843" s="18">
        <v>3.26</v>
      </c>
      <c r="P843" s="18">
        <v>590.62</v>
      </c>
      <c r="Q843" s="14" t="s">
        <v>59</v>
      </c>
      <c r="R843" s="14" t="s">
        <v>181</v>
      </c>
      <c r="S843" s="14" t="s">
        <v>210</v>
      </c>
      <c r="T843" s="14" t="s">
        <v>42</v>
      </c>
      <c r="U843" s="14" t="s">
        <v>43</v>
      </c>
      <c r="V843" s="14" t="s">
        <v>2738</v>
      </c>
    </row>
    <row r="844" spans="1:22" ht="17.100000000000001" customHeight="1" x14ac:dyDescent="0.25">
      <c r="A844" s="28" t="s">
        <v>2739</v>
      </c>
      <c r="B844" s="10">
        <v>44515</v>
      </c>
      <c r="C844" s="9">
        <f t="shared" si="13"/>
        <v>2021</v>
      </c>
      <c r="D844" s="9" t="str">
        <f>TEXT(salestable[[#This Row],[OrderDate]],"MMM")</f>
        <v>Nov</v>
      </c>
      <c r="E844" s="9" t="s">
        <v>2740</v>
      </c>
      <c r="F844" s="9" t="s">
        <v>55</v>
      </c>
      <c r="G844" s="9" t="s">
        <v>137</v>
      </c>
      <c r="H844" s="9" t="s">
        <v>138</v>
      </c>
      <c r="I844" s="9" t="s">
        <v>180</v>
      </c>
      <c r="J844" s="9" t="s">
        <v>39</v>
      </c>
      <c r="K844" s="25">
        <v>3</v>
      </c>
      <c r="L844" s="11">
        <v>571.48</v>
      </c>
      <c r="M844" s="12">
        <v>0</v>
      </c>
      <c r="N844" s="13">
        <v>205.73</v>
      </c>
      <c r="O844" s="13">
        <v>0.15</v>
      </c>
      <c r="P844" s="13">
        <v>1920.32</v>
      </c>
      <c r="Q844" s="9" t="s">
        <v>69</v>
      </c>
      <c r="R844" s="9" t="s">
        <v>28</v>
      </c>
      <c r="S844" s="9" t="s">
        <v>139</v>
      </c>
      <c r="T844" s="9" t="s">
        <v>140</v>
      </c>
      <c r="U844" s="9" t="s">
        <v>43</v>
      </c>
      <c r="V844" s="9" t="s">
        <v>2741</v>
      </c>
    </row>
    <row r="845" spans="1:22" ht="17.100000000000001" customHeight="1" x14ac:dyDescent="0.25">
      <c r="A845" s="29" t="s">
        <v>2742</v>
      </c>
      <c r="B845" s="15">
        <v>44502</v>
      </c>
      <c r="C845" s="9">
        <f t="shared" si="13"/>
        <v>2021</v>
      </c>
      <c r="D845" s="9" t="str">
        <f>TEXT(salestable[[#This Row],[OrderDate]],"MMM")</f>
        <v>Nov</v>
      </c>
      <c r="E845" s="14" t="s">
        <v>2743</v>
      </c>
      <c r="F845" s="14" t="s">
        <v>960</v>
      </c>
      <c r="G845" s="14" t="s">
        <v>302</v>
      </c>
      <c r="H845" s="14" t="s">
        <v>303</v>
      </c>
      <c r="I845" s="14" t="s">
        <v>98</v>
      </c>
      <c r="J845" s="14" t="s">
        <v>263</v>
      </c>
      <c r="K845" s="25">
        <v>3</v>
      </c>
      <c r="L845" s="16">
        <v>525.75</v>
      </c>
      <c r="M845" s="17">
        <v>0.25</v>
      </c>
      <c r="N845" s="18">
        <v>59.15</v>
      </c>
      <c r="O845" s="18">
        <v>9.24</v>
      </c>
      <c r="P845" s="18">
        <v>1251.33</v>
      </c>
      <c r="Q845" s="14" t="s">
        <v>40</v>
      </c>
      <c r="R845" s="14" t="s">
        <v>70</v>
      </c>
      <c r="S845" s="14" t="s">
        <v>89</v>
      </c>
      <c r="T845" s="14" t="s">
        <v>90</v>
      </c>
      <c r="U845" s="14" t="s">
        <v>31</v>
      </c>
      <c r="V845" s="14" t="s">
        <v>2744</v>
      </c>
    </row>
    <row r="846" spans="1:22" ht="17.100000000000001" customHeight="1" x14ac:dyDescent="0.25">
      <c r="A846" s="28" t="s">
        <v>2745</v>
      </c>
      <c r="B846" s="10">
        <v>44003</v>
      </c>
      <c r="C846" s="9">
        <f t="shared" si="13"/>
        <v>2020</v>
      </c>
      <c r="D846" s="9" t="str">
        <f>TEXT(salestable[[#This Row],[OrderDate]],"MMM")</f>
        <v>Jun</v>
      </c>
      <c r="E846" s="9" t="s">
        <v>2746</v>
      </c>
      <c r="F846" s="9" t="s">
        <v>865</v>
      </c>
      <c r="G846" s="9" t="s">
        <v>36</v>
      </c>
      <c r="H846" s="9" t="s">
        <v>37</v>
      </c>
      <c r="I846" s="9" t="s">
        <v>50</v>
      </c>
      <c r="J846" s="9" t="s">
        <v>123</v>
      </c>
      <c r="K846" s="25">
        <v>2</v>
      </c>
      <c r="L846" s="11">
        <v>287.27999999999997</v>
      </c>
      <c r="M846" s="12">
        <v>0</v>
      </c>
      <c r="N846" s="13">
        <v>28.73</v>
      </c>
      <c r="O846" s="13">
        <v>7.87</v>
      </c>
      <c r="P846" s="13">
        <v>611.16</v>
      </c>
      <c r="Q846" s="9" t="s">
        <v>80</v>
      </c>
      <c r="R846" s="9" t="s">
        <v>28</v>
      </c>
      <c r="S846" s="9" t="s">
        <v>228</v>
      </c>
      <c r="T846" s="9" t="s">
        <v>82</v>
      </c>
      <c r="U846" s="9" t="s">
        <v>43</v>
      </c>
      <c r="V846" s="9" t="s">
        <v>2747</v>
      </c>
    </row>
    <row r="847" spans="1:22" ht="17.100000000000001" customHeight="1" x14ac:dyDescent="0.25">
      <c r="A847" s="29" t="s">
        <v>2748</v>
      </c>
      <c r="B847" s="15">
        <v>44645</v>
      </c>
      <c r="C847" s="9">
        <f t="shared" si="13"/>
        <v>2022</v>
      </c>
      <c r="D847" s="9" t="str">
        <f>TEXT(salestable[[#This Row],[OrderDate]],"MMM")</f>
        <v>Mar</v>
      </c>
      <c r="E847" s="14" t="s">
        <v>2749</v>
      </c>
      <c r="F847" s="14" t="s">
        <v>624</v>
      </c>
      <c r="G847" s="14" t="s">
        <v>196</v>
      </c>
      <c r="H847" s="14" t="s">
        <v>197</v>
      </c>
      <c r="I847" s="14" t="s">
        <v>38</v>
      </c>
      <c r="J847" s="14" t="s">
        <v>256</v>
      </c>
      <c r="K847" s="25">
        <v>1</v>
      </c>
      <c r="L847" s="16">
        <v>84.78</v>
      </c>
      <c r="M847" s="17">
        <v>0.2</v>
      </c>
      <c r="N847" s="18">
        <v>3.39</v>
      </c>
      <c r="O847" s="18">
        <v>8.4499999999999993</v>
      </c>
      <c r="P847" s="18">
        <v>79.66</v>
      </c>
      <c r="Q847" s="14" t="s">
        <v>80</v>
      </c>
      <c r="R847" s="14" t="s">
        <v>28</v>
      </c>
      <c r="S847" s="14" t="s">
        <v>29</v>
      </c>
      <c r="T847" s="14" t="s">
        <v>30</v>
      </c>
      <c r="U847" s="14" t="s">
        <v>31</v>
      </c>
      <c r="V847" s="14" t="s">
        <v>2750</v>
      </c>
    </row>
    <row r="848" spans="1:22" ht="17.100000000000001" customHeight="1" x14ac:dyDescent="0.25">
      <c r="A848" s="28" t="s">
        <v>2751</v>
      </c>
      <c r="B848" s="10">
        <v>45003</v>
      </c>
      <c r="C848" s="9">
        <f t="shared" si="13"/>
        <v>2023</v>
      </c>
      <c r="D848" s="9" t="str">
        <f>TEXT(salestable[[#This Row],[OrderDate]],"MMM")</f>
        <v>Mar</v>
      </c>
      <c r="E848" s="9" t="s">
        <v>2752</v>
      </c>
      <c r="F848" s="9" t="s">
        <v>429</v>
      </c>
      <c r="G848" s="9" t="s">
        <v>254</v>
      </c>
      <c r="H848" s="9" t="s">
        <v>255</v>
      </c>
      <c r="I848" s="9" t="s">
        <v>25</v>
      </c>
      <c r="J848" s="9" t="s">
        <v>68</v>
      </c>
      <c r="K848" s="25">
        <v>5</v>
      </c>
      <c r="L848" s="11">
        <v>550.62</v>
      </c>
      <c r="M848" s="12">
        <v>0.1</v>
      </c>
      <c r="N848" s="13">
        <v>198.22</v>
      </c>
      <c r="O848" s="13">
        <v>4.7300000000000004</v>
      </c>
      <c r="P848" s="13">
        <v>2680.74</v>
      </c>
      <c r="Q848" s="9" t="s">
        <v>69</v>
      </c>
      <c r="R848" s="9" t="s">
        <v>28</v>
      </c>
      <c r="S848" s="9" t="s">
        <v>29</v>
      </c>
      <c r="T848" s="9" t="s">
        <v>30</v>
      </c>
      <c r="U848" s="9" t="s">
        <v>72</v>
      </c>
      <c r="V848" s="9" t="s">
        <v>2753</v>
      </c>
    </row>
    <row r="849" spans="1:22" ht="17.100000000000001" customHeight="1" x14ac:dyDescent="0.25">
      <c r="A849" s="29" t="s">
        <v>2754</v>
      </c>
      <c r="B849" s="15">
        <v>43910</v>
      </c>
      <c r="C849" s="9">
        <f t="shared" si="13"/>
        <v>2020</v>
      </c>
      <c r="D849" s="9" t="str">
        <f>TEXT(salestable[[#This Row],[OrderDate]],"MMM")</f>
        <v>Mar</v>
      </c>
      <c r="E849" s="14" t="s">
        <v>2755</v>
      </c>
      <c r="F849" s="14" t="s">
        <v>1002</v>
      </c>
      <c r="G849" s="14" t="s">
        <v>23</v>
      </c>
      <c r="H849" s="14" t="s">
        <v>24</v>
      </c>
      <c r="I849" s="14" t="s">
        <v>98</v>
      </c>
      <c r="J849" s="14" t="s">
        <v>26</v>
      </c>
      <c r="K849" s="25">
        <v>4</v>
      </c>
      <c r="L849" s="16">
        <v>218.74</v>
      </c>
      <c r="M849" s="17">
        <v>0</v>
      </c>
      <c r="N849" s="18">
        <v>70</v>
      </c>
      <c r="O849" s="18">
        <v>13.33</v>
      </c>
      <c r="P849" s="18">
        <v>958.29</v>
      </c>
      <c r="Q849" s="14" t="s">
        <v>27</v>
      </c>
      <c r="R849" s="14" t="s">
        <v>28</v>
      </c>
      <c r="S849" s="14" t="s">
        <v>339</v>
      </c>
      <c r="T849" s="14" t="s">
        <v>82</v>
      </c>
      <c r="U849" s="14" t="s">
        <v>43</v>
      </c>
      <c r="V849" s="14" t="s">
        <v>44</v>
      </c>
    </row>
    <row r="850" spans="1:22" ht="17.100000000000001" customHeight="1" x14ac:dyDescent="0.25">
      <c r="A850" s="28" t="s">
        <v>2756</v>
      </c>
      <c r="B850" s="10">
        <v>44716</v>
      </c>
      <c r="C850" s="9">
        <f t="shared" si="13"/>
        <v>2022</v>
      </c>
      <c r="D850" s="9" t="str">
        <f>TEXT(salestable[[#This Row],[OrderDate]],"MMM")</f>
        <v>Jun</v>
      </c>
      <c r="E850" s="9" t="s">
        <v>2757</v>
      </c>
      <c r="F850" s="9" t="s">
        <v>1085</v>
      </c>
      <c r="G850" s="9" t="s">
        <v>226</v>
      </c>
      <c r="H850" s="9" t="s">
        <v>227</v>
      </c>
      <c r="I850" s="9" t="s">
        <v>108</v>
      </c>
      <c r="J850" s="9" t="s">
        <v>354</v>
      </c>
      <c r="K850" s="25">
        <v>1</v>
      </c>
      <c r="L850" s="11">
        <v>585.61</v>
      </c>
      <c r="M850" s="12">
        <v>0.05</v>
      </c>
      <c r="N850" s="13">
        <v>27.82</v>
      </c>
      <c r="O850" s="13">
        <v>11.33</v>
      </c>
      <c r="P850" s="13">
        <v>595.48</v>
      </c>
      <c r="Q850" s="9" t="s">
        <v>80</v>
      </c>
      <c r="R850" s="9" t="s">
        <v>28</v>
      </c>
      <c r="S850" s="9" t="s">
        <v>60</v>
      </c>
      <c r="T850" s="9" t="s">
        <v>61</v>
      </c>
      <c r="U850" s="9" t="s">
        <v>43</v>
      </c>
      <c r="V850" s="9" t="s">
        <v>1057</v>
      </c>
    </row>
    <row r="851" spans="1:22" ht="17.100000000000001" customHeight="1" x14ac:dyDescent="0.25">
      <c r="A851" s="29" t="s">
        <v>2758</v>
      </c>
      <c r="B851" s="15">
        <v>45067</v>
      </c>
      <c r="C851" s="9">
        <f t="shared" si="13"/>
        <v>2023</v>
      </c>
      <c r="D851" s="9" t="str">
        <f>TEXT(salestable[[#This Row],[OrderDate]],"MMM")</f>
        <v>May</v>
      </c>
      <c r="E851" s="14" t="s">
        <v>2759</v>
      </c>
      <c r="F851" s="14" t="s">
        <v>885</v>
      </c>
      <c r="G851" s="14" t="s">
        <v>380</v>
      </c>
      <c r="H851" s="14" t="s">
        <v>381</v>
      </c>
      <c r="I851" s="14" t="s">
        <v>25</v>
      </c>
      <c r="J851" s="14" t="s">
        <v>58</v>
      </c>
      <c r="K851" s="25">
        <v>5</v>
      </c>
      <c r="L851" s="16">
        <v>171.41</v>
      </c>
      <c r="M851" s="17">
        <v>0</v>
      </c>
      <c r="N851" s="18">
        <v>154.27000000000001</v>
      </c>
      <c r="O851" s="18">
        <v>0.28000000000000003</v>
      </c>
      <c r="P851" s="18">
        <v>1011.6</v>
      </c>
      <c r="Q851" s="14" t="s">
        <v>59</v>
      </c>
      <c r="R851" s="14" t="s">
        <v>28</v>
      </c>
      <c r="S851" s="14" t="s">
        <v>41</v>
      </c>
      <c r="T851" s="14" t="s">
        <v>42</v>
      </c>
      <c r="U851" s="14" t="s">
        <v>43</v>
      </c>
      <c r="V851" s="14" t="s">
        <v>2760</v>
      </c>
    </row>
    <row r="852" spans="1:22" ht="17.100000000000001" customHeight="1" x14ac:dyDescent="0.25">
      <c r="A852" s="28" t="s">
        <v>2761</v>
      </c>
      <c r="B852" s="10">
        <v>44033</v>
      </c>
      <c r="C852" s="9">
        <f t="shared" si="13"/>
        <v>2020</v>
      </c>
      <c r="D852" s="9" t="str">
        <f>TEXT(salestable[[#This Row],[OrderDate]],"MMM")</f>
        <v>Jul</v>
      </c>
      <c r="E852" s="9" t="s">
        <v>2762</v>
      </c>
      <c r="F852" s="9" t="s">
        <v>76</v>
      </c>
      <c r="G852" s="9" t="s">
        <v>137</v>
      </c>
      <c r="H852" s="9" t="s">
        <v>138</v>
      </c>
      <c r="I852" s="9" t="s">
        <v>38</v>
      </c>
      <c r="J852" s="9" t="s">
        <v>79</v>
      </c>
      <c r="K852" s="25">
        <v>4</v>
      </c>
      <c r="L852" s="11">
        <v>280.11</v>
      </c>
      <c r="M852" s="12">
        <v>0.15</v>
      </c>
      <c r="N852" s="13">
        <v>171.43</v>
      </c>
      <c r="O852" s="13">
        <v>14.38</v>
      </c>
      <c r="P852" s="13">
        <v>1138.18</v>
      </c>
      <c r="Q852" s="9" t="s">
        <v>69</v>
      </c>
      <c r="R852" s="9" t="s">
        <v>28</v>
      </c>
      <c r="S852" s="9" t="s">
        <v>339</v>
      </c>
      <c r="T852" s="9" t="s">
        <v>82</v>
      </c>
      <c r="U852" s="9" t="s">
        <v>43</v>
      </c>
      <c r="V852" s="9" t="s">
        <v>2763</v>
      </c>
    </row>
    <row r="853" spans="1:22" ht="17.100000000000001" customHeight="1" x14ac:dyDescent="0.25">
      <c r="A853" s="29" t="s">
        <v>2764</v>
      </c>
      <c r="B853" s="15">
        <v>44594</v>
      </c>
      <c r="C853" s="9">
        <f t="shared" si="13"/>
        <v>2022</v>
      </c>
      <c r="D853" s="9" t="str">
        <f>TEXT(salestable[[#This Row],[OrderDate]],"MMM")</f>
        <v>Feb</v>
      </c>
      <c r="E853" s="14" t="s">
        <v>2765</v>
      </c>
      <c r="F853" s="14" t="s">
        <v>953</v>
      </c>
      <c r="G853" s="14" t="s">
        <v>114</v>
      </c>
      <c r="H853" s="14" t="s">
        <v>115</v>
      </c>
      <c r="I853" s="14" t="s">
        <v>108</v>
      </c>
      <c r="J853" s="14" t="s">
        <v>263</v>
      </c>
      <c r="K853" s="25">
        <v>3</v>
      </c>
      <c r="L853" s="16">
        <v>385.36</v>
      </c>
      <c r="M853" s="17">
        <v>0.05</v>
      </c>
      <c r="N853" s="18">
        <v>54.91</v>
      </c>
      <c r="O853" s="18">
        <v>13.97</v>
      </c>
      <c r="P853" s="18">
        <v>1167.1600000000001</v>
      </c>
      <c r="Q853" s="14" t="s">
        <v>40</v>
      </c>
      <c r="R853" s="14" t="s">
        <v>28</v>
      </c>
      <c r="S853" s="14" t="s">
        <v>145</v>
      </c>
      <c r="T853" s="14" t="s">
        <v>146</v>
      </c>
      <c r="U853" s="14" t="s">
        <v>43</v>
      </c>
      <c r="V853" s="14" t="s">
        <v>2766</v>
      </c>
    </row>
    <row r="854" spans="1:22" ht="17.100000000000001" customHeight="1" x14ac:dyDescent="0.25">
      <c r="A854" s="28" t="s">
        <v>2767</v>
      </c>
      <c r="B854" s="10">
        <v>45083</v>
      </c>
      <c r="C854" s="9">
        <f t="shared" si="13"/>
        <v>2023</v>
      </c>
      <c r="D854" s="9" t="str">
        <f>TEXT(salestable[[#This Row],[OrderDate]],"MMM")</f>
        <v>Jun</v>
      </c>
      <c r="E854" s="9" t="s">
        <v>2768</v>
      </c>
      <c r="F854" s="9" t="s">
        <v>271</v>
      </c>
      <c r="G854" s="9" t="s">
        <v>137</v>
      </c>
      <c r="H854" s="9" t="s">
        <v>138</v>
      </c>
      <c r="I854" s="9" t="s">
        <v>98</v>
      </c>
      <c r="J854" s="9" t="s">
        <v>58</v>
      </c>
      <c r="K854" s="25">
        <v>5</v>
      </c>
      <c r="L854" s="11">
        <v>192.27</v>
      </c>
      <c r="M854" s="12">
        <v>0</v>
      </c>
      <c r="N854" s="13">
        <v>48.07</v>
      </c>
      <c r="O854" s="13">
        <v>11.36</v>
      </c>
      <c r="P854" s="13">
        <v>1020.78</v>
      </c>
      <c r="Q854" s="9" t="s">
        <v>59</v>
      </c>
      <c r="R854" s="9" t="s">
        <v>132</v>
      </c>
      <c r="S854" s="9" t="s">
        <v>166</v>
      </c>
      <c r="T854" s="9" t="s">
        <v>167</v>
      </c>
      <c r="U854" s="9" t="s">
        <v>235</v>
      </c>
      <c r="V854" s="9" t="s">
        <v>585</v>
      </c>
    </row>
    <row r="855" spans="1:22" ht="17.100000000000001" customHeight="1" x14ac:dyDescent="0.25">
      <c r="A855" s="29" t="s">
        <v>2769</v>
      </c>
      <c r="B855" s="15">
        <v>45530</v>
      </c>
      <c r="C855" s="9">
        <f t="shared" si="13"/>
        <v>2024</v>
      </c>
      <c r="D855" s="9" t="str">
        <f>TEXT(salestable[[#This Row],[OrderDate]],"MMM")</f>
        <v>Aug</v>
      </c>
      <c r="E855" s="14" t="s">
        <v>2770</v>
      </c>
      <c r="F855" s="14" t="s">
        <v>1878</v>
      </c>
      <c r="G855" s="14" t="s">
        <v>36</v>
      </c>
      <c r="H855" s="14" t="s">
        <v>37</v>
      </c>
      <c r="I855" s="14" t="s">
        <v>38</v>
      </c>
      <c r="J855" s="14" t="s">
        <v>58</v>
      </c>
      <c r="K855" s="25">
        <v>2</v>
      </c>
      <c r="L855" s="16">
        <v>549.01</v>
      </c>
      <c r="M855" s="17">
        <v>0</v>
      </c>
      <c r="N855" s="18">
        <v>87.84</v>
      </c>
      <c r="O855" s="18">
        <v>14.88</v>
      </c>
      <c r="P855" s="18">
        <v>1200.74</v>
      </c>
      <c r="Q855" s="14" t="s">
        <v>40</v>
      </c>
      <c r="R855" s="14" t="s">
        <v>28</v>
      </c>
      <c r="S855" s="14" t="s">
        <v>188</v>
      </c>
      <c r="T855" s="14" t="s">
        <v>82</v>
      </c>
      <c r="U855" s="14" t="s">
        <v>43</v>
      </c>
      <c r="V855" s="14" t="s">
        <v>517</v>
      </c>
    </row>
    <row r="856" spans="1:22" ht="17.100000000000001" customHeight="1" x14ac:dyDescent="0.25">
      <c r="A856" s="28" t="s">
        <v>2771</v>
      </c>
      <c r="B856" s="10">
        <v>45081</v>
      </c>
      <c r="C856" s="9">
        <f t="shared" si="13"/>
        <v>2023</v>
      </c>
      <c r="D856" s="9" t="str">
        <f>TEXT(salestable[[#This Row],[OrderDate]],"MMM")</f>
        <v>Jun</v>
      </c>
      <c r="E856" s="9" t="s">
        <v>2772</v>
      </c>
      <c r="F856" s="9" t="s">
        <v>271</v>
      </c>
      <c r="G856" s="9" t="s">
        <v>114</v>
      </c>
      <c r="H856" s="9" t="s">
        <v>115</v>
      </c>
      <c r="I856" s="9" t="s">
        <v>25</v>
      </c>
      <c r="J856" s="9" t="s">
        <v>26</v>
      </c>
      <c r="K856" s="25">
        <v>2</v>
      </c>
      <c r="L856" s="11">
        <v>6.49</v>
      </c>
      <c r="M856" s="12">
        <v>0.2</v>
      </c>
      <c r="N856" s="13">
        <v>0.52</v>
      </c>
      <c r="O856" s="13">
        <v>0.38</v>
      </c>
      <c r="P856" s="13">
        <v>11.28</v>
      </c>
      <c r="Q856" s="9" t="s">
        <v>27</v>
      </c>
      <c r="R856" s="9" t="s">
        <v>132</v>
      </c>
      <c r="S856" s="9" t="s">
        <v>116</v>
      </c>
      <c r="T856" s="9" t="s">
        <v>42</v>
      </c>
      <c r="U856" s="9" t="s">
        <v>43</v>
      </c>
      <c r="V856" s="9" t="s">
        <v>2773</v>
      </c>
    </row>
    <row r="857" spans="1:22" ht="17.100000000000001" customHeight="1" x14ac:dyDescent="0.25">
      <c r="A857" s="29" t="s">
        <v>2774</v>
      </c>
      <c r="B857" s="15">
        <v>45513</v>
      </c>
      <c r="C857" s="9">
        <f t="shared" si="13"/>
        <v>2024</v>
      </c>
      <c r="D857" s="9" t="str">
        <f>TEXT(salestable[[#This Row],[OrderDate]],"MMM")</f>
        <v>Aug</v>
      </c>
      <c r="E857" s="14" t="s">
        <v>2775</v>
      </c>
      <c r="F857" s="14" t="s">
        <v>1211</v>
      </c>
      <c r="G857" s="14" t="s">
        <v>56</v>
      </c>
      <c r="H857" s="14" t="s">
        <v>57</v>
      </c>
      <c r="I857" s="14" t="s">
        <v>98</v>
      </c>
      <c r="J857" s="14" t="s">
        <v>354</v>
      </c>
      <c r="K857" s="25">
        <v>3</v>
      </c>
      <c r="L857" s="16">
        <v>394.94</v>
      </c>
      <c r="M857" s="17">
        <v>0</v>
      </c>
      <c r="N857" s="18">
        <v>94.79</v>
      </c>
      <c r="O857" s="18">
        <v>7.86</v>
      </c>
      <c r="P857" s="18">
        <v>1287.47</v>
      </c>
      <c r="Q857" s="14" t="s">
        <v>69</v>
      </c>
      <c r="R857" s="14" t="s">
        <v>28</v>
      </c>
      <c r="S857" s="14" t="s">
        <v>29</v>
      </c>
      <c r="T857" s="14" t="s">
        <v>30</v>
      </c>
      <c r="U857" s="14" t="s">
        <v>43</v>
      </c>
      <c r="V857" s="14" t="s">
        <v>2776</v>
      </c>
    </row>
    <row r="858" spans="1:22" ht="17.100000000000001" customHeight="1" x14ac:dyDescent="0.25">
      <c r="A858" s="28" t="s">
        <v>2777</v>
      </c>
      <c r="B858" s="10">
        <v>45386</v>
      </c>
      <c r="C858" s="9">
        <f t="shared" si="13"/>
        <v>2024</v>
      </c>
      <c r="D858" s="9" t="str">
        <f>TEXT(salestable[[#This Row],[OrderDate]],"MMM")</f>
        <v>Apr</v>
      </c>
      <c r="E858" s="9" t="s">
        <v>2778</v>
      </c>
      <c r="F858" s="9" t="s">
        <v>187</v>
      </c>
      <c r="G858" s="9" t="s">
        <v>87</v>
      </c>
      <c r="H858" s="9" t="s">
        <v>88</v>
      </c>
      <c r="I858" s="9" t="s">
        <v>38</v>
      </c>
      <c r="J858" s="9" t="s">
        <v>58</v>
      </c>
      <c r="K858" s="25">
        <v>4</v>
      </c>
      <c r="L858" s="11">
        <v>189.64</v>
      </c>
      <c r="M858" s="12">
        <v>0.15</v>
      </c>
      <c r="N858" s="13">
        <v>77.37</v>
      </c>
      <c r="O858" s="13">
        <v>14.82</v>
      </c>
      <c r="P858" s="13">
        <v>736.97</v>
      </c>
      <c r="Q858" s="9" t="s">
        <v>27</v>
      </c>
      <c r="R858" s="9" t="s">
        <v>28</v>
      </c>
      <c r="S858" s="9" t="s">
        <v>339</v>
      </c>
      <c r="T858" s="9" t="s">
        <v>82</v>
      </c>
      <c r="U858" s="9" t="s">
        <v>43</v>
      </c>
      <c r="V858" s="9" t="s">
        <v>2779</v>
      </c>
    </row>
    <row r="859" spans="1:22" ht="17.100000000000001" customHeight="1" x14ac:dyDescent="0.25">
      <c r="A859" s="29" t="s">
        <v>2780</v>
      </c>
      <c r="B859" s="15">
        <v>45295</v>
      </c>
      <c r="C859" s="9">
        <f t="shared" si="13"/>
        <v>2024</v>
      </c>
      <c r="D859" s="9" t="str">
        <f>TEXT(salestable[[#This Row],[OrderDate]],"MMM")</f>
        <v>Jan</v>
      </c>
      <c r="E859" s="14" t="s">
        <v>2781</v>
      </c>
      <c r="F859" s="14" t="s">
        <v>379</v>
      </c>
      <c r="G859" s="14" t="s">
        <v>469</v>
      </c>
      <c r="H859" s="14" t="s">
        <v>470</v>
      </c>
      <c r="I859" s="14" t="s">
        <v>50</v>
      </c>
      <c r="J859" s="14" t="s">
        <v>263</v>
      </c>
      <c r="K859" s="25">
        <v>4</v>
      </c>
      <c r="L859" s="16">
        <v>99.03</v>
      </c>
      <c r="M859" s="17">
        <v>0.05</v>
      </c>
      <c r="N859" s="18">
        <v>45.16</v>
      </c>
      <c r="O859" s="18">
        <v>8.5299999999999994</v>
      </c>
      <c r="P859" s="18">
        <v>430</v>
      </c>
      <c r="Q859" s="14" t="s">
        <v>40</v>
      </c>
      <c r="R859" s="14" t="s">
        <v>132</v>
      </c>
      <c r="S859" s="14" t="s">
        <v>339</v>
      </c>
      <c r="T859" s="14" t="s">
        <v>82</v>
      </c>
      <c r="U859" s="14" t="s">
        <v>43</v>
      </c>
      <c r="V859" s="14" t="s">
        <v>240</v>
      </c>
    </row>
    <row r="860" spans="1:22" ht="17.100000000000001" customHeight="1" x14ac:dyDescent="0.25">
      <c r="A860" s="28" t="s">
        <v>2782</v>
      </c>
      <c r="B860" s="10">
        <v>45256</v>
      </c>
      <c r="C860" s="9">
        <f t="shared" si="13"/>
        <v>2023</v>
      </c>
      <c r="D860" s="9" t="str">
        <f>TEXT(salestable[[#This Row],[OrderDate]],"MMM")</f>
        <v>Nov</v>
      </c>
      <c r="E860" s="9" t="s">
        <v>2783</v>
      </c>
      <c r="F860" s="9" t="s">
        <v>881</v>
      </c>
      <c r="G860" s="9" t="s">
        <v>226</v>
      </c>
      <c r="H860" s="9" t="s">
        <v>227</v>
      </c>
      <c r="I860" s="9" t="s">
        <v>180</v>
      </c>
      <c r="J860" s="9" t="s">
        <v>26</v>
      </c>
      <c r="K860" s="25">
        <v>2</v>
      </c>
      <c r="L860" s="11">
        <v>531.69000000000005</v>
      </c>
      <c r="M860" s="12">
        <v>0</v>
      </c>
      <c r="N860" s="13">
        <v>85.07</v>
      </c>
      <c r="O860" s="13">
        <v>10.11</v>
      </c>
      <c r="P860" s="13">
        <v>1158.56</v>
      </c>
      <c r="Q860" s="9" t="s">
        <v>153</v>
      </c>
      <c r="R860" s="9" t="s">
        <v>28</v>
      </c>
      <c r="S860" s="9" t="s">
        <v>81</v>
      </c>
      <c r="T860" s="9" t="s">
        <v>82</v>
      </c>
      <c r="U860" s="9" t="s">
        <v>31</v>
      </c>
      <c r="V860" s="9" t="s">
        <v>2784</v>
      </c>
    </row>
    <row r="861" spans="1:22" ht="17.100000000000001" customHeight="1" x14ac:dyDescent="0.25">
      <c r="A861" s="29" t="s">
        <v>2785</v>
      </c>
      <c r="B861" s="15">
        <v>43877</v>
      </c>
      <c r="C861" s="9">
        <f t="shared" si="13"/>
        <v>2020</v>
      </c>
      <c r="D861" s="9" t="str">
        <f>TEXT(salestable[[#This Row],[OrderDate]],"MMM")</f>
        <v>Feb</v>
      </c>
      <c r="E861" s="14" t="s">
        <v>2786</v>
      </c>
      <c r="F861" s="14" t="s">
        <v>674</v>
      </c>
      <c r="G861" s="14" t="s">
        <v>391</v>
      </c>
      <c r="H861" s="14" t="s">
        <v>392</v>
      </c>
      <c r="I861" s="14" t="s">
        <v>108</v>
      </c>
      <c r="J861" s="14" t="s">
        <v>58</v>
      </c>
      <c r="K861" s="25">
        <v>2</v>
      </c>
      <c r="L861" s="16">
        <v>444.34</v>
      </c>
      <c r="M861" s="17">
        <v>0</v>
      </c>
      <c r="N861" s="18">
        <v>44.43</v>
      </c>
      <c r="O861" s="18">
        <v>4.2300000000000004</v>
      </c>
      <c r="P861" s="18">
        <v>937.34</v>
      </c>
      <c r="Q861" s="14" t="s">
        <v>69</v>
      </c>
      <c r="R861" s="14" t="s">
        <v>28</v>
      </c>
      <c r="S861" s="14" t="s">
        <v>81</v>
      </c>
      <c r="T861" s="14" t="s">
        <v>82</v>
      </c>
      <c r="U861" s="14" t="s">
        <v>43</v>
      </c>
      <c r="V861" s="14" t="s">
        <v>2787</v>
      </c>
    </row>
    <row r="862" spans="1:22" ht="17.100000000000001" customHeight="1" x14ac:dyDescent="0.25">
      <c r="A862" s="28" t="s">
        <v>2788</v>
      </c>
      <c r="B862" s="10">
        <v>45087</v>
      </c>
      <c r="C862" s="9">
        <f t="shared" si="13"/>
        <v>2023</v>
      </c>
      <c r="D862" s="9" t="str">
        <f>TEXT(salestable[[#This Row],[OrderDate]],"MMM")</f>
        <v>Jun</v>
      </c>
      <c r="E862" s="9" t="s">
        <v>2789</v>
      </c>
      <c r="F862" s="9" t="s">
        <v>648</v>
      </c>
      <c r="G862" s="9" t="s">
        <v>675</v>
      </c>
      <c r="H862" s="9" t="s">
        <v>676</v>
      </c>
      <c r="I862" s="9" t="s">
        <v>38</v>
      </c>
      <c r="J862" s="9" t="s">
        <v>109</v>
      </c>
      <c r="K862" s="25">
        <v>1</v>
      </c>
      <c r="L862" s="11">
        <v>257.01</v>
      </c>
      <c r="M862" s="12">
        <v>0.05</v>
      </c>
      <c r="N862" s="13">
        <v>12.21</v>
      </c>
      <c r="O862" s="13">
        <v>14.41</v>
      </c>
      <c r="P862" s="13">
        <v>270.77999999999997</v>
      </c>
      <c r="Q862" s="9" t="s">
        <v>40</v>
      </c>
      <c r="R862" s="9" t="s">
        <v>132</v>
      </c>
      <c r="S862" s="9" t="s">
        <v>71</v>
      </c>
      <c r="T862" s="9" t="s">
        <v>42</v>
      </c>
      <c r="U862" s="9" t="s">
        <v>72</v>
      </c>
      <c r="V862" s="9" t="s">
        <v>2790</v>
      </c>
    </row>
    <row r="863" spans="1:22" ht="17.100000000000001" customHeight="1" x14ac:dyDescent="0.25">
      <c r="A863" s="29" t="s">
        <v>2791</v>
      </c>
      <c r="B863" s="15">
        <v>45159</v>
      </c>
      <c r="C863" s="9">
        <f t="shared" si="13"/>
        <v>2023</v>
      </c>
      <c r="D863" s="9" t="str">
        <f>TEXT(salestable[[#This Row],[OrderDate]],"MMM")</f>
        <v>Aug</v>
      </c>
      <c r="E863" s="14" t="s">
        <v>2792</v>
      </c>
      <c r="F863" s="14" t="s">
        <v>731</v>
      </c>
      <c r="G863" s="14" t="s">
        <v>352</v>
      </c>
      <c r="H863" s="14" t="s">
        <v>353</v>
      </c>
      <c r="I863" s="14" t="s">
        <v>50</v>
      </c>
      <c r="J863" s="14" t="s">
        <v>39</v>
      </c>
      <c r="K863" s="25">
        <v>3</v>
      </c>
      <c r="L863" s="16">
        <v>561.66999999999996</v>
      </c>
      <c r="M863" s="17">
        <v>0.15</v>
      </c>
      <c r="N863" s="18">
        <v>114.58</v>
      </c>
      <c r="O863" s="18">
        <v>11.15</v>
      </c>
      <c r="P863" s="18">
        <v>1557.99</v>
      </c>
      <c r="Q863" s="14" t="s">
        <v>69</v>
      </c>
      <c r="R863" s="14" t="s">
        <v>132</v>
      </c>
      <c r="S863" s="14" t="s">
        <v>210</v>
      </c>
      <c r="T863" s="14" t="s">
        <v>42</v>
      </c>
      <c r="U863" s="14" t="s">
        <v>235</v>
      </c>
      <c r="V863" s="14" t="s">
        <v>908</v>
      </c>
    </row>
    <row r="864" spans="1:22" ht="17.100000000000001" customHeight="1" x14ac:dyDescent="0.25">
      <c r="A864" s="28" t="s">
        <v>2793</v>
      </c>
      <c r="B864" s="10">
        <v>45380</v>
      </c>
      <c r="C864" s="9">
        <f t="shared" si="13"/>
        <v>2024</v>
      </c>
      <c r="D864" s="9" t="str">
        <f>TEXT(salestable[[#This Row],[OrderDate]],"MMM")</f>
        <v>Mar</v>
      </c>
      <c r="E864" s="9" t="s">
        <v>2794</v>
      </c>
      <c r="F864" s="9" t="s">
        <v>549</v>
      </c>
      <c r="G864" s="9" t="s">
        <v>130</v>
      </c>
      <c r="H864" s="9" t="s">
        <v>131</v>
      </c>
      <c r="I864" s="9" t="s">
        <v>38</v>
      </c>
      <c r="J864" s="9" t="s">
        <v>263</v>
      </c>
      <c r="K864" s="25">
        <v>5</v>
      </c>
      <c r="L864" s="11">
        <v>162.68</v>
      </c>
      <c r="M864" s="12">
        <v>0</v>
      </c>
      <c r="N864" s="13">
        <v>97.61</v>
      </c>
      <c r="O864" s="13">
        <v>4.18</v>
      </c>
      <c r="P864" s="13">
        <v>915.19</v>
      </c>
      <c r="Q864" s="9" t="s">
        <v>59</v>
      </c>
      <c r="R864" s="9" t="s">
        <v>99</v>
      </c>
      <c r="S864" s="9" t="s">
        <v>228</v>
      </c>
      <c r="T864" s="9" t="s">
        <v>82</v>
      </c>
      <c r="U864" s="9" t="s">
        <v>43</v>
      </c>
      <c r="V864" s="9" t="s">
        <v>2795</v>
      </c>
    </row>
    <row r="865" spans="1:22" ht="17.100000000000001" customHeight="1" x14ac:dyDescent="0.25">
      <c r="A865" s="29" t="s">
        <v>2796</v>
      </c>
      <c r="B865" s="15">
        <v>44997</v>
      </c>
      <c r="C865" s="9">
        <f t="shared" si="13"/>
        <v>2023</v>
      </c>
      <c r="D865" s="9" t="str">
        <f>TEXT(salestable[[#This Row],[OrderDate]],"MMM")</f>
        <v>Mar</v>
      </c>
      <c r="E865" s="14" t="s">
        <v>2797</v>
      </c>
      <c r="F865" s="14" t="s">
        <v>35</v>
      </c>
      <c r="G865" s="14" t="s">
        <v>48</v>
      </c>
      <c r="H865" s="14" t="s">
        <v>49</v>
      </c>
      <c r="I865" s="14" t="s">
        <v>98</v>
      </c>
      <c r="J865" s="14" t="s">
        <v>79</v>
      </c>
      <c r="K865" s="25">
        <v>1</v>
      </c>
      <c r="L865" s="16">
        <v>185.55</v>
      </c>
      <c r="M865" s="17">
        <v>0</v>
      </c>
      <c r="N865" s="18">
        <v>9.2799999999999994</v>
      </c>
      <c r="O865" s="18">
        <v>14.74</v>
      </c>
      <c r="P865" s="18">
        <v>209.57</v>
      </c>
      <c r="Q865" s="14" t="s">
        <v>27</v>
      </c>
      <c r="R865" s="14" t="s">
        <v>28</v>
      </c>
      <c r="S865" s="14" t="s">
        <v>51</v>
      </c>
      <c r="T865" s="14" t="s">
        <v>42</v>
      </c>
      <c r="U865" s="14" t="s">
        <v>235</v>
      </c>
      <c r="V865" s="14" t="s">
        <v>2798</v>
      </c>
    </row>
    <row r="866" spans="1:22" ht="17.100000000000001" customHeight="1" x14ac:dyDescent="0.25">
      <c r="A866" s="28" t="s">
        <v>2799</v>
      </c>
      <c r="B866" s="10">
        <v>45269</v>
      </c>
      <c r="C866" s="9">
        <f t="shared" si="13"/>
        <v>2023</v>
      </c>
      <c r="D866" s="9" t="str">
        <f>TEXT(salestable[[#This Row],[OrderDate]],"MMM")</f>
        <v>Dec</v>
      </c>
      <c r="E866" s="9" t="s">
        <v>858</v>
      </c>
      <c r="F866" s="9" t="s">
        <v>365</v>
      </c>
      <c r="G866" s="9" t="s">
        <v>358</v>
      </c>
      <c r="H866" s="9" t="s">
        <v>359</v>
      </c>
      <c r="I866" s="9" t="s">
        <v>180</v>
      </c>
      <c r="J866" s="9" t="s">
        <v>79</v>
      </c>
      <c r="K866" s="25">
        <v>1</v>
      </c>
      <c r="L866" s="11">
        <v>196.13</v>
      </c>
      <c r="M866" s="12">
        <v>0</v>
      </c>
      <c r="N866" s="13">
        <v>15.69</v>
      </c>
      <c r="O866" s="13">
        <v>10.44</v>
      </c>
      <c r="P866" s="13">
        <v>222.26</v>
      </c>
      <c r="Q866" s="9" t="s">
        <v>27</v>
      </c>
      <c r="R866" s="9" t="s">
        <v>28</v>
      </c>
      <c r="S866" s="9" t="s">
        <v>71</v>
      </c>
      <c r="T866" s="9" t="s">
        <v>42</v>
      </c>
      <c r="U866" s="9" t="s">
        <v>31</v>
      </c>
      <c r="V866" s="9" t="s">
        <v>2800</v>
      </c>
    </row>
    <row r="867" spans="1:22" ht="17.100000000000001" customHeight="1" x14ac:dyDescent="0.25">
      <c r="A867" s="29" t="s">
        <v>2801</v>
      </c>
      <c r="B867" s="15">
        <v>45367</v>
      </c>
      <c r="C867" s="9">
        <f t="shared" si="13"/>
        <v>2024</v>
      </c>
      <c r="D867" s="9" t="str">
        <f>TEXT(salestable[[#This Row],[OrderDate]],"MMM")</f>
        <v>Mar</v>
      </c>
      <c r="E867" s="14" t="s">
        <v>2802</v>
      </c>
      <c r="F867" s="14" t="s">
        <v>801</v>
      </c>
      <c r="G867" s="14" t="s">
        <v>233</v>
      </c>
      <c r="H867" s="14" t="s">
        <v>234</v>
      </c>
      <c r="I867" s="14" t="s">
        <v>108</v>
      </c>
      <c r="J867" s="14" t="s">
        <v>39</v>
      </c>
      <c r="K867" s="25">
        <v>1</v>
      </c>
      <c r="L867" s="16">
        <v>259.39</v>
      </c>
      <c r="M867" s="17">
        <v>0</v>
      </c>
      <c r="N867" s="18">
        <v>20.75</v>
      </c>
      <c r="O867" s="18">
        <v>7.95</v>
      </c>
      <c r="P867" s="18">
        <v>288.08999999999997</v>
      </c>
      <c r="Q867" s="14" t="s">
        <v>27</v>
      </c>
      <c r="R867" s="14" t="s">
        <v>28</v>
      </c>
      <c r="S867" s="14" t="s">
        <v>339</v>
      </c>
      <c r="T867" s="14" t="s">
        <v>82</v>
      </c>
      <c r="U867" s="14" t="s">
        <v>43</v>
      </c>
      <c r="V867" s="14" t="s">
        <v>2803</v>
      </c>
    </row>
    <row r="868" spans="1:22" ht="17.100000000000001" customHeight="1" x14ac:dyDescent="0.25">
      <c r="A868" s="28" t="s">
        <v>2804</v>
      </c>
      <c r="B868" s="10">
        <v>45227</v>
      </c>
      <c r="C868" s="9">
        <f t="shared" si="13"/>
        <v>2023</v>
      </c>
      <c r="D868" s="9" t="str">
        <f>TEXT(salestable[[#This Row],[OrderDate]],"MMM")</f>
        <v>Oct</v>
      </c>
      <c r="E868" s="9" t="s">
        <v>2805</v>
      </c>
      <c r="F868" s="9" t="s">
        <v>1002</v>
      </c>
      <c r="G868" s="9" t="s">
        <v>302</v>
      </c>
      <c r="H868" s="9" t="s">
        <v>303</v>
      </c>
      <c r="I868" s="9" t="s">
        <v>38</v>
      </c>
      <c r="J868" s="9" t="s">
        <v>79</v>
      </c>
      <c r="K868" s="25">
        <v>4</v>
      </c>
      <c r="L868" s="11">
        <v>235.56</v>
      </c>
      <c r="M868" s="12">
        <v>0.05</v>
      </c>
      <c r="N868" s="13">
        <v>71.61</v>
      </c>
      <c r="O868" s="13">
        <v>0.81</v>
      </c>
      <c r="P868" s="13">
        <v>967.55</v>
      </c>
      <c r="Q868" s="9" t="s">
        <v>27</v>
      </c>
      <c r="R868" s="9" t="s">
        <v>28</v>
      </c>
      <c r="S868" s="9" t="s">
        <v>71</v>
      </c>
      <c r="T868" s="9" t="s">
        <v>42</v>
      </c>
      <c r="U868" s="9" t="s">
        <v>235</v>
      </c>
      <c r="V868" s="9" t="s">
        <v>2806</v>
      </c>
    </row>
    <row r="869" spans="1:22" ht="17.100000000000001" customHeight="1" x14ac:dyDescent="0.25">
      <c r="A869" s="29" t="s">
        <v>2807</v>
      </c>
      <c r="B869" s="15">
        <v>45420</v>
      </c>
      <c r="C869" s="9">
        <f t="shared" si="13"/>
        <v>2024</v>
      </c>
      <c r="D869" s="9" t="str">
        <f>TEXT(salestable[[#This Row],[OrderDate]],"MMM")</f>
        <v>May</v>
      </c>
      <c r="E869" s="14" t="s">
        <v>2808</v>
      </c>
      <c r="F869" s="14" t="s">
        <v>474</v>
      </c>
      <c r="G869" s="14" t="s">
        <v>178</v>
      </c>
      <c r="H869" s="14" t="s">
        <v>179</v>
      </c>
      <c r="I869" s="14" t="s">
        <v>180</v>
      </c>
      <c r="J869" s="14" t="s">
        <v>26</v>
      </c>
      <c r="K869" s="25">
        <v>4</v>
      </c>
      <c r="L869" s="16">
        <v>40.69</v>
      </c>
      <c r="M869" s="17">
        <v>0.05</v>
      </c>
      <c r="N869" s="18">
        <v>12.37</v>
      </c>
      <c r="O869" s="18">
        <v>12.4</v>
      </c>
      <c r="P869" s="18">
        <v>179.39</v>
      </c>
      <c r="Q869" s="14" t="s">
        <v>153</v>
      </c>
      <c r="R869" s="14" t="s">
        <v>28</v>
      </c>
      <c r="S869" s="14" t="s">
        <v>145</v>
      </c>
      <c r="T869" s="14" t="s">
        <v>146</v>
      </c>
      <c r="U869" s="14" t="s">
        <v>91</v>
      </c>
      <c r="V869" s="14" t="s">
        <v>2809</v>
      </c>
    </row>
    <row r="870" spans="1:22" ht="17.100000000000001" customHeight="1" x14ac:dyDescent="0.25">
      <c r="A870" s="28" t="s">
        <v>2810</v>
      </c>
      <c r="B870" s="10">
        <v>45113</v>
      </c>
      <c r="C870" s="9">
        <f t="shared" si="13"/>
        <v>2023</v>
      </c>
      <c r="D870" s="9" t="str">
        <f>TEXT(salestable[[#This Row],[OrderDate]],"MMM")</f>
        <v>Jul</v>
      </c>
      <c r="E870" s="9" t="s">
        <v>2811</v>
      </c>
      <c r="F870" s="9" t="s">
        <v>243</v>
      </c>
      <c r="G870" s="9" t="s">
        <v>196</v>
      </c>
      <c r="H870" s="9" t="s">
        <v>197</v>
      </c>
      <c r="I870" s="9" t="s">
        <v>98</v>
      </c>
      <c r="J870" s="9" t="s">
        <v>26</v>
      </c>
      <c r="K870" s="25">
        <v>4</v>
      </c>
      <c r="L870" s="11">
        <v>265</v>
      </c>
      <c r="M870" s="12">
        <v>0</v>
      </c>
      <c r="N870" s="13">
        <v>190.8</v>
      </c>
      <c r="O870" s="13">
        <v>2.56</v>
      </c>
      <c r="P870" s="13">
        <v>1253.3599999999999</v>
      </c>
      <c r="Q870" s="9" t="s">
        <v>69</v>
      </c>
      <c r="R870" s="9" t="s">
        <v>28</v>
      </c>
      <c r="S870" s="9" t="s">
        <v>339</v>
      </c>
      <c r="T870" s="9" t="s">
        <v>82</v>
      </c>
      <c r="U870" s="9" t="s">
        <v>43</v>
      </c>
      <c r="V870" s="9" t="s">
        <v>2812</v>
      </c>
    </row>
    <row r="871" spans="1:22" ht="17.100000000000001" customHeight="1" x14ac:dyDescent="0.25">
      <c r="A871" s="29" t="s">
        <v>2813</v>
      </c>
      <c r="B871" s="15">
        <v>44486</v>
      </c>
      <c r="C871" s="9">
        <f t="shared" si="13"/>
        <v>2021</v>
      </c>
      <c r="D871" s="9" t="str">
        <f>TEXT(salestable[[#This Row],[OrderDate]],"MMM")</f>
        <v>Oct</v>
      </c>
      <c r="E871" s="14" t="s">
        <v>2814</v>
      </c>
      <c r="F871" s="14" t="s">
        <v>239</v>
      </c>
      <c r="G871" s="14" t="s">
        <v>106</v>
      </c>
      <c r="H871" s="14" t="s">
        <v>107</v>
      </c>
      <c r="I871" s="14" t="s">
        <v>50</v>
      </c>
      <c r="J871" s="14" t="s">
        <v>263</v>
      </c>
      <c r="K871" s="25">
        <v>4</v>
      </c>
      <c r="L871" s="16">
        <v>200.64</v>
      </c>
      <c r="M871" s="17">
        <v>0.1</v>
      </c>
      <c r="N871" s="18">
        <v>57.78</v>
      </c>
      <c r="O871" s="18">
        <v>6.73</v>
      </c>
      <c r="P871" s="18">
        <v>786.81</v>
      </c>
      <c r="Q871" s="14" t="s">
        <v>69</v>
      </c>
      <c r="R871" s="14" t="s">
        <v>132</v>
      </c>
      <c r="S871" s="14" t="s">
        <v>41</v>
      </c>
      <c r="T871" s="14" t="s">
        <v>42</v>
      </c>
      <c r="U871" s="14" t="s">
        <v>43</v>
      </c>
      <c r="V871" s="14" t="s">
        <v>2815</v>
      </c>
    </row>
    <row r="872" spans="1:22" ht="17.100000000000001" customHeight="1" x14ac:dyDescent="0.25">
      <c r="A872" s="28" t="s">
        <v>2816</v>
      </c>
      <c r="B872" s="10">
        <v>44301</v>
      </c>
      <c r="C872" s="9">
        <f t="shared" si="13"/>
        <v>2021</v>
      </c>
      <c r="D872" s="9" t="str">
        <f>TEXT(salestable[[#This Row],[OrderDate]],"MMM")</f>
        <v>Apr</v>
      </c>
      <c r="E872" s="9" t="s">
        <v>2817</v>
      </c>
      <c r="F872" s="9" t="s">
        <v>385</v>
      </c>
      <c r="G872" s="9" t="s">
        <v>77</v>
      </c>
      <c r="H872" s="9" t="s">
        <v>78</v>
      </c>
      <c r="I872" s="9" t="s">
        <v>108</v>
      </c>
      <c r="J872" s="9" t="s">
        <v>354</v>
      </c>
      <c r="K872" s="25">
        <v>5</v>
      </c>
      <c r="L872" s="11">
        <v>525.72</v>
      </c>
      <c r="M872" s="12">
        <v>0.05</v>
      </c>
      <c r="N872" s="13">
        <v>199.77</v>
      </c>
      <c r="O872" s="13">
        <v>7.45</v>
      </c>
      <c r="P872" s="13">
        <v>2704.39</v>
      </c>
      <c r="Q872" s="9" t="s">
        <v>153</v>
      </c>
      <c r="R872" s="9" t="s">
        <v>132</v>
      </c>
      <c r="S872" s="9" t="s">
        <v>145</v>
      </c>
      <c r="T872" s="9" t="s">
        <v>146</v>
      </c>
      <c r="U872" s="9" t="s">
        <v>43</v>
      </c>
      <c r="V872" s="9" t="s">
        <v>2818</v>
      </c>
    </row>
    <row r="873" spans="1:22" ht="17.100000000000001" customHeight="1" x14ac:dyDescent="0.25">
      <c r="A873" s="29" t="s">
        <v>2819</v>
      </c>
      <c r="B873" s="15">
        <v>44801</v>
      </c>
      <c r="C873" s="9">
        <f t="shared" si="13"/>
        <v>2022</v>
      </c>
      <c r="D873" s="9" t="str">
        <f>TEXT(salestable[[#This Row],[OrderDate]],"MMM")</f>
        <v>Aug</v>
      </c>
      <c r="E873" s="14" t="s">
        <v>2820</v>
      </c>
      <c r="F873" s="14" t="s">
        <v>1618</v>
      </c>
      <c r="G873" s="14" t="s">
        <v>812</v>
      </c>
      <c r="H873" s="14" t="s">
        <v>813</v>
      </c>
      <c r="I873" s="14" t="s">
        <v>180</v>
      </c>
      <c r="J873" s="14" t="s">
        <v>58</v>
      </c>
      <c r="K873" s="25">
        <v>4</v>
      </c>
      <c r="L873" s="16">
        <v>557.83000000000004</v>
      </c>
      <c r="M873" s="17">
        <v>0</v>
      </c>
      <c r="N873" s="18">
        <v>267.76</v>
      </c>
      <c r="O873" s="18">
        <v>7.45</v>
      </c>
      <c r="P873" s="18">
        <v>2506.5300000000002</v>
      </c>
      <c r="Q873" s="14" t="s">
        <v>69</v>
      </c>
      <c r="R873" s="14" t="s">
        <v>28</v>
      </c>
      <c r="S873" s="14" t="s">
        <v>166</v>
      </c>
      <c r="T873" s="14" t="s">
        <v>167</v>
      </c>
      <c r="U873" s="14" t="s">
        <v>43</v>
      </c>
      <c r="V873" s="14" t="s">
        <v>2821</v>
      </c>
    </row>
    <row r="874" spans="1:22" ht="17.100000000000001" customHeight="1" x14ac:dyDescent="0.25">
      <c r="A874" s="28" t="s">
        <v>2822</v>
      </c>
      <c r="B874" s="10">
        <v>44866</v>
      </c>
      <c r="C874" s="9">
        <f t="shared" si="13"/>
        <v>2022</v>
      </c>
      <c r="D874" s="9" t="str">
        <f>TEXT(salestable[[#This Row],[OrderDate]],"MMM")</f>
        <v>Nov</v>
      </c>
      <c r="E874" s="9" t="s">
        <v>2823</v>
      </c>
      <c r="F874" s="9" t="s">
        <v>1858</v>
      </c>
      <c r="G874" s="9" t="s">
        <v>244</v>
      </c>
      <c r="H874" s="9" t="s">
        <v>245</v>
      </c>
      <c r="I874" s="9" t="s">
        <v>98</v>
      </c>
      <c r="J874" s="9" t="s">
        <v>354</v>
      </c>
      <c r="K874" s="25">
        <v>5</v>
      </c>
      <c r="L874" s="11">
        <v>508.94</v>
      </c>
      <c r="M874" s="12">
        <v>0</v>
      </c>
      <c r="N874" s="13">
        <v>203.58</v>
      </c>
      <c r="O874" s="13">
        <v>12.96</v>
      </c>
      <c r="P874" s="13">
        <v>2761.24</v>
      </c>
      <c r="Q874" s="9" t="s">
        <v>69</v>
      </c>
      <c r="R874" s="9" t="s">
        <v>28</v>
      </c>
      <c r="S874" s="9" t="s">
        <v>221</v>
      </c>
      <c r="T874" s="9" t="s">
        <v>222</v>
      </c>
      <c r="U874" s="9" t="s">
        <v>43</v>
      </c>
      <c r="V874" s="9" t="s">
        <v>1608</v>
      </c>
    </row>
    <row r="875" spans="1:22" ht="17.100000000000001" customHeight="1" x14ac:dyDescent="0.25">
      <c r="A875" s="29" t="s">
        <v>2824</v>
      </c>
      <c r="B875" s="15">
        <v>45184</v>
      </c>
      <c r="C875" s="9">
        <f t="shared" si="13"/>
        <v>2023</v>
      </c>
      <c r="D875" s="9" t="str">
        <f>TEXT(salestable[[#This Row],[OrderDate]],"MMM")</f>
        <v>Sep</v>
      </c>
      <c r="E875" s="14" t="s">
        <v>2825</v>
      </c>
      <c r="F875" s="14" t="s">
        <v>801</v>
      </c>
      <c r="G875" s="14" t="s">
        <v>56</v>
      </c>
      <c r="H875" s="14" t="s">
        <v>57</v>
      </c>
      <c r="I875" s="14" t="s">
        <v>50</v>
      </c>
      <c r="J875" s="14" t="s">
        <v>68</v>
      </c>
      <c r="K875" s="25">
        <v>3</v>
      </c>
      <c r="L875" s="16">
        <v>53.46</v>
      </c>
      <c r="M875" s="17">
        <v>0.05</v>
      </c>
      <c r="N875" s="18">
        <v>18.28</v>
      </c>
      <c r="O875" s="18">
        <v>2.29</v>
      </c>
      <c r="P875" s="18">
        <v>172.93</v>
      </c>
      <c r="Q875" s="14" t="s">
        <v>153</v>
      </c>
      <c r="R875" s="14" t="s">
        <v>28</v>
      </c>
      <c r="S875" s="14" t="s">
        <v>124</v>
      </c>
      <c r="T875" s="14" t="s">
        <v>125</v>
      </c>
      <c r="U875" s="14" t="s">
        <v>43</v>
      </c>
      <c r="V875" s="14" t="s">
        <v>2826</v>
      </c>
    </row>
    <row r="876" spans="1:22" ht="17.100000000000001" customHeight="1" x14ac:dyDescent="0.25">
      <c r="A876" s="28" t="s">
        <v>2827</v>
      </c>
      <c r="B876" s="10">
        <v>44566</v>
      </c>
      <c r="C876" s="9">
        <f t="shared" si="13"/>
        <v>2022</v>
      </c>
      <c r="D876" s="9" t="str">
        <f>TEXT(salestable[[#This Row],[OrderDate]],"MMM")</f>
        <v>Jan</v>
      </c>
      <c r="E876" s="9" t="s">
        <v>2828</v>
      </c>
      <c r="F876" s="9" t="s">
        <v>113</v>
      </c>
      <c r="G876" s="9" t="s">
        <v>574</v>
      </c>
      <c r="H876" s="9" t="s">
        <v>575</v>
      </c>
      <c r="I876" s="9" t="s">
        <v>50</v>
      </c>
      <c r="J876" s="9" t="s">
        <v>68</v>
      </c>
      <c r="K876" s="25">
        <v>1</v>
      </c>
      <c r="L876" s="11">
        <v>520.46</v>
      </c>
      <c r="M876" s="12">
        <v>0.15</v>
      </c>
      <c r="N876" s="13">
        <v>79.63</v>
      </c>
      <c r="O876" s="13">
        <v>8.2100000000000009</v>
      </c>
      <c r="P876" s="13">
        <v>530.23</v>
      </c>
      <c r="Q876" s="9" t="s">
        <v>40</v>
      </c>
      <c r="R876" s="9" t="s">
        <v>132</v>
      </c>
      <c r="S876" s="9" t="s">
        <v>89</v>
      </c>
      <c r="T876" s="9" t="s">
        <v>90</v>
      </c>
      <c r="U876" s="9" t="s">
        <v>43</v>
      </c>
      <c r="V876" s="9" t="s">
        <v>1149</v>
      </c>
    </row>
    <row r="877" spans="1:22" ht="17.100000000000001" customHeight="1" x14ac:dyDescent="0.25">
      <c r="A877" s="29" t="s">
        <v>2829</v>
      </c>
      <c r="B877" s="15">
        <v>44614</v>
      </c>
      <c r="C877" s="9">
        <f t="shared" si="13"/>
        <v>2022</v>
      </c>
      <c r="D877" s="9" t="str">
        <f>TEXT(salestable[[#This Row],[OrderDate]],"MMM")</f>
        <v>Feb</v>
      </c>
      <c r="E877" s="14" t="s">
        <v>2830</v>
      </c>
      <c r="F877" s="14" t="s">
        <v>986</v>
      </c>
      <c r="G877" s="14" t="s">
        <v>23</v>
      </c>
      <c r="H877" s="14" t="s">
        <v>24</v>
      </c>
      <c r="I877" s="14" t="s">
        <v>25</v>
      </c>
      <c r="J877" s="14" t="s">
        <v>58</v>
      </c>
      <c r="K877" s="25">
        <v>2</v>
      </c>
      <c r="L877" s="16">
        <v>271.04000000000002</v>
      </c>
      <c r="M877" s="17">
        <v>0.2</v>
      </c>
      <c r="N877" s="18">
        <v>21.68</v>
      </c>
      <c r="O877" s="18">
        <v>7.82</v>
      </c>
      <c r="P877" s="18">
        <v>463.16</v>
      </c>
      <c r="Q877" s="14" t="s">
        <v>40</v>
      </c>
      <c r="R877" s="14" t="s">
        <v>28</v>
      </c>
      <c r="S877" s="14" t="s">
        <v>29</v>
      </c>
      <c r="T877" s="14" t="s">
        <v>30</v>
      </c>
      <c r="U877" s="14" t="s">
        <v>43</v>
      </c>
      <c r="V877" s="14" t="s">
        <v>2831</v>
      </c>
    </row>
    <row r="878" spans="1:22" ht="17.100000000000001" customHeight="1" x14ac:dyDescent="0.25">
      <c r="A878" s="28" t="s">
        <v>2832</v>
      </c>
      <c r="B878" s="10">
        <v>44798</v>
      </c>
      <c r="C878" s="9">
        <f t="shared" si="13"/>
        <v>2022</v>
      </c>
      <c r="D878" s="9" t="str">
        <f>TEXT(salestable[[#This Row],[OrderDate]],"MMM")</f>
        <v>Aug</v>
      </c>
      <c r="E878" s="9" t="s">
        <v>2833</v>
      </c>
      <c r="F878" s="9" t="s">
        <v>811</v>
      </c>
      <c r="G878" s="9" t="s">
        <v>233</v>
      </c>
      <c r="H878" s="9" t="s">
        <v>234</v>
      </c>
      <c r="I878" s="9" t="s">
        <v>50</v>
      </c>
      <c r="J878" s="9" t="s">
        <v>39</v>
      </c>
      <c r="K878" s="25">
        <v>1</v>
      </c>
      <c r="L878" s="11">
        <v>410.89</v>
      </c>
      <c r="M878" s="12">
        <v>0.05</v>
      </c>
      <c r="N878" s="13">
        <v>19.52</v>
      </c>
      <c r="O878" s="13">
        <v>4.71</v>
      </c>
      <c r="P878" s="13">
        <v>414.58</v>
      </c>
      <c r="Q878" s="9" t="s">
        <v>27</v>
      </c>
      <c r="R878" s="9" t="s">
        <v>99</v>
      </c>
      <c r="S878" s="9" t="s">
        <v>89</v>
      </c>
      <c r="T878" s="9" t="s">
        <v>90</v>
      </c>
      <c r="U878" s="9" t="s">
        <v>43</v>
      </c>
      <c r="V878" s="9" t="s">
        <v>2249</v>
      </c>
    </row>
    <row r="879" spans="1:22" ht="17.100000000000001" customHeight="1" x14ac:dyDescent="0.25">
      <c r="A879" s="29" t="s">
        <v>2834</v>
      </c>
      <c r="B879" s="15">
        <v>44188</v>
      </c>
      <c r="C879" s="9">
        <f t="shared" si="13"/>
        <v>2020</v>
      </c>
      <c r="D879" s="9" t="str">
        <f>TEXT(salestable[[#This Row],[OrderDate]],"MMM")</f>
        <v>Dec</v>
      </c>
      <c r="E879" s="14" t="s">
        <v>2835</v>
      </c>
      <c r="F879" s="14" t="s">
        <v>76</v>
      </c>
      <c r="G879" s="14" t="s">
        <v>244</v>
      </c>
      <c r="H879" s="14" t="s">
        <v>245</v>
      </c>
      <c r="I879" s="14" t="s">
        <v>50</v>
      </c>
      <c r="J879" s="14" t="s">
        <v>354</v>
      </c>
      <c r="K879" s="25">
        <v>5</v>
      </c>
      <c r="L879" s="16">
        <v>297.01</v>
      </c>
      <c r="M879" s="17">
        <v>0.15</v>
      </c>
      <c r="N879" s="18">
        <v>151.47999999999999</v>
      </c>
      <c r="O879" s="18">
        <v>7.01</v>
      </c>
      <c r="P879" s="18">
        <v>1420.78</v>
      </c>
      <c r="Q879" s="14" t="s">
        <v>69</v>
      </c>
      <c r="R879" s="14" t="s">
        <v>28</v>
      </c>
      <c r="S879" s="14" t="s">
        <v>100</v>
      </c>
      <c r="T879" s="14" t="s">
        <v>101</v>
      </c>
      <c r="U879" s="14" t="s">
        <v>43</v>
      </c>
      <c r="V879" s="14" t="s">
        <v>211</v>
      </c>
    </row>
    <row r="880" spans="1:22" ht="17.100000000000001" customHeight="1" x14ac:dyDescent="0.25">
      <c r="A880" s="28" t="s">
        <v>2836</v>
      </c>
      <c r="B880" s="10">
        <v>44802</v>
      </c>
      <c r="C880" s="9">
        <f t="shared" si="13"/>
        <v>2022</v>
      </c>
      <c r="D880" s="9" t="str">
        <f>TEXT(salestable[[#This Row],[OrderDate]],"MMM")</f>
        <v>Aug</v>
      </c>
      <c r="E880" s="9" t="s">
        <v>2837</v>
      </c>
      <c r="F880" s="9" t="s">
        <v>461</v>
      </c>
      <c r="G880" s="9" t="s">
        <v>358</v>
      </c>
      <c r="H880" s="9" t="s">
        <v>359</v>
      </c>
      <c r="I880" s="9" t="s">
        <v>180</v>
      </c>
      <c r="J880" s="9" t="s">
        <v>39</v>
      </c>
      <c r="K880" s="25">
        <v>4</v>
      </c>
      <c r="L880" s="11">
        <v>261.41000000000003</v>
      </c>
      <c r="M880" s="12">
        <v>0.1</v>
      </c>
      <c r="N880" s="13">
        <v>47.05</v>
      </c>
      <c r="O880" s="13">
        <v>14.63</v>
      </c>
      <c r="P880" s="13">
        <v>1002.76</v>
      </c>
      <c r="Q880" s="9" t="s">
        <v>40</v>
      </c>
      <c r="R880" s="9" t="s">
        <v>28</v>
      </c>
      <c r="S880" s="9" t="s">
        <v>139</v>
      </c>
      <c r="T880" s="9" t="s">
        <v>140</v>
      </c>
      <c r="U880" s="9" t="s">
        <v>31</v>
      </c>
      <c r="V880" s="9" t="s">
        <v>2838</v>
      </c>
    </row>
    <row r="881" spans="1:22" ht="17.100000000000001" customHeight="1" x14ac:dyDescent="0.25">
      <c r="A881" s="29" t="s">
        <v>2839</v>
      </c>
      <c r="B881" s="15">
        <v>45262</v>
      </c>
      <c r="C881" s="9">
        <f t="shared" si="13"/>
        <v>2023</v>
      </c>
      <c r="D881" s="9" t="str">
        <f>TEXT(salestable[[#This Row],[OrderDate]],"MMM")</f>
        <v>Dec</v>
      </c>
      <c r="E881" s="14" t="s">
        <v>2840</v>
      </c>
      <c r="F881" s="14" t="s">
        <v>542</v>
      </c>
      <c r="G881" s="14" t="s">
        <v>521</v>
      </c>
      <c r="H881" s="14" t="s">
        <v>522</v>
      </c>
      <c r="I881" s="14" t="s">
        <v>180</v>
      </c>
      <c r="J881" s="14" t="s">
        <v>109</v>
      </c>
      <c r="K881" s="25">
        <v>5</v>
      </c>
      <c r="L881" s="16">
        <v>510.26</v>
      </c>
      <c r="M881" s="17">
        <v>0.05</v>
      </c>
      <c r="N881" s="18">
        <v>121.19</v>
      </c>
      <c r="O881" s="18">
        <v>1.85</v>
      </c>
      <c r="P881" s="18">
        <v>2546.7800000000002</v>
      </c>
      <c r="Q881" s="14" t="s">
        <v>27</v>
      </c>
      <c r="R881" s="14" t="s">
        <v>132</v>
      </c>
      <c r="S881" s="14" t="s">
        <v>124</v>
      </c>
      <c r="T881" s="14" t="s">
        <v>125</v>
      </c>
      <c r="U881" s="14" t="s">
        <v>91</v>
      </c>
      <c r="V881" s="14" t="s">
        <v>2841</v>
      </c>
    </row>
    <row r="882" spans="1:22" ht="17.100000000000001" customHeight="1" x14ac:dyDescent="0.25">
      <c r="A882" s="28" t="s">
        <v>2842</v>
      </c>
      <c r="B882" s="10">
        <v>44498</v>
      </c>
      <c r="C882" s="9">
        <f t="shared" si="13"/>
        <v>2021</v>
      </c>
      <c r="D882" s="9" t="str">
        <f>TEXT(salestable[[#This Row],[OrderDate]],"MMM")</f>
        <v>Oct</v>
      </c>
      <c r="E882" s="9" t="s">
        <v>2843</v>
      </c>
      <c r="F882" s="9" t="s">
        <v>620</v>
      </c>
      <c r="G882" s="9" t="s">
        <v>196</v>
      </c>
      <c r="H882" s="9" t="s">
        <v>197</v>
      </c>
      <c r="I882" s="9" t="s">
        <v>108</v>
      </c>
      <c r="J882" s="9" t="s">
        <v>39</v>
      </c>
      <c r="K882" s="25">
        <v>2</v>
      </c>
      <c r="L882" s="11">
        <v>110.53</v>
      </c>
      <c r="M882" s="12">
        <v>0.15</v>
      </c>
      <c r="N882" s="13">
        <v>9.4</v>
      </c>
      <c r="O882" s="13">
        <v>6.03</v>
      </c>
      <c r="P882" s="13">
        <v>203.33</v>
      </c>
      <c r="Q882" s="9" t="s">
        <v>27</v>
      </c>
      <c r="R882" s="9" t="s">
        <v>28</v>
      </c>
      <c r="S882" s="9" t="s">
        <v>100</v>
      </c>
      <c r="T882" s="9" t="s">
        <v>101</v>
      </c>
      <c r="U882" s="9" t="s">
        <v>31</v>
      </c>
      <c r="V882" s="9" t="s">
        <v>189</v>
      </c>
    </row>
    <row r="883" spans="1:22" ht="17.100000000000001" customHeight="1" x14ac:dyDescent="0.25">
      <c r="A883" s="29" t="s">
        <v>2844</v>
      </c>
      <c r="B883" s="15">
        <v>44203</v>
      </c>
      <c r="C883" s="9">
        <f t="shared" si="13"/>
        <v>2021</v>
      </c>
      <c r="D883" s="9" t="str">
        <f>TEXT(salestable[[#This Row],[OrderDate]],"MMM")</f>
        <v>Jan</v>
      </c>
      <c r="E883" s="14" t="s">
        <v>2845</v>
      </c>
      <c r="F883" s="14" t="s">
        <v>214</v>
      </c>
      <c r="G883" s="14" t="s">
        <v>386</v>
      </c>
      <c r="H883" s="14" t="s">
        <v>387</v>
      </c>
      <c r="I883" s="14" t="s">
        <v>50</v>
      </c>
      <c r="J883" s="14" t="s">
        <v>263</v>
      </c>
      <c r="K883" s="25">
        <v>1</v>
      </c>
      <c r="L883" s="16">
        <v>46.84</v>
      </c>
      <c r="M883" s="17">
        <v>0</v>
      </c>
      <c r="N883" s="18">
        <v>2.34</v>
      </c>
      <c r="O883" s="18">
        <v>5.78</v>
      </c>
      <c r="P883" s="18">
        <v>54.96</v>
      </c>
      <c r="Q883" s="14" t="s">
        <v>80</v>
      </c>
      <c r="R883" s="14" t="s">
        <v>28</v>
      </c>
      <c r="S883" s="14" t="s">
        <v>60</v>
      </c>
      <c r="T883" s="14" t="s">
        <v>61</v>
      </c>
      <c r="U883" s="14" t="s">
        <v>43</v>
      </c>
      <c r="V883" s="14" t="s">
        <v>2846</v>
      </c>
    </row>
    <row r="884" spans="1:22" ht="17.100000000000001" customHeight="1" x14ac:dyDescent="0.25">
      <c r="A884" s="28" t="s">
        <v>2847</v>
      </c>
      <c r="B884" s="10">
        <v>44862</v>
      </c>
      <c r="C884" s="9">
        <f t="shared" si="13"/>
        <v>2022</v>
      </c>
      <c r="D884" s="9" t="str">
        <f>TEXT(salestable[[#This Row],[OrderDate]],"MMM")</f>
        <v>Oct</v>
      </c>
      <c r="E884" s="9" t="s">
        <v>2848</v>
      </c>
      <c r="F884" s="9" t="s">
        <v>2056</v>
      </c>
      <c r="G884" s="9" t="s">
        <v>521</v>
      </c>
      <c r="H884" s="9" t="s">
        <v>522</v>
      </c>
      <c r="I884" s="9" t="s">
        <v>38</v>
      </c>
      <c r="J884" s="9" t="s">
        <v>79</v>
      </c>
      <c r="K884" s="25">
        <v>1</v>
      </c>
      <c r="L884" s="11">
        <v>509</v>
      </c>
      <c r="M884" s="12">
        <v>0.05</v>
      </c>
      <c r="N884" s="13">
        <v>38.68</v>
      </c>
      <c r="O884" s="13">
        <v>14.37</v>
      </c>
      <c r="P884" s="13">
        <v>536.6</v>
      </c>
      <c r="Q884" s="9" t="s">
        <v>69</v>
      </c>
      <c r="R884" s="9" t="s">
        <v>28</v>
      </c>
      <c r="S884" s="9" t="s">
        <v>116</v>
      </c>
      <c r="T884" s="9" t="s">
        <v>42</v>
      </c>
      <c r="U884" s="9" t="s">
        <v>43</v>
      </c>
      <c r="V884" s="9" t="s">
        <v>2849</v>
      </c>
    </row>
    <row r="885" spans="1:22" ht="17.100000000000001" customHeight="1" x14ac:dyDescent="0.25">
      <c r="A885" s="29" t="s">
        <v>2850</v>
      </c>
      <c r="B885" s="15">
        <v>44976</v>
      </c>
      <c r="C885" s="9">
        <f t="shared" si="13"/>
        <v>2023</v>
      </c>
      <c r="D885" s="9" t="str">
        <f>TEXT(salestable[[#This Row],[OrderDate]],"MMM")</f>
        <v>Feb</v>
      </c>
      <c r="E885" s="14" t="s">
        <v>2851</v>
      </c>
      <c r="F885" s="14" t="s">
        <v>702</v>
      </c>
      <c r="G885" s="14" t="s">
        <v>302</v>
      </c>
      <c r="H885" s="14" t="s">
        <v>303</v>
      </c>
      <c r="I885" s="14" t="s">
        <v>108</v>
      </c>
      <c r="J885" s="14" t="s">
        <v>68</v>
      </c>
      <c r="K885" s="25">
        <v>3</v>
      </c>
      <c r="L885" s="16">
        <v>552.08000000000004</v>
      </c>
      <c r="M885" s="17">
        <v>0</v>
      </c>
      <c r="N885" s="18">
        <v>132.5</v>
      </c>
      <c r="O885" s="18">
        <v>12.79</v>
      </c>
      <c r="P885" s="18">
        <v>1801.53</v>
      </c>
      <c r="Q885" s="14" t="s">
        <v>69</v>
      </c>
      <c r="R885" s="14" t="s">
        <v>28</v>
      </c>
      <c r="S885" s="14" t="s">
        <v>100</v>
      </c>
      <c r="T885" s="14" t="s">
        <v>101</v>
      </c>
      <c r="U885" s="14" t="s">
        <v>43</v>
      </c>
      <c r="V885" s="14" t="s">
        <v>2852</v>
      </c>
    </row>
    <row r="886" spans="1:22" ht="17.100000000000001" customHeight="1" x14ac:dyDescent="0.25">
      <c r="A886" s="28" t="s">
        <v>2853</v>
      </c>
      <c r="B886" s="10">
        <v>45202</v>
      </c>
      <c r="C886" s="9">
        <f t="shared" si="13"/>
        <v>2023</v>
      </c>
      <c r="D886" s="9" t="str">
        <f>TEXT(salestable[[#This Row],[OrderDate]],"MMM")</f>
        <v>Oct</v>
      </c>
      <c r="E886" s="9" t="s">
        <v>2854</v>
      </c>
      <c r="F886" s="9" t="s">
        <v>702</v>
      </c>
      <c r="G886" s="9" t="s">
        <v>137</v>
      </c>
      <c r="H886" s="9" t="s">
        <v>138</v>
      </c>
      <c r="I886" s="9" t="s">
        <v>25</v>
      </c>
      <c r="J886" s="9" t="s">
        <v>263</v>
      </c>
      <c r="K886" s="25">
        <v>5</v>
      </c>
      <c r="L886" s="11">
        <v>444.17</v>
      </c>
      <c r="M886" s="12">
        <v>0.2</v>
      </c>
      <c r="N886" s="13">
        <v>88.83</v>
      </c>
      <c r="O886" s="13">
        <v>13.51</v>
      </c>
      <c r="P886" s="13">
        <v>1879.02</v>
      </c>
      <c r="Q886" s="9" t="s">
        <v>27</v>
      </c>
      <c r="R886" s="9" t="s">
        <v>28</v>
      </c>
      <c r="S886" s="9" t="s">
        <v>221</v>
      </c>
      <c r="T886" s="9" t="s">
        <v>222</v>
      </c>
      <c r="U886" s="9" t="s">
        <v>235</v>
      </c>
      <c r="V886" s="9" t="s">
        <v>2855</v>
      </c>
    </row>
    <row r="887" spans="1:22" ht="17.100000000000001" customHeight="1" x14ac:dyDescent="0.25">
      <c r="A887" s="29" t="s">
        <v>2856</v>
      </c>
      <c r="B887" s="15">
        <v>44506</v>
      </c>
      <c r="C887" s="9">
        <f t="shared" si="13"/>
        <v>2021</v>
      </c>
      <c r="D887" s="9" t="str">
        <f>TEXT(salestable[[#This Row],[OrderDate]],"MMM")</f>
        <v>Nov</v>
      </c>
      <c r="E887" s="14" t="s">
        <v>2857</v>
      </c>
      <c r="F887" s="14" t="s">
        <v>637</v>
      </c>
      <c r="G887" s="14" t="s">
        <v>812</v>
      </c>
      <c r="H887" s="14" t="s">
        <v>813</v>
      </c>
      <c r="I887" s="14" t="s">
        <v>38</v>
      </c>
      <c r="J887" s="14" t="s">
        <v>58</v>
      </c>
      <c r="K887" s="25">
        <v>3</v>
      </c>
      <c r="L887" s="16">
        <v>38.89</v>
      </c>
      <c r="M887" s="17">
        <v>0.05</v>
      </c>
      <c r="N887" s="18">
        <v>5.54</v>
      </c>
      <c r="O887" s="18">
        <v>7.19</v>
      </c>
      <c r="P887" s="18">
        <v>123.57</v>
      </c>
      <c r="Q887" s="14" t="s">
        <v>27</v>
      </c>
      <c r="R887" s="14" t="s">
        <v>28</v>
      </c>
      <c r="S887" s="14" t="s">
        <v>188</v>
      </c>
      <c r="T887" s="14" t="s">
        <v>82</v>
      </c>
      <c r="U887" s="14" t="s">
        <v>43</v>
      </c>
      <c r="V887" s="14" t="s">
        <v>2858</v>
      </c>
    </row>
    <row r="888" spans="1:22" ht="17.100000000000001" customHeight="1" x14ac:dyDescent="0.25">
      <c r="A888" s="28" t="s">
        <v>2859</v>
      </c>
      <c r="B888" s="10">
        <v>43920</v>
      </c>
      <c r="C888" s="9">
        <f t="shared" si="13"/>
        <v>2020</v>
      </c>
      <c r="D888" s="9" t="str">
        <f>TEXT(salestable[[#This Row],[OrderDate]],"MMM")</f>
        <v>Mar</v>
      </c>
      <c r="E888" s="9" t="s">
        <v>2860</v>
      </c>
      <c r="F888" s="9" t="s">
        <v>1099</v>
      </c>
      <c r="G888" s="9" t="s">
        <v>164</v>
      </c>
      <c r="H888" s="9" t="s">
        <v>165</v>
      </c>
      <c r="I888" s="9" t="s">
        <v>25</v>
      </c>
      <c r="J888" s="9" t="s">
        <v>354</v>
      </c>
      <c r="K888" s="25">
        <v>4</v>
      </c>
      <c r="L888" s="11">
        <v>195.49</v>
      </c>
      <c r="M888" s="12">
        <v>0</v>
      </c>
      <c r="N888" s="13">
        <v>93.84</v>
      </c>
      <c r="O888" s="13">
        <v>14.89</v>
      </c>
      <c r="P888" s="13">
        <v>890.69</v>
      </c>
      <c r="Q888" s="9" t="s">
        <v>40</v>
      </c>
      <c r="R888" s="9" t="s">
        <v>28</v>
      </c>
      <c r="S888" s="9" t="s">
        <v>166</v>
      </c>
      <c r="T888" s="9" t="s">
        <v>167</v>
      </c>
      <c r="U888" s="9" t="s">
        <v>43</v>
      </c>
      <c r="V888" s="9" t="s">
        <v>2861</v>
      </c>
    </row>
    <row r="889" spans="1:22" ht="17.100000000000001" customHeight="1" x14ac:dyDescent="0.25">
      <c r="A889" s="29" t="s">
        <v>2862</v>
      </c>
      <c r="B889" s="15">
        <v>45502</v>
      </c>
      <c r="C889" s="9">
        <f t="shared" si="13"/>
        <v>2024</v>
      </c>
      <c r="D889" s="9" t="str">
        <f>TEXT(salestable[[#This Row],[OrderDate]],"MMM")</f>
        <v>Jul</v>
      </c>
      <c r="E889" s="14" t="s">
        <v>2863</v>
      </c>
      <c r="F889" s="14" t="s">
        <v>604</v>
      </c>
      <c r="G889" s="14" t="s">
        <v>48</v>
      </c>
      <c r="H889" s="14" t="s">
        <v>49</v>
      </c>
      <c r="I889" s="14" t="s">
        <v>25</v>
      </c>
      <c r="J889" s="14" t="s">
        <v>79</v>
      </c>
      <c r="K889" s="25">
        <v>3</v>
      </c>
      <c r="L889" s="16">
        <v>209.44</v>
      </c>
      <c r="M889" s="17">
        <v>0.25</v>
      </c>
      <c r="N889" s="18">
        <v>0</v>
      </c>
      <c r="O889" s="18">
        <v>1.46</v>
      </c>
      <c r="P889" s="18">
        <v>472.7</v>
      </c>
      <c r="Q889" s="14" t="s">
        <v>80</v>
      </c>
      <c r="R889" s="14" t="s">
        <v>28</v>
      </c>
      <c r="S889" s="14" t="s">
        <v>145</v>
      </c>
      <c r="T889" s="14" t="s">
        <v>146</v>
      </c>
      <c r="U889" s="14" t="s">
        <v>43</v>
      </c>
      <c r="V889" s="14" t="s">
        <v>2050</v>
      </c>
    </row>
    <row r="890" spans="1:22" ht="17.100000000000001" customHeight="1" x14ac:dyDescent="0.25">
      <c r="A890" s="28" t="s">
        <v>2864</v>
      </c>
      <c r="B890" s="10">
        <v>44528</v>
      </c>
      <c r="C890" s="9">
        <f t="shared" si="13"/>
        <v>2021</v>
      </c>
      <c r="D890" s="9" t="str">
        <f>TEXT(salestable[[#This Row],[OrderDate]],"MMM")</f>
        <v>Nov</v>
      </c>
      <c r="E890" s="9" t="s">
        <v>2865</v>
      </c>
      <c r="F890" s="9" t="s">
        <v>791</v>
      </c>
      <c r="G890" s="9" t="s">
        <v>233</v>
      </c>
      <c r="H890" s="9" t="s">
        <v>234</v>
      </c>
      <c r="I890" s="9" t="s">
        <v>108</v>
      </c>
      <c r="J890" s="9" t="s">
        <v>39</v>
      </c>
      <c r="K890" s="25">
        <v>1</v>
      </c>
      <c r="L890" s="11">
        <v>62.61</v>
      </c>
      <c r="M890" s="12">
        <v>0.1</v>
      </c>
      <c r="N890" s="13">
        <v>2.82</v>
      </c>
      <c r="O890" s="13">
        <v>14.04</v>
      </c>
      <c r="P890" s="13">
        <v>73.209999999999994</v>
      </c>
      <c r="Q890" s="9" t="s">
        <v>40</v>
      </c>
      <c r="R890" s="9" t="s">
        <v>28</v>
      </c>
      <c r="S890" s="9" t="s">
        <v>51</v>
      </c>
      <c r="T890" s="9" t="s">
        <v>42</v>
      </c>
      <c r="U890" s="9" t="s">
        <v>43</v>
      </c>
      <c r="V890" s="9" t="s">
        <v>1003</v>
      </c>
    </row>
    <row r="891" spans="1:22" ht="17.100000000000001" customHeight="1" x14ac:dyDescent="0.25">
      <c r="A891" s="29" t="s">
        <v>2866</v>
      </c>
      <c r="B891" s="15">
        <v>45170</v>
      </c>
      <c r="C891" s="9">
        <f t="shared" si="13"/>
        <v>2023</v>
      </c>
      <c r="D891" s="9" t="str">
        <f>TEXT(salestable[[#This Row],[OrderDate]],"MMM")</f>
        <v>Sep</v>
      </c>
      <c r="E891" s="14" t="s">
        <v>2867</v>
      </c>
      <c r="F891" s="14" t="s">
        <v>1211</v>
      </c>
      <c r="G891" s="14" t="s">
        <v>574</v>
      </c>
      <c r="H891" s="14" t="s">
        <v>575</v>
      </c>
      <c r="I891" s="14" t="s">
        <v>38</v>
      </c>
      <c r="J891" s="14" t="s">
        <v>263</v>
      </c>
      <c r="K891" s="25">
        <v>1</v>
      </c>
      <c r="L891" s="16">
        <v>50.94</v>
      </c>
      <c r="M891" s="17">
        <v>0.1</v>
      </c>
      <c r="N891" s="18">
        <v>5.5</v>
      </c>
      <c r="O891" s="18">
        <v>14.97</v>
      </c>
      <c r="P891" s="18">
        <v>66.319999999999993</v>
      </c>
      <c r="Q891" s="14" t="s">
        <v>80</v>
      </c>
      <c r="R891" s="14" t="s">
        <v>28</v>
      </c>
      <c r="S891" s="14" t="s">
        <v>100</v>
      </c>
      <c r="T891" s="14" t="s">
        <v>101</v>
      </c>
      <c r="U891" s="14" t="s">
        <v>31</v>
      </c>
      <c r="V891" s="14" t="s">
        <v>2868</v>
      </c>
    </row>
    <row r="892" spans="1:22" ht="17.100000000000001" customHeight="1" x14ac:dyDescent="0.25">
      <c r="A892" s="28" t="s">
        <v>2869</v>
      </c>
      <c r="B892" s="10">
        <v>45032</v>
      </c>
      <c r="C892" s="9">
        <f t="shared" si="13"/>
        <v>2023</v>
      </c>
      <c r="D892" s="9" t="str">
        <f>TEXT(salestable[[#This Row],[OrderDate]],"MMM")</f>
        <v>Apr</v>
      </c>
      <c r="E892" s="9" t="s">
        <v>2870</v>
      </c>
      <c r="F892" s="9" t="s">
        <v>2468</v>
      </c>
      <c r="G892" s="9" t="s">
        <v>434</v>
      </c>
      <c r="H892" s="9" t="s">
        <v>435</v>
      </c>
      <c r="I892" s="9" t="s">
        <v>108</v>
      </c>
      <c r="J892" s="9" t="s">
        <v>58</v>
      </c>
      <c r="K892" s="25">
        <v>1</v>
      </c>
      <c r="L892" s="11">
        <v>123.14</v>
      </c>
      <c r="M892" s="12">
        <v>0.05</v>
      </c>
      <c r="N892" s="13">
        <v>5.85</v>
      </c>
      <c r="O892" s="13">
        <v>9.1999999999999993</v>
      </c>
      <c r="P892" s="13">
        <v>132.03</v>
      </c>
      <c r="Q892" s="9" t="s">
        <v>80</v>
      </c>
      <c r="R892" s="9" t="s">
        <v>99</v>
      </c>
      <c r="S892" s="9" t="s">
        <v>210</v>
      </c>
      <c r="T892" s="9" t="s">
        <v>42</v>
      </c>
      <c r="U892" s="9" t="s">
        <v>31</v>
      </c>
      <c r="V892" s="9" t="s">
        <v>539</v>
      </c>
    </row>
    <row r="893" spans="1:22" ht="17.100000000000001" customHeight="1" x14ac:dyDescent="0.25">
      <c r="A893" s="29" t="s">
        <v>2871</v>
      </c>
      <c r="B893" s="15">
        <v>44370</v>
      </c>
      <c r="C893" s="9">
        <f t="shared" si="13"/>
        <v>2021</v>
      </c>
      <c r="D893" s="9" t="str">
        <f>TEXT(salestable[[#This Row],[OrderDate]],"MMM")</f>
        <v>Jun</v>
      </c>
      <c r="E893" s="14" t="s">
        <v>2872</v>
      </c>
      <c r="F893" s="14" t="s">
        <v>249</v>
      </c>
      <c r="G893" s="14" t="s">
        <v>87</v>
      </c>
      <c r="H893" s="14" t="s">
        <v>88</v>
      </c>
      <c r="I893" s="14" t="s">
        <v>50</v>
      </c>
      <c r="J893" s="14" t="s">
        <v>263</v>
      </c>
      <c r="K893" s="25">
        <v>4</v>
      </c>
      <c r="L893" s="16">
        <v>542.23</v>
      </c>
      <c r="M893" s="17">
        <v>0.05</v>
      </c>
      <c r="N893" s="18">
        <v>164.84</v>
      </c>
      <c r="O893" s="18">
        <v>5.4</v>
      </c>
      <c r="P893" s="18">
        <v>2230.71</v>
      </c>
      <c r="Q893" s="14" t="s">
        <v>40</v>
      </c>
      <c r="R893" s="14" t="s">
        <v>99</v>
      </c>
      <c r="S893" s="14" t="s">
        <v>139</v>
      </c>
      <c r="T893" s="14" t="s">
        <v>140</v>
      </c>
      <c r="U893" s="14" t="s">
        <v>43</v>
      </c>
      <c r="V893" s="14" t="s">
        <v>2873</v>
      </c>
    </row>
    <row r="894" spans="1:22" ht="17.100000000000001" customHeight="1" x14ac:dyDescent="0.25">
      <c r="A894" s="28" t="s">
        <v>2874</v>
      </c>
      <c r="B894" s="10">
        <v>44562</v>
      </c>
      <c r="C894" s="9">
        <f t="shared" si="13"/>
        <v>2022</v>
      </c>
      <c r="D894" s="9" t="str">
        <f>TEXT(salestable[[#This Row],[OrderDate]],"MMM")</f>
        <v>Jan</v>
      </c>
      <c r="E894" s="9" t="s">
        <v>2875</v>
      </c>
      <c r="F894" s="9" t="s">
        <v>1854</v>
      </c>
      <c r="G894" s="9" t="s">
        <v>178</v>
      </c>
      <c r="H894" s="9" t="s">
        <v>179</v>
      </c>
      <c r="I894" s="9" t="s">
        <v>50</v>
      </c>
      <c r="J894" s="9" t="s">
        <v>39</v>
      </c>
      <c r="K894" s="25">
        <v>5</v>
      </c>
      <c r="L894" s="11">
        <v>543.41999999999996</v>
      </c>
      <c r="M894" s="12">
        <v>0</v>
      </c>
      <c r="N894" s="13">
        <v>135.85</v>
      </c>
      <c r="O894" s="13">
        <v>6.09</v>
      </c>
      <c r="P894" s="13">
        <v>2859.04</v>
      </c>
      <c r="Q894" s="9" t="s">
        <v>40</v>
      </c>
      <c r="R894" s="9" t="s">
        <v>28</v>
      </c>
      <c r="S894" s="9" t="s">
        <v>41</v>
      </c>
      <c r="T894" s="9" t="s">
        <v>42</v>
      </c>
      <c r="U894" s="9" t="s">
        <v>43</v>
      </c>
      <c r="V894" s="9" t="s">
        <v>2372</v>
      </c>
    </row>
    <row r="895" spans="1:22" ht="17.100000000000001" customHeight="1" x14ac:dyDescent="0.25">
      <c r="A895" s="29" t="s">
        <v>2876</v>
      </c>
      <c r="B895" s="15">
        <v>44699</v>
      </c>
      <c r="C895" s="9">
        <f t="shared" si="13"/>
        <v>2022</v>
      </c>
      <c r="D895" s="9" t="str">
        <f>TEXT(salestable[[#This Row],[OrderDate]],"MMM")</f>
        <v>May</v>
      </c>
      <c r="E895" s="14" t="s">
        <v>2877</v>
      </c>
      <c r="F895" s="14" t="s">
        <v>1107</v>
      </c>
      <c r="G895" s="14" t="s">
        <v>302</v>
      </c>
      <c r="H895" s="14" t="s">
        <v>303</v>
      </c>
      <c r="I895" s="14" t="s">
        <v>180</v>
      </c>
      <c r="J895" s="14" t="s">
        <v>68</v>
      </c>
      <c r="K895" s="25">
        <v>1</v>
      </c>
      <c r="L895" s="16">
        <v>499.56</v>
      </c>
      <c r="M895" s="17">
        <v>0.25</v>
      </c>
      <c r="N895" s="18">
        <v>29.97</v>
      </c>
      <c r="O895" s="18">
        <v>6.6</v>
      </c>
      <c r="P895" s="18">
        <v>411.24</v>
      </c>
      <c r="Q895" s="14" t="s">
        <v>69</v>
      </c>
      <c r="R895" s="14" t="s">
        <v>70</v>
      </c>
      <c r="S895" s="14" t="s">
        <v>89</v>
      </c>
      <c r="T895" s="14" t="s">
        <v>90</v>
      </c>
      <c r="U895" s="14" t="s">
        <v>43</v>
      </c>
      <c r="V895" s="14" t="s">
        <v>2878</v>
      </c>
    </row>
    <row r="896" spans="1:22" ht="17.100000000000001" customHeight="1" x14ac:dyDescent="0.25">
      <c r="A896" s="28" t="s">
        <v>2879</v>
      </c>
      <c r="B896" s="10">
        <v>43871</v>
      </c>
      <c r="C896" s="9">
        <f t="shared" si="13"/>
        <v>2020</v>
      </c>
      <c r="D896" s="9" t="str">
        <f>TEXT(salestable[[#This Row],[OrderDate]],"MMM")</f>
        <v>Feb</v>
      </c>
      <c r="E896" s="9" t="s">
        <v>2880</v>
      </c>
      <c r="F896" s="9" t="s">
        <v>894</v>
      </c>
      <c r="G896" s="9" t="s">
        <v>36</v>
      </c>
      <c r="H896" s="9" t="s">
        <v>37</v>
      </c>
      <c r="I896" s="9" t="s">
        <v>38</v>
      </c>
      <c r="J896" s="9" t="s">
        <v>123</v>
      </c>
      <c r="K896" s="25">
        <v>2</v>
      </c>
      <c r="L896" s="11">
        <v>204.68</v>
      </c>
      <c r="M896" s="12">
        <v>0.05</v>
      </c>
      <c r="N896" s="13">
        <v>0</v>
      </c>
      <c r="O896" s="13">
        <v>12.45</v>
      </c>
      <c r="P896" s="13">
        <v>401.34</v>
      </c>
      <c r="Q896" s="9" t="s">
        <v>69</v>
      </c>
      <c r="R896" s="9" t="s">
        <v>28</v>
      </c>
      <c r="S896" s="9" t="s">
        <v>60</v>
      </c>
      <c r="T896" s="9" t="s">
        <v>61</v>
      </c>
      <c r="U896" s="9" t="s">
        <v>235</v>
      </c>
      <c r="V896" s="9" t="s">
        <v>2881</v>
      </c>
    </row>
    <row r="897" spans="1:22" ht="17.100000000000001" customHeight="1" x14ac:dyDescent="0.25">
      <c r="A897" s="29" t="s">
        <v>2882</v>
      </c>
      <c r="B897" s="15">
        <v>44570</v>
      </c>
      <c r="C897" s="9">
        <f t="shared" si="13"/>
        <v>2022</v>
      </c>
      <c r="D897" s="9" t="str">
        <f>TEXT(salestable[[#This Row],[OrderDate]],"MMM")</f>
        <v>Jan</v>
      </c>
      <c r="E897" s="14" t="s">
        <v>1356</v>
      </c>
      <c r="F897" s="14" t="s">
        <v>849</v>
      </c>
      <c r="G897" s="14" t="s">
        <v>164</v>
      </c>
      <c r="H897" s="14" t="s">
        <v>165</v>
      </c>
      <c r="I897" s="14" t="s">
        <v>38</v>
      </c>
      <c r="J897" s="14" t="s">
        <v>79</v>
      </c>
      <c r="K897" s="25">
        <v>5</v>
      </c>
      <c r="L897" s="16">
        <v>9.4</v>
      </c>
      <c r="M897" s="17">
        <v>0</v>
      </c>
      <c r="N897" s="18">
        <v>3.76</v>
      </c>
      <c r="O897" s="18">
        <v>4.74</v>
      </c>
      <c r="P897" s="18">
        <v>55.5</v>
      </c>
      <c r="Q897" s="14" t="s">
        <v>69</v>
      </c>
      <c r="R897" s="14" t="s">
        <v>28</v>
      </c>
      <c r="S897" s="14" t="s">
        <v>60</v>
      </c>
      <c r="T897" s="14" t="s">
        <v>61</v>
      </c>
      <c r="U897" s="14" t="s">
        <v>31</v>
      </c>
      <c r="V897" s="14" t="s">
        <v>2883</v>
      </c>
    </row>
    <row r="898" spans="1:22" ht="17.100000000000001" customHeight="1" x14ac:dyDescent="0.25">
      <c r="A898" s="28" t="s">
        <v>2884</v>
      </c>
      <c r="B898" s="10">
        <v>45558</v>
      </c>
      <c r="C898" s="9">
        <f t="shared" si="13"/>
        <v>2024</v>
      </c>
      <c r="D898" s="9" t="str">
        <f>TEXT(salestable[[#This Row],[OrderDate]],"MMM")</f>
        <v>Sep</v>
      </c>
      <c r="E898" s="9" t="s">
        <v>2885</v>
      </c>
      <c r="F898" s="9" t="s">
        <v>1052</v>
      </c>
      <c r="G898" s="9" t="s">
        <v>783</v>
      </c>
      <c r="H898" s="9" t="s">
        <v>784</v>
      </c>
      <c r="I898" s="9" t="s">
        <v>38</v>
      </c>
      <c r="J898" s="9" t="s">
        <v>354</v>
      </c>
      <c r="K898" s="25">
        <v>3</v>
      </c>
      <c r="L898" s="11">
        <v>72.78</v>
      </c>
      <c r="M898" s="12">
        <v>0</v>
      </c>
      <c r="N898" s="13">
        <v>17.47</v>
      </c>
      <c r="O898" s="13">
        <v>9.7200000000000006</v>
      </c>
      <c r="P898" s="13">
        <v>245.53</v>
      </c>
      <c r="Q898" s="9" t="s">
        <v>69</v>
      </c>
      <c r="R898" s="9" t="s">
        <v>28</v>
      </c>
      <c r="S898" s="9" t="s">
        <v>116</v>
      </c>
      <c r="T898" s="9" t="s">
        <v>42</v>
      </c>
      <c r="U898" s="9" t="s">
        <v>43</v>
      </c>
      <c r="V898" s="9" t="s">
        <v>2800</v>
      </c>
    </row>
    <row r="899" spans="1:22" ht="17.100000000000001" customHeight="1" x14ac:dyDescent="0.25">
      <c r="A899" s="29" t="s">
        <v>2886</v>
      </c>
      <c r="B899" s="15">
        <v>44332</v>
      </c>
      <c r="C899" s="9">
        <f t="shared" si="13"/>
        <v>2021</v>
      </c>
      <c r="D899" s="9" t="str">
        <f>TEXT(salestable[[#This Row],[OrderDate]],"MMM")</f>
        <v>May</v>
      </c>
      <c r="E899" s="14" t="s">
        <v>2887</v>
      </c>
      <c r="F899" s="14" t="s">
        <v>904</v>
      </c>
      <c r="G899" s="14" t="s">
        <v>783</v>
      </c>
      <c r="H899" s="14" t="s">
        <v>784</v>
      </c>
      <c r="I899" s="14" t="s">
        <v>25</v>
      </c>
      <c r="J899" s="14" t="s">
        <v>109</v>
      </c>
      <c r="K899" s="25">
        <v>5</v>
      </c>
      <c r="L899" s="16">
        <v>214.19</v>
      </c>
      <c r="M899" s="17">
        <v>0.25</v>
      </c>
      <c r="N899" s="18">
        <v>40.159999999999997</v>
      </c>
      <c r="O899" s="18">
        <v>12.06</v>
      </c>
      <c r="P899" s="18">
        <v>855.43</v>
      </c>
      <c r="Q899" s="14" t="s">
        <v>27</v>
      </c>
      <c r="R899" s="14" t="s">
        <v>132</v>
      </c>
      <c r="S899" s="14" t="s">
        <v>29</v>
      </c>
      <c r="T899" s="14" t="s">
        <v>30</v>
      </c>
      <c r="U899" s="14" t="s">
        <v>43</v>
      </c>
      <c r="V899" s="14" t="s">
        <v>2888</v>
      </c>
    </row>
    <row r="900" spans="1:22" ht="17.100000000000001" customHeight="1" x14ac:dyDescent="0.25">
      <c r="A900" s="28" t="s">
        <v>2889</v>
      </c>
      <c r="B900" s="10">
        <v>44789</v>
      </c>
      <c r="C900" s="9">
        <f t="shared" ref="C900:C963" si="14">YEAR(B900)</f>
        <v>2022</v>
      </c>
      <c r="D900" s="9" t="str">
        <f>TEXT(salestable[[#This Row],[OrderDate]],"MMM")</f>
        <v>Aug</v>
      </c>
      <c r="E900" s="9" t="s">
        <v>2890</v>
      </c>
      <c r="F900" s="9" t="s">
        <v>485</v>
      </c>
      <c r="G900" s="9" t="s">
        <v>945</v>
      </c>
      <c r="H900" s="9" t="s">
        <v>946</v>
      </c>
      <c r="I900" s="9" t="s">
        <v>50</v>
      </c>
      <c r="J900" s="9" t="s">
        <v>123</v>
      </c>
      <c r="K900" s="25">
        <v>4</v>
      </c>
      <c r="L900" s="11">
        <v>433.87</v>
      </c>
      <c r="M900" s="12">
        <v>0.2</v>
      </c>
      <c r="N900" s="13">
        <v>69.42</v>
      </c>
      <c r="O900" s="13">
        <v>11.28</v>
      </c>
      <c r="P900" s="13">
        <v>1469.08</v>
      </c>
      <c r="Q900" s="9" t="s">
        <v>69</v>
      </c>
      <c r="R900" s="9" t="s">
        <v>28</v>
      </c>
      <c r="S900" s="9" t="s">
        <v>339</v>
      </c>
      <c r="T900" s="9" t="s">
        <v>82</v>
      </c>
      <c r="U900" s="9" t="s">
        <v>43</v>
      </c>
      <c r="V900" s="9" t="s">
        <v>2263</v>
      </c>
    </row>
    <row r="901" spans="1:22" ht="17.100000000000001" customHeight="1" x14ac:dyDescent="0.25">
      <c r="A901" s="29" t="s">
        <v>2891</v>
      </c>
      <c r="B901" s="15">
        <v>44999</v>
      </c>
      <c r="C901" s="9">
        <f t="shared" si="14"/>
        <v>2023</v>
      </c>
      <c r="D901" s="9" t="str">
        <f>TEXT(salestable[[#This Row],[OrderDate]],"MMM")</f>
        <v>Mar</v>
      </c>
      <c r="E901" s="14" t="s">
        <v>2892</v>
      </c>
      <c r="F901" s="14" t="s">
        <v>881</v>
      </c>
      <c r="G901" s="14" t="s">
        <v>202</v>
      </c>
      <c r="H901" s="14" t="s">
        <v>203</v>
      </c>
      <c r="I901" s="14" t="s">
        <v>25</v>
      </c>
      <c r="J901" s="14" t="s">
        <v>123</v>
      </c>
      <c r="K901" s="25">
        <v>4</v>
      </c>
      <c r="L901" s="16">
        <v>375.83</v>
      </c>
      <c r="M901" s="17">
        <v>0</v>
      </c>
      <c r="N901" s="18">
        <v>120.27</v>
      </c>
      <c r="O901" s="18">
        <v>12.07</v>
      </c>
      <c r="P901" s="18">
        <v>1635.66</v>
      </c>
      <c r="Q901" s="14" t="s">
        <v>27</v>
      </c>
      <c r="R901" s="14" t="s">
        <v>28</v>
      </c>
      <c r="S901" s="14" t="s">
        <v>71</v>
      </c>
      <c r="T901" s="14" t="s">
        <v>42</v>
      </c>
      <c r="U901" s="14" t="s">
        <v>43</v>
      </c>
      <c r="V901" s="14" t="s">
        <v>2893</v>
      </c>
    </row>
    <row r="902" spans="1:22" ht="17.100000000000001" customHeight="1" x14ac:dyDescent="0.25">
      <c r="A902" s="28" t="s">
        <v>2894</v>
      </c>
      <c r="B902" s="10">
        <v>45055</v>
      </c>
      <c r="C902" s="9">
        <f t="shared" si="14"/>
        <v>2023</v>
      </c>
      <c r="D902" s="9" t="str">
        <f>TEXT(salestable[[#This Row],[OrderDate]],"MMM")</f>
        <v>May</v>
      </c>
      <c r="E902" s="9" t="s">
        <v>2895</v>
      </c>
      <c r="F902" s="9" t="s">
        <v>684</v>
      </c>
      <c r="G902" s="9" t="s">
        <v>675</v>
      </c>
      <c r="H902" s="9" t="s">
        <v>676</v>
      </c>
      <c r="I902" s="9" t="s">
        <v>50</v>
      </c>
      <c r="J902" s="9" t="s">
        <v>39</v>
      </c>
      <c r="K902" s="25">
        <v>5</v>
      </c>
      <c r="L902" s="11">
        <v>355.75</v>
      </c>
      <c r="M902" s="12">
        <v>0.15</v>
      </c>
      <c r="N902" s="13">
        <v>120.96</v>
      </c>
      <c r="O902" s="13">
        <v>6.78</v>
      </c>
      <c r="P902" s="13">
        <v>1639.68</v>
      </c>
      <c r="Q902" s="9" t="s">
        <v>27</v>
      </c>
      <c r="R902" s="9" t="s">
        <v>132</v>
      </c>
      <c r="S902" s="9" t="s">
        <v>139</v>
      </c>
      <c r="T902" s="9" t="s">
        <v>140</v>
      </c>
      <c r="U902" s="9" t="s">
        <v>43</v>
      </c>
      <c r="V902" s="9" t="s">
        <v>2654</v>
      </c>
    </row>
    <row r="903" spans="1:22" ht="17.100000000000001" customHeight="1" x14ac:dyDescent="0.25">
      <c r="A903" s="29" t="s">
        <v>2896</v>
      </c>
      <c r="B903" s="15">
        <v>44759</v>
      </c>
      <c r="C903" s="9">
        <f t="shared" si="14"/>
        <v>2022</v>
      </c>
      <c r="D903" s="9" t="str">
        <f>TEXT(salestable[[#This Row],[OrderDate]],"MMM")</f>
        <v>Jul</v>
      </c>
      <c r="E903" s="14" t="s">
        <v>2897</v>
      </c>
      <c r="F903" s="14" t="s">
        <v>684</v>
      </c>
      <c r="G903" s="14" t="s">
        <v>391</v>
      </c>
      <c r="H903" s="14" t="s">
        <v>392</v>
      </c>
      <c r="I903" s="14" t="s">
        <v>108</v>
      </c>
      <c r="J903" s="14" t="s">
        <v>256</v>
      </c>
      <c r="K903" s="25">
        <v>3</v>
      </c>
      <c r="L903" s="16">
        <v>243.82</v>
      </c>
      <c r="M903" s="17">
        <v>0.1</v>
      </c>
      <c r="N903" s="18">
        <v>79</v>
      </c>
      <c r="O903" s="18">
        <v>13.53</v>
      </c>
      <c r="P903" s="18">
        <v>750.84</v>
      </c>
      <c r="Q903" s="14" t="s">
        <v>69</v>
      </c>
      <c r="R903" s="14" t="s">
        <v>28</v>
      </c>
      <c r="S903" s="14" t="s">
        <v>100</v>
      </c>
      <c r="T903" s="14" t="s">
        <v>101</v>
      </c>
      <c r="U903" s="14" t="s">
        <v>43</v>
      </c>
      <c r="V903" s="14" t="s">
        <v>2898</v>
      </c>
    </row>
    <row r="904" spans="1:22" ht="17.100000000000001" customHeight="1" x14ac:dyDescent="0.25">
      <c r="A904" s="28" t="s">
        <v>2899</v>
      </c>
      <c r="B904" s="10">
        <v>45578</v>
      </c>
      <c r="C904" s="9">
        <f t="shared" si="14"/>
        <v>2024</v>
      </c>
      <c r="D904" s="9" t="str">
        <f>TEXT(salestable[[#This Row],[OrderDate]],"MMM")</f>
        <v>Oct</v>
      </c>
      <c r="E904" s="9" t="s">
        <v>2900</v>
      </c>
      <c r="F904" s="9" t="s">
        <v>159</v>
      </c>
      <c r="G904" s="9" t="s">
        <v>374</v>
      </c>
      <c r="H904" s="9" t="s">
        <v>375</v>
      </c>
      <c r="I904" s="9" t="s">
        <v>98</v>
      </c>
      <c r="J904" s="9" t="s">
        <v>354</v>
      </c>
      <c r="K904" s="25">
        <v>1</v>
      </c>
      <c r="L904" s="11">
        <v>9.73</v>
      </c>
      <c r="M904" s="12">
        <v>0.05</v>
      </c>
      <c r="N904" s="13">
        <v>0.46</v>
      </c>
      <c r="O904" s="13">
        <v>5.93</v>
      </c>
      <c r="P904" s="13">
        <v>15.63</v>
      </c>
      <c r="Q904" s="9" t="s">
        <v>80</v>
      </c>
      <c r="R904" s="9" t="s">
        <v>28</v>
      </c>
      <c r="S904" s="9" t="s">
        <v>182</v>
      </c>
      <c r="T904" s="9" t="s">
        <v>183</v>
      </c>
      <c r="U904" s="9" t="s">
        <v>43</v>
      </c>
      <c r="V904" s="9" t="s">
        <v>2901</v>
      </c>
    </row>
    <row r="905" spans="1:22" ht="17.100000000000001" customHeight="1" x14ac:dyDescent="0.25">
      <c r="A905" s="29" t="s">
        <v>2902</v>
      </c>
      <c r="B905" s="15">
        <v>44291</v>
      </c>
      <c r="C905" s="9">
        <f t="shared" si="14"/>
        <v>2021</v>
      </c>
      <c r="D905" s="9" t="str">
        <f>TEXT(salestable[[#This Row],[OrderDate]],"MMM")</f>
        <v>Apr</v>
      </c>
      <c r="E905" s="14" t="s">
        <v>2903</v>
      </c>
      <c r="F905" s="14" t="s">
        <v>2575</v>
      </c>
      <c r="G905" s="14" t="s">
        <v>56</v>
      </c>
      <c r="H905" s="14" t="s">
        <v>57</v>
      </c>
      <c r="I905" s="14" t="s">
        <v>108</v>
      </c>
      <c r="J905" s="14" t="s">
        <v>263</v>
      </c>
      <c r="K905" s="25">
        <v>1</v>
      </c>
      <c r="L905" s="16">
        <v>456.37</v>
      </c>
      <c r="M905" s="17">
        <v>0</v>
      </c>
      <c r="N905" s="18">
        <v>36.51</v>
      </c>
      <c r="O905" s="18">
        <v>14.33</v>
      </c>
      <c r="P905" s="18">
        <v>507.21</v>
      </c>
      <c r="Q905" s="14" t="s">
        <v>69</v>
      </c>
      <c r="R905" s="14" t="s">
        <v>28</v>
      </c>
      <c r="S905" s="14" t="s">
        <v>41</v>
      </c>
      <c r="T905" s="14" t="s">
        <v>42</v>
      </c>
      <c r="U905" s="14" t="s">
        <v>31</v>
      </c>
      <c r="V905" s="14" t="s">
        <v>1899</v>
      </c>
    </row>
    <row r="906" spans="1:22" ht="17.100000000000001" customHeight="1" x14ac:dyDescent="0.25">
      <c r="A906" s="28" t="s">
        <v>2904</v>
      </c>
      <c r="B906" s="10">
        <v>44562</v>
      </c>
      <c r="C906" s="9">
        <f t="shared" si="14"/>
        <v>2022</v>
      </c>
      <c r="D906" s="9" t="str">
        <f>TEXT(salestable[[#This Row],[OrderDate]],"MMM")</f>
        <v>Jan</v>
      </c>
      <c r="E906" s="9" t="s">
        <v>2905</v>
      </c>
      <c r="F906" s="9" t="s">
        <v>1192</v>
      </c>
      <c r="G906" s="9" t="s">
        <v>233</v>
      </c>
      <c r="H906" s="9" t="s">
        <v>234</v>
      </c>
      <c r="I906" s="9" t="s">
        <v>108</v>
      </c>
      <c r="J906" s="9" t="s">
        <v>26</v>
      </c>
      <c r="K906" s="25">
        <v>3</v>
      </c>
      <c r="L906" s="11">
        <v>306.08</v>
      </c>
      <c r="M906" s="12">
        <v>0.1</v>
      </c>
      <c r="N906" s="13">
        <v>66.11</v>
      </c>
      <c r="O906" s="13">
        <v>8.1999999999999993</v>
      </c>
      <c r="P906" s="13">
        <v>900.73</v>
      </c>
      <c r="Q906" s="9" t="s">
        <v>27</v>
      </c>
      <c r="R906" s="9" t="s">
        <v>28</v>
      </c>
      <c r="S906" s="9" t="s">
        <v>116</v>
      </c>
      <c r="T906" s="9" t="s">
        <v>42</v>
      </c>
      <c r="U906" s="9" t="s">
        <v>235</v>
      </c>
      <c r="V906" s="9" t="s">
        <v>709</v>
      </c>
    </row>
    <row r="907" spans="1:22" ht="17.100000000000001" customHeight="1" x14ac:dyDescent="0.25">
      <c r="A907" s="29" t="s">
        <v>2906</v>
      </c>
      <c r="B907" s="15">
        <v>44582</v>
      </c>
      <c r="C907" s="9">
        <f t="shared" si="14"/>
        <v>2022</v>
      </c>
      <c r="D907" s="9" t="str">
        <f>TEXT(salestable[[#This Row],[OrderDate]],"MMM")</f>
        <v>Jan</v>
      </c>
      <c r="E907" s="14" t="s">
        <v>2907</v>
      </c>
      <c r="F907" s="14" t="s">
        <v>144</v>
      </c>
      <c r="G907" s="14" t="s">
        <v>215</v>
      </c>
      <c r="H907" s="14" t="s">
        <v>216</v>
      </c>
      <c r="I907" s="14" t="s">
        <v>108</v>
      </c>
      <c r="J907" s="14" t="s">
        <v>263</v>
      </c>
      <c r="K907" s="25">
        <v>3</v>
      </c>
      <c r="L907" s="16">
        <v>346.32</v>
      </c>
      <c r="M907" s="17">
        <v>0</v>
      </c>
      <c r="N907" s="18">
        <v>83.12</v>
      </c>
      <c r="O907" s="18">
        <v>13.1</v>
      </c>
      <c r="P907" s="18">
        <v>1135.18</v>
      </c>
      <c r="Q907" s="14" t="s">
        <v>40</v>
      </c>
      <c r="R907" s="14" t="s">
        <v>28</v>
      </c>
      <c r="S907" s="14" t="s">
        <v>221</v>
      </c>
      <c r="T907" s="14" t="s">
        <v>222</v>
      </c>
      <c r="U907" s="14" t="s">
        <v>31</v>
      </c>
      <c r="V907" s="14" t="s">
        <v>2908</v>
      </c>
    </row>
    <row r="908" spans="1:22" ht="17.100000000000001" customHeight="1" x14ac:dyDescent="0.25">
      <c r="A908" s="28" t="s">
        <v>2909</v>
      </c>
      <c r="B908" s="10">
        <v>44755</v>
      </c>
      <c r="C908" s="9">
        <f t="shared" si="14"/>
        <v>2022</v>
      </c>
      <c r="D908" s="9" t="str">
        <f>TEXT(salestable[[#This Row],[OrderDate]],"MMM")</f>
        <v>Jul</v>
      </c>
      <c r="E908" s="9" t="s">
        <v>2910</v>
      </c>
      <c r="F908" s="9" t="s">
        <v>680</v>
      </c>
      <c r="G908" s="9" t="s">
        <v>66</v>
      </c>
      <c r="H908" s="9" t="s">
        <v>67</v>
      </c>
      <c r="I908" s="9" t="s">
        <v>25</v>
      </c>
      <c r="J908" s="9" t="s">
        <v>68</v>
      </c>
      <c r="K908" s="25">
        <v>1</v>
      </c>
      <c r="L908" s="11">
        <v>379.17</v>
      </c>
      <c r="M908" s="12">
        <v>0.15</v>
      </c>
      <c r="N908" s="13">
        <v>16.11</v>
      </c>
      <c r="O908" s="13">
        <v>13.58</v>
      </c>
      <c r="P908" s="13">
        <v>351.98</v>
      </c>
      <c r="Q908" s="9" t="s">
        <v>40</v>
      </c>
      <c r="R908" s="9" t="s">
        <v>28</v>
      </c>
      <c r="S908" s="9" t="s">
        <v>182</v>
      </c>
      <c r="T908" s="9" t="s">
        <v>183</v>
      </c>
      <c r="U908" s="9" t="s">
        <v>43</v>
      </c>
      <c r="V908" s="9" t="s">
        <v>2911</v>
      </c>
    </row>
    <row r="909" spans="1:22" ht="17.100000000000001" customHeight="1" x14ac:dyDescent="0.25">
      <c r="A909" s="29" t="s">
        <v>2912</v>
      </c>
      <c r="B909" s="15">
        <v>44739</v>
      </c>
      <c r="C909" s="9">
        <f t="shared" si="14"/>
        <v>2022</v>
      </c>
      <c r="D909" s="9" t="str">
        <f>TEXT(salestable[[#This Row],[OrderDate]],"MMM")</f>
        <v>Jun</v>
      </c>
      <c r="E909" s="14" t="s">
        <v>1947</v>
      </c>
      <c r="F909" s="14" t="s">
        <v>885</v>
      </c>
      <c r="G909" s="14" t="s">
        <v>302</v>
      </c>
      <c r="H909" s="14" t="s">
        <v>303</v>
      </c>
      <c r="I909" s="14" t="s">
        <v>50</v>
      </c>
      <c r="J909" s="14" t="s">
        <v>26</v>
      </c>
      <c r="K909" s="25">
        <v>5</v>
      </c>
      <c r="L909" s="16">
        <v>77.22</v>
      </c>
      <c r="M909" s="17">
        <v>0</v>
      </c>
      <c r="N909" s="18">
        <v>0</v>
      </c>
      <c r="O909" s="18">
        <v>4.9400000000000004</v>
      </c>
      <c r="P909" s="18">
        <v>391.04</v>
      </c>
      <c r="Q909" s="14" t="s">
        <v>153</v>
      </c>
      <c r="R909" s="14" t="s">
        <v>28</v>
      </c>
      <c r="S909" s="14" t="s">
        <v>166</v>
      </c>
      <c r="T909" s="14" t="s">
        <v>167</v>
      </c>
      <c r="U909" s="14" t="s">
        <v>31</v>
      </c>
      <c r="V909" s="14" t="s">
        <v>2913</v>
      </c>
    </row>
    <row r="910" spans="1:22" ht="17.100000000000001" customHeight="1" x14ac:dyDescent="0.25">
      <c r="A910" s="28" t="s">
        <v>2914</v>
      </c>
      <c r="B910" s="10">
        <v>45412</v>
      </c>
      <c r="C910" s="9">
        <f t="shared" si="14"/>
        <v>2024</v>
      </c>
      <c r="D910" s="9" t="str">
        <f>TEXT(salestable[[#This Row],[OrderDate]],"MMM")</f>
        <v>Apr</v>
      </c>
      <c r="E910" s="9" t="s">
        <v>2915</v>
      </c>
      <c r="F910" s="9" t="s">
        <v>159</v>
      </c>
      <c r="G910" s="9" t="s">
        <v>56</v>
      </c>
      <c r="H910" s="9" t="s">
        <v>57</v>
      </c>
      <c r="I910" s="9" t="s">
        <v>180</v>
      </c>
      <c r="J910" s="9" t="s">
        <v>256</v>
      </c>
      <c r="K910" s="25">
        <v>3</v>
      </c>
      <c r="L910" s="11">
        <v>591.16999999999996</v>
      </c>
      <c r="M910" s="12">
        <v>0</v>
      </c>
      <c r="N910" s="13">
        <v>212.82</v>
      </c>
      <c r="O910" s="13">
        <v>9.48</v>
      </c>
      <c r="P910" s="13">
        <v>1995.81</v>
      </c>
      <c r="Q910" s="9" t="s">
        <v>69</v>
      </c>
      <c r="R910" s="9" t="s">
        <v>132</v>
      </c>
      <c r="S910" s="9" t="s">
        <v>41</v>
      </c>
      <c r="T910" s="9" t="s">
        <v>42</v>
      </c>
      <c r="U910" s="9" t="s">
        <v>43</v>
      </c>
      <c r="V910" s="9" t="s">
        <v>2916</v>
      </c>
    </row>
    <row r="911" spans="1:22" ht="17.100000000000001" customHeight="1" x14ac:dyDescent="0.25">
      <c r="A911" s="29" t="s">
        <v>2917</v>
      </c>
      <c r="B911" s="15">
        <v>45401</v>
      </c>
      <c r="C911" s="9">
        <f t="shared" si="14"/>
        <v>2024</v>
      </c>
      <c r="D911" s="9" t="str">
        <f>TEXT(salestable[[#This Row],[OrderDate]],"MMM")</f>
        <v>Apr</v>
      </c>
      <c r="E911" s="14" t="s">
        <v>2918</v>
      </c>
      <c r="F911" s="14" t="s">
        <v>187</v>
      </c>
      <c r="G911" s="14" t="s">
        <v>226</v>
      </c>
      <c r="H911" s="14" t="s">
        <v>227</v>
      </c>
      <c r="I911" s="14" t="s">
        <v>50</v>
      </c>
      <c r="J911" s="14" t="s">
        <v>109</v>
      </c>
      <c r="K911" s="25">
        <v>4</v>
      </c>
      <c r="L911" s="16">
        <v>44.82</v>
      </c>
      <c r="M911" s="17">
        <v>0</v>
      </c>
      <c r="N911" s="18">
        <v>14.34</v>
      </c>
      <c r="O911" s="18">
        <v>6.59</v>
      </c>
      <c r="P911" s="18">
        <v>200.21</v>
      </c>
      <c r="Q911" s="14" t="s">
        <v>27</v>
      </c>
      <c r="R911" s="14" t="s">
        <v>28</v>
      </c>
      <c r="S911" s="14" t="s">
        <v>188</v>
      </c>
      <c r="T911" s="14" t="s">
        <v>82</v>
      </c>
      <c r="U911" s="14" t="s">
        <v>72</v>
      </c>
      <c r="V911" s="14" t="s">
        <v>2919</v>
      </c>
    </row>
    <row r="912" spans="1:22" ht="17.100000000000001" customHeight="1" x14ac:dyDescent="0.25">
      <c r="A912" s="28" t="s">
        <v>2920</v>
      </c>
      <c r="B912" s="10">
        <v>45107</v>
      </c>
      <c r="C912" s="9">
        <f t="shared" si="14"/>
        <v>2023</v>
      </c>
      <c r="D912" s="9" t="str">
        <f>TEXT(salestable[[#This Row],[OrderDate]],"MMM")</f>
        <v>Jun</v>
      </c>
      <c r="E912" s="9" t="s">
        <v>2921</v>
      </c>
      <c r="F912" s="9" t="s">
        <v>1028</v>
      </c>
      <c r="G912" s="9" t="s">
        <v>261</v>
      </c>
      <c r="H912" s="9" t="s">
        <v>262</v>
      </c>
      <c r="I912" s="9" t="s">
        <v>98</v>
      </c>
      <c r="J912" s="9" t="s">
        <v>58</v>
      </c>
      <c r="K912" s="25">
        <v>4</v>
      </c>
      <c r="L912" s="11">
        <v>547.36</v>
      </c>
      <c r="M912" s="12">
        <v>0.05</v>
      </c>
      <c r="N912" s="13">
        <v>166.4</v>
      </c>
      <c r="O912" s="13">
        <v>9.69</v>
      </c>
      <c r="P912" s="13">
        <v>2256.06</v>
      </c>
      <c r="Q912" s="9" t="s">
        <v>80</v>
      </c>
      <c r="R912" s="9" t="s">
        <v>132</v>
      </c>
      <c r="S912" s="9" t="s">
        <v>145</v>
      </c>
      <c r="T912" s="9" t="s">
        <v>146</v>
      </c>
      <c r="U912" s="9" t="s">
        <v>91</v>
      </c>
      <c r="V912" s="9" t="s">
        <v>2127</v>
      </c>
    </row>
    <row r="913" spans="1:22" ht="17.100000000000001" customHeight="1" x14ac:dyDescent="0.25">
      <c r="A913" s="29" t="s">
        <v>2922</v>
      </c>
      <c r="B913" s="15">
        <v>44220</v>
      </c>
      <c r="C913" s="9">
        <f t="shared" si="14"/>
        <v>2021</v>
      </c>
      <c r="D913" s="9" t="str">
        <f>TEXT(salestable[[#This Row],[OrderDate]],"MMM")</f>
        <v>Jan</v>
      </c>
      <c r="E913" s="14" t="s">
        <v>2923</v>
      </c>
      <c r="F913" s="14" t="s">
        <v>1092</v>
      </c>
      <c r="G913" s="14" t="s">
        <v>521</v>
      </c>
      <c r="H913" s="14" t="s">
        <v>522</v>
      </c>
      <c r="I913" s="14" t="s">
        <v>50</v>
      </c>
      <c r="J913" s="14" t="s">
        <v>256</v>
      </c>
      <c r="K913" s="25">
        <v>4</v>
      </c>
      <c r="L913" s="16">
        <v>329.98</v>
      </c>
      <c r="M913" s="17">
        <v>0</v>
      </c>
      <c r="N913" s="18">
        <v>158.38999999999999</v>
      </c>
      <c r="O913" s="18">
        <v>11.62</v>
      </c>
      <c r="P913" s="18">
        <v>1489.93</v>
      </c>
      <c r="Q913" s="14" t="s">
        <v>40</v>
      </c>
      <c r="R913" s="14" t="s">
        <v>132</v>
      </c>
      <c r="S913" s="14" t="s">
        <v>221</v>
      </c>
      <c r="T913" s="14" t="s">
        <v>222</v>
      </c>
      <c r="U913" s="14" t="s">
        <v>43</v>
      </c>
      <c r="V913" s="14" t="s">
        <v>2924</v>
      </c>
    </row>
    <row r="914" spans="1:22" ht="17.100000000000001" customHeight="1" x14ac:dyDescent="0.25">
      <c r="A914" s="28" t="s">
        <v>2925</v>
      </c>
      <c r="B914" s="10">
        <v>45448</v>
      </c>
      <c r="C914" s="9">
        <f t="shared" si="14"/>
        <v>2024</v>
      </c>
      <c r="D914" s="9" t="str">
        <f>TEXT(salestable[[#This Row],[OrderDate]],"MMM")</f>
        <v>Jun</v>
      </c>
      <c r="E914" s="9" t="s">
        <v>2926</v>
      </c>
      <c r="F914" s="9" t="s">
        <v>849</v>
      </c>
      <c r="G914" s="9" t="s">
        <v>114</v>
      </c>
      <c r="H914" s="9" t="s">
        <v>115</v>
      </c>
      <c r="I914" s="9" t="s">
        <v>25</v>
      </c>
      <c r="J914" s="9" t="s">
        <v>109</v>
      </c>
      <c r="K914" s="25">
        <v>1</v>
      </c>
      <c r="L914" s="11">
        <v>540.33000000000004</v>
      </c>
      <c r="M914" s="12">
        <v>0</v>
      </c>
      <c r="N914" s="13">
        <v>43.23</v>
      </c>
      <c r="O914" s="13">
        <v>3.41</v>
      </c>
      <c r="P914" s="13">
        <v>586.97</v>
      </c>
      <c r="Q914" s="9" t="s">
        <v>27</v>
      </c>
      <c r="R914" s="9" t="s">
        <v>28</v>
      </c>
      <c r="S914" s="9" t="s">
        <v>339</v>
      </c>
      <c r="T914" s="9" t="s">
        <v>82</v>
      </c>
      <c r="U914" s="9" t="s">
        <v>235</v>
      </c>
      <c r="V914" s="9" t="s">
        <v>1995</v>
      </c>
    </row>
    <row r="915" spans="1:22" ht="17.100000000000001" customHeight="1" x14ac:dyDescent="0.25">
      <c r="A915" s="29" t="s">
        <v>2927</v>
      </c>
      <c r="B915" s="15">
        <v>44713</v>
      </c>
      <c r="C915" s="9">
        <f t="shared" si="14"/>
        <v>2022</v>
      </c>
      <c r="D915" s="9" t="str">
        <f>TEXT(salestable[[#This Row],[OrderDate]],"MMM")</f>
        <v>Jun</v>
      </c>
      <c r="E915" s="14" t="s">
        <v>2928</v>
      </c>
      <c r="F915" s="14" t="s">
        <v>648</v>
      </c>
      <c r="G915" s="14" t="s">
        <v>172</v>
      </c>
      <c r="H915" s="14" t="s">
        <v>173</v>
      </c>
      <c r="I915" s="14" t="s">
        <v>38</v>
      </c>
      <c r="J915" s="14" t="s">
        <v>109</v>
      </c>
      <c r="K915" s="25">
        <v>5</v>
      </c>
      <c r="L915" s="16">
        <v>540.42999999999995</v>
      </c>
      <c r="M915" s="17">
        <v>0</v>
      </c>
      <c r="N915" s="18">
        <v>324.26</v>
      </c>
      <c r="O915" s="18">
        <v>12.47</v>
      </c>
      <c r="P915" s="18">
        <v>3038.88</v>
      </c>
      <c r="Q915" s="14" t="s">
        <v>69</v>
      </c>
      <c r="R915" s="14" t="s">
        <v>28</v>
      </c>
      <c r="S915" s="14" t="s">
        <v>41</v>
      </c>
      <c r="T915" s="14" t="s">
        <v>42</v>
      </c>
      <c r="U915" s="14" t="s">
        <v>43</v>
      </c>
      <c r="V915" s="14" t="s">
        <v>2929</v>
      </c>
    </row>
    <row r="916" spans="1:22" ht="17.100000000000001" customHeight="1" x14ac:dyDescent="0.25">
      <c r="A916" s="28" t="s">
        <v>2930</v>
      </c>
      <c r="B916" s="10">
        <v>44086</v>
      </c>
      <c r="C916" s="9">
        <f t="shared" si="14"/>
        <v>2020</v>
      </c>
      <c r="D916" s="9" t="str">
        <f>TEXT(salestable[[#This Row],[OrderDate]],"MMM")</f>
        <v>Sep</v>
      </c>
      <c r="E916" s="9" t="s">
        <v>2931</v>
      </c>
      <c r="F916" s="9" t="s">
        <v>894</v>
      </c>
      <c r="G916" s="9" t="s">
        <v>337</v>
      </c>
      <c r="H916" s="9" t="s">
        <v>338</v>
      </c>
      <c r="I916" s="9" t="s">
        <v>180</v>
      </c>
      <c r="J916" s="9" t="s">
        <v>26</v>
      </c>
      <c r="K916" s="25">
        <v>3</v>
      </c>
      <c r="L916" s="11">
        <v>528.51</v>
      </c>
      <c r="M916" s="12">
        <v>0.1</v>
      </c>
      <c r="N916" s="13">
        <v>114.16</v>
      </c>
      <c r="O916" s="13">
        <v>6.75</v>
      </c>
      <c r="P916" s="13">
        <v>1547.89</v>
      </c>
      <c r="Q916" s="9" t="s">
        <v>59</v>
      </c>
      <c r="R916" s="9" t="s">
        <v>28</v>
      </c>
      <c r="S916" s="9" t="s">
        <v>339</v>
      </c>
      <c r="T916" s="9" t="s">
        <v>82</v>
      </c>
      <c r="U916" s="9" t="s">
        <v>43</v>
      </c>
      <c r="V916" s="9" t="s">
        <v>2932</v>
      </c>
    </row>
    <row r="917" spans="1:22" ht="17.100000000000001" customHeight="1" x14ac:dyDescent="0.25">
      <c r="A917" s="29" t="s">
        <v>2933</v>
      </c>
      <c r="B917" s="15">
        <v>44539</v>
      </c>
      <c r="C917" s="9">
        <f t="shared" si="14"/>
        <v>2021</v>
      </c>
      <c r="D917" s="9" t="str">
        <f>TEXT(salestable[[#This Row],[OrderDate]],"MMM")</f>
        <v>Dec</v>
      </c>
      <c r="E917" s="14" t="s">
        <v>2934</v>
      </c>
      <c r="F917" s="14" t="s">
        <v>275</v>
      </c>
      <c r="G917" s="14" t="s">
        <v>469</v>
      </c>
      <c r="H917" s="14" t="s">
        <v>470</v>
      </c>
      <c r="I917" s="14" t="s">
        <v>108</v>
      </c>
      <c r="J917" s="14" t="s">
        <v>79</v>
      </c>
      <c r="K917" s="25">
        <v>1</v>
      </c>
      <c r="L917" s="16">
        <v>154.47</v>
      </c>
      <c r="M917" s="17">
        <v>0.05</v>
      </c>
      <c r="N917" s="18">
        <v>11.74</v>
      </c>
      <c r="O917" s="18">
        <v>3.54</v>
      </c>
      <c r="P917" s="18">
        <v>162.03</v>
      </c>
      <c r="Q917" s="14" t="s">
        <v>69</v>
      </c>
      <c r="R917" s="14" t="s">
        <v>99</v>
      </c>
      <c r="S917" s="14" t="s">
        <v>339</v>
      </c>
      <c r="T917" s="14" t="s">
        <v>82</v>
      </c>
      <c r="U917" s="14" t="s">
        <v>43</v>
      </c>
      <c r="V917" s="14" t="s">
        <v>2935</v>
      </c>
    </row>
    <row r="918" spans="1:22" ht="17.100000000000001" customHeight="1" x14ac:dyDescent="0.25">
      <c r="A918" s="28" t="s">
        <v>2936</v>
      </c>
      <c r="B918" s="10">
        <v>44280</v>
      </c>
      <c r="C918" s="9">
        <f t="shared" si="14"/>
        <v>2021</v>
      </c>
      <c r="D918" s="9" t="str">
        <f>TEXT(salestable[[#This Row],[OrderDate]],"MMM")</f>
        <v>Mar</v>
      </c>
      <c r="E918" s="9" t="s">
        <v>2937</v>
      </c>
      <c r="F918" s="9" t="s">
        <v>1002</v>
      </c>
      <c r="G918" s="9" t="s">
        <v>261</v>
      </c>
      <c r="H918" s="9" t="s">
        <v>262</v>
      </c>
      <c r="I918" s="9" t="s">
        <v>50</v>
      </c>
      <c r="J918" s="9" t="s">
        <v>26</v>
      </c>
      <c r="K918" s="25">
        <v>1</v>
      </c>
      <c r="L918" s="11">
        <v>536.38</v>
      </c>
      <c r="M918" s="12">
        <v>0.1</v>
      </c>
      <c r="N918" s="13">
        <v>86.89</v>
      </c>
      <c r="O918" s="13">
        <v>9.49</v>
      </c>
      <c r="P918" s="13">
        <v>579.12</v>
      </c>
      <c r="Q918" s="9" t="s">
        <v>69</v>
      </c>
      <c r="R918" s="9" t="s">
        <v>28</v>
      </c>
      <c r="S918" s="9" t="s">
        <v>221</v>
      </c>
      <c r="T918" s="9" t="s">
        <v>222</v>
      </c>
      <c r="U918" s="9" t="s">
        <v>43</v>
      </c>
      <c r="V918" s="9" t="s">
        <v>2938</v>
      </c>
    </row>
    <row r="919" spans="1:22" ht="17.100000000000001" customHeight="1" x14ac:dyDescent="0.25">
      <c r="A919" s="29" t="s">
        <v>2939</v>
      </c>
      <c r="B919" s="15">
        <v>43840</v>
      </c>
      <c r="C919" s="9">
        <f t="shared" si="14"/>
        <v>2020</v>
      </c>
      <c r="D919" s="9" t="str">
        <f>TEXT(salestable[[#This Row],[OrderDate]],"MMM")</f>
        <v>Jan</v>
      </c>
      <c r="E919" s="14" t="s">
        <v>2940</v>
      </c>
      <c r="F919" s="14" t="s">
        <v>385</v>
      </c>
      <c r="G919" s="14" t="s">
        <v>226</v>
      </c>
      <c r="H919" s="14" t="s">
        <v>227</v>
      </c>
      <c r="I919" s="14" t="s">
        <v>38</v>
      </c>
      <c r="J919" s="14" t="s">
        <v>26</v>
      </c>
      <c r="K919" s="25">
        <v>1</v>
      </c>
      <c r="L919" s="16">
        <v>576.5</v>
      </c>
      <c r="M919" s="17">
        <v>0.1</v>
      </c>
      <c r="N919" s="18">
        <v>62.26</v>
      </c>
      <c r="O919" s="18">
        <v>10.88</v>
      </c>
      <c r="P919" s="18">
        <v>591.99</v>
      </c>
      <c r="Q919" s="14" t="s">
        <v>80</v>
      </c>
      <c r="R919" s="14" t="s">
        <v>132</v>
      </c>
      <c r="S919" s="14" t="s">
        <v>139</v>
      </c>
      <c r="T919" s="14" t="s">
        <v>140</v>
      </c>
      <c r="U919" s="14" t="s">
        <v>72</v>
      </c>
      <c r="V919" s="14" t="s">
        <v>2941</v>
      </c>
    </row>
    <row r="920" spans="1:22" ht="17.100000000000001" customHeight="1" x14ac:dyDescent="0.25">
      <c r="A920" s="28" t="s">
        <v>2942</v>
      </c>
      <c r="B920" s="10">
        <v>44654</v>
      </c>
      <c r="C920" s="9">
        <f t="shared" si="14"/>
        <v>2022</v>
      </c>
      <c r="D920" s="9" t="str">
        <f>TEXT(salestable[[#This Row],[OrderDate]],"MMM")</f>
        <v>Apr</v>
      </c>
      <c r="E920" s="9" t="s">
        <v>2943</v>
      </c>
      <c r="F920" s="9" t="s">
        <v>451</v>
      </c>
      <c r="G920" s="9" t="s">
        <v>286</v>
      </c>
      <c r="H920" s="9" t="s">
        <v>287</v>
      </c>
      <c r="I920" s="9" t="s">
        <v>25</v>
      </c>
      <c r="J920" s="9" t="s">
        <v>109</v>
      </c>
      <c r="K920" s="25">
        <v>5</v>
      </c>
      <c r="L920" s="11">
        <v>82.39</v>
      </c>
      <c r="M920" s="12">
        <v>0</v>
      </c>
      <c r="N920" s="13">
        <v>20.6</v>
      </c>
      <c r="O920" s="13">
        <v>12.4</v>
      </c>
      <c r="P920" s="13">
        <v>444.95</v>
      </c>
      <c r="Q920" s="9" t="s">
        <v>40</v>
      </c>
      <c r="R920" s="9" t="s">
        <v>28</v>
      </c>
      <c r="S920" s="9" t="s">
        <v>116</v>
      </c>
      <c r="T920" s="9" t="s">
        <v>42</v>
      </c>
      <c r="U920" s="9" t="s">
        <v>31</v>
      </c>
      <c r="V920" s="9" t="s">
        <v>2944</v>
      </c>
    </row>
    <row r="921" spans="1:22" ht="17.100000000000001" customHeight="1" x14ac:dyDescent="0.25">
      <c r="A921" s="29" t="s">
        <v>2945</v>
      </c>
      <c r="B921" s="15">
        <v>44628</v>
      </c>
      <c r="C921" s="9">
        <f t="shared" si="14"/>
        <v>2022</v>
      </c>
      <c r="D921" s="9" t="str">
        <f>TEXT(salestable[[#This Row],[OrderDate]],"MMM")</f>
        <v>Mar</v>
      </c>
      <c r="E921" s="14" t="s">
        <v>2946</v>
      </c>
      <c r="F921" s="14" t="s">
        <v>2440</v>
      </c>
      <c r="G921" s="14" t="s">
        <v>254</v>
      </c>
      <c r="H921" s="14" t="s">
        <v>255</v>
      </c>
      <c r="I921" s="14" t="s">
        <v>180</v>
      </c>
      <c r="J921" s="14" t="s">
        <v>79</v>
      </c>
      <c r="K921" s="25">
        <v>1</v>
      </c>
      <c r="L921" s="16">
        <v>73.239999999999995</v>
      </c>
      <c r="M921" s="17">
        <v>0.05</v>
      </c>
      <c r="N921" s="18">
        <v>5.57</v>
      </c>
      <c r="O921" s="18">
        <v>3.42</v>
      </c>
      <c r="P921" s="18">
        <v>78.569999999999993</v>
      </c>
      <c r="Q921" s="14" t="s">
        <v>80</v>
      </c>
      <c r="R921" s="14" t="s">
        <v>28</v>
      </c>
      <c r="S921" s="14" t="s">
        <v>145</v>
      </c>
      <c r="T921" s="14" t="s">
        <v>146</v>
      </c>
      <c r="U921" s="14" t="s">
        <v>235</v>
      </c>
      <c r="V921" s="14" t="s">
        <v>2947</v>
      </c>
    </row>
    <row r="922" spans="1:22" ht="17.100000000000001" customHeight="1" x14ac:dyDescent="0.25">
      <c r="A922" s="28" t="s">
        <v>2948</v>
      </c>
      <c r="B922" s="10">
        <v>45096</v>
      </c>
      <c r="C922" s="9">
        <f t="shared" si="14"/>
        <v>2023</v>
      </c>
      <c r="D922" s="9" t="str">
        <f>TEXT(salestable[[#This Row],[OrderDate]],"MMM")</f>
        <v>Jun</v>
      </c>
      <c r="E922" s="9" t="s">
        <v>2949</v>
      </c>
      <c r="F922" s="9" t="s">
        <v>772</v>
      </c>
      <c r="G922" s="9" t="s">
        <v>56</v>
      </c>
      <c r="H922" s="9" t="s">
        <v>57</v>
      </c>
      <c r="I922" s="9" t="s">
        <v>180</v>
      </c>
      <c r="J922" s="9" t="s">
        <v>263</v>
      </c>
      <c r="K922" s="25">
        <v>4</v>
      </c>
      <c r="L922" s="11">
        <v>103.58</v>
      </c>
      <c r="M922" s="12">
        <v>0.1</v>
      </c>
      <c r="N922" s="13">
        <v>18.64</v>
      </c>
      <c r="O922" s="13">
        <v>8.36</v>
      </c>
      <c r="P922" s="13">
        <v>399.89</v>
      </c>
      <c r="Q922" s="9" t="s">
        <v>80</v>
      </c>
      <c r="R922" s="9" t="s">
        <v>28</v>
      </c>
      <c r="S922" s="9" t="s">
        <v>116</v>
      </c>
      <c r="T922" s="9" t="s">
        <v>42</v>
      </c>
      <c r="U922" s="9" t="s">
        <v>43</v>
      </c>
      <c r="V922" s="9" t="s">
        <v>2950</v>
      </c>
    </row>
    <row r="923" spans="1:22" ht="17.100000000000001" customHeight="1" x14ac:dyDescent="0.25">
      <c r="A923" s="29" t="s">
        <v>2951</v>
      </c>
      <c r="B923" s="15">
        <v>45105</v>
      </c>
      <c r="C923" s="9">
        <f t="shared" si="14"/>
        <v>2023</v>
      </c>
      <c r="D923" s="9" t="str">
        <f>TEXT(salestable[[#This Row],[OrderDate]],"MMM")</f>
        <v>Jun</v>
      </c>
      <c r="E923" s="14" t="s">
        <v>2952</v>
      </c>
      <c r="F923" s="14" t="s">
        <v>159</v>
      </c>
      <c r="G923" s="14" t="s">
        <v>592</v>
      </c>
      <c r="H923" s="14" t="s">
        <v>593</v>
      </c>
      <c r="I923" s="14" t="s">
        <v>108</v>
      </c>
      <c r="J923" s="14" t="s">
        <v>123</v>
      </c>
      <c r="K923" s="25">
        <v>4</v>
      </c>
      <c r="L923" s="16">
        <v>296.88</v>
      </c>
      <c r="M923" s="17">
        <v>0.1</v>
      </c>
      <c r="N923" s="18">
        <v>53.44</v>
      </c>
      <c r="O923" s="18">
        <v>1.53</v>
      </c>
      <c r="P923" s="18">
        <v>1123.74</v>
      </c>
      <c r="Q923" s="14" t="s">
        <v>40</v>
      </c>
      <c r="R923" s="14" t="s">
        <v>28</v>
      </c>
      <c r="S923" s="14" t="s">
        <v>221</v>
      </c>
      <c r="T923" s="14" t="s">
        <v>222</v>
      </c>
      <c r="U923" s="14" t="s">
        <v>72</v>
      </c>
      <c r="V923" s="14" t="s">
        <v>625</v>
      </c>
    </row>
    <row r="924" spans="1:22" ht="17.100000000000001" customHeight="1" x14ac:dyDescent="0.25">
      <c r="A924" s="28" t="s">
        <v>2953</v>
      </c>
      <c r="B924" s="10">
        <v>44707</v>
      </c>
      <c r="C924" s="9">
        <f t="shared" si="14"/>
        <v>2022</v>
      </c>
      <c r="D924" s="9" t="str">
        <f>TEXT(salestable[[#This Row],[OrderDate]],"MMM")</f>
        <v>May</v>
      </c>
      <c r="E924" s="9" t="s">
        <v>2954</v>
      </c>
      <c r="F924" s="9" t="s">
        <v>757</v>
      </c>
      <c r="G924" s="9" t="s">
        <v>675</v>
      </c>
      <c r="H924" s="9" t="s">
        <v>676</v>
      </c>
      <c r="I924" s="9" t="s">
        <v>180</v>
      </c>
      <c r="J924" s="9" t="s">
        <v>58</v>
      </c>
      <c r="K924" s="25">
        <v>3</v>
      </c>
      <c r="L924" s="11">
        <v>32.54</v>
      </c>
      <c r="M924" s="12">
        <v>0.1</v>
      </c>
      <c r="N924" s="13">
        <v>0</v>
      </c>
      <c r="O924" s="13">
        <v>12.4</v>
      </c>
      <c r="P924" s="13">
        <v>100.26</v>
      </c>
      <c r="Q924" s="9" t="s">
        <v>80</v>
      </c>
      <c r="R924" s="9" t="s">
        <v>28</v>
      </c>
      <c r="S924" s="9" t="s">
        <v>221</v>
      </c>
      <c r="T924" s="9" t="s">
        <v>222</v>
      </c>
      <c r="U924" s="9" t="s">
        <v>43</v>
      </c>
      <c r="V924" s="9" t="s">
        <v>2955</v>
      </c>
    </row>
    <row r="925" spans="1:22" ht="17.100000000000001" customHeight="1" x14ac:dyDescent="0.25">
      <c r="A925" s="29" t="s">
        <v>2956</v>
      </c>
      <c r="B925" s="15">
        <v>44859</v>
      </c>
      <c r="C925" s="9">
        <f t="shared" si="14"/>
        <v>2022</v>
      </c>
      <c r="D925" s="9" t="str">
        <f>TEXT(salestable[[#This Row],[OrderDate]],"MMM")</f>
        <v>Oct</v>
      </c>
      <c r="E925" s="14" t="s">
        <v>2957</v>
      </c>
      <c r="F925" s="14" t="s">
        <v>1402</v>
      </c>
      <c r="G925" s="14" t="s">
        <v>215</v>
      </c>
      <c r="H925" s="14" t="s">
        <v>216</v>
      </c>
      <c r="I925" s="14" t="s">
        <v>25</v>
      </c>
      <c r="J925" s="14" t="s">
        <v>256</v>
      </c>
      <c r="K925" s="25">
        <v>3</v>
      </c>
      <c r="L925" s="16">
        <v>398.07</v>
      </c>
      <c r="M925" s="17">
        <v>0.25</v>
      </c>
      <c r="N925" s="18">
        <v>44.78</v>
      </c>
      <c r="O925" s="18">
        <v>5.64</v>
      </c>
      <c r="P925" s="18">
        <v>946.08</v>
      </c>
      <c r="Q925" s="14" t="s">
        <v>69</v>
      </c>
      <c r="R925" s="14" t="s">
        <v>28</v>
      </c>
      <c r="S925" s="14" t="s">
        <v>100</v>
      </c>
      <c r="T925" s="14" t="s">
        <v>101</v>
      </c>
      <c r="U925" s="14" t="s">
        <v>43</v>
      </c>
      <c r="V925" s="14" t="s">
        <v>2003</v>
      </c>
    </row>
    <row r="926" spans="1:22" ht="17.100000000000001" customHeight="1" x14ac:dyDescent="0.25">
      <c r="A926" s="28" t="s">
        <v>2958</v>
      </c>
      <c r="B926" s="10">
        <v>44973</v>
      </c>
      <c r="C926" s="9">
        <f t="shared" si="14"/>
        <v>2023</v>
      </c>
      <c r="D926" s="9" t="str">
        <f>TEXT(salestable[[#This Row],[OrderDate]],"MMM")</f>
        <v>Feb</v>
      </c>
      <c r="E926" s="9" t="s">
        <v>2959</v>
      </c>
      <c r="F926" s="9" t="s">
        <v>291</v>
      </c>
      <c r="G926" s="9" t="s">
        <v>386</v>
      </c>
      <c r="H926" s="9" t="s">
        <v>387</v>
      </c>
      <c r="I926" s="9" t="s">
        <v>38</v>
      </c>
      <c r="J926" s="9" t="s">
        <v>26</v>
      </c>
      <c r="K926" s="25">
        <v>5</v>
      </c>
      <c r="L926" s="11">
        <v>372.64</v>
      </c>
      <c r="M926" s="12">
        <v>0.3</v>
      </c>
      <c r="N926" s="13">
        <v>104.34</v>
      </c>
      <c r="O926" s="13">
        <v>6.33</v>
      </c>
      <c r="P926" s="13">
        <v>1414.91</v>
      </c>
      <c r="Q926" s="9" t="s">
        <v>69</v>
      </c>
      <c r="R926" s="9" t="s">
        <v>28</v>
      </c>
      <c r="S926" s="9" t="s">
        <v>51</v>
      </c>
      <c r="T926" s="9" t="s">
        <v>42</v>
      </c>
      <c r="U926" s="9" t="s">
        <v>43</v>
      </c>
      <c r="V926" s="9" t="s">
        <v>2960</v>
      </c>
    </row>
    <row r="927" spans="1:22" ht="17.100000000000001" customHeight="1" x14ac:dyDescent="0.25">
      <c r="A927" s="29" t="s">
        <v>2961</v>
      </c>
      <c r="B927" s="15">
        <v>44846</v>
      </c>
      <c r="C927" s="9">
        <f t="shared" si="14"/>
        <v>2022</v>
      </c>
      <c r="D927" s="9" t="str">
        <f>TEXT(salestable[[#This Row],[OrderDate]],"MMM")</f>
        <v>Oct</v>
      </c>
      <c r="E927" s="14" t="s">
        <v>2962</v>
      </c>
      <c r="F927" s="14" t="s">
        <v>516</v>
      </c>
      <c r="G927" s="14" t="s">
        <v>945</v>
      </c>
      <c r="H927" s="14" t="s">
        <v>946</v>
      </c>
      <c r="I927" s="14" t="s">
        <v>98</v>
      </c>
      <c r="J927" s="14" t="s">
        <v>256</v>
      </c>
      <c r="K927" s="25">
        <v>3</v>
      </c>
      <c r="L927" s="16">
        <v>593.29</v>
      </c>
      <c r="M927" s="17">
        <v>0.1</v>
      </c>
      <c r="N927" s="18">
        <v>128.15</v>
      </c>
      <c r="O927" s="18">
        <v>14.55</v>
      </c>
      <c r="P927" s="18">
        <v>1744.58</v>
      </c>
      <c r="Q927" s="14" t="s">
        <v>69</v>
      </c>
      <c r="R927" s="14" t="s">
        <v>28</v>
      </c>
      <c r="S927" s="14" t="s">
        <v>100</v>
      </c>
      <c r="T927" s="14" t="s">
        <v>101</v>
      </c>
      <c r="U927" s="14" t="s">
        <v>43</v>
      </c>
      <c r="V927" s="14" t="s">
        <v>1889</v>
      </c>
    </row>
    <row r="928" spans="1:22" ht="17.100000000000001" customHeight="1" x14ac:dyDescent="0.25">
      <c r="A928" s="28" t="s">
        <v>2963</v>
      </c>
      <c r="B928" s="10">
        <v>45655</v>
      </c>
      <c r="C928" s="9">
        <f t="shared" si="14"/>
        <v>2024</v>
      </c>
      <c r="D928" s="9" t="str">
        <f>TEXT(salestable[[#This Row],[OrderDate]],"MMM")</f>
        <v>Dec</v>
      </c>
      <c r="E928" s="9" t="s">
        <v>2964</v>
      </c>
      <c r="F928" s="9" t="s">
        <v>555</v>
      </c>
      <c r="G928" s="9" t="s">
        <v>434</v>
      </c>
      <c r="H928" s="9" t="s">
        <v>435</v>
      </c>
      <c r="I928" s="9" t="s">
        <v>38</v>
      </c>
      <c r="J928" s="9" t="s">
        <v>256</v>
      </c>
      <c r="K928" s="25">
        <v>2</v>
      </c>
      <c r="L928" s="11">
        <v>586.9</v>
      </c>
      <c r="M928" s="12">
        <v>0</v>
      </c>
      <c r="N928" s="13">
        <v>58.69</v>
      </c>
      <c r="O928" s="13">
        <v>2.33</v>
      </c>
      <c r="P928" s="13">
        <v>1234.82</v>
      </c>
      <c r="Q928" s="9" t="s">
        <v>153</v>
      </c>
      <c r="R928" s="9" t="s">
        <v>28</v>
      </c>
      <c r="S928" s="9" t="s">
        <v>71</v>
      </c>
      <c r="T928" s="9" t="s">
        <v>42</v>
      </c>
      <c r="U928" s="9" t="s">
        <v>43</v>
      </c>
      <c r="V928" s="9" t="s">
        <v>1784</v>
      </c>
    </row>
    <row r="929" spans="1:22" ht="17.100000000000001" customHeight="1" x14ac:dyDescent="0.25">
      <c r="A929" s="29" t="s">
        <v>2965</v>
      </c>
      <c r="B929" s="15">
        <v>44204</v>
      </c>
      <c r="C929" s="9">
        <f t="shared" si="14"/>
        <v>2021</v>
      </c>
      <c r="D929" s="9" t="str">
        <f>TEXT(salestable[[#This Row],[OrderDate]],"MMM")</f>
        <v>Jan</v>
      </c>
      <c r="E929" s="14" t="s">
        <v>2966</v>
      </c>
      <c r="F929" s="14" t="s">
        <v>1402</v>
      </c>
      <c r="G929" s="14" t="s">
        <v>280</v>
      </c>
      <c r="H929" s="14" t="s">
        <v>281</v>
      </c>
      <c r="I929" s="14" t="s">
        <v>25</v>
      </c>
      <c r="J929" s="14" t="s">
        <v>58</v>
      </c>
      <c r="K929" s="25">
        <v>1</v>
      </c>
      <c r="L929" s="16">
        <v>474.1</v>
      </c>
      <c r="M929" s="17">
        <v>0.2</v>
      </c>
      <c r="N929" s="18">
        <v>18.96</v>
      </c>
      <c r="O929" s="18">
        <v>12.15</v>
      </c>
      <c r="P929" s="18">
        <v>410.39</v>
      </c>
      <c r="Q929" s="14" t="s">
        <v>69</v>
      </c>
      <c r="R929" s="14" t="s">
        <v>28</v>
      </c>
      <c r="S929" s="14" t="s">
        <v>81</v>
      </c>
      <c r="T929" s="14" t="s">
        <v>82</v>
      </c>
      <c r="U929" s="14" t="s">
        <v>43</v>
      </c>
      <c r="V929" s="14" t="s">
        <v>2967</v>
      </c>
    </row>
    <row r="930" spans="1:22" ht="17.100000000000001" customHeight="1" x14ac:dyDescent="0.25">
      <c r="A930" s="28" t="s">
        <v>2968</v>
      </c>
      <c r="B930" s="10">
        <v>44919</v>
      </c>
      <c r="C930" s="9">
        <f t="shared" si="14"/>
        <v>2022</v>
      </c>
      <c r="D930" s="9" t="str">
        <f>TEXT(salestable[[#This Row],[OrderDate]],"MMM")</f>
        <v>Dec</v>
      </c>
      <c r="E930" s="9" t="s">
        <v>2969</v>
      </c>
      <c r="F930" s="9" t="s">
        <v>144</v>
      </c>
      <c r="G930" s="9" t="s">
        <v>56</v>
      </c>
      <c r="H930" s="9" t="s">
        <v>57</v>
      </c>
      <c r="I930" s="9" t="s">
        <v>25</v>
      </c>
      <c r="J930" s="9" t="s">
        <v>68</v>
      </c>
      <c r="K930" s="25">
        <v>4</v>
      </c>
      <c r="L930" s="11">
        <v>95.55</v>
      </c>
      <c r="M930" s="12">
        <v>0.1</v>
      </c>
      <c r="N930" s="13">
        <v>17.2</v>
      </c>
      <c r="O930" s="13">
        <v>5.86</v>
      </c>
      <c r="P930" s="13">
        <v>367.04</v>
      </c>
      <c r="Q930" s="9" t="s">
        <v>69</v>
      </c>
      <c r="R930" s="9" t="s">
        <v>28</v>
      </c>
      <c r="S930" s="9" t="s">
        <v>60</v>
      </c>
      <c r="T930" s="9" t="s">
        <v>61</v>
      </c>
      <c r="U930" s="9" t="s">
        <v>31</v>
      </c>
      <c r="V930" s="9" t="s">
        <v>2855</v>
      </c>
    </row>
    <row r="931" spans="1:22" ht="17.100000000000001" customHeight="1" x14ac:dyDescent="0.25">
      <c r="A931" s="29" t="s">
        <v>2970</v>
      </c>
      <c r="B931" s="15">
        <v>43976</v>
      </c>
      <c r="C931" s="9">
        <f t="shared" si="14"/>
        <v>2020</v>
      </c>
      <c r="D931" s="9" t="str">
        <f>TEXT(salestable[[#This Row],[OrderDate]],"MMM")</f>
        <v>May</v>
      </c>
      <c r="E931" s="14" t="s">
        <v>2971</v>
      </c>
      <c r="F931" s="14" t="s">
        <v>177</v>
      </c>
      <c r="G931" s="14" t="s">
        <v>261</v>
      </c>
      <c r="H931" s="14" t="s">
        <v>262</v>
      </c>
      <c r="I931" s="14" t="s">
        <v>108</v>
      </c>
      <c r="J931" s="14" t="s">
        <v>39</v>
      </c>
      <c r="K931" s="25">
        <v>2</v>
      </c>
      <c r="L931" s="16">
        <v>236.84</v>
      </c>
      <c r="M931" s="17">
        <v>0.25</v>
      </c>
      <c r="N931" s="18">
        <v>28.42</v>
      </c>
      <c r="O931" s="18">
        <v>9.26</v>
      </c>
      <c r="P931" s="18">
        <v>392.94</v>
      </c>
      <c r="Q931" s="14" t="s">
        <v>27</v>
      </c>
      <c r="R931" s="14" t="s">
        <v>99</v>
      </c>
      <c r="S931" s="14" t="s">
        <v>89</v>
      </c>
      <c r="T931" s="14" t="s">
        <v>90</v>
      </c>
      <c r="U931" s="14" t="s">
        <v>43</v>
      </c>
      <c r="V931" s="14" t="s">
        <v>2972</v>
      </c>
    </row>
    <row r="932" spans="1:22" ht="17.100000000000001" customHeight="1" x14ac:dyDescent="0.25">
      <c r="A932" s="28" t="s">
        <v>2973</v>
      </c>
      <c r="B932" s="10">
        <v>44054</v>
      </c>
      <c r="C932" s="9">
        <f t="shared" si="14"/>
        <v>2020</v>
      </c>
      <c r="D932" s="9" t="str">
        <f>TEXT(salestable[[#This Row],[OrderDate]],"MMM")</f>
        <v>Aug</v>
      </c>
      <c r="E932" s="9" t="s">
        <v>2974</v>
      </c>
      <c r="F932" s="9" t="s">
        <v>894</v>
      </c>
      <c r="G932" s="9" t="s">
        <v>812</v>
      </c>
      <c r="H932" s="9" t="s">
        <v>813</v>
      </c>
      <c r="I932" s="9" t="s">
        <v>180</v>
      </c>
      <c r="J932" s="9" t="s">
        <v>39</v>
      </c>
      <c r="K932" s="25">
        <v>5</v>
      </c>
      <c r="L932" s="11">
        <v>549.70000000000005</v>
      </c>
      <c r="M932" s="12">
        <v>0.05</v>
      </c>
      <c r="N932" s="13">
        <v>130.55000000000001</v>
      </c>
      <c r="O932" s="13">
        <v>4.1900000000000004</v>
      </c>
      <c r="P932" s="13">
        <v>2745.82</v>
      </c>
      <c r="Q932" s="9" t="s">
        <v>40</v>
      </c>
      <c r="R932" s="9" t="s">
        <v>28</v>
      </c>
      <c r="S932" s="9" t="s">
        <v>100</v>
      </c>
      <c r="T932" s="9" t="s">
        <v>101</v>
      </c>
      <c r="U932" s="9" t="s">
        <v>43</v>
      </c>
      <c r="V932" s="9" t="s">
        <v>2975</v>
      </c>
    </row>
    <row r="933" spans="1:22" ht="17.100000000000001" customHeight="1" x14ac:dyDescent="0.25">
      <c r="A933" s="29" t="s">
        <v>2976</v>
      </c>
      <c r="B933" s="15">
        <v>45093</v>
      </c>
      <c r="C933" s="9">
        <f t="shared" si="14"/>
        <v>2023</v>
      </c>
      <c r="D933" s="9" t="str">
        <f>TEXT(salestable[[#This Row],[OrderDate]],"MMM")</f>
        <v>Jun</v>
      </c>
      <c r="E933" s="14" t="s">
        <v>2977</v>
      </c>
      <c r="F933" s="14" t="s">
        <v>706</v>
      </c>
      <c r="G933" s="14" t="s">
        <v>358</v>
      </c>
      <c r="H933" s="14" t="s">
        <v>359</v>
      </c>
      <c r="I933" s="14" t="s">
        <v>108</v>
      </c>
      <c r="J933" s="14" t="s">
        <v>123</v>
      </c>
      <c r="K933" s="25">
        <v>5</v>
      </c>
      <c r="L933" s="16">
        <v>62.9</v>
      </c>
      <c r="M933" s="17">
        <v>0.1</v>
      </c>
      <c r="N933" s="18">
        <v>33.97</v>
      </c>
      <c r="O933" s="18">
        <v>7.71</v>
      </c>
      <c r="P933" s="18">
        <v>324.73</v>
      </c>
      <c r="Q933" s="14" t="s">
        <v>69</v>
      </c>
      <c r="R933" s="14" t="s">
        <v>28</v>
      </c>
      <c r="S933" s="14" t="s">
        <v>154</v>
      </c>
      <c r="T933" s="14" t="s">
        <v>155</v>
      </c>
      <c r="U933" s="14" t="s">
        <v>43</v>
      </c>
      <c r="V933" s="14" t="s">
        <v>2346</v>
      </c>
    </row>
    <row r="934" spans="1:22" ht="17.100000000000001" customHeight="1" x14ac:dyDescent="0.25">
      <c r="A934" s="28" t="s">
        <v>2978</v>
      </c>
      <c r="B934" s="10">
        <v>44007</v>
      </c>
      <c r="C934" s="9">
        <f t="shared" si="14"/>
        <v>2020</v>
      </c>
      <c r="D934" s="9" t="str">
        <f>TEXT(salestable[[#This Row],[OrderDate]],"MMM")</f>
        <v>Jun</v>
      </c>
      <c r="E934" s="9" t="s">
        <v>2979</v>
      </c>
      <c r="F934" s="9" t="s">
        <v>1241</v>
      </c>
      <c r="G934" s="9" t="s">
        <v>23</v>
      </c>
      <c r="H934" s="9" t="s">
        <v>24</v>
      </c>
      <c r="I934" s="9" t="s">
        <v>25</v>
      </c>
      <c r="J934" s="9" t="s">
        <v>354</v>
      </c>
      <c r="K934" s="25">
        <v>1</v>
      </c>
      <c r="L934" s="11">
        <v>325.77</v>
      </c>
      <c r="M934" s="12">
        <v>0.15</v>
      </c>
      <c r="N934" s="13">
        <v>33.229999999999997</v>
      </c>
      <c r="O934" s="13">
        <v>6.01</v>
      </c>
      <c r="P934" s="13">
        <v>316.14</v>
      </c>
      <c r="Q934" s="9" t="s">
        <v>69</v>
      </c>
      <c r="R934" s="9" t="s">
        <v>28</v>
      </c>
      <c r="S934" s="9" t="s">
        <v>339</v>
      </c>
      <c r="T934" s="9" t="s">
        <v>82</v>
      </c>
      <c r="U934" s="9" t="s">
        <v>31</v>
      </c>
      <c r="V934" s="9" t="s">
        <v>2980</v>
      </c>
    </row>
    <row r="935" spans="1:22" ht="17.100000000000001" customHeight="1" x14ac:dyDescent="0.25">
      <c r="A935" s="29" t="s">
        <v>2981</v>
      </c>
      <c r="B935" s="15">
        <v>45633</v>
      </c>
      <c r="C935" s="9">
        <f t="shared" si="14"/>
        <v>2024</v>
      </c>
      <c r="D935" s="9" t="str">
        <f>TEXT(salestable[[#This Row],[OrderDate]],"MMM")</f>
        <v>Dec</v>
      </c>
      <c r="E935" s="14" t="s">
        <v>2982</v>
      </c>
      <c r="F935" s="14" t="s">
        <v>1739</v>
      </c>
      <c r="G935" s="14" t="s">
        <v>130</v>
      </c>
      <c r="H935" s="14" t="s">
        <v>131</v>
      </c>
      <c r="I935" s="14" t="s">
        <v>25</v>
      </c>
      <c r="J935" s="14" t="s">
        <v>256</v>
      </c>
      <c r="K935" s="25">
        <v>3</v>
      </c>
      <c r="L935" s="16">
        <v>433.01</v>
      </c>
      <c r="M935" s="17">
        <v>0.15</v>
      </c>
      <c r="N935" s="18">
        <v>55.21</v>
      </c>
      <c r="O935" s="18">
        <v>3.77</v>
      </c>
      <c r="P935" s="18">
        <v>1163.1600000000001</v>
      </c>
      <c r="Q935" s="14" t="s">
        <v>40</v>
      </c>
      <c r="R935" s="14" t="s">
        <v>28</v>
      </c>
      <c r="S935" s="14" t="s">
        <v>228</v>
      </c>
      <c r="T935" s="14" t="s">
        <v>82</v>
      </c>
      <c r="U935" s="14" t="s">
        <v>43</v>
      </c>
      <c r="V935" s="14" t="s">
        <v>2983</v>
      </c>
    </row>
    <row r="936" spans="1:22" ht="17.100000000000001" customHeight="1" x14ac:dyDescent="0.25">
      <c r="A936" s="28" t="s">
        <v>2984</v>
      </c>
      <c r="B936" s="10">
        <v>44683</v>
      </c>
      <c r="C936" s="9">
        <f t="shared" si="14"/>
        <v>2022</v>
      </c>
      <c r="D936" s="9" t="str">
        <f>TEXT(salestable[[#This Row],[OrderDate]],"MMM")</f>
        <v>May</v>
      </c>
      <c r="E936" s="9" t="s">
        <v>2985</v>
      </c>
      <c r="F936" s="9" t="s">
        <v>1636</v>
      </c>
      <c r="G936" s="9" t="s">
        <v>469</v>
      </c>
      <c r="H936" s="9" t="s">
        <v>470</v>
      </c>
      <c r="I936" s="9" t="s">
        <v>180</v>
      </c>
      <c r="J936" s="9" t="s">
        <v>79</v>
      </c>
      <c r="K936" s="25">
        <v>2</v>
      </c>
      <c r="L936" s="11">
        <v>85.61</v>
      </c>
      <c r="M936" s="12">
        <v>0</v>
      </c>
      <c r="N936" s="13">
        <v>20.55</v>
      </c>
      <c r="O936" s="13">
        <v>13.9</v>
      </c>
      <c r="P936" s="13">
        <v>205.67</v>
      </c>
      <c r="Q936" s="9" t="s">
        <v>40</v>
      </c>
      <c r="R936" s="9" t="s">
        <v>28</v>
      </c>
      <c r="S936" s="9" t="s">
        <v>89</v>
      </c>
      <c r="T936" s="9" t="s">
        <v>90</v>
      </c>
      <c r="U936" s="9" t="s">
        <v>235</v>
      </c>
      <c r="V936" s="9" t="s">
        <v>2986</v>
      </c>
    </row>
    <row r="937" spans="1:22" ht="17.100000000000001" customHeight="1" x14ac:dyDescent="0.25">
      <c r="A937" s="29" t="s">
        <v>2987</v>
      </c>
      <c r="B937" s="15">
        <v>45136</v>
      </c>
      <c r="C937" s="9">
        <f t="shared" si="14"/>
        <v>2023</v>
      </c>
      <c r="D937" s="9" t="str">
        <f>TEXT(salestable[[#This Row],[OrderDate]],"MMM")</f>
        <v>Jul</v>
      </c>
      <c r="E937" s="14" t="s">
        <v>2988</v>
      </c>
      <c r="F937" s="14" t="s">
        <v>2168</v>
      </c>
      <c r="G937" s="14" t="s">
        <v>77</v>
      </c>
      <c r="H937" s="14" t="s">
        <v>78</v>
      </c>
      <c r="I937" s="14" t="s">
        <v>180</v>
      </c>
      <c r="J937" s="14" t="s">
        <v>263</v>
      </c>
      <c r="K937" s="25">
        <v>3</v>
      </c>
      <c r="L937" s="16">
        <v>472.98</v>
      </c>
      <c r="M937" s="17">
        <v>0.1</v>
      </c>
      <c r="N937" s="18">
        <v>63.85</v>
      </c>
      <c r="O937" s="18">
        <v>10.51</v>
      </c>
      <c r="P937" s="18">
        <v>1351.41</v>
      </c>
      <c r="Q937" s="14" t="s">
        <v>69</v>
      </c>
      <c r="R937" s="14" t="s">
        <v>28</v>
      </c>
      <c r="S937" s="14" t="s">
        <v>339</v>
      </c>
      <c r="T937" s="14" t="s">
        <v>82</v>
      </c>
      <c r="U937" s="14" t="s">
        <v>43</v>
      </c>
      <c r="V937" s="14" t="s">
        <v>2989</v>
      </c>
    </row>
    <row r="938" spans="1:22" ht="17.100000000000001" customHeight="1" x14ac:dyDescent="0.25">
      <c r="A938" s="28" t="s">
        <v>2990</v>
      </c>
      <c r="B938" s="10">
        <v>43893</v>
      </c>
      <c r="C938" s="9">
        <f t="shared" si="14"/>
        <v>2020</v>
      </c>
      <c r="D938" s="9" t="str">
        <f>TEXT(salestable[[#This Row],[OrderDate]],"MMM")</f>
        <v>Mar</v>
      </c>
      <c r="E938" s="9" t="s">
        <v>2991</v>
      </c>
      <c r="F938" s="9" t="s">
        <v>591</v>
      </c>
      <c r="G938" s="9" t="s">
        <v>202</v>
      </c>
      <c r="H938" s="9" t="s">
        <v>203</v>
      </c>
      <c r="I938" s="9" t="s">
        <v>180</v>
      </c>
      <c r="J938" s="9" t="s">
        <v>79</v>
      </c>
      <c r="K938" s="25">
        <v>2</v>
      </c>
      <c r="L938" s="11">
        <v>211.1</v>
      </c>
      <c r="M938" s="12">
        <v>0.05</v>
      </c>
      <c r="N938" s="13">
        <v>20.05</v>
      </c>
      <c r="O938" s="13">
        <v>2.83</v>
      </c>
      <c r="P938" s="13">
        <v>423.97</v>
      </c>
      <c r="Q938" s="9" t="s">
        <v>69</v>
      </c>
      <c r="R938" s="9" t="s">
        <v>28</v>
      </c>
      <c r="S938" s="9" t="s">
        <v>89</v>
      </c>
      <c r="T938" s="9" t="s">
        <v>90</v>
      </c>
      <c r="U938" s="9" t="s">
        <v>43</v>
      </c>
      <c r="V938" s="9" t="s">
        <v>1308</v>
      </c>
    </row>
    <row r="939" spans="1:22" ht="17.100000000000001" customHeight="1" x14ac:dyDescent="0.25">
      <c r="A939" s="29" t="s">
        <v>2992</v>
      </c>
      <c r="B939" s="15">
        <v>45071</v>
      </c>
      <c r="C939" s="9">
        <f t="shared" si="14"/>
        <v>2023</v>
      </c>
      <c r="D939" s="9" t="str">
        <f>TEXT(salestable[[#This Row],[OrderDate]],"MMM")</f>
        <v>May</v>
      </c>
      <c r="E939" s="14" t="s">
        <v>2993</v>
      </c>
      <c r="F939" s="14" t="s">
        <v>1250</v>
      </c>
      <c r="G939" s="14" t="s">
        <v>337</v>
      </c>
      <c r="H939" s="14" t="s">
        <v>338</v>
      </c>
      <c r="I939" s="14" t="s">
        <v>50</v>
      </c>
      <c r="J939" s="14" t="s">
        <v>123</v>
      </c>
      <c r="K939" s="25">
        <v>1</v>
      </c>
      <c r="L939" s="16">
        <v>218.69</v>
      </c>
      <c r="M939" s="17">
        <v>0.25</v>
      </c>
      <c r="N939" s="18">
        <v>13.12</v>
      </c>
      <c r="O939" s="18">
        <v>4.75</v>
      </c>
      <c r="P939" s="18">
        <v>181.89</v>
      </c>
      <c r="Q939" s="14" t="s">
        <v>69</v>
      </c>
      <c r="R939" s="14" t="s">
        <v>132</v>
      </c>
      <c r="S939" s="14" t="s">
        <v>71</v>
      </c>
      <c r="T939" s="14" t="s">
        <v>42</v>
      </c>
      <c r="U939" s="14" t="s">
        <v>43</v>
      </c>
      <c r="V939" s="14" t="s">
        <v>2790</v>
      </c>
    </row>
    <row r="940" spans="1:22" ht="17.100000000000001" customHeight="1" x14ac:dyDescent="0.25">
      <c r="A940" s="28" t="s">
        <v>2994</v>
      </c>
      <c r="B940" s="10">
        <v>44657</v>
      </c>
      <c r="C940" s="9">
        <f t="shared" si="14"/>
        <v>2022</v>
      </c>
      <c r="D940" s="9" t="str">
        <f>TEXT(salestable[[#This Row],[OrderDate]],"MMM")</f>
        <v>Apr</v>
      </c>
      <c r="E940" s="9" t="s">
        <v>2995</v>
      </c>
      <c r="F940" s="9" t="s">
        <v>279</v>
      </c>
      <c r="G940" s="9" t="s">
        <v>783</v>
      </c>
      <c r="H940" s="9" t="s">
        <v>784</v>
      </c>
      <c r="I940" s="9" t="s">
        <v>38</v>
      </c>
      <c r="J940" s="9" t="s">
        <v>109</v>
      </c>
      <c r="K940" s="25">
        <v>5</v>
      </c>
      <c r="L940" s="11">
        <v>526.08000000000004</v>
      </c>
      <c r="M940" s="12">
        <v>0.15</v>
      </c>
      <c r="N940" s="13">
        <v>0</v>
      </c>
      <c r="O940" s="13">
        <v>8.1199999999999992</v>
      </c>
      <c r="P940" s="13">
        <v>2243.96</v>
      </c>
      <c r="Q940" s="9" t="s">
        <v>69</v>
      </c>
      <c r="R940" s="9" t="s">
        <v>132</v>
      </c>
      <c r="S940" s="9" t="s">
        <v>100</v>
      </c>
      <c r="T940" s="9" t="s">
        <v>101</v>
      </c>
      <c r="U940" s="9" t="s">
        <v>43</v>
      </c>
      <c r="V940" s="9" t="s">
        <v>2996</v>
      </c>
    </row>
    <row r="941" spans="1:22" ht="17.100000000000001" customHeight="1" x14ac:dyDescent="0.25">
      <c r="A941" s="29" t="s">
        <v>2997</v>
      </c>
      <c r="B941" s="15">
        <v>44625</v>
      </c>
      <c r="C941" s="9">
        <f t="shared" si="14"/>
        <v>2022</v>
      </c>
      <c r="D941" s="9" t="str">
        <f>TEXT(salestable[[#This Row],[OrderDate]],"MMM")</f>
        <v>Mar</v>
      </c>
      <c r="E941" s="14" t="s">
        <v>2998</v>
      </c>
      <c r="F941" s="14" t="s">
        <v>260</v>
      </c>
      <c r="G941" s="14" t="s">
        <v>244</v>
      </c>
      <c r="H941" s="14" t="s">
        <v>245</v>
      </c>
      <c r="I941" s="14" t="s">
        <v>50</v>
      </c>
      <c r="J941" s="14" t="s">
        <v>109</v>
      </c>
      <c r="K941" s="25">
        <v>5</v>
      </c>
      <c r="L941" s="16">
        <v>162.19999999999999</v>
      </c>
      <c r="M941" s="17">
        <v>0.05</v>
      </c>
      <c r="N941" s="18">
        <v>0</v>
      </c>
      <c r="O941" s="18">
        <v>13.53</v>
      </c>
      <c r="P941" s="18">
        <v>783.98</v>
      </c>
      <c r="Q941" s="14" t="s">
        <v>153</v>
      </c>
      <c r="R941" s="14" t="s">
        <v>28</v>
      </c>
      <c r="S941" s="14" t="s">
        <v>182</v>
      </c>
      <c r="T941" s="14" t="s">
        <v>183</v>
      </c>
      <c r="U941" s="14" t="s">
        <v>31</v>
      </c>
      <c r="V941" s="14" t="s">
        <v>2999</v>
      </c>
    </row>
    <row r="942" spans="1:22" ht="17.100000000000001" customHeight="1" x14ac:dyDescent="0.25">
      <c r="A942" s="28" t="s">
        <v>3000</v>
      </c>
      <c r="B942" s="10">
        <v>44519</v>
      </c>
      <c r="C942" s="9">
        <f t="shared" si="14"/>
        <v>2021</v>
      </c>
      <c r="D942" s="9" t="str">
        <f>TEXT(salestable[[#This Row],[OrderDate]],"MMM")</f>
        <v>Nov</v>
      </c>
      <c r="E942" s="9" t="s">
        <v>3001</v>
      </c>
      <c r="F942" s="9" t="s">
        <v>516</v>
      </c>
      <c r="G942" s="9" t="s">
        <v>530</v>
      </c>
      <c r="H942" s="9" t="s">
        <v>531</v>
      </c>
      <c r="I942" s="9" t="s">
        <v>98</v>
      </c>
      <c r="J942" s="9" t="s">
        <v>39</v>
      </c>
      <c r="K942" s="25">
        <v>1</v>
      </c>
      <c r="L942" s="11">
        <v>160.53</v>
      </c>
      <c r="M942" s="12">
        <v>0</v>
      </c>
      <c r="N942" s="13">
        <v>12.84</v>
      </c>
      <c r="O942" s="13">
        <v>14.07</v>
      </c>
      <c r="P942" s="13">
        <v>187.44</v>
      </c>
      <c r="Q942" s="9" t="s">
        <v>153</v>
      </c>
      <c r="R942" s="9" t="s">
        <v>132</v>
      </c>
      <c r="S942" s="9" t="s">
        <v>100</v>
      </c>
      <c r="T942" s="9" t="s">
        <v>101</v>
      </c>
      <c r="U942" s="9" t="s">
        <v>235</v>
      </c>
      <c r="V942" s="9" t="s">
        <v>3002</v>
      </c>
    </row>
    <row r="943" spans="1:22" ht="17.100000000000001" customHeight="1" x14ac:dyDescent="0.25">
      <c r="A943" s="29" t="s">
        <v>3003</v>
      </c>
      <c r="B943" s="15">
        <v>45315</v>
      </c>
      <c r="C943" s="9">
        <f t="shared" si="14"/>
        <v>2024</v>
      </c>
      <c r="D943" s="9" t="str">
        <f>TEXT(salestable[[#This Row],[OrderDate]],"MMM")</f>
        <v>Jan</v>
      </c>
      <c r="E943" s="14" t="s">
        <v>3004</v>
      </c>
      <c r="F943" s="14" t="s">
        <v>65</v>
      </c>
      <c r="G943" s="14" t="s">
        <v>592</v>
      </c>
      <c r="H943" s="14" t="s">
        <v>593</v>
      </c>
      <c r="I943" s="14" t="s">
        <v>25</v>
      </c>
      <c r="J943" s="14" t="s">
        <v>39</v>
      </c>
      <c r="K943" s="25">
        <v>5</v>
      </c>
      <c r="L943" s="16">
        <v>434.27</v>
      </c>
      <c r="M943" s="17">
        <v>0.2</v>
      </c>
      <c r="N943" s="18">
        <v>0</v>
      </c>
      <c r="O943" s="18">
        <v>9.69</v>
      </c>
      <c r="P943" s="18">
        <v>1746.77</v>
      </c>
      <c r="Q943" s="14" t="s">
        <v>27</v>
      </c>
      <c r="R943" s="14" t="s">
        <v>28</v>
      </c>
      <c r="S943" s="14" t="s">
        <v>182</v>
      </c>
      <c r="T943" s="14" t="s">
        <v>183</v>
      </c>
      <c r="U943" s="14" t="s">
        <v>235</v>
      </c>
      <c r="V943" s="14" t="s">
        <v>3005</v>
      </c>
    </row>
    <row r="944" spans="1:22" ht="17.100000000000001" customHeight="1" x14ac:dyDescent="0.25">
      <c r="A944" s="28" t="s">
        <v>3006</v>
      </c>
      <c r="B944" s="10">
        <v>45464</v>
      </c>
      <c r="C944" s="9">
        <f t="shared" si="14"/>
        <v>2024</v>
      </c>
      <c r="D944" s="9" t="str">
        <f>TEXT(salestable[[#This Row],[OrderDate]],"MMM")</f>
        <v>Jun</v>
      </c>
      <c r="E944" s="9" t="s">
        <v>3007</v>
      </c>
      <c r="F944" s="9" t="s">
        <v>365</v>
      </c>
      <c r="G944" s="9" t="s">
        <v>574</v>
      </c>
      <c r="H944" s="9" t="s">
        <v>575</v>
      </c>
      <c r="I944" s="9" t="s">
        <v>25</v>
      </c>
      <c r="J944" s="9" t="s">
        <v>39</v>
      </c>
      <c r="K944" s="25">
        <v>5</v>
      </c>
      <c r="L944" s="11">
        <v>70.27</v>
      </c>
      <c r="M944" s="12">
        <v>0.1</v>
      </c>
      <c r="N944" s="13">
        <v>15.81</v>
      </c>
      <c r="O944" s="13">
        <v>6.23</v>
      </c>
      <c r="P944" s="13">
        <v>338.26</v>
      </c>
      <c r="Q944" s="9" t="s">
        <v>69</v>
      </c>
      <c r="R944" s="9" t="s">
        <v>28</v>
      </c>
      <c r="S944" s="9" t="s">
        <v>29</v>
      </c>
      <c r="T944" s="9" t="s">
        <v>30</v>
      </c>
      <c r="U944" s="9" t="s">
        <v>43</v>
      </c>
      <c r="V944" s="9" t="s">
        <v>3008</v>
      </c>
    </row>
    <row r="945" spans="1:22" ht="17.100000000000001" customHeight="1" x14ac:dyDescent="0.25">
      <c r="A945" s="29" t="s">
        <v>3009</v>
      </c>
      <c r="B945" s="15">
        <v>43935</v>
      </c>
      <c r="C945" s="9">
        <f t="shared" si="14"/>
        <v>2020</v>
      </c>
      <c r="D945" s="9" t="str">
        <f>TEXT(salestable[[#This Row],[OrderDate]],"MMM")</f>
        <v>Apr</v>
      </c>
      <c r="E945" s="14" t="s">
        <v>3010</v>
      </c>
      <c r="F945" s="14" t="s">
        <v>591</v>
      </c>
      <c r="G945" s="14" t="s">
        <v>106</v>
      </c>
      <c r="H945" s="14" t="s">
        <v>107</v>
      </c>
      <c r="I945" s="14" t="s">
        <v>108</v>
      </c>
      <c r="J945" s="14" t="s">
        <v>263</v>
      </c>
      <c r="K945" s="25">
        <v>4</v>
      </c>
      <c r="L945" s="16">
        <v>493.36</v>
      </c>
      <c r="M945" s="17">
        <v>0.15</v>
      </c>
      <c r="N945" s="18">
        <v>83.87</v>
      </c>
      <c r="O945" s="18">
        <v>9.56</v>
      </c>
      <c r="P945" s="18">
        <v>1770.85</v>
      </c>
      <c r="Q945" s="14" t="s">
        <v>153</v>
      </c>
      <c r="R945" s="14" t="s">
        <v>28</v>
      </c>
      <c r="S945" s="14" t="s">
        <v>228</v>
      </c>
      <c r="T945" s="14" t="s">
        <v>82</v>
      </c>
      <c r="U945" s="14" t="s">
        <v>43</v>
      </c>
      <c r="V945" s="14" t="s">
        <v>3011</v>
      </c>
    </row>
    <row r="946" spans="1:22" ht="17.100000000000001" customHeight="1" x14ac:dyDescent="0.25">
      <c r="A946" s="28" t="s">
        <v>3012</v>
      </c>
      <c r="B946" s="10">
        <v>44953</v>
      </c>
      <c r="C946" s="9">
        <f t="shared" si="14"/>
        <v>2023</v>
      </c>
      <c r="D946" s="9" t="str">
        <f>TEXT(salestable[[#This Row],[OrderDate]],"MMM")</f>
        <v>Jan</v>
      </c>
      <c r="E946" s="9" t="s">
        <v>3013</v>
      </c>
      <c r="F946" s="9" t="s">
        <v>159</v>
      </c>
      <c r="G946" s="9" t="s">
        <v>337</v>
      </c>
      <c r="H946" s="9" t="s">
        <v>338</v>
      </c>
      <c r="I946" s="9" t="s">
        <v>180</v>
      </c>
      <c r="J946" s="9" t="s">
        <v>26</v>
      </c>
      <c r="K946" s="25">
        <v>3</v>
      </c>
      <c r="L946" s="11">
        <v>321.52</v>
      </c>
      <c r="M946" s="12">
        <v>0</v>
      </c>
      <c r="N946" s="13">
        <v>115.75</v>
      </c>
      <c r="O946" s="13">
        <v>8.6300000000000008</v>
      </c>
      <c r="P946" s="13">
        <v>1088.94</v>
      </c>
      <c r="Q946" s="9" t="s">
        <v>153</v>
      </c>
      <c r="R946" s="9" t="s">
        <v>28</v>
      </c>
      <c r="S946" s="9" t="s">
        <v>41</v>
      </c>
      <c r="T946" s="9" t="s">
        <v>42</v>
      </c>
      <c r="U946" s="9" t="s">
        <v>43</v>
      </c>
      <c r="V946" s="9" t="s">
        <v>1820</v>
      </c>
    </row>
    <row r="947" spans="1:22" ht="17.100000000000001" customHeight="1" x14ac:dyDescent="0.25">
      <c r="A947" s="29" t="s">
        <v>3014</v>
      </c>
      <c r="B947" s="15">
        <v>44341</v>
      </c>
      <c r="C947" s="9">
        <f t="shared" si="14"/>
        <v>2021</v>
      </c>
      <c r="D947" s="9" t="str">
        <f>TEXT(salestable[[#This Row],[OrderDate]],"MMM")</f>
        <v>May</v>
      </c>
      <c r="E947" s="14" t="s">
        <v>3015</v>
      </c>
      <c r="F947" s="14" t="s">
        <v>249</v>
      </c>
      <c r="G947" s="14" t="s">
        <v>352</v>
      </c>
      <c r="H947" s="14" t="s">
        <v>353</v>
      </c>
      <c r="I947" s="14" t="s">
        <v>108</v>
      </c>
      <c r="J947" s="14" t="s">
        <v>354</v>
      </c>
      <c r="K947" s="25">
        <v>1</v>
      </c>
      <c r="L947" s="16">
        <v>233.92</v>
      </c>
      <c r="M947" s="17">
        <v>0</v>
      </c>
      <c r="N947" s="18">
        <v>28.07</v>
      </c>
      <c r="O947" s="18">
        <v>6.1</v>
      </c>
      <c r="P947" s="18">
        <v>268.08999999999997</v>
      </c>
      <c r="Q947" s="14" t="s">
        <v>40</v>
      </c>
      <c r="R947" s="14" t="s">
        <v>28</v>
      </c>
      <c r="S947" s="14" t="s">
        <v>116</v>
      </c>
      <c r="T947" s="14" t="s">
        <v>42</v>
      </c>
      <c r="U947" s="14" t="s">
        <v>91</v>
      </c>
      <c r="V947" s="14" t="s">
        <v>1851</v>
      </c>
    </row>
    <row r="948" spans="1:22" ht="17.100000000000001" customHeight="1" x14ac:dyDescent="0.25">
      <c r="A948" s="28" t="s">
        <v>3016</v>
      </c>
      <c r="B948" s="10">
        <v>44215</v>
      </c>
      <c r="C948" s="9">
        <f t="shared" si="14"/>
        <v>2021</v>
      </c>
      <c r="D948" s="9" t="str">
        <f>TEXT(salestable[[#This Row],[OrderDate]],"MMM")</f>
        <v>Jan</v>
      </c>
      <c r="E948" s="9" t="s">
        <v>3017</v>
      </c>
      <c r="F948" s="9" t="s">
        <v>2185</v>
      </c>
      <c r="G948" s="9" t="s">
        <v>233</v>
      </c>
      <c r="H948" s="9" t="s">
        <v>234</v>
      </c>
      <c r="I948" s="9" t="s">
        <v>38</v>
      </c>
      <c r="J948" s="9" t="s">
        <v>263</v>
      </c>
      <c r="K948" s="25">
        <v>3</v>
      </c>
      <c r="L948" s="11">
        <v>452.94</v>
      </c>
      <c r="M948" s="12">
        <v>0.05</v>
      </c>
      <c r="N948" s="13">
        <v>64.540000000000006</v>
      </c>
      <c r="O948" s="13">
        <v>5.36</v>
      </c>
      <c r="P948" s="13">
        <v>1360.78</v>
      </c>
      <c r="Q948" s="9" t="s">
        <v>69</v>
      </c>
      <c r="R948" s="9" t="s">
        <v>28</v>
      </c>
      <c r="S948" s="9" t="s">
        <v>116</v>
      </c>
      <c r="T948" s="9" t="s">
        <v>42</v>
      </c>
      <c r="U948" s="9" t="s">
        <v>43</v>
      </c>
      <c r="V948" s="9" t="s">
        <v>3018</v>
      </c>
    </row>
    <row r="949" spans="1:22" ht="17.100000000000001" customHeight="1" x14ac:dyDescent="0.25">
      <c r="A949" s="29" t="s">
        <v>3019</v>
      </c>
      <c r="B949" s="15">
        <v>44235</v>
      </c>
      <c r="C949" s="9">
        <f t="shared" si="14"/>
        <v>2021</v>
      </c>
      <c r="D949" s="9" t="str">
        <f>TEXT(salestable[[#This Row],[OrderDate]],"MMM")</f>
        <v>Feb</v>
      </c>
      <c r="E949" s="14" t="s">
        <v>3020</v>
      </c>
      <c r="F949" s="14" t="s">
        <v>497</v>
      </c>
      <c r="G949" s="14" t="s">
        <v>812</v>
      </c>
      <c r="H949" s="14" t="s">
        <v>813</v>
      </c>
      <c r="I949" s="14" t="s">
        <v>25</v>
      </c>
      <c r="J949" s="14" t="s">
        <v>256</v>
      </c>
      <c r="K949" s="25">
        <v>5</v>
      </c>
      <c r="L949" s="16">
        <v>104.94</v>
      </c>
      <c r="M949" s="17">
        <v>0</v>
      </c>
      <c r="N949" s="18">
        <v>26.24</v>
      </c>
      <c r="O949" s="18">
        <v>7.71</v>
      </c>
      <c r="P949" s="18">
        <v>558.65</v>
      </c>
      <c r="Q949" s="14" t="s">
        <v>27</v>
      </c>
      <c r="R949" s="14" t="s">
        <v>70</v>
      </c>
      <c r="S949" s="14" t="s">
        <v>29</v>
      </c>
      <c r="T949" s="14" t="s">
        <v>30</v>
      </c>
      <c r="U949" s="14" t="s">
        <v>31</v>
      </c>
      <c r="V949" s="14" t="s">
        <v>3021</v>
      </c>
    </row>
    <row r="950" spans="1:22" ht="17.100000000000001" customHeight="1" x14ac:dyDescent="0.25">
      <c r="A950" s="28" t="s">
        <v>3022</v>
      </c>
      <c r="B950" s="10">
        <v>44653</v>
      </c>
      <c r="C950" s="9">
        <f t="shared" si="14"/>
        <v>2022</v>
      </c>
      <c r="D950" s="9" t="str">
        <f>TEXT(salestable[[#This Row],[OrderDate]],"MMM")</f>
        <v>Apr</v>
      </c>
      <c r="E950" s="9" t="s">
        <v>3023</v>
      </c>
      <c r="F950" s="9" t="s">
        <v>953</v>
      </c>
      <c r="G950" s="9" t="s">
        <v>812</v>
      </c>
      <c r="H950" s="9" t="s">
        <v>813</v>
      </c>
      <c r="I950" s="9" t="s">
        <v>25</v>
      </c>
      <c r="J950" s="9" t="s">
        <v>26</v>
      </c>
      <c r="K950" s="25">
        <v>3</v>
      </c>
      <c r="L950" s="11">
        <v>469.04</v>
      </c>
      <c r="M950" s="12">
        <v>0.1</v>
      </c>
      <c r="N950" s="13">
        <v>63.32</v>
      </c>
      <c r="O950" s="13">
        <v>7.86</v>
      </c>
      <c r="P950" s="13">
        <v>1337.59</v>
      </c>
      <c r="Q950" s="9" t="s">
        <v>27</v>
      </c>
      <c r="R950" s="9" t="s">
        <v>28</v>
      </c>
      <c r="S950" s="9" t="s">
        <v>154</v>
      </c>
      <c r="T950" s="9" t="s">
        <v>155</v>
      </c>
      <c r="U950" s="9" t="s">
        <v>43</v>
      </c>
      <c r="V950" s="9" t="s">
        <v>2809</v>
      </c>
    </row>
    <row r="951" spans="1:22" ht="17.100000000000001" customHeight="1" x14ac:dyDescent="0.25">
      <c r="A951" s="29" t="s">
        <v>3024</v>
      </c>
      <c r="B951" s="15">
        <v>44348</v>
      </c>
      <c r="C951" s="9">
        <f t="shared" si="14"/>
        <v>2021</v>
      </c>
      <c r="D951" s="9" t="str">
        <f>TEXT(salestable[[#This Row],[OrderDate]],"MMM")</f>
        <v>Jun</v>
      </c>
      <c r="E951" s="14" t="s">
        <v>3025</v>
      </c>
      <c r="F951" s="14" t="s">
        <v>960</v>
      </c>
      <c r="G951" s="14" t="s">
        <v>130</v>
      </c>
      <c r="H951" s="14" t="s">
        <v>131</v>
      </c>
      <c r="I951" s="14" t="s">
        <v>25</v>
      </c>
      <c r="J951" s="14" t="s">
        <v>58</v>
      </c>
      <c r="K951" s="25">
        <v>1</v>
      </c>
      <c r="L951" s="16">
        <v>499.05</v>
      </c>
      <c r="M951" s="17">
        <v>0.3</v>
      </c>
      <c r="N951" s="18">
        <v>62.88</v>
      </c>
      <c r="O951" s="18">
        <v>6.73</v>
      </c>
      <c r="P951" s="18">
        <v>418.94</v>
      </c>
      <c r="Q951" s="14" t="s">
        <v>27</v>
      </c>
      <c r="R951" s="14" t="s">
        <v>28</v>
      </c>
      <c r="S951" s="14" t="s">
        <v>100</v>
      </c>
      <c r="T951" s="14" t="s">
        <v>101</v>
      </c>
      <c r="U951" s="14" t="s">
        <v>43</v>
      </c>
      <c r="V951" s="14" t="s">
        <v>3026</v>
      </c>
    </row>
    <row r="952" spans="1:22" ht="17.100000000000001" customHeight="1" x14ac:dyDescent="0.25">
      <c r="A952" s="28" t="s">
        <v>3027</v>
      </c>
      <c r="B952" s="10">
        <v>44306</v>
      </c>
      <c r="C952" s="9">
        <f t="shared" si="14"/>
        <v>2021</v>
      </c>
      <c r="D952" s="9" t="str">
        <f>TEXT(salestable[[#This Row],[OrderDate]],"MMM")</f>
        <v>Apr</v>
      </c>
      <c r="E952" s="9" t="s">
        <v>3028</v>
      </c>
      <c r="F952" s="9" t="s">
        <v>624</v>
      </c>
      <c r="G952" s="9" t="s">
        <v>783</v>
      </c>
      <c r="H952" s="9" t="s">
        <v>784</v>
      </c>
      <c r="I952" s="9" t="s">
        <v>38</v>
      </c>
      <c r="J952" s="9" t="s">
        <v>79</v>
      </c>
      <c r="K952" s="25">
        <v>3</v>
      </c>
      <c r="L952" s="11">
        <v>388.75</v>
      </c>
      <c r="M952" s="12">
        <v>0</v>
      </c>
      <c r="N952" s="13">
        <v>139.94999999999999</v>
      </c>
      <c r="O952" s="13">
        <v>4.57</v>
      </c>
      <c r="P952" s="13">
        <v>1310.77</v>
      </c>
      <c r="Q952" s="9" t="s">
        <v>80</v>
      </c>
      <c r="R952" s="9" t="s">
        <v>28</v>
      </c>
      <c r="S952" s="9" t="s">
        <v>29</v>
      </c>
      <c r="T952" s="9" t="s">
        <v>30</v>
      </c>
      <c r="U952" s="9" t="s">
        <v>43</v>
      </c>
      <c r="V952" s="9" t="s">
        <v>3029</v>
      </c>
    </row>
    <row r="953" spans="1:22" ht="17.100000000000001" customHeight="1" x14ac:dyDescent="0.25">
      <c r="A953" s="29" t="s">
        <v>3030</v>
      </c>
      <c r="B953" s="15">
        <v>44539</v>
      </c>
      <c r="C953" s="9">
        <f t="shared" si="14"/>
        <v>2021</v>
      </c>
      <c r="D953" s="9" t="str">
        <f>TEXT(salestable[[#This Row],[OrderDate]],"MMM")</f>
        <v>Dec</v>
      </c>
      <c r="E953" s="14" t="s">
        <v>3031</v>
      </c>
      <c r="F953" s="14" t="s">
        <v>318</v>
      </c>
      <c r="G953" s="14" t="s">
        <v>783</v>
      </c>
      <c r="H953" s="14" t="s">
        <v>784</v>
      </c>
      <c r="I953" s="14" t="s">
        <v>108</v>
      </c>
      <c r="J953" s="14" t="s">
        <v>256</v>
      </c>
      <c r="K953" s="25">
        <v>1</v>
      </c>
      <c r="L953" s="16">
        <v>297.12</v>
      </c>
      <c r="M953" s="17">
        <v>0</v>
      </c>
      <c r="N953" s="18">
        <v>14.86</v>
      </c>
      <c r="O953" s="18">
        <v>6.85</v>
      </c>
      <c r="P953" s="18">
        <v>318.83</v>
      </c>
      <c r="Q953" s="14" t="s">
        <v>40</v>
      </c>
      <c r="R953" s="14" t="s">
        <v>99</v>
      </c>
      <c r="S953" s="14" t="s">
        <v>60</v>
      </c>
      <c r="T953" s="14" t="s">
        <v>61</v>
      </c>
      <c r="U953" s="14" t="s">
        <v>43</v>
      </c>
      <c r="V953" s="14" t="s">
        <v>3032</v>
      </c>
    </row>
    <row r="954" spans="1:22" ht="17.100000000000001" customHeight="1" x14ac:dyDescent="0.25">
      <c r="A954" s="28" t="s">
        <v>3033</v>
      </c>
      <c r="B954" s="10">
        <v>45499</v>
      </c>
      <c r="C954" s="9">
        <f t="shared" si="14"/>
        <v>2024</v>
      </c>
      <c r="D954" s="9" t="str">
        <f>TEXT(salestable[[#This Row],[OrderDate]],"MMM")</f>
        <v>Jul</v>
      </c>
      <c r="E954" s="9" t="s">
        <v>3034</v>
      </c>
      <c r="F954" s="9" t="s">
        <v>757</v>
      </c>
      <c r="G954" s="9" t="s">
        <v>261</v>
      </c>
      <c r="H954" s="9" t="s">
        <v>262</v>
      </c>
      <c r="I954" s="9" t="s">
        <v>180</v>
      </c>
      <c r="J954" s="9" t="s">
        <v>26</v>
      </c>
      <c r="K954" s="25">
        <v>1</v>
      </c>
      <c r="L954" s="11">
        <v>237.09</v>
      </c>
      <c r="M954" s="12">
        <v>0</v>
      </c>
      <c r="N954" s="13">
        <v>28.45</v>
      </c>
      <c r="O954" s="13">
        <v>10.17</v>
      </c>
      <c r="P954" s="13">
        <v>275.70999999999998</v>
      </c>
      <c r="Q954" s="9" t="s">
        <v>27</v>
      </c>
      <c r="R954" s="9" t="s">
        <v>28</v>
      </c>
      <c r="S954" s="9" t="s">
        <v>139</v>
      </c>
      <c r="T954" s="9" t="s">
        <v>140</v>
      </c>
      <c r="U954" s="9" t="s">
        <v>43</v>
      </c>
      <c r="V954" s="9" t="s">
        <v>3035</v>
      </c>
    </row>
    <row r="955" spans="1:22" ht="17.100000000000001" customHeight="1" x14ac:dyDescent="0.25">
      <c r="A955" s="29" t="s">
        <v>3036</v>
      </c>
      <c r="B955" s="15">
        <v>44601</v>
      </c>
      <c r="C955" s="9">
        <f t="shared" si="14"/>
        <v>2022</v>
      </c>
      <c r="D955" s="9" t="str">
        <f>TEXT(salestable[[#This Row],[OrderDate]],"MMM")</f>
        <v>Feb</v>
      </c>
      <c r="E955" s="14" t="s">
        <v>3037</v>
      </c>
      <c r="F955" s="14" t="s">
        <v>232</v>
      </c>
      <c r="G955" s="14" t="s">
        <v>56</v>
      </c>
      <c r="H955" s="14" t="s">
        <v>57</v>
      </c>
      <c r="I955" s="14" t="s">
        <v>50</v>
      </c>
      <c r="J955" s="14" t="s">
        <v>39</v>
      </c>
      <c r="K955" s="25">
        <v>4</v>
      </c>
      <c r="L955" s="16">
        <v>234.69</v>
      </c>
      <c r="M955" s="17">
        <v>0</v>
      </c>
      <c r="N955" s="18">
        <v>46.94</v>
      </c>
      <c r="O955" s="18">
        <v>4.8</v>
      </c>
      <c r="P955" s="18">
        <v>990.5</v>
      </c>
      <c r="Q955" s="14" t="s">
        <v>80</v>
      </c>
      <c r="R955" s="14" t="s">
        <v>132</v>
      </c>
      <c r="S955" s="14" t="s">
        <v>71</v>
      </c>
      <c r="T955" s="14" t="s">
        <v>42</v>
      </c>
      <c r="U955" s="14" t="s">
        <v>91</v>
      </c>
      <c r="V955" s="14" t="s">
        <v>3038</v>
      </c>
    </row>
    <row r="956" spans="1:22" ht="17.100000000000001" customHeight="1" x14ac:dyDescent="0.25">
      <c r="A956" s="28" t="s">
        <v>3039</v>
      </c>
      <c r="B956" s="10">
        <v>45291</v>
      </c>
      <c r="C956" s="9">
        <f t="shared" si="14"/>
        <v>2023</v>
      </c>
      <c r="D956" s="9" t="str">
        <f>TEXT(salestable[[#This Row],[OrderDate]],"MMM")</f>
        <v>Dec</v>
      </c>
      <c r="E956" s="9" t="s">
        <v>3040</v>
      </c>
      <c r="F956" s="9" t="s">
        <v>1636</v>
      </c>
      <c r="G956" s="9" t="s">
        <v>352</v>
      </c>
      <c r="H956" s="9" t="s">
        <v>353</v>
      </c>
      <c r="I956" s="9" t="s">
        <v>98</v>
      </c>
      <c r="J956" s="9" t="s">
        <v>123</v>
      </c>
      <c r="K956" s="25">
        <v>4</v>
      </c>
      <c r="L956" s="11">
        <v>288.5</v>
      </c>
      <c r="M956" s="12">
        <v>0.1</v>
      </c>
      <c r="N956" s="13">
        <v>124.63</v>
      </c>
      <c r="O956" s="13">
        <v>9.8699999999999992</v>
      </c>
      <c r="P956" s="13">
        <v>1173.0999999999999</v>
      </c>
      <c r="Q956" s="9" t="s">
        <v>59</v>
      </c>
      <c r="R956" s="9" t="s">
        <v>99</v>
      </c>
      <c r="S956" s="9" t="s">
        <v>188</v>
      </c>
      <c r="T956" s="9" t="s">
        <v>82</v>
      </c>
      <c r="U956" s="9" t="s">
        <v>43</v>
      </c>
      <c r="V956" s="9" t="s">
        <v>3041</v>
      </c>
    </row>
    <row r="957" spans="1:22" ht="17.100000000000001" customHeight="1" x14ac:dyDescent="0.25">
      <c r="A957" s="29" t="s">
        <v>3042</v>
      </c>
      <c r="B957" s="15">
        <v>44877</v>
      </c>
      <c r="C957" s="9">
        <f t="shared" si="14"/>
        <v>2022</v>
      </c>
      <c r="D957" s="9" t="str">
        <f>TEXT(salestable[[#This Row],[OrderDate]],"MMM")</f>
        <v>Nov</v>
      </c>
      <c r="E957" s="14" t="s">
        <v>3043</v>
      </c>
      <c r="F957" s="14" t="s">
        <v>332</v>
      </c>
      <c r="G957" s="14" t="s">
        <v>254</v>
      </c>
      <c r="H957" s="14" t="s">
        <v>255</v>
      </c>
      <c r="I957" s="14" t="s">
        <v>108</v>
      </c>
      <c r="J957" s="14" t="s">
        <v>354</v>
      </c>
      <c r="K957" s="25">
        <v>3</v>
      </c>
      <c r="L957" s="16">
        <v>205.31</v>
      </c>
      <c r="M957" s="17">
        <v>0</v>
      </c>
      <c r="N957" s="18">
        <v>73.91</v>
      </c>
      <c r="O957" s="18">
        <v>11.44</v>
      </c>
      <c r="P957" s="18">
        <v>701.28</v>
      </c>
      <c r="Q957" s="14" t="s">
        <v>69</v>
      </c>
      <c r="R957" s="14" t="s">
        <v>28</v>
      </c>
      <c r="S957" s="14" t="s">
        <v>71</v>
      </c>
      <c r="T957" s="14" t="s">
        <v>42</v>
      </c>
      <c r="U957" s="14" t="s">
        <v>43</v>
      </c>
      <c r="V957" s="14" t="s">
        <v>1388</v>
      </c>
    </row>
    <row r="958" spans="1:22" ht="17.100000000000001" customHeight="1" x14ac:dyDescent="0.25">
      <c r="A958" s="28" t="s">
        <v>3044</v>
      </c>
      <c r="B958" s="10">
        <v>44827</v>
      </c>
      <c r="C958" s="9">
        <f t="shared" si="14"/>
        <v>2022</v>
      </c>
      <c r="D958" s="9" t="str">
        <f>TEXT(salestable[[#This Row],[OrderDate]],"MMM")</f>
        <v>Sep</v>
      </c>
      <c r="E958" s="9" t="s">
        <v>3045</v>
      </c>
      <c r="F958" s="9" t="s">
        <v>1618</v>
      </c>
      <c r="G958" s="9" t="s">
        <v>226</v>
      </c>
      <c r="H958" s="9" t="s">
        <v>227</v>
      </c>
      <c r="I958" s="9" t="s">
        <v>25</v>
      </c>
      <c r="J958" s="9" t="s">
        <v>263</v>
      </c>
      <c r="K958" s="25">
        <v>3</v>
      </c>
      <c r="L958" s="11">
        <v>151.82</v>
      </c>
      <c r="M958" s="12">
        <v>0.15</v>
      </c>
      <c r="N958" s="13">
        <v>0</v>
      </c>
      <c r="O958" s="13">
        <v>5.61</v>
      </c>
      <c r="P958" s="13">
        <v>392.75</v>
      </c>
      <c r="Q958" s="9" t="s">
        <v>69</v>
      </c>
      <c r="R958" s="9" t="s">
        <v>28</v>
      </c>
      <c r="S958" s="9" t="s">
        <v>139</v>
      </c>
      <c r="T958" s="9" t="s">
        <v>140</v>
      </c>
      <c r="U958" s="9" t="s">
        <v>43</v>
      </c>
      <c r="V958" s="9" t="s">
        <v>3046</v>
      </c>
    </row>
    <row r="959" spans="1:22" ht="17.100000000000001" customHeight="1" x14ac:dyDescent="0.25">
      <c r="A959" s="29" t="s">
        <v>3047</v>
      </c>
      <c r="B959" s="15">
        <v>45419</v>
      </c>
      <c r="C959" s="9">
        <f t="shared" si="14"/>
        <v>2024</v>
      </c>
      <c r="D959" s="9" t="str">
        <f>TEXT(salestable[[#This Row],[OrderDate]],"MMM")</f>
        <v>May</v>
      </c>
      <c r="E959" s="14" t="s">
        <v>3048</v>
      </c>
      <c r="F959" s="14" t="s">
        <v>1170</v>
      </c>
      <c r="G959" s="14" t="s">
        <v>114</v>
      </c>
      <c r="H959" s="14" t="s">
        <v>115</v>
      </c>
      <c r="I959" s="14" t="s">
        <v>108</v>
      </c>
      <c r="J959" s="14" t="s">
        <v>256</v>
      </c>
      <c r="K959" s="25">
        <v>2</v>
      </c>
      <c r="L959" s="16">
        <v>306.14999999999998</v>
      </c>
      <c r="M959" s="17">
        <v>0.05</v>
      </c>
      <c r="N959" s="18">
        <v>46.53</v>
      </c>
      <c r="O959" s="18">
        <v>13.86</v>
      </c>
      <c r="P959" s="18">
        <v>642.07000000000005</v>
      </c>
      <c r="Q959" s="14" t="s">
        <v>27</v>
      </c>
      <c r="R959" s="14" t="s">
        <v>28</v>
      </c>
      <c r="S959" s="14" t="s">
        <v>89</v>
      </c>
      <c r="T959" s="14" t="s">
        <v>90</v>
      </c>
      <c r="U959" s="14" t="s">
        <v>43</v>
      </c>
      <c r="V959" s="14" t="s">
        <v>3049</v>
      </c>
    </row>
    <row r="960" spans="1:22" ht="17.100000000000001" customHeight="1" x14ac:dyDescent="0.25">
      <c r="A960" s="28" t="s">
        <v>3050</v>
      </c>
      <c r="B960" s="10">
        <v>44507</v>
      </c>
      <c r="C960" s="9">
        <f t="shared" si="14"/>
        <v>2021</v>
      </c>
      <c r="D960" s="9" t="str">
        <f>TEXT(salestable[[#This Row],[OrderDate]],"MMM")</f>
        <v>Nov</v>
      </c>
      <c r="E960" s="9" t="s">
        <v>3051</v>
      </c>
      <c r="F960" s="9" t="s">
        <v>214</v>
      </c>
      <c r="G960" s="9" t="s">
        <v>208</v>
      </c>
      <c r="H960" s="9" t="s">
        <v>209</v>
      </c>
      <c r="I960" s="9" t="s">
        <v>25</v>
      </c>
      <c r="J960" s="9" t="s">
        <v>256</v>
      </c>
      <c r="K960" s="25">
        <v>4</v>
      </c>
      <c r="L960" s="11">
        <v>31.14</v>
      </c>
      <c r="M960" s="12">
        <v>0</v>
      </c>
      <c r="N960" s="13">
        <v>0</v>
      </c>
      <c r="O960" s="13">
        <v>10.01</v>
      </c>
      <c r="P960" s="13">
        <v>134.57</v>
      </c>
      <c r="Q960" s="9" t="s">
        <v>69</v>
      </c>
      <c r="R960" s="9" t="s">
        <v>181</v>
      </c>
      <c r="S960" s="9" t="s">
        <v>228</v>
      </c>
      <c r="T960" s="9" t="s">
        <v>82</v>
      </c>
      <c r="U960" s="9" t="s">
        <v>43</v>
      </c>
      <c r="V960" s="9" t="s">
        <v>3052</v>
      </c>
    </row>
    <row r="961" spans="1:22" ht="17.100000000000001" customHeight="1" x14ac:dyDescent="0.25">
      <c r="A961" s="29" t="s">
        <v>3053</v>
      </c>
      <c r="B961" s="15">
        <v>44544</v>
      </c>
      <c r="C961" s="9">
        <f t="shared" si="14"/>
        <v>2021</v>
      </c>
      <c r="D961" s="9" t="str">
        <f>TEXT(salestable[[#This Row],[OrderDate]],"MMM")</f>
        <v>Dec</v>
      </c>
      <c r="E961" s="14" t="s">
        <v>3054</v>
      </c>
      <c r="F961" s="14" t="s">
        <v>347</v>
      </c>
      <c r="G961" s="14" t="s">
        <v>374</v>
      </c>
      <c r="H961" s="14" t="s">
        <v>375</v>
      </c>
      <c r="I961" s="14" t="s">
        <v>50</v>
      </c>
      <c r="J961" s="14" t="s">
        <v>109</v>
      </c>
      <c r="K961" s="25">
        <v>4</v>
      </c>
      <c r="L961" s="16">
        <v>147.12</v>
      </c>
      <c r="M961" s="17">
        <v>0.2</v>
      </c>
      <c r="N961" s="18">
        <v>23.54</v>
      </c>
      <c r="O961" s="18">
        <v>3.99</v>
      </c>
      <c r="P961" s="18">
        <v>498.31</v>
      </c>
      <c r="Q961" s="14" t="s">
        <v>153</v>
      </c>
      <c r="R961" s="14" t="s">
        <v>28</v>
      </c>
      <c r="S961" s="14" t="s">
        <v>139</v>
      </c>
      <c r="T961" s="14" t="s">
        <v>140</v>
      </c>
      <c r="U961" s="14" t="s">
        <v>43</v>
      </c>
      <c r="V961" s="14" t="s">
        <v>1596</v>
      </c>
    </row>
    <row r="962" spans="1:22" ht="17.100000000000001" customHeight="1" x14ac:dyDescent="0.25">
      <c r="A962" s="28" t="s">
        <v>3055</v>
      </c>
      <c r="B962" s="10">
        <v>45312</v>
      </c>
      <c r="C962" s="9">
        <f t="shared" si="14"/>
        <v>2024</v>
      </c>
      <c r="D962" s="9" t="str">
        <f>TEXT(salestable[[#This Row],[OrderDate]],"MMM")</f>
        <v>Jan</v>
      </c>
      <c r="E962" s="9" t="s">
        <v>3056</v>
      </c>
      <c r="F962" s="9" t="s">
        <v>1520</v>
      </c>
      <c r="G962" s="9" t="s">
        <v>675</v>
      </c>
      <c r="H962" s="9" t="s">
        <v>676</v>
      </c>
      <c r="I962" s="9" t="s">
        <v>180</v>
      </c>
      <c r="J962" s="9" t="s">
        <v>109</v>
      </c>
      <c r="K962" s="25">
        <v>3</v>
      </c>
      <c r="L962" s="11">
        <v>416.67</v>
      </c>
      <c r="M962" s="12">
        <v>0.1</v>
      </c>
      <c r="N962" s="13">
        <v>56.25</v>
      </c>
      <c r="O962" s="13">
        <v>11.92</v>
      </c>
      <c r="P962" s="13">
        <v>1193.18</v>
      </c>
      <c r="Q962" s="9" t="s">
        <v>80</v>
      </c>
      <c r="R962" s="9" t="s">
        <v>132</v>
      </c>
      <c r="S962" s="9" t="s">
        <v>145</v>
      </c>
      <c r="T962" s="9" t="s">
        <v>146</v>
      </c>
      <c r="U962" s="9" t="s">
        <v>43</v>
      </c>
      <c r="V962" s="9" t="s">
        <v>3057</v>
      </c>
    </row>
    <row r="963" spans="1:22" ht="17.100000000000001" customHeight="1" x14ac:dyDescent="0.25">
      <c r="A963" s="29" t="s">
        <v>3058</v>
      </c>
      <c r="B963" s="15">
        <v>43913</v>
      </c>
      <c r="C963" s="9">
        <f t="shared" si="14"/>
        <v>2020</v>
      </c>
      <c r="D963" s="9" t="str">
        <f>TEXT(salestable[[#This Row],[OrderDate]],"MMM")</f>
        <v>Mar</v>
      </c>
      <c r="E963" s="14" t="s">
        <v>3059</v>
      </c>
      <c r="F963" s="14" t="s">
        <v>267</v>
      </c>
      <c r="G963" s="14" t="s">
        <v>87</v>
      </c>
      <c r="H963" s="14" t="s">
        <v>88</v>
      </c>
      <c r="I963" s="14" t="s">
        <v>38</v>
      </c>
      <c r="J963" s="14" t="s">
        <v>68</v>
      </c>
      <c r="K963" s="25">
        <v>4</v>
      </c>
      <c r="L963" s="16">
        <v>371.94</v>
      </c>
      <c r="M963" s="17">
        <v>0</v>
      </c>
      <c r="N963" s="18">
        <v>74.39</v>
      </c>
      <c r="O963" s="18">
        <v>5.94</v>
      </c>
      <c r="P963" s="18">
        <v>1568.09</v>
      </c>
      <c r="Q963" s="14" t="s">
        <v>40</v>
      </c>
      <c r="R963" s="14" t="s">
        <v>28</v>
      </c>
      <c r="S963" s="14" t="s">
        <v>154</v>
      </c>
      <c r="T963" s="14" t="s">
        <v>155</v>
      </c>
      <c r="U963" s="14" t="s">
        <v>43</v>
      </c>
      <c r="V963" s="14" t="s">
        <v>2684</v>
      </c>
    </row>
    <row r="964" spans="1:22" ht="17.100000000000001" customHeight="1" x14ac:dyDescent="0.25">
      <c r="A964" s="28" t="s">
        <v>3060</v>
      </c>
      <c r="B964" s="10">
        <v>44999</v>
      </c>
      <c r="C964" s="9">
        <f t="shared" ref="C964:C1027" si="15">YEAR(B964)</f>
        <v>2023</v>
      </c>
      <c r="D964" s="9" t="str">
        <f>TEXT(salestable[[#This Row],[OrderDate]],"MMM")</f>
        <v>Mar</v>
      </c>
      <c r="E964" s="9" t="s">
        <v>3061</v>
      </c>
      <c r="F964" s="9" t="s">
        <v>3062</v>
      </c>
      <c r="G964" s="9" t="s">
        <v>469</v>
      </c>
      <c r="H964" s="9" t="s">
        <v>470</v>
      </c>
      <c r="I964" s="9" t="s">
        <v>180</v>
      </c>
      <c r="J964" s="9" t="s">
        <v>68</v>
      </c>
      <c r="K964" s="25">
        <v>1</v>
      </c>
      <c r="L964" s="11">
        <v>453.85</v>
      </c>
      <c r="M964" s="12">
        <v>0.2</v>
      </c>
      <c r="N964" s="13">
        <v>43.57</v>
      </c>
      <c r="O964" s="13">
        <v>2</v>
      </c>
      <c r="P964" s="13">
        <v>408.65</v>
      </c>
      <c r="Q964" s="9" t="s">
        <v>153</v>
      </c>
      <c r="R964" s="9" t="s">
        <v>132</v>
      </c>
      <c r="S964" s="9" t="s">
        <v>71</v>
      </c>
      <c r="T964" s="9" t="s">
        <v>42</v>
      </c>
      <c r="U964" s="9" t="s">
        <v>43</v>
      </c>
      <c r="V964" s="9" t="s">
        <v>482</v>
      </c>
    </row>
    <row r="965" spans="1:22" ht="17.100000000000001" customHeight="1" x14ac:dyDescent="0.25">
      <c r="A965" s="29" t="s">
        <v>3063</v>
      </c>
      <c r="B965" s="15">
        <v>44939</v>
      </c>
      <c r="C965" s="9">
        <f t="shared" si="15"/>
        <v>2023</v>
      </c>
      <c r="D965" s="9" t="str">
        <f>TEXT(salestable[[#This Row],[OrderDate]],"MMM")</f>
        <v>Jan</v>
      </c>
      <c r="E965" s="14" t="s">
        <v>3064</v>
      </c>
      <c r="F965" s="14" t="s">
        <v>526</v>
      </c>
      <c r="G965" s="14" t="s">
        <v>151</v>
      </c>
      <c r="H965" s="14" t="s">
        <v>152</v>
      </c>
      <c r="I965" s="14" t="s">
        <v>108</v>
      </c>
      <c r="J965" s="14" t="s">
        <v>26</v>
      </c>
      <c r="K965" s="25">
        <v>4</v>
      </c>
      <c r="L965" s="16">
        <v>530.36</v>
      </c>
      <c r="M965" s="17">
        <v>0.2</v>
      </c>
      <c r="N965" s="18">
        <v>84.86</v>
      </c>
      <c r="O965" s="18">
        <v>10.1</v>
      </c>
      <c r="P965" s="18">
        <v>1792.11</v>
      </c>
      <c r="Q965" s="14" t="s">
        <v>27</v>
      </c>
      <c r="R965" s="14" t="s">
        <v>28</v>
      </c>
      <c r="S965" s="14" t="s">
        <v>221</v>
      </c>
      <c r="T965" s="14" t="s">
        <v>222</v>
      </c>
      <c r="U965" s="14" t="s">
        <v>43</v>
      </c>
      <c r="V965" s="14" t="s">
        <v>3065</v>
      </c>
    </row>
    <row r="966" spans="1:22" ht="17.100000000000001" customHeight="1" x14ac:dyDescent="0.25">
      <c r="A966" s="28" t="s">
        <v>3066</v>
      </c>
      <c r="B966" s="10">
        <v>44932</v>
      </c>
      <c r="C966" s="9">
        <f t="shared" si="15"/>
        <v>2023</v>
      </c>
      <c r="D966" s="9" t="str">
        <f>TEXT(salestable[[#This Row],[OrderDate]],"MMM")</f>
        <v>Jan</v>
      </c>
      <c r="E966" s="9" t="s">
        <v>3067</v>
      </c>
      <c r="F966" s="9" t="s">
        <v>163</v>
      </c>
      <c r="G966" s="9" t="s">
        <v>23</v>
      </c>
      <c r="H966" s="9" t="s">
        <v>24</v>
      </c>
      <c r="I966" s="9" t="s">
        <v>98</v>
      </c>
      <c r="J966" s="9" t="s">
        <v>354</v>
      </c>
      <c r="K966" s="25">
        <v>4</v>
      </c>
      <c r="L966" s="11">
        <v>299.77</v>
      </c>
      <c r="M966" s="12">
        <v>0.15</v>
      </c>
      <c r="N966" s="13">
        <v>50.96</v>
      </c>
      <c r="O966" s="13">
        <v>13.65</v>
      </c>
      <c r="P966" s="13">
        <v>1083.83</v>
      </c>
      <c r="Q966" s="9" t="s">
        <v>69</v>
      </c>
      <c r="R966" s="9" t="s">
        <v>28</v>
      </c>
      <c r="S966" s="9" t="s">
        <v>60</v>
      </c>
      <c r="T966" s="9" t="s">
        <v>61</v>
      </c>
      <c r="U966" s="9" t="s">
        <v>43</v>
      </c>
      <c r="V966" s="9" t="s">
        <v>3068</v>
      </c>
    </row>
    <row r="967" spans="1:22" ht="17.100000000000001" customHeight="1" x14ac:dyDescent="0.25">
      <c r="A967" s="29" t="s">
        <v>3069</v>
      </c>
      <c r="B967" s="15">
        <v>44287</v>
      </c>
      <c r="C967" s="9">
        <f t="shared" si="15"/>
        <v>2021</v>
      </c>
      <c r="D967" s="9" t="str">
        <f>TEXT(salestable[[#This Row],[OrderDate]],"MMM")</f>
        <v>Apr</v>
      </c>
      <c r="E967" s="14" t="s">
        <v>3070</v>
      </c>
      <c r="F967" s="14" t="s">
        <v>465</v>
      </c>
      <c r="G967" s="14" t="s">
        <v>196</v>
      </c>
      <c r="H967" s="14" t="s">
        <v>197</v>
      </c>
      <c r="I967" s="14" t="s">
        <v>98</v>
      </c>
      <c r="J967" s="14" t="s">
        <v>68</v>
      </c>
      <c r="K967" s="25">
        <v>1</v>
      </c>
      <c r="L967" s="16">
        <v>273.77999999999997</v>
      </c>
      <c r="M967" s="17">
        <v>0.05</v>
      </c>
      <c r="N967" s="18">
        <v>20.81</v>
      </c>
      <c r="O967" s="18">
        <v>11.19</v>
      </c>
      <c r="P967" s="18">
        <v>292.08999999999997</v>
      </c>
      <c r="Q967" s="14" t="s">
        <v>40</v>
      </c>
      <c r="R967" s="14" t="s">
        <v>132</v>
      </c>
      <c r="S967" s="14" t="s">
        <v>71</v>
      </c>
      <c r="T967" s="14" t="s">
        <v>42</v>
      </c>
      <c r="U967" s="14" t="s">
        <v>43</v>
      </c>
      <c r="V967" s="14" t="s">
        <v>3071</v>
      </c>
    </row>
    <row r="968" spans="1:22" ht="17.100000000000001" customHeight="1" x14ac:dyDescent="0.25">
      <c r="A968" s="28" t="s">
        <v>3072</v>
      </c>
      <c r="B968" s="10">
        <v>43831</v>
      </c>
      <c r="C968" s="9">
        <f t="shared" si="15"/>
        <v>2020</v>
      </c>
      <c r="D968" s="9" t="str">
        <f>TEXT(salestable[[#This Row],[OrderDate]],"MMM")</f>
        <v>Jan</v>
      </c>
      <c r="E968" s="9" t="s">
        <v>3073</v>
      </c>
      <c r="F968" s="9" t="s">
        <v>894</v>
      </c>
      <c r="G968" s="9" t="s">
        <v>783</v>
      </c>
      <c r="H968" s="9" t="s">
        <v>784</v>
      </c>
      <c r="I968" s="9" t="s">
        <v>98</v>
      </c>
      <c r="J968" s="9" t="s">
        <v>123</v>
      </c>
      <c r="K968" s="25">
        <v>1</v>
      </c>
      <c r="L968" s="11">
        <v>516.11</v>
      </c>
      <c r="M968" s="12">
        <v>0</v>
      </c>
      <c r="N968" s="13">
        <v>25.81</v>
      </c>
      <c r="O968" s="13">
        <v>5.39</v>
      </c>
      <c r="P968" s="13">
        <v>547.30999999999995</v>
      </c>
      <c r="Q968" s="9" t="s">
        <v>40</v>
      </c>
      <c r="R968" s="9" t="s">
        <v>28</v>
      </c>
      <c r="S968" s="9" t="s">
        <v>154</v>
      </c>
      <c r="T968" s="9" t="s">
        <v>155</v>
      </c>
      <c r="U968" s="9" t="s">
        <v>43</v>
      </c>
      <c r="V968" s="9" t="s">
        <v>3074</v>
      </c>
    </row>
    <row r="969" spans="1:22" ht="17.100000000000001" customHeight="1" x14ac:dyDescent="0.25">
      <c r="A969" s="29" t="s">
        <v>3075</v>
      </c>
      <c r="B969" s="15">
        <v>43881</v>
      </c>
      <c r="C969" s="9">
        <f t="shared" si="15"/>
        <v>2020</v>
      </c>
      <c r="D969" s="9" t="str">
        <f>TEXT(salestable[[#This Row],[OrderDate]],"MMM")</f>
        <v>Feb</v>
      </c>
      <c r="E969" s="14" t="s">
        <v>3076</v>
      </c>
      <c r="F969" s="14" t="s">
        <v>1854</v>
      </c>
      <c r="G969" s="14" t="s">
        <v>592</v>
      </c>
      <c r="H969" s="14" t="s">
        <v>593</v>
      </c>
      <c r="I969" s="14" t="s">
        <v>25</v>
      </c>
      <c r="J969" s="14" t="s">
        <v>354</v>
      </c>
      <c r="K969" s="25">
        <v>4</v>
      </c>
      <c r="L969" s="16">
        <v>278</v>
      </c>
      <c r="M969" s="17">
        <v>0.2</v>
      </c>
      <c r="N969" s="18">
        <v>71.17</v>
      </c>
      <c r="O969" s="18">
        <v>13.7</v>
      </c>
      <c r="P969" s="18">
        <v>974.47</v>
      </c>
      <c r="Q969" s="14" t="s">
        <v>80</v>
      </c>
      <c r="R969" s="14" t="s">
        <v>132</v>
      </c>
      <c r="S969" s="14" t="s">
        <v>81</v>
      </c>
      <c r="T969" s="14" t="s">
        <v>82</v>
      </c>
      <c r="U969" s="14" t="s">
        <v>43</v>
      </c>
      <c r="V969" s="14" t="s">
        <v>2908</v>
      </c>
    </row>
    <row r="970" spans="1:22" ht="17.100000000000001" customHeight="1" x14ac:dyDescent="0.25">
      <c r="A970" s="28" t="s">
        <v>3077</v>
      </c>
      <c r="B970" s="10">
        <v>44515</v>
      </c>
      <c r="C970" s="9">
        <f t="shared" si="15"/>
        <v>2021</v>
      </c>
      <c r="D970" s="9" t="str">
        <f>TEXT(salestable[[#This Row],[OrderDate]],"MMM")</f>
        <v>Nov</v>
      </c>
      <c r="E970" s="9" t="s">
        <v>3078</v>
      </c>
      <c r="F970" s="9" t="s">
        <v>201</v>
      </c>
      <c r="G970" s="9" t="s">
        <v>48</v>
      </c>
      <c r="H970" s="9" t="s">
        <v>49</v>
      </c>
      <c r="I970" s="9" t="s">
        <v>180</v>
      </c>
      <c r="J970" s="9" t="s">
        <v>256</v>
      </c>
      <c r="K970" s="25">
        <v>2</v>
      </c>
      <c r="L970" s="11">
        <v>466.37</v>
      </c>
      <c r="M970" s="12">
        <v>0.1</v>
      </c>
      <c r="N970" s="13">
        <v>67.16</v>
      </c>
      <c r="O970" s="13">
        <v>6.31</v>
      </c>
      <c r="P970" s="13">
        <v>912.94</v>
      </c>
      <c r="Q970" s="9" t="s">
        <v>40</v>
      </c>
      <c r="R970" s="9" t="s">
        <v>28</v>
      </c>
      <c r="S970" s="9" t="s">
        <v>154</v>
      </c>
      <c r="T970" s="9" t="s">
        <v>155</v>
      </c>
      <c r="U970" s="9" t="s">
        <v>43</v>
      </c>
      <c r="V970" s="9" t="s">
        <v>3079</v>
      </c>
    </row>
    <row r="971" spans="1:22" ht="17.100000000000001" customHeight="1" x14ac:dyDescent="0.25">
      <c r="A971" s="29" t="s">
        <v>3080</v>
      </c>
      <c r="B971" s="15">
        <v>44547</v>
      </c>
      <c r="C971" s="9">
        <f t="shared" si="15"/>
        <v>2021</v>
      </c>
      <c r="D971" s="9" t="str">
        <f>TEXT(salestable[[#This Row],[OrderDate]],"MMM")</f>
        <v>Dec</v>
      </c>
      <c r="E971" s="14" t="s">
        <v>3081</v>
      </c>
      <c r="F971" s="14" t="s">
        <v>1241</v>
      </c>
      <c r="G971" s="14" t="s">
        <v>137</v>
      </c>
      <c r="H971" s="14" t="s">
        <v>138</v>
      </c>
      <c r="I971" s="14" t="s">
        <v>25</v>
      </c>
      <c r="J971" s="14" t="s">
        <v>354</v>
      </c>
      <c r="K971" s="25">
        <v>3</v>
      </c>
      <c r="L971" s="16">
        <v>198.44</v>
      </c>
      <c r="M971" s="17">
        <v>0</v>
      </c>
      <c r="N971" s="18">
        <v>47.63</v>
      </c>
      <c r="O971" s="18">
        <v>10.1</v>
      </c>
      <c r="P971" s="18">
        <v>653.04999999999995</v>
      </c>
      <c r="Q971" s="14" t="s">
        <v>69</v>
      </c>
      <c r="R971" s="14" t="s">
        <v>28</v>
      </c>
      <c r="S971" s="14" t="s">
        <v>81</v>
      </c>
      <c r="T971" s="14" t="s">
        <v>82</v>
      </c>
      <c r="U971" s="14" t="s">
        <v>235</v>
      </c>
      <c r="V971" s="14" t="s">
        <v>295</v>
      </c>
    </row>
    <row r="972" spans="1:22" ht="17.100000000000001" customHeight="1" x14ac:dyDescent="0.25">
      <c r="A972" s="28" t="s">
        <v>3082</v>
      </c>
      <c r="B972" s="10">
        <v>45626</v>
      </c>
      <c r="C972" s="9">
        <f t="shared" si="15"/>
        <v>2024</v>
      </c>
      <c r="D972" s="9" t="str">
        <f>TEXT(salestable[[#This Row],[OrderDate]],"MMM")</f>
        <v>Nov</v>
      </c>
      <c r="E972" s="9" t="s">
        <v>3083</v>
      </c>
      <c r="F972" s="9" t="s">
        <v>2236</v>
      </c>
      <c r="G972" s="9" t="s">
        <v>56</v>
      </c>
      <c r="H972" s="9" t="s">
        <v>57</v>
      </c>
      <c r="I972" s="9" t="s">
        <v>108</v>
      </c>
      <c r="J972" s="9" t="s">
        <v>354</v>
      </c>
      <c r="K972" s="25">
        <v>1</v>
      </c>
      <c r="L972" s="11">
        <v>566.76</v>
      </c>
      <c r="M972" s="12">
        <v>0</v>
      </c>
      <c r="N972" s="13">
        <v>68.010000000000005</v>
      </c>
      <c r="O972" s="13">
        <v>12.09</v>
      </c>
      <c r="P972" s="13">
        <v>646.86</v>
      </c>
      <c r="Q972" s="9" t="s">
        <v>69</v>
      </c>
      <c r="R972" s="9" t="s">
        <v>132</v>
      </c>
      <c r="S972" s="9" t="s">
        <v>41</v>
      </c>
      <c r="T972" s="9" t="s">
        <v>42</v>
      </c>
      <c r="U972" s="9" t="s">
        <v>43</v>
      </c>
      <c r="V972" s="9" t="s">
        <v>1013</v>
      </c>
    </row>
    <row r="973" spans="1:22" ht="17.100000000000001" customHeight="1" x14ac:dyDescent="0.25">
      <c r="A973" s="29" t="s">
        <v>3084</v>
      </c>
      <c r="B973" s="15">
        <v>45300</v>
      </c>
      <c r="C973" s="9">
        <f t="shared" si="15"/>
        <v>2024</v>
      </c>
      <c r="D973" s="9" t="str">
        <f>TEXT(salestable[[#This Row],[OrderDate]],"MMM")</f>
        <v>Jan</v>
      </c>
      <c r="E973" s="14" t="s">
        <v>3085</v>
      </c>
      <c r="F973" s="14" t="s">
        <v>418</v>
      </c>
      <c r="G973" s="14" t="s">
        <v>391</v>
      </c>
      <c r="H973" s="14" t="s">
        <v>392</v>
      </c>
      <c r="I973" s="14" t="s">
        <v>180</v>
      </c>
      <c r="J973" s="14" t="s">
        <v>109</v>
      </c>
      <c r="K973" s="25">
        <v>4</v>
      </c>
      <c r="L973" s="16">
        <v>578.16999999999996</v>
      </c>
      <c r="M973" s="17">
        <v>0</v>
      </c>
      <c r="N973" s="18">
        <v>115.63</v>
      </c>
      <c r="O973" s="18">
        <v>0.88</v>
      </c>
      <c r="P973" s="18">
        <v>2429.19</v>
      </c>
      <c r="Q973" s="14" t="s">
        <v>69</v>
      </c>
      <c r="R973" s="14" t="s">
        <v>28</v>
      </c>
      <c r="S973" s="14" t="s">
        <v>339</v>
      </c>
      <c r="T973" s="14" t="s">
        <v>82</v>
      </c>
      <c r="U973" s="14" t="s">
        <v>31</v>
      </c>
      <c r="V973" s="14" t="s">
        <v>2673</v>
      </c>
    </row>
    <row r="974" spans="1:22" ht="17.100000000000001" customHeight="1" x14ac:dyDescent="0.25">
      <c r="A974" s="28" t="s">
        <v>3086</v>
      </c>
      <c r="B974" s="10">
        <v>44279</v>
      </c>
      <c r="C974" s="9">
        <f t="shared" si="15"/>
        <v>2021</v>
      </c>
      <c r="D974" s="9" t="str">
        <f>TEXT(salestable[[#This Row],[OrderDate]],"MMM")</f>
        <v>Mar</v>
      </c>
      <c r="E974" s="9" t="s">
        <v>3087</v>
      </c>
      <c r="F974" s="9" t="s">
        <v>497</v>
      </c>
      <c r="G974" s="9" t="s">
        <v>400</v>
      </c>
      <c r="H974" s="9" t="s">
        <v>401</v>
      </c>
      <c r="I974" s="9" t="s">
        <v>38</v>
      </c>
      <c r="J974" s="9" t="s">
        <v>256</v>
      </c>
      <c r="K974" s="25">
        <v>5</v>
      </c>
      <c r="L974" s="11">
        <v>440.1</v>
      </c>
      <c r="M974" s="12">
        <v>0.25</v>
      </c>
      <c r="N974" s="13">
        <v>198.04</v>
      </c>
      <c r="O974" s="13">
        <v>0.63</v>
      </c>
      <c r="P974" s="13">
        <v>1849.04</v>
      </c>
      <c r="Q974" s="9" t="s">
        <v>40</v>
      </c>
      <c r="R974" s="9" t="s">
        <v>28</v>
      </c>
      <c r="S974" s="9" t="s">
        <v>182</v>
      </c>
      <c r="T974" s="9" t="s">
        <v>183</v>
      </c>
      <c r="U974" s="9" t="s">
        <v>235</v>
      </c>
      <c r="V974" s="9" t="s">
        <v>3088</v>
      </c>
    </row>
    <row r="975" spans="1:22" ht="17.100000000000001" customHeight="1" x14ac:dyDescent="0.25">
      <c r="A975" s="29" t="s">
        <v>3089</v>
      </c>
      <c r="B975" s="15">
        <v>44711</v>
      </c>
      <c r="C975" s="9">
        <f t="shared" si="15"/>
        <v>2022</v>
      </c>
      <c r="D975" s="9" t="str">
        <f>TEXT(salestable[[#This Row],[OrderDate]],"MMM")</f>
        <v>May</v>
      </c>
      <c r="E975" s="14" t="s">
        <v>3090</v>
      </c>
      <c r="F975" s="14" t="s">
        <v>1028</v>
      </c>
      <c r="G975" s="14" t="s">
        <v>164</v>
      </c>
      <c r="H975" s="14" t="s">
        <v>165</v>
      </c>
      <c r="I975" s="14" t="s">
        <v>180</v>
      </c>
      <c r="J975" s="14" t="s">
        <v>68</v>
      </c>
      <c r="K975" s="25">
        <v>2</v>
      </c>
      <c r="L975" s="16">
        <v>464.64</v>
      </c>
      <c r="M975" s="17">
        <v>0.05</v>
      </c>
      <c r="N975" s="18">
        <v>0</v>
      </c>
      <c r="O975" s="18">
        <v>4.32</v>
      </c>
      <c r="P975" s="18">
        <v>887.14</v>
      </c>
      <c r="Q975" s="14" t="s">
        <v>153</v>
      </c>
      <c r="R975" s="14" t="s">
        <v>132</v>
      </c>
      <c r="S975" s="14" t="s">
        <v>166</v>
      </c>
      <c r="T975" s="14" t="s">
        <v>167</v>
      </c>
      <c r="U975" s="14" t="s">
        <v>43</v>
      </c>
      <c r="V975" s="14" t="s">
        <v>3091</v>
      </c>
    </row>
    <row r="976" spans="1:22" ht="17.100000000000001" customHeight="1" x14ac:dyDescent="0.25">
      <c r="A976" s="28" t="s">
        <v>3092</v>
      </c>
      <c r="B976" s="10">
        <v>44318</v>
      </c>
      <c r="C976" s="9">
        <f t="shared" si="15"/>
        <v>2021</v>
      </c>
      <c r="D976" s="9" t="str">
        <f>TEXT(salestable[[#This Row],[OrderDate]],"MMM")</f>
        <v>May</v>
      </c>
      <c r="E976" s="9" t="s">
        <v>1359</v>
      </c>
      <c r="F976" s="9" t="s">
        <v>481</v>
      </c>
      <c r="G976" s="9" t="s">
        <v>36</v>
      </c>
      <c r="H976" s="9" t="s">
        <v>37</v>
      </c>
      <c r="I976" s="9" t="s">
        <v>108</v>
      </c>
      <c r="J976" s="9" t="s">
        <v>263</v>
      </c>
      <c r="K976" s="25">
        <v>3</v>
      </c>
      <c r="L976" s="11">
        <v>232.1</v>
      </c>
      <c r="M976" s="12">
        <v>0.2</v>
      </c>
      <c r="N976" s="13">
        <v>27.85</v>
      </c>
      <c r="O976" s="13">
        <v>7.52</v>
      </c>
      <c r="P976" s="13">
        <v>592.41</v>
      </c>
      <c r="Q976" s="9" t="s">
        <v>80</v>
      </c>
      <c r="R976" s="9" t="s">
        <v>28</v>
      </c>
      <c r="S976" s="9" t="s">
        <v>339</v>
      </c>
      <c r="T976" s="9" t="s">
        <v>82</v>
      </c>
      <c r="U976" s="9" t="s">
        <v>43</v>
      </c>
      <c r="V976" s="9" t="s">
        <v>2197</v>
      </c>
    </row>
    <row r="977" spans="1:22" ht="17.100000000000001" customHeight="1" x14ac:dyDescent="0.25">
      <c r="A977" s="29" t="s">
        <v>3093</v>
      </c>
      <c r="B977" s="15">
        <v>45654</v>
      </c>
      <c r="C977" s="9">
        <f t="shared" si="15"/>
        <v>2024</v>
      </c>
      <c r="D977" s="9" t="str">
        <f>TEXT(salestable[[#This Row],[OrderDate]],"MMM")</f>
        <v>Dec</v>
      </c>
      <c r="E977" s="14" t="s">
        <v>3094</v>
      </c>
      <c r="F977" s="14" t="s">
        <v>447</v>
      </c>
      <c r="G977" s="14" t="s">
        <v>352</v>
      </c>
      <c r="H977" s="14" t="s">
        <v>353</v>
      </c>
      <c r="I977" s="14" t="s">
        <v>98</v>
      </c>
      <c r="J977" s="14" t="s">
        <v>68</v>
      </c>
      <c r="K977" s="25">
        <v>2</v>
      </c>
      <c r="L977" s="16">
        <v>309.22000000000003</v>
      </c>
      <c r="M977" s="17">
        <v>0</v>
      </c>
      <c r="N977" s="18">
        <v>30.92</v>
      </c>
      <c r="O977" s="18">
        <v>1.17</v>
      </c>
      <c r="P977" s="18">
        <v>650.53</v>
      </c>
      <c r="Q977" s="14" t="s">
        <v>80</v>
      </c>
      <c r="R977" s="14" t="s">
        <v>28</v>
      </c>
      <c r="S977" s="14" t="s">
        <v>89</v>
      </c>
      <c r="T977" s="14" t="s">
        <v>90</v>
      </c>
      <c r="U977" s="14" t="s">
        <v>43</v>
      </c>
      <c r="V977" s="14" t="s">
        <v>3095</v>
      </c>
    </row>
    <row r="978" spans="1:22" ht="17.100000000000001" customHeight="1" x14ac:dyDescent="0.25">
      <c r="A978" s="28" t="s">
        <v>3096</v>
      </c>
      <c r="B978" s="10">
        <v>43864</v>
      </c>
      <c r="C978" s="9">
        <f t="shared" si="15"/>
        <v>2020</v>
      </c>
      <c r="D978" s="9" t="str">
        <f>TEXT(salestable[[#This Row],[OrderDate]],"MMM")</f>
        <v>Feb</v>
      </c>
      <c r="E978" s="9" t="s">
        <v>3097</v>
      </c>
      <c r="F978" s="9" t="s">
        <v>485</v>
      </c>
      <c r="G978" s="9" t="s">
        <v>521</v>
      </c>
      <c r="H978" s="9" t="s">
        <v>522</v>
      </c>
      <c r="I978" s="9" t="s">
        <v>180</v>
      </c>
      <c r="J978" s="9" t="s">
        <v>256</v>
      </c>
      <c r="K978" s="25">
        <v>1</v>
      </c>
      <c r="L978" s="11">
        <v>452.51</v>
      </c>
      <c r="M978" s="12">
        <v>0.2</v>
      </c>
      <c r="N978" s="13">
        <v>28.96</v>
      </c>
      <c r="O978" s="13">
        <v>13.73</v>
      </c>
      <c r="P978" s="13">
        <v>404.7</v>
      </c>
      <c r="Q978" s="9" t="s">
        <v>27</v>
      </c>
      <c r="R978" s="9" t="s">
        <v>132</v>
      </c>
      <c r="S978" s="9" t="s">
        <v>41</v>
      </c>
      <c r="T978" s="9" t="s">
        <v>42</v>
      </c>
      <c r="U978" s="9" t="s">
        <v>91</v>
      </c>
      <c r="V978" s="9" t="s">
        <v>3098</v>
      </c>
    </row>
    <row r="979" spans="1:22" ht="17.100000000000001" customHeight="1" x14ac:dyDescent="0.25">
      <c r="A979" s="29" t="s">
        <v>3099</v>
      </c>
      <c r="B979" s="15">
        <v>45202</v>
      </c>
      <c r="C979" s="9">
        <f t="shared" si="15"/>
        <v>2023</v>
      </c>
      <c r="D979" s="9" t="str">
        <f>TEXT(salestable[[#This Row],[OrderDate]],"MMM")</f>
        <v>Oct</v>
      </c>
      <c r="E979" s="14" t="s">
        <v>3100</v>
      </c>
      <c r="F979" s="14" t="s">
        <v>201</v>
      </c>
      <c r="G979" s="14" t="s">
        <v>137</v>
      </c>
      <c r="H979" s="14" t="s">
        <v>138</v>
      </c>
      <c r="I979" s="14" t="s">
        <v>38</v>
      </c>
      <c r="J979" s="14" t="s">
        <v>123</v>
      </c>
      <c r="K979" s="25">
        <v>1</v>
      </c>
      <c r="L979" s="16">
        <v>332.74</v>
      </c>
      <c r="M979" s="17">
        <v>0</v>
      </c>
      <c r="N979" s="18">
        <v>39.93</v>
      </c>
      <c r="O979" s="18">
        <v>7.2</v>
      </c>
      <c r="P979" s="18">
        <v>379.87</v>
      </c>
      <c r="Q979" s="14" t="s">
        <v>27</v>
      </c>
      <c r="R979" s="14" t="s">
        <v>181</v>
      </c>
      <c r="S979" s="14" t="s">
        <v>124</v>
      </c>
      <c r="T979" s="14" t="s">
        <v>125</v>
      </c>
      <c r="U979" s="14" t="s">
        <v>43</v>
      </c>
      <c r="V979" s="14" t="s">
        <v>3101</v>
      </c>
    </row>
    <row r="980" spans="1:22" ht="17.100000000000001" customHeight="1" x14ac:dyDescent="0.25">
      <c r="A980" s="28" t="s">
        <v>3102</v>
      </c>
      <c r="B980" s="10">
        <v>43925</v>
      </c>
      <c r="C980" s="9">
        <f t="shared" si="15"/>
        <v>2020</v>
      </c>
      <c r="D980" s="9" t="str">
        <f>TEXT(salestable[[#This Row],[OrderDate]],"MMM")</f>
        <v>Apr</v>
      </c>
      <c r="E980" s="9" t="s">
        <v>3103</v>
      </c>
      <c r="F980" s="9" t="s">
        <v>1314</v>
      </c>
      <c r="G980" s="9" t="s">
        <v>302</v>
      </c>
      <c r="H980" s="9" t="s">
        <v>303</v>
      </c>
      <c r="I980" s="9" t="s">
        <v>180</v>
      </c>
      <c r="J980" s="9" t="s">
        <v>256</v>
      </c>
      <c r="K980" s="25">
        <v>3</v>
      </c>
      <c r="L980" s="11">
        <v>449.66</v>
      </c>
      <c r="M980" s="12">
        <v>0</v>
      </c>
      <c r="N980" s="13">
        <v>107.92</v>
      </c>
      <c r="O980" s="13">
        <v>0.12</v>
      </c>
      <c r="P980" s="13">
        <v>1457.02</v>
      </c>
      <c r="Q980" s="9" t="s">
        <v>69</v>
      </c>
      <c r="R980" s="9" t="s">
        <v>28</v>
      </c>
      <c r="S980" s="9" t="s">
        <v>188</v>
      </c>
      <c r="T980" s="9" t="s">
        <v>82</v>
      </c>
      <c r="U980" s="9" t="s">
        <v>43</v>
      </c>
      <c r="V980" s="9" t="s">
        <v>3104</v>
      </c>
    </row>
    <row r="981" spans="1:22" ht="17.100000000000001" customHeight="1" x14ac:dyDescent="0.25">
      <c r="A981" s="29" t="s">
        <v>3105</v>
      </c>
      <c r="B981" s="15">
        <v>44926</v>
      </c>
      <c r="C981" s="9">
        <f t="shared" si="15"/>
        <v>2022</v>
      </c>
      <c r="D981" s="9" t="str">
        <f>TEXT(salestable[[#This Row],[OrderDate]],"MMM")</f>
        <v>Dec</v>
      </c>
      <c r="E981" s="14" t="s">
        <v>3106</v>
      </c>
      <c r="F981" s="14" t="s">
        <v>1133</v>
      </c>
      <c r="G981" s="14" t="s">
        <v>434</v>
      </c>
      <c r="H981" s="14" t="s">
        <v>435</v>
      </c>
      <c r="I981" s="14" t="s">
        <v>98</v>
      </c>
      <c r="J981" s="14" t="s">
        <v>68</v>
      </c>
      <c r="K981" s="25">
        <v>4</v>
      </c>
      <c r="L981" s="16">
        <v>402.24</v>
      </c>
      <c r="M981" s="17">
        <v>0</v>
      </c>
      <c r="N981" s="18">
        <v>128.72</v>
      </c>
      <c r="O981" s="18">
        <v>1.27</v>
      </c>
      <c r="P981" s="18">
        <v>1738.95</v>
      </c>
      <c r="Q981" s="14" t="s">
        <v>69</v>
      </c>
      <c r="R981" s="14" t="s">
        <v>28</v>
      </c>
      <c r="S981" s="14" t="s">
        <v>221</v>
      </c>
      <c r="T981" s="14" t="s">
        <v>222</v>
      </c>
      <c r="U981" s="14" t="s">
        <v>43</v>
      </c>
      <c r="V981" s="14" t="s">
        <v>1656</v>
      </c>
    </row>
    <row r="982" spans="1:22" ht="17.100000000000001" customHeight="1" x14ac:dyDescent="0.25">
      <c r="A982" s="28" t="s">
        <v>3107</v>
      </c>
      <c r="B982" s="10">
        <v>45405</v>
      </c>
      <c r="C982" s="9">
        <f t="shared" si="15"/>
        <v>2024</v>
      </c>
      <c r="D982" s="9" t="str">
        <f>TEXT(salestable[[#This Row],[OrderDate]],"MMM")</f>
        <v>Apr</v>
      </c>
      <c r="E982" s="9" t="s">
        <v>3108</v>
      </c>
      <c r="F982" s="9" t="s">
        <v>904</v>
      </c>
      <c r="G982" s="9" t="s">
        <v>106</v>
      </c>
      <c r="H982" s="9" t="s">
        <v>107</v>
      </c>
      <c r="I982" s="9" t="s">
        <v>180</v>
      </c>
      <c r="J982" s="9" t="s">
        <v>26</v>
      </c>
      <c r="K982" s="25">
        <v>1</v>
      </c>
      <c r="L982" s="11">
        <v>210.25</v>
      </c>
      <c r="M982" s="12">
        <v>0</v>
      </c>
      <c r="N982" s="13">
        <v>10.51</v>
      </c>
      <c r="O982" s="13">
        <v>1.21</v>
      </c>
      <c r="P982" s="13">
        <v>221.97</v>
      </c>
      <c r="Q982" s="9" t="s">
        <v>153</v>
      </c>
      <c r="R982" s="9" t="s">
        <v>28</v>
      </c>
      <c r="S982" s="9" t="s">
        <v>188</v>
      </c>
      <c r="T982" s="9" t="s">
        <v>82</v>
      </c>
      <c r="U982" s="9" t="s">
        <v>235</v>
      </c>
      <c r="V982" s="9" t="s">
        <v>3109</v>
      </c>
    </row>
    <row r="983" spans="1:22" ht="17.100000000000001" customHeight="1" x14ac:dyDescent="0.25">
      <c r="A983" s="29" t="s">
        <v>3110</v>
      </c>
      <c r="B983" s="15">
        <v>43984</v>
      </c>
      <c r="C983" s="9">
        <f t="shared" si="15"/>
        <v>2020</v>
      </c>
      <c r="D983" s="9" t="str">
        <f>TEXT(salestable[[#This Row],[OrderDate]],"MMM")</f>
        <v>Jun</v>
      </c>
      <c r="E983" s="14" t="s">
        <v>3111</v>
      </c>
      <c r="F983" s="14" t="s">
        <v>670</v>
      </c>
      <c r="G983" s="14" t="s">
        <v>66</v>
      </c>
      <c r="H983" s="14" t="s">
        <v>67</v>
      </c>
      <c r="I983" s="14" t="s">
        <v>38</v>
      </c>
      <c r="J983" s="14" t="s">
        <v>256</v>
      </c>
      <c r="K983" s="25">
        <v>5</v>
      </c>
      <c r="L983" s="16">
        <v>176.23</v>
      </c>
      <c r="M983" s="17">
        <v>0</v>
      </c>
      <c r="N983" s="18">
        <v>105.74</v>
      </c>
      <c r="O983" s="18">
        <v>9.8800000000000008</v>
      </c>
      <c r="P983" s="18">
        <v>996.77</v>
      </c>
      <c r="Q983" s="14" t="s">
        <v>40</v>
      </c>
      <c r="R983" s="14" t="s">
        <v>132</v>
      </c>
      <c r="S983" s="14" t="s">
        <v>145</v>
      </c>
      <c r="T983" s="14" t="s">
        <v>146</v>
      </c>
      <c r="U983" s="14" t="s">
        <v>72</v>
      </c>
      <c r="V983" s="14" t="s">
        <v>3112</v>
      </c>
    </row>
    <row r="984" spans="1:22" ht="17.100000000000001" customHeight="1" x14ac:dyDescent="0.25">
      <c r="A984" s="28" t="s">
        <v>3113</v>
      </c>
      <c r="B984" s="10">
        <v>44080</v>
      </c>
      <c r="C984" s="9">
        <f t="shared" si="15"/>
        <v>2020</v>
      </c>
      <c r="D984" s="9" t="str">
        <f>TEXT(salestable[[#This Row],[OrderDate]],"MMM")</f>
        <v>Sep</v>
      </c>
      <c r="E984" s="9" t="s">
        <v>3114</v>
      </c>
      <c r="F984" s="9" t="s">
        <v>373</v>
      </c>
      <c r="G984" s="9" t="s">
        <v>164</v>
      </c>
      <c r="H984" s="9" t="s">
        <v>165</v>
      </c>
      <c r="I984" s="9" t="s">
        <v>108</v>
      </c>
      <c r="J984" s="9" t="s">
        <v>256</v>
      </c>
      <c r="K984" s="25">
        <v>5</v>
      </c>
      <c r="L984" s="11">
        <v>504.78</v>
      </c>
      <c r="M984" s="12">
        <v>0</v>
      </c>
      <c r="N984" s="13">
        <v>201.91</v>
      </c>
      <c r="O984" s="13">
        <v>3.27</v>
      </c>
      <c r="P984" s="13">
        <v>2729.08</v>
      </c>
      <c r="Q984" s="9" t="s">
        <v>153</v>
      </c>
      <c r="R984" s="9" t="s">
        <v>28</v>
      </c>
      <c r="S984" s="9" t="s">
        <v>116</v>
      </c>
      <c r="T984" s="9" t="s">
        <v>42</v>
      </c>
      <c r="U984" s="9" t="s">
        <v>43</v>
      </c>
      <c r="V984" s="9" t="s">
        <v>3115</v>
      </c>
    </row>
    <row r="985" spans="1:22" ht="17.100000000000001" customHeight="1" x14ac:dyDescent="0.25">
      <c r="A985" s="29" t="s">
        <v>3116</v>
      </c>
      <c r="B985" s="15">
        <v>44504</v>
      </c>
      <c r="C985" s="9">
        <f t="shared" si="15"/>
        <v>2021</v>
      </c>
      <c r="D985" s="9" t="str">
        <f>TEXT(salestable[[#This Row],[OrderDate]],"MMM")</f>
        <v>Nov</v>
      </c>
      <c r="E985" s="14" t="s">
        <v>3117</v>
      </c>
      <c r="F985" s="14" t="s">
        <v>429</v>
      </c>
      <c r="G985" s="14" t="s">
        <v>66</v>
      </c>
      <c r="H985" s="14" t="s">
        <v>67</v>
      </c>
      <c r="I985" s="14" t="s">
        <v>108</v>
      </c>
      <c r="J985" s="14" t="s">
        <v>79</v>
      </c>
      <c r="K985" s="25">
        <v>4</v>
      </c>
      <c r="L985" s="16">
        <v>214.2</v>
      </c>
      <c r="M985" s="17">
        <v>0</v>
      </c>
      <c r="N985" s="18">
        <v>102.82</v>
      </c>
      <c r="O985" s="18">
        <v>9.9600000000000009</v>
      </c>
      <c r="P985" s="18">
        <v>969.58</v>
      </c>
      <c r="Q985" s="14" t="s">
        <v>80</v>
      </c>
      <c r="R985" s="14" t="s">
        <v>28</v>
      </c>
      <c r="S985" s="14" t="s">
        <v>210</v>
      </c>
      <c r="T985" s="14" t="s">
        <v>42</v>
      </c>
      <c r="U985" s="14" t="s">
        <v>31</v>
      </c>
      <c r="V985" s="14" t="s">
        <v>625</v>
      </c>
    </row>
    <row r="986" spans="1:22" ht="17.100000000000001" customHeight="1" x14ac:dyDescent="0.25">
      <c r="A986" s="28" t="s">
        <v>3118</v>
      </c>
      <c r="B986" s="10">
        <v>44268</v>
      </c>
      <c r="C986" s="9">
        <f t="shared" si="15"/>
        <v>2021</v>
      </c>
      <c r="D986" s="9" t="str">
        <f>TEXT(salestable[[#This Row],[OrderDate]],"MMM")</f>
        <v>Mar</v>
      </c>
      <c r="E986" s="9" t="s">
        <v>3119</v>
      </c>
      <c r="F986" s="9" t="s">
        <v>1520</v>
      </c>
      <c r="G986" s="9" t="s">
        <v>319</v>
      </c>
      <c r="H986" s="9" t="s">
        <v>320</v>
      </c>
      <c r="I986" s="9" t="s">
        <v>38</v>
      </c>
      <c r="J986" s="9" t="s">
        <v>79</v>
      </c>
      <c r="K986" s="25">
        <v>5</v>
      </c>
      <c r="L986" s="11">
        <v>574.23</v>
      </c>
      <c r="M986" s="12">
        <v>0</v>
      </c>
      <c r="N986" s="13">
        <v>229.69</v>
      </c>
      <c r="O986" s="13">
        <v>8.39</v>
      </c>
      <c r="P986" s="13">
        <v>3109.23</v>
      </c>
      <c r="Q986" s="9" t="s">
        <v>69</v>
      </c>
      <c r="R986" s="9" t="s">
        <v>28</v>
      </c>
      <c r="S986" s="9" t="s">
        <v>29</v>
      </c>
      <c r="T986" s="9" t="s">
        <v>30</v>
      </c>
      <c r="U986" s="9" t="s">
        <v>43</v>
      </c>
      <c r="V986" s="9" t="s">
        <v>3120</v>
      </c>
    </row>
    <row r="987" spans="1:22" ht="17.100000000000001" customHeight="1" x14ac:dyDescent="0.25">
      <c r="A987" s="29" t="s">
        <v>3121</v>
      </c>
      <c r="B987" s="15">
        <v>43948</v>
      </c>
      <c r="C987" s="9">
        <f t="shared" si="15"/>
        <v>2020</v>
      </c>
      <c r="D987" s="9" t="str">
        <f>TEXT(salestable[[#This Row],[OrderDate]],"MMM")</f>
        <v>Apr</v>
      </c>
      <c r="E987" s="14" t="s">
        <v>3122</v>
      </c>
      <c r="F987" s="14" t="s">
        <v>267</v>
      </c>
      <c r="G987" s="14" t="s">
        <v>254</v>
      </c>
      <c r="H987" s="14" t="s">
        <v>255</v>
      </c>
      <c r="I987" s="14" t="s">
        <v>38</v>
      </c>
      <c r="J987" s="14" t="s">
        <v>256</v>
      </c>
      <c r="K987" s="25">
        <v>5</v>
      </c>
      <c r="L987" s="16">
        <v>94.26</v>
      </c>
      <c r="M987" s="17">
        <v>0.05</v>
      </c>
      <c r="N987" s="18">
        <v>0</v>
      </c>
      <c r="O987" s="18">
        <v>11.49</v>
      </c>
      <c r="P987" s="18">
        <v>459.22</v>
      </c>
      <c r="Q987" s="14" t="s">
        <v>69</v>
      </c>
      <c r="R987" s="14" t="s">
        <v>132</v>
      </c>
      <c r="S987" s="14" t="s">
        <v>221</v>
      </c>
      <c r="T987" s="14" t="s">
        <v>222</v>
      </c>
      <c r="U987" s="14" t="s">
        <v>43</v>
      </c>
      <c r="V987" s="14" t="s">
        <v>2544</v>
      </c>
    </row>
    <row r="988" spans="1:22" ht="17.100000000000001" customHeight="1" x14ac:dyDescent="0.25">
      <c r="A988" s="28" t="s">
        <v>3123</v>
      </c>
      <c r="B988" s="10">
        <v>44601</v>
      </c>
      <c r="C988" s="9">
        <f t="shared" si="15"/>
        <v>2022</v>
      </c>
      <c r="D988" s="9" t="str">
        <f>TEXT(salestable[[#This Row],[OrderDate]],"MMM")</f>
        <v>Feb</v>
      </c>
      <c r="E988" s="9" t="s">
        <v>3124</v>
      </c>
      <c r="F988" s="9" t="s">
        <v>2168</v>
      </c>
      <c r="G988" s="9" t="s">
        <v>469</v>
      </c>
      <c r="H988" s="9" t="s">
        <v>470</v>
      </c>
      <c r="I988" s="9" t="s">
        <v>38</v>
      </c>
      <c r="J988" s="9" t="s">
        <v>354</v>
      </c>
      <c r="K988" s="25">
        <v>2</v>
      </c>
      <c r="L988" s="11">
        <v>518.37</v>
      </c>
      <c r="M988" s="12">
        <v>0</v>
      </c>
      <c r="N988" s="13">
        <v>124.41</v>
      </c>
      <c r="O988" s="13">
        <v>4.05</v>
      </c>
      <c r="P988" s="13">
        <v>1165.2</v>
      </c>
      <c r="Q988" s="9" t="s">
        <v>40</v>
      </c>
      <c r="R988" s="9" t="s">
        <v>28</v>
      </c>
      <c r="S988" s="9" t="s">
        <v>154</v>
      </c>
      <c r="T988" s="9" t="s">
        <v>155</v>
      </c>
      <c r="U988" s="9" t="s">
        <v>43</v>
      </c>
      <c r="V988" s="9" t="s">
        <v>3125</v>
      </c>
    </row>
    <row r="989" spans="1:22" ht="17.100000000000001" customHeight="1" x14ac:dyDescent="0.25">
      <c r="A989" s="29" t="s">
        <v>3126</v>
      </c>
      <c r="B989" s="15">
        <v>45160</v>
      </c>
      <c r="C989" s="9">
        <f t="shared" si="15"/>
        <v>2023</v>
      </c>
      <c r="D989" s="9" t="str">
        <f>TEXT(salestable[[#This Row],[OrderDate]],"MMM")</f>
        <v>Aug</v>
      </c>
      <c r="E989" s="14" t="s">
        <v>3127</v>
      </c>
      <c r="F989" s="14" t="s">
        <v>779</v>
      </c>
      <c r="G989" s="14" t="s">
        <v>380</v>
      </c>
      <c r="H989" s="14" t="s">
        <v>381</v>
      </c>
      <c r="I989" s="14" t="s">
        <v>180</v>
      </c>
      <c r="J989" s="14" t="s">
        <v>58</v>
      </c>
      <c r="K989" s="25">
        <v>2</v>
      </c>
      <c r="L989" s="16">
        <v>427.16</v>
      </c>
      <c r="M989" s="17">
        <v>0</v>
      </c>
      <c r="N989" s="18">
        <v>102.52</v>
      </c>
      <c r="O989" s="18">
        <v>4.1500000000000004</v>
      </c>
      <c r="P989" s="18">
        <v>960.99</v>
      </c>
      <c r="Q989" s="14" t="s">
        <v>153</v>
      </c>
      <c r="R989" s="14" t="s">
        <v>28</v>
      </c>
      <c r="S989" s="14" t="s">
        <v>41</v>
      </c>
      <c r="T989" s="14" t="s">
        <v>42</v>
      </c>
      <c r="U989" s="14" t="s">
        <v>91</v>
      </c>
      <c r="V989" s="14" t="s">
        <v>3128</v>
      </c>
    </row>
    <row r="990" spans="1:22" ht="17.100000000000001" customHeight="1" x14ac:dyDescent="0.25">
      <c r="A990" s="28" t="s">
        <v>3129</v>
      </c>
      <c r="B990" s="10">
        <v>44098</v>
      </c>
      <c r="C990" s="9">
        <f t="shared" si="15"/>
        <v>2020</v>
      </c>
      <c r="D990" s="9" t="str">
        <f>TEXT(salestable[[#This Row],[OrderDate]],"MMM")</f>
        <v>Sep</v>
      </c>
      <c r="E990" s="9" t="s">
        <v>3130</v>
      </c>
      <c r="F990" s="9" t="s">
        <v>944</v>
      </c>
      <c r="G990" s="9" t="s">
        <v>196</v>
      </c>
      <c r="H990" s="9" t="s">
        <v>197</v>
      </c>
      <c r="I990" s="9" t="s">
        <v>180</v>
      </c>
      <c r="J990" s="9" t="s">
        <v>354</v>
      </c>
      <c r="K990" s="25">
        <v>5</v>
      </c>
      <c r="L990" s="11">
        <v>498.31</v>
      </c>
      <c r="M990" s="12">
        <v>0</v>
      </c>
      <c r="N990" s="13">
        <v>199.32</v>
      </c>
      <c r="O990" s="13">
        <v>12.95</v>
      </c>
      <c r="P990" s="13">
        <v>2703.82</v>
      </c>
      <c r="Q990" s="9" t="s">
        <v>80</v>
      </c>
      <c r="R990" s="9" t="s">
        <v>28</v>
      </c>
      <c r="S990" s="9" t="s">
        <v>210</v>
      </c>
      <c r="T990" s="9" t="s">
        <v>42</v>
      </c>
      <c r="U990" s="9" t="s">
        <v>43</v>
      </c>
      <c r="V990" s="9" t="s">
        <v>3131</v>
      </c>
    </row>
    <row r="991" spans="1:22" ht="17.100000000000001" customHeight="1" x14ac:dyDescent="0.25">
      <c r="A991" s="29" t="s">
        <v>3132</v>
      </c>
      <c r="B991" s="15">
        <v>44908</v>
      </c>
      <c r="C991" s="9">
        <f t="shared" si="15"/>
        <v>2022</v>
      </c>
      <c r="D991" s="9" t="str">
        <f>TEXT(salestable[[#This Row],[OrderDate]],"MMM")</f>
        <v>Dec</v>
      </c>
      <c r="E991" s="14" t="s">
        <v>3133</v>
      </c>
      <c r="F991" s="14" t="s">
        <v>120</v>
      </c>
      <c r="G991" s="14" t="s">
        <v>521</v>
      </c>
      <c r="H991" s="14" t="s">
        <v>522</v>
      </c>
      <c r="I991" s="14" t="s">
        <v>50</v>
      </c>
      <c r="J991" s="14" t="s">
        <v>109</v>
      </c>
      <c r="K991" s="25">
        <v>5</v>
      </c>
      <c r="L991" s="16">
        <v>525.02</v>
      </c>
      <c r="M991" s="17">
        <v>0.15</v>
      </c>
      <c r="N991" s="18">
        <v>178.51</v>
      </c>
      <c r="O991" s="18">
        <v>4.3899999999999997</v>
      </c>
      <c r="P991" s="18">
        <v>2414.2399999999998</v>
      </c>
      <c r="Q991" s="14" t="s">
        <v>40</v>
      </c>
      <c r="R991" s="14" t="s">
        <v>28</v>
      </c>
      <c r="S991" s="14" t="s">
        <v>188</v>
      </c>
      <c r="T991" s="14" t="s">
        <v>82</v>
      </c>
      <c r="U991" s="14" t="s">
        <v>91</v>
      </c>
      <c r="V991" s="14" t="s">
        <v>1478</v>
      </c>
    </row>
    <row r="992" spans="1:22" ht="17.100000000000001" customHeight="1" x14ac:dyDescent="0.25">
      <c r="A992" s="28" t="s">
        <v>3134</v>
      </c>
      <c r="B992" s="10">
        <v>44066</v>
      </c>
      <c r="C992" s="9">
        <f t="shared" si="15"/>
        <v>2020</v>
      </c>
      <c r="D992" s="9" t="str">
        <f>TEXT(salestable[[#This Row],[OrderDate]],"MMM")</f>
        <v>Aug</v>
      </c>
      <c r="E992" s="9" t="s">
        <v>3135</v>
      </c>
      <c r="F992" s="9" t="s">
        <v>336</v>
      </c>
      <c r="G992" s="9" t="s">
        <v>164</v>
      </c>
      <c r="H992" s="9" t="s">
        <v>165</v>
      </c>
      <c r="I992" s="9" t="s">
        <v>25</v>
      </c>
      <c r="J992" s="9" t="s">
        <v>263</v>
      </c>
      <c r="K992" s="25">
        <v>5</v>
      </c>
      <c r="L992" s="11">
        <v>240.73</v>
      </c>
      <c r="M992" s="12">
        <v>0.15</v>
      </c>
      <c r="N992" s="13">
        <v>81.849999999999994</v>
      </c>
      <c r="O992" s="13">
        <v>6.73</v>
      </c>
      <c r="P992" s="13">
        <v>1111.68</v>
      </c>
      <c r="Q992" s="9" t="s">
        <v>40</v>
      </c>
      <c r="R992" s="9" t="s">
        <v>28</v>
      </c>
      <c r="S992" s="9" t="s">
        <v>228</v>
      </c>
      <c r="T992" s="9" t="s">
        <v>82</v>
      </c>
      <c r="U992" s="9" t="s">
        <v>43</v>
      </c>
      <c r="V992" s="9" t="s">
        <v>3136</v>
      </c>
    </row>
    <row r="993" spans="1:22" ht="17.100000000000001" customHeight="1" x14ac:dyDescent="0.25">
      <c r="A993" s="29" t="s">
        <v>3137</v>
      </c>
      <c r="B993" s="15">
        <v>44219</v>
      </c>
      <c r="C993" s="9">
        <f t="shared" si="15"/>
        <v>2021</v>
      </c>
      <c r="D993" s="9" t="str">
        <f>TEXT(salestable[[#This Row],[OrderDate]],"MMM")</f>
        <v>Jan</v>
      </c>
      <c r="E993" s="14" t="s">
        <v>3138</v>
      </c>
      <c r="F993" s="14" t="s">
        <v>220</v>
      </c>
      <c r="G993" s="14" t="s">
        <v>77</v>
      </c>
      <c r="H993" s="14" t="s">
        <v>78</v>
      </c>
      <c r="I993" s="14" t="s">
        <v>38</v>
      </c>
      <c r="J993" s="14" t="s">
        <v>354</v>
      </c>
      <c r="K993" s="25">
        <v>5</v>
      </c>
      <c r="L993" s="16">
        <v>219.88</v>
      </c>
      <c r="M993" s="17">
        <v>0.05</v>
      </c>
      <c r="N993" s="18">
        <v>52.22</v>
      </c>
      <c r="O993" s="18">
        <v>14.84</v>
      </c>
      <c r="P993" s="18">
        <v>1111.49</v>
      </c>
      <c r="Q993" s="14" t="s">
        <v>69</v>
      </c>
      <c r="R993" s="14" t="s">
        <v>28</v>
      </c>
      <c r="S993" s="14" t="s">
        <v>188</v>
      </c>
      <c r="T993" s="14" t="s">
        <v>82</v>
      </c>
      <c r="U993" s="14" t="s">
        <v>43</v>
      </c>
      <c r="V993" s="14" t="s">
        <v>691</v>
      </c>
    </row>
    <row r="994" spans="1:22" ht="17.100000000000001" customHeight="1" x14ac:dyDescent="0.25">
      <c r="A994" s="28" t="s">
        <v>3139</v>
      </c>
      <c r="B994" s="10">
        <v>44820</v>
      </c>
      <c r="C994" s="9">
        <f t="shared" si="15"/>
        <v>2022</v>
      </c>
      <c r="D994" s="9" t="str">
        <f>TEXT(salestable[[#This Row],[OrderDate]],"MMM")</f>
        <v>Sep</v>
      </c>
      <c r="E994" s="9" t="s">
        <v>3140</v>
      </c>
      <c r="F994" s="9" t="s">
        <v>1174</v>
      </c>
      <c r="G994" s="9" t="s">
        <v>783</v>
      </c>
      <c r="H994" s="9" t="s">
        <v>784</v>
      </c>
      <c r="I994" s="9" t="s">
        <v>180</v>
      </c>
      <c r="J994" s="9" t="s">
        <v>123</v>
      </c>
      <c r="K994" s="25">
        <v>1</v>
      </c>
      <c r="L994" s="11">
        <v>202.33</v>
      </c>
      <c r="M994" s="12">
        <v>0</v>
      </c>
      <c r="N994" s="13">
        <v>10.119999999999999</v>
      </c>
      <c r="O994" s="13">
        <v>9.1</v>
      </c>
      <c r="P994" s="13">
        <v>221.55</v>
      </c>
      <c r="Q994" s="9" t="s">
        <v>27</v>
      </c>
      <c r="R994" s="9" t="s">
        <v>28</v>
      </c>
      <c r="S994" s="9" t="s">
        <v>188</v>
      </c>
      <c r="T994" s="9" t="s">
        <v>82</v>
      </c>
      <c r="U994" s="9" t="s">
        <v>31</v>
      </c>
      <c r="V994" s="9" t="s">
        <v>3141</v>
      </c>
    </row>
    <row r="995" spans="1:22" ht="17.100000000000001" customHeight="1" x14ac:dyDescent="0.25">
      <c r="A995" s="29" t="s">
        <v>3142</v>
      </c>
      <c r="B995" s="15">
        <v>45588</v>
      </c>
      <c r="C995" s="9">
        <f t="shared" si="15"/>
        <v>2024</v>
      </c>
      <c r="D995" s="9" t="str">
        <f>TEXT(salestable[[#This Row],[OrderDate]],"MMM")</f>
        <v>Oct</v>
      </c>
      <c r="E995" s="14" t="s">
        <v>3143</v>
      </c>
      <c r="F995" s="14" t="s">
        <v>429</v>
      </c>
      <c r="G995" s="14" t="s">
        <v>196</v>
      </c>
      <c r="H995" s="14" t="s">
        <v>197</v>
      </c>
      <c r="I995" s="14" t="s">
        <v>38</v>
      </c>
      <c r="J995" s="14" t="s">
        <v>256</v>
      </c>
      <c r="K995" s="25">
        <v>4</v>
      </c>
      <c r="L995" s="16">
        <v>327.29000000000002</v>
      </c>
      <c r="M995" s="17">
        <v>0.1</v>
      </c>
      <c r="N995" s="18">
        <v>0</v>
      </c>
      <c r="O995" s="18">
        <v>1.04</v>
      </c>
      <c r="P995" s="18">
        <v>1179.28</v>
      </c>
      <c r="Q995" s="14" t="s">
        <v>69</v>
      </c>
      <c r="R995" s="14" t="s">
        <v>28</v>
      </c>
      <c r="S995" s="14" t="s">
        <v>60</v>
      </c>
      <c r="T995" s="14" t="s">
        <v>61</v>
      </c>
      <c r="U995" s="14" t="s">
        <v>43</v>
      </c>
      <c r="V995" s="14" t="s">
        <v>993</v>
      </c>
    </row>
    <row r="996" spans="1:22" ht="17.100000000000001" customHeight="1" x14ac:dyDescent="0.25">
      <c r="A996" s="28" t="s">
        <v>3144</v>
      </c>
      <c r="B996" s="10">
        <v>44593</v>
      </c>
      <c r="C996" s="9">
        <f t="shared" si="15"/>
        <v>2022</v>
      </c>
      <c r="D996" s="9" t="str">
        <f>TEXT(salestable[[#This Row],[OrderDate]],"MMM")</f>
        <v>Feb</v>
      </c>
      <c r="E996" s="9" t="s">
        <v>3145</v>
      </c>
      <c r="F996" s="9" t="s">
        <v>573</v>
      </c>
      <c r="G996" s="9" t="s">
        <v>56</v>
      </c>
      <c r="H996" s="9" t="s">
        <v>57</v>
      </c>
      <c r="I996" s="9" t="s">
        <v>180</v>
      </c>
      <c r="J996" s="9" t="s">
        <v>123</v>
      </c>
      <c r="K996" s="25">
        <v>1</v>
      </c>
      <c r="L996" s="11">
        <v>28.68</v>
      </c>
      <c r="M996" s="12">
        <v>0</v>
      </c>
      <c r="N996" s="13">
        <v>2.29</v>
      </c>
      <c r="O996" s="13">
        <v>4.46</v>
      </c>
      <c r="P996" s="13">
        <v>35.43</v>
      </c>
      <c r="Q996" s="9" t="s">
        <v>40</v>
      </c>
      <c r="R996" s="9" t="s">
        <v>28</v>
      </c>
      <c r="S996" s="9" t="s">
        <v>182</v>
      </c>
      <c r="T996" s="9" t="s">
        <v>183</v>
      </c>
      <c r="U996" s="9" t="s">
        <v>43</v>
      </c>
      <c r="V996" s="9" t="s">
        <v>3146</v>
      </c>
    </row>
    <row r="997" spans="1:22" ht="17.100000000000001" customHeight="1" x14ac:dyDescent="0.25">
      <c r="A997" s="29" t="s">
        <v>3147</v>
      </c>
      <c r="B997" s="15">
        <v>44231</v>
      </c>
      <c r="C997" s="9">
        <f t="shared" si="15"/>
        <v>2021</v>
      </c>
      <c r="D997" s="9" t="str">
        <f>TEXT(salestable[[#This Row],[OrderDate]],"MMM")</f>
        <v>Feb</v>
      </c>
      <c r="E997" s="14" t="s">
        <v>3148</v>
      </c>
      <c r="F997" s="14" t="s">
        <v>379</v>
      </c>
      <c r="G997" s="14" t="s">
        <v>130</v>
      </c>
      <c r="H997" s="14" t="s">
        <v>131</v>
      </c>
      <c r="I997" s="14" t="s">
        <v>50</v>
      </c>
      <c r="J997" s="14" t="s">
        <v>58</v>
      </c>
      <c r="K997" s="25">
        <v>3</v>
      </c>
      <c r="L997" s="16">
        <v>205.85</v>
      </c>
      <c r="M997" s="17">
        <v>0.05</v>
      </c>
      <c r="N997" s="18">
        <v>46.93</v>
      </c>
      <c r="O997" s="18">
        <v>4.1100000000000003</v>
      </c>
      <c r="P997" s="18">
        <v>637.71</v>
      </c>
      <c r="Q997" s="14" t="s">
        <v>69</v>
      </c>
      <c r="R997" s="14" t="s">
        <v>28</v>
      </c>
      <c r="S997" s="14" t="s">
        <v>100</v>
      </c>
      <c r="T997" s="14" t="s">
        <v>101</v>
      </c>
      <c r="U997" s="14" t="s">
        <v>43</v>
      </c>
      <c r="V997" s="14" t="s">
        <v>3149</v>
      </c>
    </row>
    <row r="998" spans="1:22" ht="17.100000000000001" customHeight="1" x14ac:dyDescent="0.25">
      <c r="A998" s="28" t="s">
        <v>3150</v>
      </c>
      <c r="B998" s="10">
        <v>44454</v>
      </c>
      <c r="C998" s="9">
        <f t="shared" si="15"/>
        <v>2021</v>
      </c>
      <c r="D998" s="9" t="str">
        <f>TEXT(salestable[[#This Row],[OrderDate]],"MMM")</f>
        <v>Sep</v>
      </c>
      <c r="E998" s="9" t="s">
        <v>3151</v>
      </c>
      <c r="F998" s="9" t="s">
        <v>768</v>
      </c>
      <c r="G998" s="9" t="s">
        <v>400</v>
      </c>
      <c r="H998" s="9" t="s">
        <v>401</v>
      </c>
      <c r="I998" s="9" t="s">
        <v>38</v>
      </c>
      <c r="J998" s="9" t="s">
        <v>58</v>
      </c>
      <c r="K998" s="25">
        <v>3</v>
      </c>
      <c r="L998" s="11">
        <v>354.79</v>
      </c>
      <c r="M998" s="12">
        <v>0</v>
      </c>
      <c r="N998" s="13">
        <v>127.72</v>
      </c>
      <c r="O998" s="13">
        <v>6.11</v>
      </c>
      <c r="P998" s="13">
        <v>1198.2</v>
      </c>
      <c r="Q998" s="9" t="s">
        <v>69</v>
      </c>
      <c r="R998" s="9" t="s">
        <v>28</v>
      </c>
      <c r="S998" s="9" t="s">
        <v>100</v>
      </c>
      <c r="T998" s="9" t="s">
        <v>101</v>
      </c>
      <c r="U998" s="9" t="s">
        <v>43</v>
      </c>
      <c r="V998" s="9" t="s">
        <v>3152</v>
      </c>
    </row>
    <row r="999" spans="1:22" ht="17.100000000000001" customHeight="1" x14ac:dyDescent="0.25">
      <c r="A999" s="29" t="s">
        <v>3153</v>
      </c>
      <c r="B999" s="15">
        <v>44597</v>
      </c>
      <c r="C999" s="9">
        <f t="shared" si="15"/>
        <v>2022</v>
      </c>
      <c r="D999" s="9" t="str">
        <f>TEXT(salestable[[#This Row],[OrderDate]],"MMM")</f>
        <v>Feb</v>
      </c>
      <c r="E999" s="14" t="s">
        <v>3154</v>
      </c>
      <c r="F999" s="14" t="s">
        <v>1006</v>
      </c>
      <c r="G999" s="14" t="s">
        <v>812</v>
      </c>
      <c r="H999" s="14" t="s">
        <v>813</v>
      </c>
      <c r="I999" s="14" t="s">
        <v>50</v>
      </c>
      <c r="J999" s="14" t="s">
        <v>58</v>
      </c>
      <c r="K999" s="25">
        <v>4</v>
      </c>
      <c r="L999" s="16">
        <v>468.74</v>
      </c>
      <c r="M999" s="17">
        <v>0.05</v>
      </c>
      <c r="N999" s="18">
        <v>320.62</v>
      </c>
      <c r="O999" s="18">
        <v>1.2</v>
      </c>
      <c r="P999" s="18">
        <v>2103.0300000000002</v>
      </c>
      <c r="Q999" s="14" t="s">
        <v>153</v>
      </c>
      <c r="R999" s="14" t="s">
        <v>28</v>
      </c>
      <c r="S999" s="14" t="s">
        <v>51</v>
      </c>
      <c r="T999" s="14" t="s">
        <v>42</v>
      </c>
      <c r="U999" s="14" t="s">
        <v>43</v>
      </c>
      <c r="V999" s="14" t="s">
        <v>2919</v>
      </c>
    </row>
    <row r="1000" spans="1:22" ht="17.100000000000001" customHeight="1" x14ac:dyDescent="0.25">
      <c r="A1000" s="28" t="s">
        <v>3155</v>
      </c>
      <c r="B1000" s="10">
        <v>45157</v>
      </c>
      <c r="C1000" s="9">
        <f t="shared" si="15"/>
        <v>2023</v>
      </c>
      <c r="D1000" s="9" t="str">
        <f>TEXT(salestable[[#This Row],[OrderDate]],"MMM")</f>
        <v>Aug</v>
      </c>
      <c r="E1000" s="9" t="s">
        <v>3156</v>
      </c>
      <c r="F1000" s="9" t="s">
        <v>694</v>
      </c>
      <c r="G1000" s="9" t="s">
        <v>286</v>
      </c>
      <c r="H1000" s="9" t="s">
        <v>287</v>
      </c>
      <c r="I1000" s="9" t="s">
        <v>38</v>
      </c>
      <c r="J1000" s="9" t="s">
        <v>68</v>
      </c>
      <c r="K1000" s="25">
        <v>4</v>
      </c>
      <c r="L1000" s="11">
        <v>44.82</v>
      </c>
      <c r="M1000" s="12">
        <v>0.05</v>
      </c>
      <c r="N1000" s="13">
        <v>13.63</v>
      </c>
      <c r="O1000" s="13">
        <v>0.53</v>
      </c>
      <c r="P1000" s="13">
        <v>184.48</v>
      </c>
      <c r="Q1000" s="9" t="s">
        <v>80</v>
      </c>
      <c r="R1000" s="9" t="s">
        <v>181</v>
      </c>
      <c r="S1000" s="9" t="s">
        <v>145</v>
      </c>
      <c r="T1000" s="9" t="s">
        <v>146</v>
      </c>
      <c r="U1000" s="9" t="s">
        <v>43</v>
      </c>
      <c r="V1000" s="9" t="s">
        <v>3157</v>
      </c>
    </row>
    <row r="1001" spans="1:22" ht="17.100000000000001" customHeight="1" x14ac:dyDescent="0.25">
      <c r="A1001" s="29" t="s">
        <v>3158</v>
      </c>
      <c r="B1001" s="15">
        <v>44749</v>
      </c>
      <c r="C1001" s="9">
        <f t="shared" si="15"/>
        <v>2022</v>
      </c>
      <c r="D1001" s="9" t="str">
        <f>TEXT(salestable[[#This Row],[OrderDate]],"MMM")</f>
        <v>Jul</v>
      </c>
      <c r="E1001" s="14" t="s">
        <v>3159</v>
      </c>
      <c r="F1001" s="14" t="s">
        <v>549</v>
      </c>
      <c r="G1001" s="14" t="s">
        <v>574</v>
      </c>
      <c r="H1001" s="14" t="s">
        <v>575</v>
      </c>
      <c r="I1001" s="14" t="s">
        <v>180</v>
      </c>
      <c r="J1001" s="14" t="s">
        <v>26</v>
      </c>
      <c r="K1001" s="25">
        <v>5</v>
      </c>
      <c r="L1001" s="16">
        <v>137.56</v>
      </c>
      <c r="M1001" s="17">
        <v>0</v>
      </c>
      <c r="N1001" s="18">
        <v>34.39</v>
      </c>
      <c r="O1001" s="18">
        <v>9.0399999999999991</v>
      </c>
      <c r="P1001" s="18">
        <v>731.23</v>
      </c>
      <c r="Q1001" s="14" t="s">
        <v>153</v>
      </c>
      <c r="R1001" s="14" t="s">
        <v>181</v>
      </c>
      <c r="S1001" s="14" t="s">
        <v>100</v>
      </c>
      <c r="T1001" s="14" t="s">
        <v>101</v>
      </c>
      <c r="U1001" s="14" t="s">
        <v>43</v>
      </c>
      <c r="V1001" s="14" t="s">
        <v>3160</v>
      </c>
    </row>
    <row r="1002" spans="1:22" ht="17.100000000000001" customHeight="1" x14ac:dyDescent="0.25">
      <c r="A1002" s="28" t="s">
        <v>3161</v>
      </c>
      <c r="B1002" s="10">
        <v>45061</v>
      </c>
      <c r="C1002" s="9">
        <f t="shared" si="15"/>
        <v>2023</v>
      </c>
      <c r="D1002" s="9" t="str">
        <f>TEXT(salestable[[#This Row],[OrderDate]],"MMM")</f>
        <v>May</v>
      </c>
      <c r="E1002" s="9" t="s">
        <v>3162</v>
      </c>
      <c r="F1002" s="9" t="s">
        <v>1034</v>
      </c>
      <c r="G1002" s="9" t="s">
        <v>434</v>
      </c>
      <c r="H1002" s="9" t="s">
        <v>435</v>
      </c>
      <c r="I1002" s="9" t="s">
        <v>25</v>
      </c>
      <c r="J1002" s="9" t="s">
        <v>58</v>
      </c>
      <c r="K1002" s="25">
        <v>4</v>
      </c>
      <c r="L1002" s="11">
        <v>368.67</v>
      </c>
      <c r="M1002" s="12">
        <v>0.05</v>
      </c>
      <c r="N1002" s="13">
        <v>168.11</v>
      </c>
      <c r="O1002" s="13">
        <v>0.98</v>
      </c>
      <c r="P1002" s="13">
        <v>1570.04</v>
      </c>
      <c r="Q1002" s="9" t="s">
        <v>59</v>
      </c>
      <c r="R1002" s="9" t="s">
        <v>28</v>
      </c>
      <c r="S1002" s="9" t="s">
        <v>188</v>
      </c>
      <c r="T1002" s="9" t="s">
        <v>82</v>
      </c>
      <c r="U1002" s="9" t="s">
        <v>72</v>
      </c>
      <c r="V1002" s="9" t="s">
        <v>1761</v>
      </c>
    </row>
    <row r="1003" spans="1:22" ht="17.100000000000001" customHeight="1" x14ac:dyDescent="0.25">
      <c r="A1003" s="29" t="s">
        <v>3163</v>
      </c>
      <c r="B1003" s="15">
        <v>45083</v>
      </c>
      <c r="C1003" s="9">
        <f t="shared" si="15"/>
        <v>2023</v>
      </c>
      <c r="D1003" s="9" t="str">
        <f>TEXT(salestable[[#This Row],[OrderDate]],"MMM")</f>
        <v>Jun</v>
      </c>
      <c r="E1003" s="14" t="s">
        <v>3164</v>
      </c>
      <c r="F1003" s="14" t="s">
        <v>318</v>
      </c>
      <c r="G1003" s="14" t="s">
        <v>244</v>
      </c>
      <c r="H1003" s="14" t="s">
        <v>245</v>
      </c>
      <c r="I1003" s="14" t="s">
        <v>180</v>
      </c>
      <c r="J1003" s="14" t="s">
        <v>263</v>
      </c>
      <c r="K1003" s="25">
        <v>5</v>
      </c>
      <c r="L1003" s="16">
        <v>516.45000000000005</v>
      </c>
      <c r="M1003" s="17">
        <v>0.1</v>
      </c>
      <c r="N1003" s="18">
        <v>0</v>
      </c>
      <c r="O1003" s="18">
        <v>11.2</v>
      </c>
      <c r="P1003" s="18">
        <v>2335.2199999999998</v>
      </c>
      <c r="Q1003" s="14" t="s">
        <v>27</v>
      </c>
      <c r="R1003" s="14" t="s">
        <v>99</v>
      </c>
      <c r="S1003" s="14" t="s">
        <v>221</v>
      </c>
      <c r="T1003" s="14" t="s">
        <v>222</v>
      </c>
      <c r="U1003" s="14" t="s">
        <v>43</v>
      </c>
      <c r="V1003" s="14" t="s">
        <v>3165</v>
      </c>
    </row>
    <row r="1004" spans="1:22" ht="17.100000000000001" customHeight="1" x14ac:dyDescent="0.25">
      <c r="A1004" s="28" t="s">
        <v>3166</v>
      </c>
      <c r="B1004" s="10">
        <v>44683</v>
      </c>
      <c r="C1004" s="9">
        <f t="shared" si="15"/>
        <v>2022</v>
      </c>
      <c r="D1004" s="9" t="str">
        <f>TEXT(salestable[[#This Row],[OrderDate]],"MMM")</f>
        <v>May</v>
      </c>
      <c r="E1004" s="9" t="s">
        <v>3167</v>
      </c>
      <c r="F1004" s="9" t="s">
        <v>385</v>
      </c>
      <c r="G1004" s="9" t="s">
        <v>23</v>
      </c>
      <c r="H1004" s="9" t="s">
        <v>24</v>
      </c>
      <c r="I1004" s="9" t="s">
        <v>98</v>
      </c>
      <c r="J1004" s="9" t="s">
        <v>68</v>
      </c>
      <c r="K1004" s="25">
        <v>1</v>
      </c>
      <c r="L1004" s="11">
        <v>413.06</v>
      </c>
      <c r="M1004" s="12">
        <v>0.3</v>
      </c>
      <c r="N1004" s="13">
        <v>34.700000000000003</v>
      </c>
      <c r="O1004" s="13">
        <v>13.86</v>
      </c>
      <c r="P1004" s="13">
        <v>337.7</v>
      </c>
      <c r="Q1004" s="9" t="s">
        <v>27</v>
      </c>
      <c r="R1004" s="9" t="s">
        <v>28</v>
      </c>
      <c r="S1004" s="9" t="s">
        <v>339</v>
      </c>
      <c r="T1004" s="9" t="s">
        <v>82</v>
      </c>
      <c r="U1004" s="9" t="s">
        <v>72</v>
      </c>
      <c r="V1004" s="9" t="s">
        <v>2593</v>
      </c>
    </row>
    <row r="1005" spans="1:22" ht="17.100000000000001" customHeight="1" x14ac:dyDescent="0.25">
      <c r="A1005" s="29" t="s">
        <v>3168</v>
      </c>
      <c r="B1005" s="15">
        <v>44408</v>
      </c>
      <c r="C1005" s="9">
        <f t="shared" si="15"/>
        <v>2021</v>
      </c>
      <c r="D1005" s="9" t="str">
        <f>TEXT(salestable[[#This Row],[OrderDate]],"MMM")</f>
        <v>Jul</v>
      </c>
      <c r="E1005" s="14" t="s">
        <v>3169</v>
      </c>
      <c r="F1005" s="14" t="s">
        <v>764</v>
      </c>
      <c r="G1005" s="14" t="s">
        <v>226</v>
      </c>
      <c r="H1005" s="14" t="s">
        <v>227</v>
      </c>
      <c r="I1005" s="14" t="s">
        <v>25</v>
      </c>
      <c r="J1005" s="14" t="s">
        <v>39</v>
      </c>
      <c r="K1005" s="25">
        <v>3</v>
      </c>
      <c r="L1005" s="16">
        <v>468.4</v>
      </c>
      <c r="M1005" s="17">
        <v>0.2</v>
      </c>
      <c r="N1005" s="18">
        <v>56.21</v>
      </c>
      <c r="O1005" s="18">
        <v>11.26</v>
      </c>
      <c r="P1005" s="18">
        <v>1191.6300000000001</v>
      </c>
      <c r="Q1005" s="14" t="s">
        <v>27</v>
      </c>
      <c r="R1005" s="14" t="s">
        <v>28</v>
      </c>
      <c r="S1005" s="14" t="s">
        <v>51</v>
      </c>
      <c r="T1005" s="14" t="s">
        <v>42</v>
      </c>
      <c r="U1005" s="14" t="s">
        <v>43</v>
      </c>
      <c r="V1005" s="14" t="s">
        <v>3170</v>
      </c>
    </row>
    <row r="1006" spans="1:22" ht="17.100000000000001" customHeight="1" x14ac:dyDescent="0.25">
      <c r="A1006" s="28" t="s">
        <v>3171</v>
      </c>
      <c r="B1006" s="10">
        <v>43905</v>
      </c>
      <c r="C1006" s="9">
        <f t="shared" si="15"/>
        <v>2020</v>
      </c>
      <c r="D1006" s="9" t="str">
        <f>TEXT(salestable[[#This Row],[OrderDate]],"MMM")</f>
        <v>Mar</v>
      </c>
      <c r="E1006" s="9" t="s">
        <v>3172</v>
      </c>
      <c r="F1006" s="9" t="s">
        <v>347</v>
      </c>
      <c r="G1006" s="9" t="s">
        <v>196</v>
      </c>
      <c r="H1006" s="9" t="s">
        <v>197</v>
      </c>
      <c r="I1006" s="9" t="s">
        <v>25</v>
      </c>
      <c r="J1006" s="9" t="s">
        <v>354</v>
      </c>
      <c r="K1006" s="25">
        <v>2</v>
      </c>
      <c r="L1006" s="11">
        <v>55.14</v>
      </c>
      <c r="M1006" s="12">
        <v>0</v>
      </c>
      <c r="N1006" s="13">
        <v>5.51</v>
      </c>
      <c r="O1006" s="13">
        <v>6.13</v>
      </c>
      <c r="P1006" s="13">
        <v>121.92</v>
      </c>
      <c r="Q1006" s="9" t="s">
        <v>40</v>
      </c>
      <c r="R1006" s="9" t="s">
        <v>181</v>
      </c>
      <c r="S1006" s="9" t="s">
        <v>228</v>
      </c>
      <c r="T1006" s="9" t="s">
        <v>82</v>
      </c>
      <c r="U1006" s="9" t="s">
        <v>43</v>
      </c>
      <c r="V1006" s="9" t="s">
        <v>1035</v>
      </c>
    </row>
    <row r="1007" spans="1:22" ht="17.100000000000001" customHeight="1" x14ac:dyDescent="0.25">
      <c r="A1007" s="29" t="s">
        <v>3173</v>
      </c>
      <c r="B1007" s="15">
        <v>44265</v>
      </c>
      <c r="C1007" s="9">
        <f t="shared" si="15"/>
        <v>2021</v>
      </c>
      <c r="D1007" s="9" t="str">
        <f>TEXT(salestable[[#This Row],[OrderDate]],"MMM")</f>
        <v>Mar</v>
      </c>
      <c r="E1007" s="14" t="s">
        <v>3174</v>
      </c>
      <c r="F1007" s="14" t="s">
        <v>757</v>
      </c>
      <c r="G1007" s="14" t="s">
        <v>215</v>
      </c>
      <c r="H1007" s="14" t="s">
        <v>216</v>
      </c>
      <c r="I1007" s="14" t="s">
        <v>50</v>
      </c>
      <c r="J1007" s="14" t="s">
        <v>256</v>
      </c>
      <c r="K1007" s="25">
        <v>1</v>
      </c>
      <c r="L1007" s="16">
        <v>43.41</v>
      </c>
      <c r="M1007" s="17">
        <v>0.15</v>
      </c>
      <c r="N1007" s="18">
        <v>0</v>
      </c>
      <c r="O1007" s="18">
        <v>1.68</v>
      </c>
      <c r="P1007" s="18">
        <v>38.58</v>
      </c>
      <c r="Q1007" s="14" t="s">
        <v>69</v>
      </c>
      <c r="R1007" s="14" t="s">
        <v>99</v>
      </c>
      <c r="S1007" s="14" t="s">
        <v>182</v>
      </c>
      <c r="T1007" s="14" t="s">
        <v>183</v>
      </c>
      <c r="U1007" s="14" t="s">
        <v>43</v>
      </c>
      <c r="V1007" s="14" t="s">
        <v>2349</v>
      </c>
    </row>
    <row r="1008" spans="1:22" ht="17.100000000000001" customHeight="1" x14ac:dyDescent="0.25">
      <c r="A1008" s="28" t="s">
        <v>3175</v>
      </c>
      <c r="B1008" s="10">
        <v>43933</v>
      </c>
      <c r="C1008" s="9">
        <f t="shared" si="15"/>
        <v>2020</v>
      </c>
      <c r="D1008" s="9" t="str">
        <f>TEXT(salestable[[#This Row],[OrderDate]],"MMM")</f>
        <v>Apr</v>
      </c>
      <c r="E1008" s="9" t="s">
        <v>3176</v>
      </c>
      <c r="F1008" s="9" t="s">
        <v>720</v>
      </c>
      <c r="G1008" s="9" t="s">
        <v>178</v>
      </c>
      <c r="H1008" s="9" t="s">
        <v>179</v>
      </c>
      <c r="I1008" s="9" t="s">
        <v>50</v>
      </c>
      <c r="J1008" s="9" t="s">
        <v>58</v>
      </c>
      <c r="K1008" s="25">
        <v>3</v>
      </c>
      <c r="L1008" s="11">
        <v>290.87</v>
      </c>
      <c r="M1008" s="12">
        <v>0</v>
      </c>
      <c r="N1008" s="13">
        <v>104.71</v>
      </c>
      <c r="O1008" s="13">
        <v>13.95</v>
      </c>
      <c r="P1008" s="13">
        <v>991.27</v>
      </c>
      <c r="Q1008" s="9" t="s">
        <v>153</v>
      </c>
      <c r="R1008" s="9" t="s">
        <v>132</v>
      </c>
      <c r="S1008" s="9" t="s">
        <v>210</v>
      </c>
      <c r="T1008" s="9" t="s">
        <v>42</v>
      </c>
      <c r="U1008" s="9" t="s">
        <v>31</v>
      </c>
      <c r="V1008" s="9" t="s">
        <v>3177</v>
      </c>
    </row>
    <row r="1009" spans="1:22" ht="17.100000000000001" customHeight="1" x14ac:dyDescent="0.25">
      <c r="A1009" s="29" t="s">
        <v>3178</v>
      </c>
      <c r="B1009" s="15">
        <v>45276</v>
      </c>
      <c r="C1009" s="9">
        <f t="shared" si="15"/>
        <v>2023</v>
      </c>
      <c r="D1009" s="9" t="str">
        <f>TEXT(salestable[[#This Row],[OrderDate]],"MMM")</f>
        <v>Dec</v>
      </c>
      <c r="E1009" s="14" t="s">
        <v>3179</v>
      </c>
      <c r="F1009" s="14" t="s">
        <v>757</v>
      </c>
      <c r="G1009" s="14" t="s">
        <v>675</v>
      </c>
      <c r="H1009" s="14" t="s">
        <v>676</v>
      </c>
      <c r="I1009" s="14" t="s">
        <v>180</v>
      </c>
      <c r="J1009" s="14" t="s">
        <v>26</v>
      </c>
      <c r="K1009" s="25">
        <v>2</v>
      </c>
      <c r="L1009" s="16">
        <v>67.069999999999993</v>
      </c>
      <c r="M1009" s="17">
        <v>0</v>
      </c>
      <c r="N1009" s="18">
        <v>24.15</v>
      </c>
      <c r="O1009" s="18">
        <v>0.48</v>
      </c>
      <c r="P1009" s="18">
        <v>158.77000000000001</v>
      </c>
      <c r="Q1009" s="14" t="s">
        <v>69</v>
      </c>
      <c r="R1009" s="14" t="s">
        <v>28</v>
      </c>
      <c r="S1009" s="14" t="s">
        <v>41</v>
      </c>
      <c r="T1009" s="14" t="s">
        <v>42</v>
      </c>
      <c r="U1009" s="14" t="s">
        <v>43</v>
      </c>
      <c r="V1009" s="14" t="s">
        <v>3180</v>
      </c>
    </row>
    <row r="1010" spans="1:22" ht="17.100000000000001" customHeight="1" x14ac:dyDescent="0.25">
      <c r="A1010" s="28" t="s">
        <v>3181</v>
      </c>
      <c r="B1010" s="10">
        <v>45558</v>
      </c>
      <c r="C1010" s="9">
        <f t="shared" si="15"/>
        <v>2024</v>
      </c>
      <c r="D1010" s="9" t="str">
        <f>TEXT(salestable[[#This Row],[OrderDate]],"MMM")</f>
        <v>Sep</v>
      </c>
      <c r="E1010" s="9" t="s">
        <v>3182</v>
      </c>
      <c r="F1010" s="9" t="s">
        <v>549</v>
      </c>
      <c r="G1010" s="9" t="s">
        <v>244</v>
      </c>
      <c r="H1010" s="9" t="s">
        <v>245</v>
      </c>
      <c r="I1010" s="9" t="s">
        <v>180</v>
      </c>
      <c r="J1010" s="9" t="s">
        <v>263</v>
      </c>
      <c r="K1010" s="25">
        <v>2</v>
      </c>
      <c r="L1010" s="11">
        <v>469.05</v>
      </c>
      <c r="M1010" s="12">
        <v>0</v>
      </c>
      <c r="N1010" s="13">
        <v>75.05</v>
      </c>
      <c r="O1010" s="13">
        <v>13.01</v>
      </c>
      <c r="P1010" s="13">
        <v>1026.1600000000001</v>
      </c>
      <c r="Q1010" s="9" t="s">
        <v>27</v>
      </c>
      <c r="R1010" s="9" t="s">
        <v>28</v>
      </c>
      <c r="S1010" s="9" t="s">
        <v>228</v>
      </c>
      <c r="T1010" s="9" t="s">
        <v>82</v>
      </c>
      <c r="U1010" s="9" t="s">
        <v>43</v>
      </c>
      <c r="V1010" s="9" t="s">
        <v>3183</v>
      </c>
    </row>
    <row r="1011" spans="1:22" ht="17.100000000000001" customHeight="1" x14ac:dyDescent="0.25">
      <c r="A1011" s="29" t="s">
        <v>3184</v>
      </c>
      <c r="B1011" s="15">
        <v>44594</v>
      </c>
      <c r="C1011" s="9">
        <f t="shared" si="15"/>
        <v>2022</v>
      </c>
      <c r="D1011" s="9" t="str">
        <f>TEXT(salestable[[#This Row],[OrderDate]],"MMM")</f>
        <v>Feb</v>
      </c>
      <c r="E1011" s="14" t="s">
        <v>3185</v>
      </c>
      <c r="F1011" s="14" t="s">
        <v>291</v>
      </c>
      <c r="G1011" s="14" t="s">
        <v>261</v>
      </c>
      <c r="H1011" s="14" t="s">
        <v>262</v>
      </c>
      <c r="I1011" s="14" t="s">
        <v>180</v>
      </c>
      <c r="J1011" s="14" t="s">
        <v>256</v>
      </c>
      <c r="K1011" s="25">
        <v>4</v>
      </c>
      <c r="L1011" s="16">
        <v>130.99</v>
      </c>
      <c r="M1011" s="17">
        <v>0.2</v>
      </c>
      <c r="N1011" s="18">
        <v>50.3</v>
      </c>
      <c r="O1011" s="18">
        <v>14.62</v>
      </c>
      <c r="P1011" s="18">
        <v>484.09</v>
      </c>
      <c r="Q1011" s="14" t="s">
        <v>40</v>
      </c>
      <c r="R1011" s="14" t="s">
        <v>132</v>
      </c>
      <c r="S1011" s="14" t="s">
        <v>182</v>
      </c>
      <c r="T1011" s="14" t="s">
        <v>183</v>
      </c>
      <c r="U1011" s="14" t="s">
        <v>43</v>
      </c>
      <c r="V1011" s="14" t="s">
        <v>3186</v>
      </c>
    </row>
    <row r="1012" spans="1:22" ht="17.100000000000001" customHeight="1" x14ac:dyDescent="0.25">
      <c r="A1012" s="28" t="s">
        <v>3187</v>
      </c>
      <c r="B1012" s="10">
        <v>44568</v>
      </c>
      <c r="C1012" s="9">
        <f t="shared" si="15"/>
        <v>2022</v>
      </c>
      <c r="D1012" s="9" t="str">
        <f>TEXT(salestable[[#This Row],[OrderDate]],"MMM")</f>
        <v>Jan</v>
      </c>
      <c r="E1012" s="9" t="s">
        <v>3188</v>
      </c>
      <c r="F1012" s="9" t="s">
        <v>597</v>
      </c>
      <c r="G1012" s="9" t="s">
        <v>196</v>
      </c>
      <c r="H1012" s="9" t="s">
        <v>197</v>
      </c>
      <c r="I1012" s="9" t="s">
        <v>180</v>
      </c>
      <c r="J1012" s="9" t="s">
        <v>109</v>
      </c>
      <c r="K1012" s="25">
        <v>1</v>
      </c>
      <c r="L1012" s="11">
        <v>570.14</v>
      </c>
      <c r="M1012" s="12">
        <v>0.1</v>
      </c>
      <c r="N1012" s="13">
        <v>41.05</v>
      </c>
      <c r="O1012" s="13">
        <v>12.99</v>
      </c>
      <c r="P1012" s="13">
        <v>567.16999999999996</v>
      </c>
      <c r="Q1012" s="9" t="s">
        <v>27</v>
      </c>
      <c r="R1012" s="9" t="s">
        <v>28</v>
      </c>
      <c r="S1012" s="9" t="s">
        <v>145</v>
      </c>
      <c r="T1012" s="9" t="s">
        <v>146</v>
      </c>
      <c r="U1012" s="9" t="s">
        <v>31</v>
      </c>
      <c r="V1012" s="9" t="s">
        <v>605</v>
      </c>
    </row>
    <row r="1013" spans="1:22" ht="17.100000000000001" customHeight="1" x14ac:dyDescent="0.25">
      <c r="A1013" s="29" t="s">
        <v>3189</v>
      </c>
      <c r="B1013" s="15">
        <v>44636</v>
      </c>
      <c r="C1013" s="9">
        <f t="shared" si="15"/>
        <v>2022</v>
      </c>
      <c r="D1013" s="9" t="str">
        <f>TEXT(salestable[[#This Row],[OrderDate]],"MMM")</f>
        <v>Mar</v>
      </c>
      <c r="E1013" s="14" t="s">
        <v>3190</v>
      </c>
      <c r="F1013" s="14" t="s">
        <v>1056</v>
      </c>
      <c r="G1013" s="14" t="s">
        <v>208</v>
      </c>
      <c r="H1013" s="14" t="s">
        <v>209</v>
      </c>
      <c r="I1013" s="14" t="s">
        <v>38</v>
      </c>
      <c r="J1013" s="14" t="s">
        <v>109</v>
      </c>
      <c r="K1013" s="25">
        <v>4</v>
      </c>
      <c r="L1013" s="16">
        <v>92.44</v>
      </c>
      <c r="M1013" s="17">
        <v>0.1</v>
      </c>
      <c r="N1013" s="18">
        <v>26.62</v>
      </c>
      <c r="O1013" s="18">
        <v>10.62</v>
      </c>
      <c r="P1013" s="18">
        <v>370.02</v>
      </c>
      <c r="Q1013" s="14" t="s">
        <v>153</v>
      </c>
      <c r="R1013" s="14" t="s">
        <v>28</v>
      </c>
      <c r="S1013" s="14" t="s">
        <v>71</v>
      </c>
      <c r="T1013" s="14" t="s">
        <v>42</v>
      </c>
      <c r="U1013" s="14" t="s">
        <v>43</v>
      </c>
      <c r="V1013" s="14" t="s">
        <v>184</v>
      </c>
    </row>
    <row r="1014" spans="1:22" ht="17.100000000000001" customHeight="1" x14ac:dyDescent="0.25">
      <c r="A1014" s="28" t="s">
        <v>3191</v>
      </c>
      <c r="B1014" s="10">
        <v>45160</v>
      </c>
      <c r="C1014" s="9">
        <f t="shared" si="15"/>
        <v>2023</v>
      </c>
      <c r="D1014" s="9" t="str">
        <f>TEXT(salestable[[#This Row],[OrderDate]],"MMM")</f>
        <v>Aug</v>
      </c>
      <c r="E1014" s="9" t="s">
        <v>3192</v>
      </c>
      <c r="F1014" s="9" t="s">
        <v>1006</v>
      </c>
      <c r="G1014" s="9" t="s">
        <v>521</v>
      </c>
      <c r="H1014" s="9" t="s">
        <v>522</v>
      </c>
      <c r="I1014" s="9" t="s">
        <v>180</v>
      </c>
      <c r="J1014" s="9" t="s">
        <v>79</v>
      </c>
      <c r="K1014" s="25">
        <v>2</v>
      </c>
      <c r="L1014" s="11">
        <v>97.79</v>
      </c>
      <c r="M1014" s="12">
        <v>0</v>
      </c>
      <c r="N1014" s="13">
        <v>0</v>
      </c>
      <c r="O1014" s="13">
        <v>10.97</v>
      </c>
      <c r="P1014" s="13">
        <v>206.55</v>
      </c>
      <c r="Q1014" s="9" t="s">
        <v>80</v>
      </c>
      <c r="R1014" s="9" t="s">
        <v>99</v>
      </c>
      <c r="S1014" s="9" t="s">
        <v>116</v>
      </c>
      <c r="T1014" s="9" t="s">
        <v>42</v>
      </c>
      <c r="U1014" s="9" t="s">
        <v>31</v>
      </c>
      <c r="V1014" s="9" t="s">
        <v>2437</v>
      </c>
    </row>
    <row r="1015" spans="1:22" ht="17.100000000000001" customHeight="1" x14ac:dyDescent="0.25">
      <c r="A1015" s="29" t="s">
        <v>3193</v>
      </c>
      <c r="B1015" s="15">
        <v>43928</v>
      </c>
      <c r="C1015" s="9">
        <f t="shared" si="15"/>
        <v>2020</v>
      </c>
      <c r="D1015" s="9" t="str">
        <f>TEXT(salestable[[#This Row],[OrderDate]],"MMM")</f>
        <v>Apr</v>
      </c>
      <c r="E1015" s="14" t="s">
        <v>3194</v>
      </c>
      <c r="F1015" s="14" t="s">
        <v>447</v>
      </c>
      <c r="G1015" s="14" t="s">
        <v>286</v>
      </c>
      <c r="H1015" s="14" t="s">
        <v>287</v>
      </c>
      <c r="I1015" s="14" t="s">
        <v>180</v>
      </c>
      <c r="J1015" s="14" t="s">
        <v>109</v>
      </c>
      <c r="K1015" s="25">
        <v>1</v>
      </c>
      <c r="L1015" s="16">
        <v>459.17</v>
      </c>
      <c r="M1015" s="17">
        <v>0</v>
      </c>
      <c r="N1015" s="18">
        <v>82.65</v>
      </c>
      <c r="O1015" s="18">
        <v>8.9</v>
      </c>
      <c r="P1015" s="18">
        <v>550.72</v>
      </c>
      <c r="Q1015" s="14" t="s">
        <v>80</v>
      </c>
      <c r="R1015" s="14" t="s">
        <v>28</v>
      </c>
      <c r="S1015" s="14" t="s">
        <v>124</v>
      </c>
      <c r="T1015" s="14" t="s">
        <v>125</v>
      </c>
      <c r="U1015" s="14" t="s">
        <v>43</v>
      </c>
      <c r="V1015" s="14" t="s">
        <v>2500</v>
      </c>
    </row>
    <row r="1016" spans="1:22" ht="17.100000000000001" customHeight="1" x14ac:dyDescent="0.25">
      <c r="A1016" s="28" t="s">
        <v>3195</v>
      </c>
      <c r="B1016" s="10">
        <v>44628</v>
      </c>
      <c r="C1016" s="9">
        <f t="shared" si="15"/>
        <v>2022</v>
      </c>
      <c r="D1016" s="9" t="str">
        <f>TEXT(salestable[[#This Row],[OrderDate]],"MMM")</f>
        <v>Mar</v>
      </c>
      <c r="E1016" s="9" t="s">
        <v>3196</v>
      </c>
      <c r="F1016" s="9" t="s">
        <v>1170</v>
      </c>
      <c r="G1016" s="9" t="s">
        <v>280</v>
      </c>
      <c r="H1016" s="9" t="s">
        <v>281</v>
      </c>
      <c r="I1016" s="9" t="s">
        <v>108</v>
      </c>
      <c r="J1016" s="9" t="s">
        <v>68</v>
      </c>
      <c r="K1016" s="25">
        <v>2</v>
      </c>
      <c r="L1016" s="11">
        <v>107.7</v>
      </c>
      <c r="M1016" s="12">
        <v>0.05</v>
      </c>
      <c r="N1016" s="13">
        <v>24.56</v>
      </c>
      <c r="O1016" s="13">
        <v>5.14</v>
      </c>
      <c r="P1016" s="13">
        <v>234.33</v>
      </c>
      <c r="Q1016" s="9" t="s">
        <v>69</v>
      </c>
      <c r="R1016" s="9" t="s">
        <v>28</v>
      </c>
      <c r="S1016" s="9" t="s">
        <v>124</v>
      </c>
      <c r="T1016" s="9" t="s">
        <v>125</v>
      </c>
      <c r="U1016" s="9" t="s">
        <v>235</v>
      </c>
      <c r="V1016" s="9" t="s">
        <v>193</v>
      </c>
    </row>
    <row r="1017" spans="1:22" ht="17.100000000000001" customHeight="1" x14ac:dyDescent="0.25">
      <c r="A1017" s="29" t="s">
        <v>3197</v>
      </c>
      <c r="B1017" s="15">
        <v>45189</v>
      </c>
      <c r="C1017" s="9">
        <f t="shared" si="15"/>
        <v>2023</v>
      </c>
      <c r="D1017" s="9" t="str">
        <f>TEXT(salestable[[#This Row],[OrderDate]],"MMM")</f>
        <v>Sep</v>
      </c>
      <c r="E1017" s="14" t="s">
        <v>3198</v>
      </c>
      <c r="F1017" s="14" t="s">
        <v>753</v>
      </c>
      <c r="G1017" s="14" t="s">
        <v>172</v>
      </c>
      <c r="H1017" s="14" t="s">
        <v>173</v>
      </c>
      <c r="I1017" s="14" t="s">
        <v>50</v>
      </c>
      <c r="J1017" s="14" t="s">
        <v>109</v>
      </c>
      <c r="K1017" s="25">
        <v>3</v>
      </c>
      <c r="L1017" s="16">
        <v>398.7</v>
      </c>
      <c r="M1017" s="17">
        <v>0.1</v>
      </c>
      <c r="N1017" s="18">
        <v>193.77</v>
      </c>
      <c r="O1017" s="18">
        <v>1.94</v>
      </c>
      <c r="P1017" s="18">
        <v>1272.2</v>
      </c>
      <c r="Q1017" s="14" t="s">
        <v>27</v>
      </c>
      <c r="R1017" s="14" t="s">
        <v>28</v>
      </c>
      <c r="S1017" s="14" t="s">
        <v>154</v>
      </c>
      <c r="T1017" s="14" t="s">
        <v>155</v>
      </c>
      <c r="U1017" s="14" t="s">
        <v>31</v>
      </c>
      <c r="V1017" s="14" t="s">
        <v>888</v>
      </c>
    </row>
    <row r="1018" spans="1:22" ht="17.100000000000001" customHeight="1" x14ac:dyDescent="0.25">
      <c r="A1018" s="28" t="s">
        <v>3199</v>
      </c>
      <c r="B1018" s="10">
        <v>44689</v>
      </c>
      <c r="C1018" s="9">
        <f t="shared" si="15"/>
        <v>2022</v>
      </c>
      <c r="D1018" s="9" t="str">
        <f>TEXT(salestable[[#This Row],[OrderDate]],"MMM")</f>
        <v>May</v>
      </c>
      <c r="E1018" s="9" t="s">
        <v>3200</v>
      </c>
      <c r="F1018" s="9" t="s">
        <v>894</v>
      </c>
      <c r="G1018" s="9" t="s">
        <v>530</v>
      </c>
      <c r="H1018" s="9" t="s">
        <v>531</v>
      </c>
      <c r="I1018" s="9" t="s">
        <v>108</v>
      </c>
      <c r="J1018" s="9" t="s">
        <v>39</v>
      </c>
      <c r="K1018" s="25">
        <v>2</v>
      </c>
      <c r="L1018" s="11">
        <v>532.39</v>
      </c>
      <c r="M1018" s="12">
        <v>0.1</v>
      </c>
      <c r="N1018" s="13">
        <v>0</v>
      </c>
      <c r="O1018" s="13">
        <v>10.91</v>
      </c>
      <c r="P1018" s="13">
        <v>969.21</v>
      </c>
      <c r="Q1018" s="9" t="s">
        <v>69</v>
      </c>
      <c r="R1018" s="9" t="s">
        <v>132</v>
      </c>
      <c r="S1018" s="9" t="s">
        <v>339</v>
      </c>
      <c r="T1018" s="9" t="s">
        <v>82</v>
      </c>
      <c r="U1018" s="9" t="s">
        <v>72</v>
      </c>
      <c r="V1018" s="9" t="s">
        <v>3201</v>
      </c>
    </row>
    <row r="1019" spans="1:22" ht="17.100000000000001" customHeight="1" x14ac:dyDescent="0.25">
      <c r="A1019" s="29" t="s">
        <v>3202</v>
      </c>
      <c r="B1019" s="15">
        <v>44265</v>
      </c>
      <c r="C1019" s="9">
        <f t="shared" si="15"/>
        <v>2021</v>
      </c>
      <c r="D1019" s="9" t="str">
        <f>TEXT(salestable[[#This Row],[OrderDate]],"MMM")</f>
        <v>Mar</v>
      </c>
      <c r="E1019" s="14" t="s">
        <v>3203</v>
      </c>
      <c r="F1019" s="14" t="s">
        <v>1174</v>
      </c>
      <c r="G1019" s="14" t="s">
        <v>358</v>
      </c>
      <c r="H1019" s="14" t="s">
        <v>359</v>
      </c>
      <c r="I1019" s="14" t="s">
        <v>50</v>
      </c>
      <c r="J1019" s="14" t="s">
        <v>68</v>
      </c>
      <c r="K1019" s="25">
        <v>2</v>
      </c>
      <c r="L1019" s="16">
        <v>57.14</v>
      </c>
      <c r="M1019" s="17">
        <v>0</v>
      </c>
      <c r="N1019" s="18">
        <v>9.14</v>
      </c>
      <c r="O1019" s="18">
        <v>3.49</v>
      </c>
      <c r="P1019" s="18">
        <v>126.91</v>
      </c>
      <c r="Q1019" s="14" t="s">
        <v>69</v>
      </c>
      <c r="R1019" s="14" t="s">
        <v>28</v>
      </c>
      <c r="S1019" s="14" t="s">
        <v>339</v>
      </c>
      <c r="T1019" s="14" t="s">
        <v>82</v>
      </c>
      <c r="U1019" s="14" t="s">
        <v>235</v>
      </c>
      <c r="V1019" s="14" t="s">
        <v>3204</v>
      </c>
    </row>
    <row r="1020" spans="1:22" ht="17.100000000000001" customHeight="1" x14ac:dyDescent="0.25">
      <c r="A1020" s="28" t="s">
        <v>3205</v>
      </c>
      <c r="B1020" s="10">
        <v>44277</v>
      </c>
      <c r="C1020" s="9">
        <f t="shared" si="15"/>
        <v>2021</v>
      </c>
      <c r="D1020" s="9" t="str">
        <f>TEXT(salestable[[#This Row],[OrderDate]],"MMM")</f>
        <v>Mar</v>
      </c>
      <c r="E1020" s="9" t="s">
        <v>3206</v>
      </c>
      <c r="F1020" s="9" t="s">
        <v>324</v>
      </c>
      <c r="G1020" s="9" t="s">
        <v>208</v>
      </c>
      <c r="H1020" s="9" t="s">
        <v>209</v>
      </c>
      <c r="I1020" s="9" t="s">
        <v>50</v>
      </c>
      <c r="J1020" s="9" t="s">
        <v>109</v>
      </c>
      <c r="K1020" s="25">
        <v>5</v>
      </c>
      <c r="L1020" s="11">
        <v>536.48</v>
      </c>
      <c r="M1020" s="12">
        <v>0.1</v>
      </c>
      <c r="N1020" s="13">
        <v>193.13</v>
      </c>
      <c r="O1020" s="13">
        <v>6.83</v>
      </c>
      <c r="P1020" s="13">
        <v>2614.12</v>
      </c>
      <c r="Q1020" s="9" t="s">
        <v>80</v>
      </c>
      <c r="R1020" s="9" t="s">
        <v>28</v>
      </c>
      <c r="S1020" s="9" t="s">
        <v>60</v>
      </c>
      <c r="T1020" s="9" t="s">
        <v>61</v>
      </c>
      <c r="U1020" s="9" t="s">
        <v>43</v>
      </c>
      <c r="V1020" s="9" t="s">
        <v>3207</v>
      </c>
    </row>
    <row r="1021" spans="1:22" ht="17.100000000000001" customHeight="1" x14ac:dyDescent="0.25">
      <c r="A1021" s="29" t="s">
        <v>3208</v>
      </c>
      <c r="B1021" s="15">
        <v>45162</v>
      </c>
      <c r="C1021" s="9">
        <f t="shared" si="15"/>
        <v>2023</v>
      </c>
      <c r="D1021" s="9" t="str">
        <f>TEXT(salestable[[#This Row],[OrderDate]],"MMM")</f>
        <v>Aug</v>
      </c>
      <c r="E1021" s="14" t="s">
        <v>3209</v>
      </c>
      <c r="F1021" s="14" t="s">
        <v>1618</v>
      </c>
      <c r="G1021" s="14" t="s">
        <v>114</v>
      </c>
      <c r="H1021" s="14" t="s">
        <v>115</v>
      </c>
      <c r="I1021" s="14" t="s">
        <v>108</v>
      </c>
      <c r="J1021" s="14" t="s">
        <v>123</v>
      </c>
      <c r="K1021" s="25">
        <v>3</v>
      </c>
      <c r="L1021" s="16">
        <v>484.75</v>
      </c>
      <c r="M1021" s="17">
        <v>0</v>
      </c>
      <c r="N1021" s="18">
        <v>174.51</v>
      </c>
      <c r="O1021" s="18">
        <v>14.71</v>
      </c>
      <c r="P1021" s="18">
        <v>1643.47</v>
      </c>
      <c r="Q1021" s="14" t="s">
        <v>69</v>
      </c>
      <c r="R1021" s="14" t="s">
        <v>28</v>
      </c>
      <c r="S1021" s="14" t="s">
        <v>71</v>
      </c>
      <c r="T1021" s="14" t="s">
        <v>42</v>
      </c>
      <c r="U1021" s="14" t="s">
        <v>43</v>
      </c>
      <c r="V1021" s="14" t="s">
        <v>3210</v>
      </c>
    </row>
    <row r="1022" spans="1:22" ht="17.100000000000001" customHeight="1" x14ac:dyDescent="0.25">
      <c r="A1022" s="28" t="s">
        <v>3211</v>
      </c>
      <c r="B1022" s="10">
        <v>44079</v>
      </c>
      <c r="C1022" s="9">
        <f t="shared" si="15"/>
        <v>2020</v>
      </c>
      <c r="D1022" s="9" t="str">
        <f>TEXT(salestable[[#This Row],[OrderDate]],"MMM")</f>
        <v>Sep</v>
      </c>
      <c r="E1022" s="9" t="s">
        <v>1431</v>
      </c>
      <c r="F1022" s="9" t="s">
        <v>624</v>
      </c>
      <c r="G1022" s="9" t="s">
        <v>945</v>
      </c>
      <c r="H1022" s="9" t="s">
        <v>946</v>
      </c>
      <c r="I1022" s="9" t="s">
        <v>98</v>
      </c>
      <c r="J1022" s="9" t="s">
        <v>39</v>
      </c>
      <c r="K1022" s="25">
        <v>3</v>
      </c>
      <c r="L1022" s="11">
        <v>561.67999999999995</v>
      </c>
      <c r="M1022" s="12">
        <v>0</v>
      </c>
      <c r="N1022" s="13">
        <v>202.2</v>
      </c>
      <c r="O1022" s="13">
        <v>4.68</v>
      </c>
      <c r="P1022" s="13">
        <v>1891.92</v>
      </c>
      <c r="Q1022" s="9" t="s">
        <v>153</v>
      </c>
      <c r="R1022" s="9" t="s">
        <v>28</v>
      </c>
      <c r="S1022" s="9" t="s">
        <v>145</v>
      </c>
      <c r="T1022" s="9" t="s">
        <v>146</v>
      </c>
      <c r="U1022" s="9" t="s">
        <v>31</v>
      </c>
      <c r="V1022" s="9" t="s">
        <v>2224</v>
      </c>
    </row>
    <row r="1023" spans="1:22" ht="17.100000000000001" customHeight="1" x14ac:dyDescent="0.25">
      <c r="A1023" s="29" t="s">
        <v>3212</v>
      </c>
      <c r="B1023" s="15">
        <v>43996</v>
      </c>
      <c r="C1023" s="9">
        <f t="shared" si="15"/>
        <v>2020</v>
      </c>
      <c r="D1023" s="9" t="str">
        <f>TEXT(salestable[[#This Row],[OrderDate]],"MMM")</f>
        <v>Jun</v>
      </c>
      <c r="E1023" s="14" t="s">
        <v>3213</v>
      </c>
      <c r="F1023" s="14" t="s">
        <v>47</v>
      </c>
      <c r="G1023" s="14" t="s">
        <v>226</v>
      </c>
      <c r="H1023" s="14" t="s">
        <v>227</v>
      </c>
      <c r="I1023" s="14" t="s">
        <v>50</v>
      </c>
      <c r="J1023" s="14" t="s">
        <v>58</v>
      </c>
      <c r="K1023" s="25">
        <v>3</v>
      </c>
      <c r="L1023" s="16">
        <v>527.55999999999995</v>
      </c>
      <c r="M1023" s="17">
        <v>0.05</v>
      </c>
      <c r="N1023" s="18">
        <v>180.43</v>
      </c>
      <c r="O1023" s="18">
        <v>7.21</v>
      </c>
      <c r="P1023" s="18">
        <v>1691.19</v>
      </c>
      <c r="Q1023" s="14" t="s">
        <v>69</v>
      </c>
      <c r="R1023" s="14" t="s">
        <v>28</v>
      </c>
      <c r="S1023" s="14" t="s">
        <v>29</v>
      </c>
      <c r="T1023" s="14" t="s">
        <v>30</v>
      </c>
      <c r="U1023" s="14" t="s">
        <v>43</v>
      </c>
      <c r="V1023" s="14" t="s">
        <v>3214</v>
      </c>
    </row>
    <row r="1024" spans="1:22" ht="17.100000000000001" customHeight="1" x14ac:dyDescent="0.25">
      <c r="A1024" s="28" t="s">
        <v>3215</v>
      </c>
      <c r="B1024" s="10">
        <v>45335</v>
      </c>
      <c r="C1024" s="9">
        <f t="shared" si="15"/>
        <v>2024</v>
      </c>
      <c r="D1024" s="9" t="str">
        <f>TEXT(salestable[[#This Row],[OrderDate]],"MMM")</f>
        <v>Feb</v>
      </c>
      <c r="E1024" s="9" t="s">
        <v>3216</v>
      </c>
      <c r="F1024" s="9" t="s">
        <v>22</v>
      </c>
      <c r="G1024" s="9" t="s">
        <v>202</v>
      </c>
      <c r="H1024" s="9" t="s">
        <v>203</v>
      </c>
      <c r="I1024" s="9" t="s">
        <v>38</v>
      </c>
      <c r="J1024" s="9" t="s">
        <v>109</v>
      </c>
      <c r="K1024" s="25">
        <v>4</v>
      </c>
      <c r="L1024" s="11">
        <v>149.12</v>
      </c>
      <c r="M1024" s="12">
        <v>0.1</v>
      </c>
      <c r="N1024" s="13">
        <v>42.95</v>
      </c>
      <c r="O1024" s="13">
        <v>11.75</v>
      </c>
      <c r="P1024" s="13">
        <v>591.53</v>
      </c>
      <c r="Q1024" s="9" t="s">
        <v>80</v>
      </c>
      <c r="R1024" s="9" t="s">
        <v>28</v>
      </c>
      <c r="S1024" s="9" t="s">
        <v>60</v>
      </c>
      <c r="T1024" s="9" t="s">
        <v>61</v>
      </c>
      <c r="U1024" s="9" t="s">
        <v>31</v>
      </c>
      <c r="V1024" s="9" t="s">
        <v>3217</v>
      </c>
    </row>
    <row r="1025" spans="1:22" ht="17.100000000000001" customHeight="1" x14ac:dyDescent="0.25">
      <c r="A1025" s="29" t="s">
        <v>3218</v>
      </c>
      <c r="B1025" s="15">
        <v>44814</v>
      </c>
      <c r="C1025" s="9">
        <f t="shared" si="15"/>
        <v>2022</v>
      </c>
      <c r="D1025" s="9" t="str">
        <f>TEXT(salestable[[#This Row],[OrderDate]],"MMM")</f>
        <v>Sep</v>
      </c>
      <c r="E1025" s="14" t="s">
        <v>3219</v>
      </c>
      <c r="F1025" s="14" t="s">
        <v>418</v>
      </c>
      <c r="G1025" s="14" t="s">
        <v>130</v>
      </c>
      <c r="H1025" s="14" t="s">
        <v>131</v>
      </c>
      <c r="I1025" s="14" t="s">
        <v>25</v>
      </c>
      <c r="J1025" s="14" t="s">
        <v>263</v>
      </c>
      <c r="K1025" s="25">
        <v>4</v>
      </c>
      <c r="L1025" s="16">
        <v>298.27999999999997</v>
      </c>
      <c r="M1025" s="17">
        <v>0.15</v>
      </c>
      <c r="N1025" s="18">
        <v>50.71</v>
      </c>
      <c r="O1025" s="18">
        <v>5.83</v>
      </c>
      <c r="P1025" s="18">
        <v>1070.69</v>
      </c>
      <c r="Q1025" s="14" t="s">
        <v>40</v>
      </c>
      <c r="R1025" s="14" t="s">
        <v>132</v>
      </c>
      <c r="S1025" s="14" t="s">
        <v>210</v>
      </c>
      <c r="T1025" s="14" t="s">
        <v>42</v>
      </c>
      <c r="U1025" s="14" t="s">
        <v>43</v>
      </c>
      <c r="V1025" s="14" t="s">
        <v>1223</v>
      </c>
    </row>
    <row r="1026" spans="1:22" ht="17.100000000000001" customHeight="1" x14ac:dyDescent="0.25">
      <c r="A1026" s="28" t="s">
        <v>3220</v>
      </c>
      <c r="B1026" s="10">
        <v>45189</v>
      </c>
      <c r="C1026" s="9">
        <f t="shared" si="15"/>
        <v>2023</v>
      </c>
      <c r="D1026" s="9" t="str">
        <f>TEXT(salestable[[#This Row],[OrderDate]],"MMM")</f>
        <v>Sep</v>
      </c>
      <c r="E1026" s="9" t="s">
        <v>3221</v>
      </c>
      <c r="F1026" s="9" t="s">
        <v>1402</v>
      </c>
      <c r="G1026" s="9" t="s">
        <v>945</v>
      </c>
      <c r="H1026" s="9" t="s">
        <v>946</v>
      </c>
      <c r="I1026" s="9" t="s">
        <v>25</v>
      </c>
      <c r="J1026" s="9" t="s">
        <v>26</v>
      </c>
      <c r="K1026" s="25">
        <v>2</v>
      </c>
      <c r="L1026" s="11">
        <v>222.57</v>
      </c>
      <c r="M1026" s="12">
        <v>0</v>
      </c>
      <c r="N1026" s="13">
        <v>53.42</v>
      </c>
      <c r="O1026" s="13">
        <v>10.41</v>
      </c>
      <c r="P1026" s="13">
        <v>508.97</v>
      </c>
      <c r="Q1026" s="9" t="s">
        <v>69</v>
      </c>
      <c r="R1026" s="9" t="s">
        <v>28</v>
      </c>
      <c r="S1026" s="9" t="s">
        <v>116</v>
      </c>
      <c r="T1026" s="9" t="s">
        <v>42</v>
      </c>
      <c r="U1026" s="9" t="s">
        <v>72</v>
      </c>
      <c r="V1026" s="9" t="s">
        <v>1764</v>
      </c>
    </row>
    <row r="1027" spans="1:22" ht="17.100000000000001" customHeight="1" x14ac:dyDescent="0.25">
      <c r="A1027" s="29" t="s">
        <v>3222</v>
      </c>
      <c r="B1027" s="15">
        <v>44850</v>
      </c>
      <c r="C1027" s="9">
        <f t="shared" si="15"/>
        <v>2022</v>
      </c>
      <c r="D1027" s="9" t="str">
        <f>TEXT(salestable[[#This Row],[OrderDate]],"MMM")</f>
        <v>Oct</v>
      </c>
      <c r="E1027" s="14" t="s">
        <v>3223</v>
      </c>
      <c r="F1027" s="14" t="s">
        <v>47</v>
      </c>
      <c r="G1027" s="14" t="s">
        <v>208</v>
      </c>
      <c r="H1027" s="14" t="s">
        <v>209</v>
      </c>
      <c r="I1027" s="14" t="s">
        <v>25</v>
      </c>
      <c r="J1027" s="14" t="s">
        <v>68</v>
      </c>
      <c r="K1027" s="25">
        <v>3</v>
      </c>
      <c r="L1027" s="16">
        <v>359.08</v>
      </c>
      <c r="M1027" s="17">
        <v>0</v>
      </c>
      <c r="N1027" s="18">
        <v>0</v>
      </c>
      <c r="O1027" s="18">
        <v>0.11</v>
      </c>
      <c r="P1027" s="18">
        <v>1077.3499999999999</v>
      </c>
      <c r="Q1027" s="14" t="s">
        <v>69</v>
      </c>
      <c r="R1027" s="14" t="s">
        <v>28</v>
      </c>
      <c r="S1027" s="14" t="s">
        <v>116</v>
      </c>
      <c r="T1027" s="14" t="s">
        <v>42</v>
      </c>
      <c r="U1027" s="14" t="s">
        <v>235</v>
      </c>
      <c r="V1027" s="14" t="s">
        <v>1334</v>
      </c>
    </row>
    <row r="1028" spans="1:22" ht="17.100000000000001" customHeight="1" x14ac:dyDescent="0.25">
      <c r="A1028" s="28" t="s">
        <v>3224</v>
      </c>
      <c r="B1028" s="10">
        <v>44372</v>
      </c>
      <c r="C1028" s="9">
        <f t="shared" ref="C1028:C1091" si="16">YEAR(B1028)</f>
        <v>2021</v>
      </c>
      <c r="D1028" s="9" t="str">
        <f>TEXT(salestable[[#This Row],[OrderDate]],"MMM")</f>
        <v>Jun</v>
      </c>
      <c r="E1028" s="9" t="s">
        <v>3225</v>
      </c>
      <c r="F1028" s="9" t="s">
        <v>1006</v>
      </c>
      <c r="G1028" s="9" t="s">
        <v>66</v>
      </c>
      <c r="H1028" s="9" t="s">
        <v>67</v>
      </c>
      <c r="I1028" s="9" t="s">
        <v>108</v>
      </c>
      <c r="J1028" s="9" t="s">
        <v>79</v>
      </c>
      <c r="K1028" s="25">
        <v>5</v>
      </c>
      <c r="L1028" s="11">
        <v>422.14</v>
      </c>
      <c r="M1028" s="12">
        <v>0.05</v>
      </c>
      <c r="N1028" s="13">
        <v>240.62</v>
      </c>
      <c r="O1028" s="13">
        <v>1.82</v>
      </c>
      <c r="P1028" s="13">
        <v>2247.6</v>
      </c>
      <c r="Q1028" s="9" t="s">
        <v>80</v>
      </c>
      <c r="R1028" s="9" t="s">
        <v>28</v>
      </c>
      <c r="S1028" s="9" t="s">
        <v>166</v>
      </c>
      <c r="T1028" s="9" t="s">
        <v>167</v>
      </c>
      <c r="U1028" s="9" t="s">
        <v>43</v>
      </c>
      <c r="V1028" s="9" t="s">
        <v>617</v>
      </c>
    </row>
    <row r="1029" spans="1:22" ht="17.100000000000001" customHeight="1" x14ac:dyDescent="0.25">
      <c r="A1029" s="29" t="s">
        <v>3226</v>
      </c>
      <c r="B1029" s="15">
        <v>44589</v>
      </c>
      <c r="C1029" s="9">
        <f t="shared" si="16"/>
        <v>2022</v>
      </c>
      <c r="D1029" s="9" t="str">
        <f>TEXT(salestable[[#This Row],[OrderDate]],"MMM")</f>
        <v>Jan</v>
      </c>
      <c r="E1029" s="14" t="s">
        <v>3227</v>
      </c>
      <c r="F1029" s="14" t="s">
        <v>324</v>
      </c>
      <c r="G1029" s="14" t="s">
        <v>783</v>
      </c>
      <c r="H1029" s="14" t="s">
        <v>784</v>
      </c>
      <c r="I1029" s="14" t="s">
        <v>25</v>
      </c>
      <c r="J1029" s="14" t="s">
        <v>58</v>
      </c>
      <c r="K1029" s="25">
        <v>2</v>
      </c>
      <c r="L1029" s="16">
        <v>574.21</v>
      </c>
      <c r="M1029" s="17">
        <v>0.1</v>
      </c>
      <c r="N1029" s="18">
        <v>82.69</v>
      </c>
      <c r="O1029" s="18">
        <v>9.06</v>
      </c>
      <c r="P1029" s="18">
        <v>1125.33</v>
      </c>
      <c r="Q1029" s="14" t="s">
        <v>153</v>
      </c>
      <c r="R1029" s="14" t="s">
        <v>28</v>
      </c>
      <c r="S1029" s="14" t="s">
        <v>210</v>
      </c>
      <c r="T1029" s="14" t="s">
        <v>42</v>
      </c>
      <c r="U1029" s="14" t="s">
        <v>43</v>
      </c>
      <c r="V1029" s="14" t="s">
        <v>3228</v>
      </c>
    </row>
    <row r="1030" spans="1:22" ht="17.100000000000001" customHeight="1" x14ac:dyDescent="0.25">
      <c r="A1030" s="28" t="s">
        <v>3229</v>
      </c>
      <c r="B1030" s="10">
        <v>44960</v>
      </c>
      <c r="C1030" s="9">
        <f t="shared" si="16"/>
        <v>2023</v>
      </c>
      <c r="D1030" s="9" t="str">
        <f>TEXT(salestable[[#This Row],[OrderDate]],"MMM")</f>
        <v>Feb</v>
      </c>
      <c r="E1030" s="9" t="s">
        <v>3230</v>
      </c>
      <c r="F1030" s="9" t="s">
        <v>291</v>
      </c>
      <c r="G1030" s="9" t="s">
        <v>178</v>
      </c>
      <c r="H1030" s="9" t="s">
        <v>179</v>
      </c>
      <c r="I1030" s="9" t="s">
        <v>98</v>
      </c>
      <c r="J1030" s="9" t="s">
        <v>123</v>
      </c>
      <c r="K1030" s="25">
        <v>3</v>
      </c>
      <c r="L1030" s="11">
        <v>359.83</v>
      </c>
      <c r="M1030" s="12">
        <v>0.05</v>
      </c>
      <c r="N1030" s="13">
        <v>82.04</v>
      </c>
      <c r="O1030" s="13">
        <v>4.7300000000000004</v>
      </c>
      <c r="P1030" s="13">
        <v>1112.29</v>
      </c>
      <c r="Q1030" s="9" t="s">
        <v>80</v>
      </c>
      <c r="R1030" s="9" t="s">
        <v>132</v>
      </c>
      <c r="S1030" s="9" t="s">
        <v>116</v>
      </c>
      <c r="T1030" s="9" t="s">
        <v>42</v>
      </c>
      <c r="U1030" s="9" t="s">
        <v>72</v>
      </c>
      <c r="V1030" s="9" t="s">
        <v>3231</v>
      </c>
    </row>
    <row r="1031" spans="1:22" ht="17.100000000000001" customHeight="1" x14ac:dyDescent="0.25">
      <c r="A1031" s="29" t="s">
        <v>3232</v>
      </c>
      <c r="B1031" s="15">
        <v>45417</v>
      </c>
      <c r="C1031" s="9">
        <f t="shared" si="16"/>
        <v>2024</v>
      </c>
      <c r="D1031" s="9" t="str">
        <f>TEXT(salestable[[#This Row],[OrderDate]],"MMM")</f>
        <v>May</v>
      </c>
      <c r="E1031" s="14" t="s">
        <v>3233</v>
      </c>
      <c r="F1031" s="14" t="s">
        <v>520</v>
      </c>
      <c r="G1031" s="14" t="s">
        <v>400</v>
      </c>
      <c r="H1031" s="14" t="s">
        <v>401</v>
      </c>
      <c r="I1031" s="14" t="s">
        <v>50</v>
      </c>
      <c r="J1031" s="14" t="s">
        <v>58</v>
      </c>
      <c r="K1031" s="25">
        <v>3</v>
      </c>
      <c r="L1031" s="16">
        <v>212.52</v>
      </c>
      <c r="M1031" s="17">
        <v>0.15</v>
      </c>
      <c r="N1031" s="18">
        <v>27.1</v>
      </c>
      <c r="O1031" s="18">
        <v>14.61</v>
      </c>
      <c r="P1031" s="18">
        <v>583.64</v>
      </c>
      <c r="Q1031" s="14" t="s">
        <v>69</v>
      </c>
      <c r="R1031" s="14" t="s">
        <v>70</v>
      </c>
      <c r="S1031" s="14" t="s">
        <v>116</v>
      </c>
      <c r="T1031" s="14" t="s">
        <v>42</v>
      </c>
      <c r="U1031" s="14" t="s">
        <v>31</v>
      </c>
      <c r="V1031" s="14" t="s">
        <v>2763</v>
      </c>
    </row>
    <row r="1032" spans="1:22" ht="17.100000000000001" customHeight="1" x14ac:dyDescent="0.25">
      <c r="A1032" s="28" t="s">
        <v>3234</v>
      </c>
      <c r="B1032" s="10">
        <v>43911</v>
      </c>
      <c r="C1032" s="9">
        <f t="shared" si="16"/>
        <v>2020</v>
      </c>
      <c r="D1032" s="9" t="str">
        <f>TEXT(salestable[[#This Row],[OrderDate]],"MMM")</f>
        <v>Mar</v>
      </c>
      <c r="E1032" s="9" t="s">
        <v>3235</v>
      </c>
      <c r="F1032" s="9" t="s">
        <v>836</v>
      </c>
      <c r="G1032" s="9" t="s">
        <v>492</v>
      </c>
      <c r="H1032" s="9" t="s">
        <v>493</v>
      </c>
      <c r="I1032" s="9" t="s">
        <v>180</v>
      </c>
      <c r="J1032" s="9" t="s">
        <v>58</v>
      </c>
      <c r="K1032" s="25">
        <v>4</v>
      </c>
      <c r="L1032" s="11">
        <v>469.58</v>
      </c>
      <c r="M1032" s="12">
        <v>0</v>
      </c>
      <c r="N1032" s="13">
        <v>93.92</v>
      </c>
      <c r="O1032" s="13">
        <v>10.73</v>
      </c>
      <c r="P1032" s="13">
        <v>1982.97</v>
      </c>
      <c r="Q1032" s="9" t="s">
        <v>153</v>
      </c>
      <c r="R1032" s="9" t="s">
        <v>70</v>
      </c>
      <c r="S1032" s="9" t="s">
        <v>116</v>
      </c>
      <c r="T1032" s="9" t="s">
        <v>42</v>
      </c>
      <c r="U1032" s="9" t="s">
        <v>43</v>
      </c>
      <c r="V1032" s="9" t="s">
        <v>3236</v>
      </c>
    </row>
    <row r="1033" spans="1:22" ht="17.100000000000001" customHeight="1" x14ac:dyDescent="0.25">
      <c r="A1033" s="29" t="s">
        <v>3237</v>
      </c>
      <c r="B1033" s="15">
        <v>43963</v>
      </c>
      <c r="C1033" s="9">
        <f t="shared" si="16"/>
        <v>2020</v>
      </c>
      <c r="D1033" s="9" t="str">
        <f>TEXT(salestable[[#This Row],[OrderDate]],"MMM")</f>
        <v>May</v>
      </c>
      <c r="E1033" s="14" t="s">
        <v>3238</v>
      </c>
      <c r="F1033" s="14" t="s">
        <v>465</v>
      </c>
      <c r="G1033" s="14" t="s">
        <v>151</v>
      </c>
      <c r="H1033" s="14" t="s">
        <v>152</v>
      </c>
      <c r="I1033" s="14" t="s">
        <v>25</v>
      </c>
      <c r="J1033" s="14" t="s">
        <v>26</v>
      </c>
      <c r="K1033" s="25">
        <v>3</v>
      </c>
      <c r="L1033" s="16">
        <v>112.91</v>
      </c>
      <c r="M1033" s="17">
        <v>0.1</v>
      </c>
      <c r="N1033" s="18">
        <v>0</v>
      </c>
      <c r="O1033" s="18">
        <v>8.25</v>
      </c>
      <c r="P1033" s="18">
        <v>313.11</v>
      </c>
      <c r="Q1033" s="14" t="s">
        <v>69</v>
      </c>
      <c r="R1033" s="14" t="s">
        <v>28</v>
      </c>
      <c r="S1033" s="14" t="s">
        <v>166</v>
      </c>
      <c r="T1033" s="14" t="s">
        <v>167</v>
      </c>
      <c r="U1033" s="14" t="s">
        <v>235</v>
      </c>
      <c r="V1033" s="14" t="s">
        <v>2011</v>
      </c>
    </row>
    <row r="1034" spans="1:22" ht="17.100000000000001" customHeight="1" x14ac:dyDescent="0.25">
      <c r="A1034" s="28" t="s">
        <v>3239</v>
      </c>
      <c r="B1034" s="10">
        <v>44627</v>
      </c>
      <c r="C1034" s="9">
        <f t="shared" si="16"/>
        <v>2022</v>
      </c>
      <c r="D1034" s="9" t="str">
        <f>TEXT(salestable[[#This Row],[OrderDate]],"MMM")</f>
        <v>Mar</v>
      </c>
      <c r="E1034" s="9" t="s">
        <v>3240</v>
      </c>
      <c r="F1034" s="9" t="s">
        <v>177</v>
      </c>
      <c r="G1034" s="9" t="s">
        <v>434</v>
      </c>
      <c r="H1034" s="9" t="s">
        <v>435</v>
      </c>
      <c r="I1034" s="9" t="s">
        <v>180</v>
      </c>
      <c r="J1034" s="9" t="s">
        <v>263</v>
      </c>
      <c r="K1034" s="25">
        <v>5</v>
      </c>
      <c r="L1034" s="11">
        <v>82.59</v>
      </c>
      <c r="M1034" s="12">
        <v>0.15</v>
      </c>
      <c r="N1034" s="13">
        <v>0</v>
      </c>
      <c r="O1034" s="13">
        <v>12.42</v>
      </c>
      <c r="P1034" s="13">
        <v>363.43</v>
      </c>
      <c r="Q1034" s="9" t="s">
        <v>80</v>
      </c>
      <c r="R1034" s="9" t="s">
        <v>28</v>
      </c>
      <c r="S1034" s="9" t="s">
        <v>154</v>
      </c>
      <c r="T1034" s="9" t="s">
        <v>155</v>
      </c>
      <c r="U1034" s="9" t="s">
        <v>43</v>
      </c>
      <c r="V1034" s="9" t="s">
        <v>3241</v>
      </c>
    </row>
    <row r="1035" spans="1:22" ht="17.100000000000001" customHeight="1" x14ac:dyDescent="0.25">
      <c r="A1035" s="29" t="s">
        <v>3242</v>
      </c>
      <c r="B1035" s="15">
        <v>44730</v>
      </c>
      <c r="C1035" s="9">
        <f t="shared" si="16"/>
        <v>2022</v>
      </c>
      <c r="D1035" s="9" t="str">
        <f>TEXT(salestable[[#This Row],[OrderDate]],"MMM")</f>
        <v>Jun</v>
      </c>
      <c r="E1035" s="14" t="s">
        <v>3243</v>
      </c>
      <c r="F1035" s="14" t="s">
        <v>520</v>
      </c>
      <c r="G1035" s="14" t="s">
        <v>492</v>
      </c>
      <c r="H1035" s="14" t="s">
        <v>493</v>
      </c>
      <c r="I1035" s="14" t="s">
        <v>108</v>
      </c>
      <c r="J1035" s="14" t="s">
        <v>26</v>
      </c>
      <c r="K1035" s="25">
        <v>3</v>
      </c>
      <c r="L1035" s="16">
        <v>457.28</v>
      </c>
      <c r="M1035" s="17">
        <v>0.25</v>
      </c>
      <c r="N1035" s="18">
        <v>51.44</v>
      </c>
      <c r="O1035" s="18">
        <v>6.95</v>
      </c>
      <c r="P1035" s="18">
        <v>1087.27</v>
      </c>
      <c r="Q1035" s="14" t="s">
        <v>69</v>
      </c>
      <c r="R1035" s="14" t="s">
        <v>70</v>
      </c>
      <c r="S1035" s="14" t="s">
        <v>71</v>
      </c>
      <c r="T1035" s="14" t="s">
        <v>42</v>
      </c>
      <c r="U1035" s="14" t="s">
        <v>43</v>
      </c>
      <c r="V1035" s="14" t="s">
        <v>3244</v>
      </c>
    </row>
    <row r="1036" spans="1:22" ht="17.100000000000001" customHeight="1" x14ac:dyDescent="0.25">
      <c r="A1036" s="28" t="s">
        <v>3245</v>
      </c>
      <c r="B1036" s="10">
        <v>43968</v>
      </c>
      <c r="C1036" s="9">
        <f t="shared" si="16"/>
        <v>2020</v>
      </c>
      <c r="D1036" s="9" t="str">
        <f>TEXT(salestable[[#This Row],[OrderDate]],"MMM")</f>
        <v>May</v>
      </c>
      <c r="E1036" s="9" t="s">
        <v>3246</v>
      </c>
      <c r="F1036" s="9" t="s">
        <v>611</v>
      </c>
      <c r="G1036" s="9" t="s">
        <v>178</v>
      </c>
      <c r="H1036" s="9" t="s">
        <v>179</v>
      </c>
      <c r="I1036" s="9" t="s">
        <v>50</v>
      </c>
      <c r="J1036" s="9" t="s">
        <v>109</v>
      </c>
      <c r="K1036" s="25">
        <v>5</v>
      </c>
      <c r="L1036" s="11">
        <v>199.32</v>
      </c>
      <c r="M1036" s="12">
        <v>0</v>
      </c>
      <c r="N1036" s="13">
        <v>49.83</v>
      </c>
      <c r="O1036" s="13">
        <v>7</v>
      </c>
      <c r="P1036" s="13">
        <v>1053.43</v>
      </c>
      <c r="Q1036" s="9" t="s">
        <v>40</v>
      </c>
      <c r="R1036" s="9" t="s">
        <v>28</v>
      </c>
      <c r="S1036" s="9" t="s">
        <v>124</v>
      </c>
      <c r="T1036" s="9" t="s">
        <v>125</v>
      </c>
      <c r="U1036" s="9" t="s">
        <v>43</v>
      </c>
      <c r="V1036" s="9" t="s">
        <v>3247</v>
      </c>
    </row>
    <row r="1037" spans="1:22" ht="17.100000000000001" customHeight="1" x14ac:dyDescent="0.25">
      <c r="A1037" s="29" t="s">
        <v>3248</v>
      </c>
      <c r="B1037" s="15">
        <v>44014</v>
      </c>
      <c r="C1037" s="9">
        <f t="shared" si="16"/>
        <v>2020</v>
      </c>
      <c r="D1037" s="9" t="str">
        <f>TEXT(salestable[[#This Row],[OrderDate]],"MMM")</f>
        <v>Jul</v>
      </c>
      <c r="E1037" s="14" t="s">
        <v>3249</v>
      </c>
      <c r="F1037" s="14" t="s">
        <v>1854</v>
      </c>
      <c r="G1037" s="14" t="s">
        <v>521</v>
      </c>
      <c r="H1037" s="14" t="s">
        <v>522</v>
      </c>
      <c r="I1037" s="14" t="s">
        <v>180</v>
      </c>
      <c r="J1037" s="14" t="s">
        <v>39</v>
      </c>
      <c r="K1037" s="25">
        <v>2</v>
      </c>
      <c r="L1037" s="16">
        <v>223.12</v>
      </c>
      <c r="M1037" s="17">
        <v>0</v>
      </c>
      <c r="N1037" s="18">
        <v>22.31</v>
      </c>
      <c r="O1037" s="18">
        <v>4.67</v>
      </c>
      <c r="P1037" s="18">
        <v>473.22</v>
      </c>
      <c r="Q1037" s="14" t="s">
        <v>153</v>
      </c>
      <c r="R1037" s="14" t="s">
        <v>28</v>
      </c>
      <c r="S1037" s="14" t="s">
        <v>228</v>
      </c>
      <c r="T1037" s="14" t="s">
        <v>82</v>
      </c>
      <c r="U1037" s="14" t="s">
        <v>43</v>
      </c>
      <c r="V1037" s="14" t="s">
        <v>189</v>
      </c>
    </row>
    <row r="1038" spans="1:22" ht="17.100000000000001" customHeight="1" x14ac:dyDescent="0.25">
      <c r="A1038" s="28" t="s">
        <v>3250</v>
      </c>
      <c r="B1038" s="10">
        <v>45255</v>
      </c>
      <c r="C1038" s="9">
        <f t="shared" si="16"/>
        <v>2023</v>
      </c>
      <c r="D1038" s="9" t="str">
        <f>TEXT(salestable[[#This Row],[OrderDate]],"MMM")</f>
        <v>Nov</v>
      </c>
      <c r="E1038" s="9" t="s">
        <v>3251</v>
      </c>
      <c r="F1038" s="9" t="s">
        <v>694</v>
      </c>
      <c r="G1038" s="9" t="s">
        <v>244</v>
      </c>
      <c r="H1038" s="9" t="s">
        <v>245</v>
      </c>
      <c r="I1038" s="9" t="s">
        <v>38</v>
      </c>
      <c r="J1038" s="9" t="s">
        <v>263</v>
      </c>
      <c r="K1038" s="25">
        <v>4</v>
      </c>
      <c r="L1038" s="11">
        <v>444.87</v>
      </c>
      <c r="M1038" s="12">
        <v>0.15</v>
      </c>
      <c r="N1038" s="13">
        <v>121</v>
      </c>
      <c r="O1038" s="13">
        <v>8.6300000000000008</v>
      </c>
      <c r="P1038" s="13">
        <v>1642.19</v>
      </c>
      <c r="Q1038" s="9" t="s">
        <v>80</v>
      </c>
      <c r="R1038" s="9" t="s">
        <v>132</v>
      </c>
      <c r="S1038" s="9" t="s">
        <v>60</v>
      </c>
      <c r="T1038" s="9" t="s">
        <v>61</v>
      </c>
      <c r="U1038" s="9" t="s">
        <v>43</v>
      </c>
      <c r="V1038" s="9" t="s">
        <v>3149</v>
      </c>
    </row>
    <row r="1039" spans="1:22" ht="17.100000000000001" customHeight="1" x14ac:dyDescent="0.25">
      <c r="A1039" s="29" t="s">
        <v>3252</v>
      </c>
      <c r="B1039" s="15">
        <v>45184</v>
      </c>
      <c r="C1039" s="9">
        <f t="shared" si="16"/>
        <v>2023</v>
      </c>
      <c r="D1039" s="9" t="str">
        <f>TEXT(salestable[[#This Row],[OrderDate]],"MMM")</f>
        <v>Sep</v>
      </c>
      <c r="E1039" s="14" t="s">
        <v>3253</v>
      </c>
      <c r="F1039" s="14" t="s">
        <v>757</v>
      </c>
      <c r="G1039" s="14" t="s">
        <v>521</v>
      </c>
      <c r="H1039" s="14" t="s">
        <v>522</v>
      </c>
      <c r="I1039" s="14" t="s">
        <v>25</v>
      </c>
      <c r="J1039" s="14" t="s">
        <v>79</v>
      </c>
      <c r="K1039" s="25">
        <v>3</v>
      </c>
      <c r="L1039" s="16">
        <v>268.54000000000002</v>
      </c>
      <c r="M1039" s="17">
        <v>0.15</v>
      </c>
      <c r="N1039" s="18">
        <v>0</v>
      </c>
      <c r="O1039" s="18">
        <v>7.92</v>
      </c>
      <c r="P1039" s="18">
        <v>692.7</v>
      </c>
      <c r="Q1039" s="14" t="s">
        <v>69</v>
      </c>
      <c r="R1039" s="14" t="s">
        <v>28</v>
      </c>
      <c r="S1039" s="14" t="s">
        <v>71</v>
      </c>
      <c r="T1039" s="14" t="s">
        <v>42</v>
      </c>
      <c r="U1039" s="14" t="s">
        <v>43</v>
      </c>
      <c r="V1039" s="14" t="s">
        <v>3180</v>
      </c>
    </row>
    <row r="1040" spans="1:22" ht="17.100000000000001" customHeight="1" x14ac:dyDescent="0.25">
      <c r="A1040" s="28" t="s">
        <v>3254</v>
      </c>
      <c r="B1040" s="10">
        <v>44615</v>
      </c>
      <c r="C1040" s="9">
        <f t="shared" si="16"/>
        <v>2022</v>
      </c>
      <c r="D1040" s="9" t="str">
        <f>TEXT(salestable[[#This Row],[OrderDate]],"MMM")</f>
        <v>Feb</v>
      </c>
      <c r="E1040" s="9" t="s">
        <v>3255</v>
      </c>
      <c r="F1040" s="9" t="s">
        <v>1736</v>
      </c>
      <c r="G1040" s="9" t="s">
        <v>202</v>
      </c>
      <c r="H1040" s="9" t="s">
        <v>203</v>
      </c>
      <c r="I1040" s="9" t="s">
        <v>25</v>
      </c>
      <c r="J1040" s="9" t="s">
        <v>26</v>
      </c>
      <c r="K1040" s="25">
        <v>2</v>
      </c>
      <c r="L1040" s="11">
        <v>495.15</v>
      </c>
      <c r="M1040" s="12">
        <v>0.2</v>
      </c>
      <c r="N1040" s="13">
        <v>63.38</v>
      </c>
      <c r="O1040" s="13">
        <v>4.99</v>
      </c>
      <c r="P1040" s="13">
        <v>860.61</v>
      </c>
      <c r="Q1040" s="9" t="s">
        <v>80</v>
      </c>
      <c r="R1040" s="9" t="s">
        <v>28</v>
      </c>
      <c r="S1040" s="9" t="s">
        <v>339</v>
      </c>
      <c r="T1040" s="9" t="s">
        <v>82</v>
      </c>
      <c r="U1040" s="9" t="s">
        <v>43</v>
      </c>
      <c r="V1040" s="9" t="s">
        <v>3256</v>
      </c>
    </row>
    <row r="1041" spans="1:22" ht="17.100000000000001" customHeight="1" x14ac:dyDescent="0.25">
      <c r="A1041" s="29" t="s">
        <v>3257</v>
      </c>
      <c r="B1041" s="15">
        <v>45362</v>
      </c>
      <c r="C1041" s="9">
        <f t="shared" si="16"/>
        <v>2024</v>
      </c>
      <c r="D1041" s="9" t="str">
        <f>TEXT(salestable[[#This Row],[OrderDate]],"MMM")</f>
        <v>Mar</v>
      </c>
      <c r="E1041" s="14" t="s">
        <v>3258</v>
      </c>
      <c r="F1041" s="14" t="s">
        <v>439</v>
      </c>
      <c r="G1041" s="14" t="s">
        <v>56</v>
      </c>
      <c r="H1041" s="14" t="s">
        <v>57</v>
      </c>
      <c r="I1041" s="14" t="s">
        <v>38</v>
      </c>
      <c r="J1041" s="14" t="s">
        <v>109</v>
      </c>
      <c r="K1041" s="25">
        <v>3</v>
      </c>
      <c r="L1041" s="16">
        <v>369.69</v>
      </c>
      <c r="M1041" s="17">
        <v>0.05</v>
      </c>
      <c r="N1041" s="18">
        <v>84.29</v>
      </c>
      <c r="O1041" s="18">
        <v>13.15</v>
      </c>
      <c r="P1041" s="18">
        <v>1151.06</v>
      </c>
      <c r="Q1041" s="14" t="s">
        <v>27</v>
      </c>
      <c r="R1041" s="14" t="s">
        <v>28</v>
      </c>
      <c r="S1041" s="14" t="s">
        <v>51</v>
      </c>
      <c r="T1041" s="14" t="s">
        <v>42</v>
      </c>
      <c r="U1041" s="14" t="s">
        <v>72</v>
      </c>
      <c r="V1041" s="14" t="s">
        <v>2938</v>
      </c>
    </row>
    <row r="1042" spans="1:22" ht="17.100000000000001" customHeight="1" x14ac:dyDescent="0.25">
      <c r="A1042" s="28" t="s">
        <v>3259</v>
      </c>
      <c r="B1042" s="10">
        <v>44814</v>
      </c>
      <c r="C1042" s="9">
        <f t="shared" si="16"/>
        <v>2022</v>
      </c>
      <c r="D1042" s="9" t="str">
        <f>TEXT(salestable[[#This Row],[OrderDate]],"MMM")</f>
        <v>Sep</v>
      </c>
      <c r="E1042" s="9" t="s">
        <v>3260</v>
      </c>
      <c r="F1042" s="9" t="s">
        <v>86</v>
      </c>
      <c r="G1042" s="9" t="s">
        <v>254</v>
      </c>
      <c r="H1042" s="9" t="s">
        <v>255</v>
      </c>
      <c r="I1042" s="9" t="s">
        <v>98</v>
      </c>
      <c r="J1042" s="9" t="s">
        <v>58</v>
      </c>
      <c r="K1042" s="25">
        <v>3</v>
      </c>
      <c r="L1042" s="11">
        <v>30.74</v>
      </c>
      <c r="M1042" s="12">
        <v>0.1</v>
      </c>
      <c r="N1042" s="13">
        <v>4.1500000000000004</v>
      </c>
      <c r="O1042" s="13">
        <v>8.58</v>
      </c>
      <c r="P1042" s="13">
        <v>95.73</v>
      </c>
      <c r="Q1042" s="9" t="s">
        <v>40</v>
      </c>
      <c r="R1042" s="9" t="s">
        <v>28</v>
      </c>
      <c r="S1042" s="9" t="s">
        <v>166</v>
      </c>
      <c r="T1042" s="9" t="s">
        <v>167</v>
      </c>
      <c r="U1042" s="9" t="s">
        <v>43</v>
      </c>
      <c r="V1042" s="9" t="s">
        <v>563</v>
      </c>
    </row>
    <row r="1043" spans="1:22" ht="17.100000000000001" customHeight="1" x14ac:dyDescent="0.25">
      <c r="A1043" s="29" t="s">
        <v>3261</v>
      </c>
      <c r="B1043" s="15">
        <v>43899</v>
      </c>
      <c r="C1043" s="9">
        <f t="shared" si="16"/>
        <v>2020</v>
      </c>
      <c r="D1043" s="9" t="str">
        <f>TEXT(salestable[[#This Row],[OrderDate]],"MMM")</f>
        <v>Mar</v>
      </c>
      <c r="E1043" s="14" t="s">
        <v>3262</v>
      </c>
      <c r="F1043" s="14" t="s">
        <v>620</v>
      </c>
      <c r="G1043" s="14" t="s">
        <v>286</v>
      </c>
      <c r="H1043" s="14" t="s">
        <v>287</v>
      </c>
      <c r="I1043" s="14" t="s">
        <v>180</v>
      </c>
      <c r="J1043" s="14" t="s">
        <v>123</v>
      </c>
      <c r="K1043" s="25">
        <v>1</v>
      </c>
      <c r="L1043" s="16">
        <v>340</v>
      </c>
      <c r="M1043" s="17">
        <v>0.1</v>
      </c>
      <c r="N1043" s="18">
        <v>24.48</v>
      </c>
      <c r="O1043" s="18">
        <v>0.41</v>
      </c>
      <c r="P1043" s="18">
        <v>330.89</v>
      </c>
      <c r="Q1043" s="14" t="s">
        <v>69</v>
      </c>
      <c r="R1043" s="14" t="s">
        <v>28</v>
      </c>
      <c r="S1043" s="14" t="s">
        <v>51</v>
      </c>
      <c r="T1043" s="14" t="s">
        <v>42</v>
      </c>
      <c r="U1043" s="14" t="s">
        <v>43</v>
      </c>
      <c r="V1043" s="14" t="s">
        <v>2532</v>
      </c>
    </row>
    <row r="1044" spans="1:22" ht="17.100000000000001" customHeight="1" x14ac:dyDescent="0.25">
      <c r="A1044" s="28" t="s">
        <v>3263</v>
      </c>
      <c r="B1044" s="10">
        <v>44376</v>
      </c>
      <c r="C1044" s="9">
        <f t="shared" si="16"/>
        <v>2021</v>
      </c>
      <c r="D1044" s="9" t="str">
        <f>TEXT(salestable[[#This Row],[OrderDate]],"MMM")</f>
        <v>Jun</v>
      </c>
      <c r="E1044" s="9" t="s">
        <v>3264</v>
      </c>
      <c r="F1044" s="9" t="s">
        <v>1418</v>
      </c>
      <c r="G1044" s="9" t="s">
        <v>106</v>
      </c>
      <c r="H1044" s="9" t="s">
        <v>107</v>
      </c>
      <c r="I1044" s="9" t="s">
        <v>98</v>
      </c>
      <c r="J1044" s="9" t="s">
        <v>79</v>
      </c>
      <c r="K1044" s="25">
        <v>1</v>
      </c>
      <c r="L1044" s="11">
        <v>72.5</v>
      </c>
      <c r="M1044" s="12">
        <v>0.15</v>
      </c>
      <c r="N1044" s="13">
        <v>11.09</v>
      </c>
      <c r="O1044" s="13">
        <v>14.49</v>
      </c>
      <c r="P1044" s="13">
        <v>87.2</v>
      </c>
      <c r="Q1044" s="9" t="s">
        <v>40</v>
      </c>
      <c r="R1044" s="9" t="s">
        <v>28</v>
      </c>
      <c r="S1044" s="9" t="s">
        <v>188</v>
      </c>
      <c r="T1044" s="9" t="s">
        <v>82</v>
      </c>
      <c r="U1044" s="9" t="s">
        <v>31</v>
      </c>
      <c r="V1044" s="9" t="s">
        <v>3265</v>
      </c>
    </row>
    <row r="1045" spans="1:22" ht="17.100000000000001" customHeight="1" x14ac:dyDescent="0.25">
      <c r="A1045" s="29" t="s">
        <v>3266</v>
      </c>
      <c r="B1045" s="15">
        <v>45628</v>
      </c>
      <c r="C1045" s="9">
        <f t="shared" si="16"/>
        <v>2024</v>
      </c>
      <c r="D1045" s="9" t="str">
        <f>TEXT(salestable[[#This Row],[OrderDate]],"MMM")</f>
        <v>Dec</v>
      </c>
      <c r="E1045" s="14" t="s">
        <v>3267</v>
      </c>
      <c r="F1045" s="14" t="s">
        <v>1885</v>
      </c>
      <c r="G1045" s="14" t="s">
        <v>196</v>
      </c>
      <c r="H1045" s="14" t="s">
        <v>197</v>
      </c>
      <c r="I1045" s="14" t="s">
        <v>108</v>
      </c>
      <c r="J1045" s="14" t="s">
        <v>109</v>
      </c>
      <c r="K1045" s="25">
        <v>4</v>
      </c>
      <c r="L1045" s="16">
        <v>490.07</v>
      </c>
      <c r="M1045" s="17">
        <v>0</v>
      </c>
      <c r="N1045" s="18">
        <v>352.85</v>
      </c>
      <c r="O1045" s="18">
        <v>2</v>
      </c>
      <c r="P1045" s="18">
        <v>2315.13</v>
      </c>
      <c r="Q1045" s="14" t="s">
        <v>27</v>
      </c>
      <c r="R1045" s="14" t="s">
        <v>28</v>
      </c>
      <c r="S1045" s="14" t="s">
        <v>100</v>
      </c>
      <c r="T1045" s="14" t="s">
        <v>101</v>
      </c>
      <c r="U1045" s="14" t="s">
        <v>72</v>
      </c>
      <c r="V1045" s="14" t="s">
        <v>3268</v>
      </c>
    </row>
    <row r="1046" spans="1:22" ht="17.100000000000001" customHeight="1" x14ac:dyDescent="0.25">
      <c r="A1046" s="28" t="s">
        <v>3269</v>
      </c>
      <c r="B1046" s="10">
        <v>43883</v>
      </c>
      <c r="C1046" s="9">
        <f t="shared" si="16"/>
        <v>2020</v>
      </c>
      <c r="D1046" s="9" t="str">
        <f>TEXT(salestable[[#This Row],[OrderDate]],"MMM")</f>
        <v>Feb</v>
      </c>
      <c r="E1046" s="9" t="s">
        <v>3270</v>
      </c>
      <c r="F1046" s="9" t="s">
        <v>604</v>
      </c>
      <c r="G1046" s="9" t="s">
        <v>130</v>
      </c>
      <c r="H1046" s="9" t="s">
        <v>131</v>
      </c>
      <c r="I1046" s="9" t="s">
        <v>38</v>
      </c>
      <c r="J1046" s="9" t="s">
        <v>39</v>
      </c>
      <c r="K1046" s="25">
        <v>4</v>
      </c>
      <c r="L1046" s="11">
        <v>321.58999999999997</v>
      </c>
      <c r="M1046" s="12">
        <v>0</v>
      </c>
      <c r="N1046" s="13">
        <v>231.54</v>
      </c>
      <c r="O1046" s="13">
        <v>13.79</v>
      </c>
      <c r="P1046" s="13">
        <v>1531.69</v>
      </c>
      <c r="Q1046" s="9" t="s">
        <v>27</v>
      </c>
      <c r="R1046" s="9" t="s">
        <v>28</v>
      </c>
      <c r="S1046" s="9" t="s">
        <v>51</v>
      </c>
      <c r="T1046" s="9" t="s">
        <v>42</v>
      </c>
      <c r="U1046" s="9" t="s">
        <v>43</v>
      </c>
      <c r="V1046" s="9" t="s">
        <v>1992</v>
      </c>
    </row>
    <row r="1047" spans="1:22" ht="17.100000000000001" customHeight="1" x14ac:dyDescent="0.25">
      <c r="A1047" s="29" t="s">
        <v>3271</v>
      </c>
      <c r="B1047" s="15">
        <v>45304</v>
      </c>
      <c r="C1047" s="9">
        <f t="shared" si="16"/>
        <v>2024</v>
      </c>
      <c r="D1047" s="9" t="str">
        <f>TEXT(salestable[[#This Row],[OrderDate]],"MMM")</f>
        <v>Jan</v>
      </c>
      <c r="E1047" s="14" t="s">
        <v>3272</v>
      </c>
      <c r="F1047" s="14" t="s">
        <v>1892</v>
      </c>
      <c r="G1047" s="14" t="s">
        <v>106</v>
      </c>
      <c r="H1047" s="14" t="s">
        <v>107</v>
      </c>
      <c r="I1047" s="14" t="s">
        <v>50</v>
      </c>
      <c r="J1047" s="14" t="s">
        <v>58</v>
      </c>
      <c r="K1047" s="25">
        <v>2</v>
      </c>
      <c r="L1047" s="16">
        <v>170.45</v>
      </c>
      <c r="M1047" s="17">
        <v>0.1</v>
      </c>
      <c r="N1047" s="18">
        <v>55.23</v>
      </c>
      <c r="O1047" s="18">
        <v>9.1999999999999993</v>
      </c>
      <c r="P1047" s="18">
        <v>371.24</v>
      </c>
      <c r="Q1047" s="14" t="s">
        <v>69</v>
      </c>
      <c r="R1047" s="14" t="s">
        <v>132</v>
      </c>
      <c r="S1047" s="14" t="s">
        <v>89</v>
      </c>
      <c r="T1047" s="14" t="s">
        <v>90</v>
      </c>
      <c r="U1047" s="14" t="s">
        <v>43</v>
      </c>
      <c r="V1047" s="14" t="s">
        <v>3273</v>
      </c>
    </row>
    <row r="1048" spans="1:22" ht="17.100000000000001" customHeight="1" x14ac:dyDescent="0.25">
      <c r="A1048" s="28" t="s">
        <v>3274</v>
      </c>
      <c r="B1048" s="10">
        <v>44035</v>
      </c>
      <c r="C1048" s="9">
        <f t="shared" si="16"/>
        <v>2020</v>
      </c>
      <c r="D1048" s="9" t="str">
        <f>TEXT(salestable[[#This Row],[OrderDate]],"MMM")</f>
        <v>Jul</v>
      </c>
      <c r="E1048" s="9" t="s">
        <v>3275</v>
      </c>
      <c r="F1048" s="9" t="s">
        <v>285</v>
      </c>
      <c r="G1048" s="9" t="s">
        <v>337</v>
      </c>
      <c r="H1048" s="9" t="s">
        <v>338</v>
      </c>
      <c r="I1048" s="9" t="s">
        <v>98</v>
      </c>
      <c r="J1048" s="9" t="s">
        <v>354</v>
      </c>
      <c r="K1048" s="25">
        <v>2</v>
      </c>
      <c r="L1048" s="11">
        <v>192.48</v>
      </c>
      <c r="M1048" s="12">
        <v>0.25</v>
      </c>
      <c r="N1048" s="13">
        <v>51.97</v>
      </c>
      <c r="O1048" s="13">
        <v>4.9400000000000004</v>
      </c>
      <c r="P1048" s="13">
        <v>345.63</v>
      </c>
      <c r="Q1048" s="9" t="s">
        <v>69</v>
      </c>
      <c r="R1048" s="9" t="s">
        <v>28</v>
      </c>
      <c r="S1048" s="9" t="s">
        <v>145</v>
      </c>
      <c r="T1048" s="9" t="s">
        <v>146</v>
      </c>
      <c r="U1048" s="9" t="s">
        <v>43</v>
      </c>
      <c r="V1048" s="9" t="s">
        <v>3276</v>
      </c>
    </row>
    <row r="1049" spans="1:22" ht="17.100000000000001" customHeight="1" x14ac:dyDescent="0.25">
      <c r="A1049" s="29" t="s">
        <v>3277</v>
      </c>
      <c r="B1049" s="15">
        <v>43956</v>
      </c>
      <c r="C1049" s="9">
        <f t="shared" si="16"/>
        <v>2020</v>
      </c>
      <c r="D1049" s="9" t="str">
        <f>TEXT(salestable[[#This Row],[OrderDate]],"MMM")</f>
        <v>May</v>
      </c>
      <c r="E1049" s="14" t="s">
        <v>3278</v>
      </c>
      <c r="F1049" s="14" t="s">
        <v>894</v>
      </c>
      <c r="G1049" s="14" t="s">
        <v>337</v>
      </c>
      <c r="H1049" s="14" t="s">
        <v>338</v>
      </c>
      <c r="I1049" s="14" t="s">
        <v>25</v>
      </c>
      <c r="J1049" s="14" t="s">
        <v>109</v>
      </c>
      <c r="K1049" s="25">
        <v>1</v>
      </c>
      <c r="L1049" s="16">
        <v>211.84</v>
      </c>
      <c r="M1049" s="17">
        <v>0</v>
      </c>
      <c r="N1049" s="18">
        <v>25.42</v>
      </c>
      <c r="O1049" s="18">
        <v>11.58</v>
      </c>
      <c r="P1049" s="18">
        <v>248.84</v>
      </c>
      <c r="Q1049" s="14" t="s">
        <v>69</v>
      </c>
      <c r="R1049" s="14" t="s">
        <v>181</v>
      </c>
      <c r="S1049" s="14" t="s">
        <v>100</v>
      </c>
      <c r="T1049" s="14" t="s">
        <v>101</v>
      </c>
      <c r="U1049" s="14" t="s">
        <v>91</v>
      </c>
      <c r="V1049" s="14" t="s">
        <v>2329</v>
      </c>
    </row>
    <row r="1050" spans="1:22" ht="17.100000000000001" customHeight="1" x14ac:dyDescent="0.25">
      <c r="A1050" s="28" t="s">
        <v>3279</v>
      </c>
      <c r="B1050" s="10">
        <v>45601</v>
      </c>
      <c r="C1050" s="9">
        <f t="shared" si="16"/>
        <v>2024</v>
      </c>
      <c r="D1050" s="9" t="str">
        <f>TEXT(salestable[[#This Row],[OrderDate]],"MMM")</f>
        <v>Nov</v>
      </c>
      <c r="E1050" s="9" t="s">
        <v>3280</v>
      </c>
      <c r="F1050" s="9" t="s">
        <v>243</v>
      </c>
      <c r="G1050" s="9" t="s">
        <v>178</v>
      </c>
      <c r="H1050" s="9" t="s">
        <v>179</v>
      </c>
      <c r="I1050" s="9" t="s">
        <v>38</v>
      </c>
      <c r="J1050" s="9" t="s">
        <v>68</v>
      </c>
      <c r="K1050" s="25">
        <v>5</v>
      </c>
      <c r="L1050" s="11">
        <v>584.78</v>
      </c>
      <c r="M1050" s="12">
        <v>0.1</v>
      </c>
      <c r="N1050" s="13">
        <v>315.77999999999997</v>
      </c>
      <c r="O1050" s="13">
        <v>6.18</v>
      </c>
      <c r="P1050" s="13">
        <v>2953.47</v>
      </c>
      <c r="Q1050" s="9" t="s">
        <v>27</v>
      </c>
      <c r="R1050" s="9" t="s">
        <v>28</v>
      </c>
      <c r="S1050" s="9" t="s">
        <v>51</v>
      </c>
      <c r="T1050" s="9" t="s">
        <v>42</v>
      </c>
      <c r="U1050" s="9" t="s">
        <v>43</v>
      </c>
      <c r="V1050" s="9" t="s">
        <v>1886</v>
      </c>
    </row>
    <row r="1051" spans="1:22" ht="17.100000000000001" customHeight="1" x14ac:dyDescent="0.25">
      <c r="A1051" s="29" t="s">
        <v>3281</v>
      </c>
      <c r="B1051" s="15">
        <v>43873</v>
      </c>
      <c r="C1051" s="9">
        <f t="shared" si="16"/>
        <v>2020</v>
      </c>
      <c r="D1051" s="9" t="str">
        <f>TEXT(salestable[[#This Row],[OrderDate]],"MMM")</f>
        <v>Feb</v>
      </c>
      <c r="E1051" s="14" t="s">
        <v>3282</v>
      </c>
      <c r="F1051" s="14" t="s">
        <v>953</v>
      </c>
      <c r="G1051" s="14" t="s">
        <v>36</v>
      </c>
      <c r="H1051" s="14" t="s">
        <v>37</v>
      </c>
      <c r="I1051" s="14" t="s">
        <v>50</v>
      </c>
      <c r="J1051" s="14" t="s">
        <v>263</v>
      </c>
      <c r="K1051" s="25">
        <v>5</v>
      </c>
      <c r="L1051" s="16">
        <v>339.27</v>
      </c>
      <c r="M1051" s="17">
        <v>0</v>
      </c>
      <c r="N1051" s="18">
        <v>84.82</v>
      </c>
      <c r="O1051" s="18">
        <v>14.48</v>
      </c>
      <c r="P1051" s="18">
        <v>1795.65</v>
      </c>
      <c r="Q1051" s="14" t="s">
        <v>69</v>
      </c>
      <c r="R1051" s="14" t="s">
        <v>28</v>
      </c>
      <c r="S1051" s="14" t="s">
        <v>89</v>
      </c>
      <c r="T1051" s="14" t="s">
        <v>90</v>
      </c>
      <c r="U1051" s="14" t="s">
        <v>43</v>
      </c>
      <c r="V1051" s="14" t="s">
        <v>3283</v>
      </c>
    </row>
    <row r="1052" spans="1:22" ht="17.100000000000001" customHeight="1" x14ac:dyDescent="0.25">
      <c r="A1052" s="28" t="s">
        <v>3284</v>
      </c>
      <c r="B1052" s="10">
        <v>45606</v>
      </c>
      <c r="C1052" s="9">
        <f t="shared" si="16"/>
        <v>2024</v>
      </c>
      <c r="D1052" s="9" t="str">
        <f>TEXT(salestable[[#This Row],[OrderDate]],"MMM")</f>
        <v>Nov</v>
      </c>
      <c r="E1052" s="9" t="s">
        <v>3285</v>
      </c>
      <c r="F1052" s="9" t="s">
        <v>201</v>
      </c>
      <c r="G1052" s="9" t="s">
        <v>233</v>
      </c>
      <c r="H1052" s="9" t="s">
        <v>234</v>
      </c>
      <c r="I1052" s="9" t="s">
        <v>180</v>
      </c>
      <c r="J1052" s="9" t="s">
        <v>68</v>
      </c>
      <c r="K1052" s="25">
        <v>5</v>
      </c>
      <c r="L1052" s="11">
        <v>573.49</v>
      </c>
      <c r="M1052" s="12">
        <v>0.15</v>
      </c>
      <c r="N1052" s="13">
        <v>0</v>
      </c>
      <c r="O1052" s="13">
        <v>9.11</v>
      </c>
      <c r="P1052" s="13">
        <v>2446.44</v>
      </c>
      <c r="Q1052" s="9" t="s">
        <v>80</v>
      </c>
      <c r="R1052" s="9" t="s">
        <v>132</v>
      </c>
      <c r="S1052" s="9" t="s">
        <v>221</v>
      </c>
      <c r="T1052" s="9" t="s">
        <v>222</v>
      </c>
      <c r="U1052" s="9" t="s">
        <v>43</v>
      </c>
      <c r="V1052" s="9" t="s">
        <v>3286</v>
      </c>
    </row>
    <row r="1053" spans="1:22" ht="17.100000000000001" customHeight="1" x14ac:dyDescent="0.25">
      <c r="A1053" s="29" t="s">
        <v>3287</v>
      </c>
      <c r="B1053" s="15">
        <v>43941</v>
      </c>
      <c r="C1053" s="9">
        <f t="shared" si="16"/>
        <v>2020</v>
      </c>
      <c r="D1053" s="9" t="str">
        <f>TEXT(salestable[[#This Row],[OrderDate]],"MMM")</f>
        <v>Apr</v>
      </c>
      <c r="E1053" s="14" t="s">
        <v>3288</v>
      </c>
      <c r="F1053" s="14" t="s">
        <v>1379</v>
      </c>
      <c r="G1053" s="14" t="s">
        <v>202</v>
      </c>
      <c r="H1053" s="14" t="s">
        <v>203</v>
      </c>
      <c r="I1053" s="14" t="s">
        <v>98</v>
      </c>
      <c r="J1053" s="14" t="s">
        <v>109</v>
      </c>
      <c r="K1053" s="25">
        <v>1</v>
      </c>
      <c r="L1053" s="16">
        <v>424.1</v>
      </c>
      <c r="M1053" s="17">
        <v>0.05</v>
      </c>
      <c r="N1053" s="18">
        <v>48.35</v>
      </c>
      <c r="O1053" s="18">
        <v>12.6</v>
      </c>
      <c r="P1053" s="18">
        <v>463.84</v>
      </c>
      <c r="Q1053" s="14" t="s">
        <v>69</v>
      </c>
      <c r="R1053" s="14" t="s">
        <v>28</v>
      </c>
      <c r="S1053" s="14" t="s">
        <v>154</v>
      </c>
      <c r="T1053" s="14" t="s">
        <v>155</v>
      </c>
      <c r="U1053" s="14" t="s">
        <v>43</v>
      </c>
      <c r="V1053" s="14" t="s">
        <v>1931</v>
      </c>
    </row>
    <row r="1054" spans="1:22" ht="17.100000000000001" customHeight="1" x14ac:dyDescent="0.25">
      <c r="A1054" s="28" t="s">
        <v>3289</v>
      </c>
      <c r="B1054" s="10">
        <v>44591</v>
      </c>
      <c r="C1054" s="9">
        <f t="shared" si="16"/>
        <v>2022</v>
      </c>
      <c r="D1054" s="9" t="str">
        <f>TEXT(salestable[[#This Row],[OrderDate]],"MMM")</f>
        <v>Jan</v>
      </c>
      <c r="E1054" s="9" t="s">
        <v>3290</v>
      </c>
      <c r="F1054" s="9" t="s">
        <v>716</v>
      </c>
      <c r="G1054" s="9" t="s">
        <v>96</v>
      </c>
      <c r="H1054" s="9" t="s">
        <v>97</v>
      </c>
      <c r="I1054" s="9" t="s">
        <v>98</v>
      </c>
      <c r="J1054" s="9" t="s">
        <v>354</v>
      </c>
      <c r="K1054" s="25">
        <v>4</v>
      </c>
      <c r="L1054" s="11">
        <v>514.88</v>
      </c>
      <c r="M1054" s="12">
        <v>0</v>
      </c>
      <c r="N1054" s="13">
        <v>102.98</v>
      </c>
      <c r="O1054" s="13">
        <v>10.86</v>
      </c>
      <c r="P1054" s="13">
        <v>2173.36</v>
      </c>
      <c r="Q1054" s="9" t="s">
        <v>153</v>
      </c>
      <c r="R1054" s="9" t="s">
        <v>28</v>
      </c>
      <c r="S1054" s="9" t="s">
        <v>210</v>
      </c>
      <c r="T1054" s="9" t="s">
        <v>42</v>
      </c>
      <c r="U1054" s="9" t="s">
        <v>43</v>
      </c>
      <c r="V1054" s="9" t="s">
        <v>1278</v>
      </c>
    </row>
    <row r="1055" spans="1:22" ht="17.100000000000001" customHeight="1" x14ac:dyDescent="0.25">
      <c r="A1055" s="29" t="s">
        <v>3291</v>
      </c>
      <c r="B1055" s="15">
        <v>45517</v>
      </c>
      <c r="C1055" s="9">
        <f t="shared" si="16"/>
        <v>2024</v>
      </c>
      <c r="D1055" s="9" t="str">
        <f>TEXT(salestable[[#This Row],[OrderDate]],"MMM")</f>
        <v>Aug</v>
      </c>
      <c r="E1055" s="14" t="s">
        <v>3292</v>
      </c>
      <c r="F1055" s="14" t="s">
        <v>1636</v>
      </c>
      <c r="G1055" s="14" t="s">
        <v>254</v>
      </c>
      <c r="H1055" s="14" t="s">
        <v>255</v>
      </c>
      <c r="I1055" s="14" t="s">
        <v>50</v>
      </c>
      <c r="J1055" s="14" t="s">
        <v>39</v>
      </c>
      <c r="K1055" s="25">
        <v>5</v>
      </c>
      <c r="L1055" s="16">
        <v>47.68</v>
      </c>
      <c r="M1055" s="17">
        <v>0.05</v>
      </c>
      <c r="N1055" s="18">
        <v>11.32</v>
      </c>
      <c r="O1055" s="18">
        <v>9.0500000000000007</v>
      </c>
      <c r="P1055" s="18">
        <v>246.85</v>
      </c>
      <c r="Q1055" s="14" t="s">
        <v>69</v>
      </c>
      <c r="R1055" s="14" t="s">
        <v>28</v>
      </c>
      <c r="S1055" s="14" t="s">
        <v>166</v>
      </c>
      <c r="T1055" s="14" t="s">
        <v>167</v>
      </c>
      <c r="U1055" s="14" t="s">
        <v>43</v>
      </c>
      <c r="V1055" s="14" t="s">
        <v>3293</v>
      </c>
    </row>
    <row r="1056" spans="1:22" ht="17.100000000000001" customHeight="1" x14ac:dyDescent="0.25">
      <c r="A1056" s="28" t="s">
        <v>3294</v>
      </c>
      <c r="B1056" s="10">
        <v>45037</v>
      </c>
      <c r="C1056" s="9">
        <f t="shared" si="16"/>
        <v>2023</v>
      </c>
      <c r="D1056" s="9" t="str">
        <f>TEXT(salestable[[#This Row],[OrderDate]],"MMM")</f>
        <v>Apr</v>
      </c>
      <c r="E1056" s="9" t="s">
        <v>3295</v>
      </c>
      <c r="F1056" s="9" t="s">
        <v>1885</v>
      </c>
      <c r="G1056" s="9" t="s">
        <v>196</v>
      </c>
      <c r="H1056" s="9" t="s">
        <v>197</v>
      </c>
      <c r="I1056" s="9" t="s">
        <v>50</v>
      </c>
      <c r="J1056" s="9" t="s">
        <v>68</v>
      </c>
      <c r="K1056" s="25">
        <v>5</v>
      </c>
      <c r="L1056" s="11">
        <v>16.09</v>
      </c>
      <c r="M1056" s="12">
        <v>0</v>
      </c>
      <c r="N1056" s="13">
        <v>4.0199999999999996</v>
      </c>
      <c r="O1056" s="13">
        <v>13.4</v>
      </c>
      <c r="P1056" s="13">
        <v>97.87</v>
      </c>
      <c r="Q1056" s="9" t="s">
        <v>80</v>
      </c>
      <c r="R1056" s="9" t="s">
        <v>28</v>
      </c>
      <c r="S1056" s="9" t="s">
        <v>124</v>
      </c>
      <c r="T1056" s="9" t="s">
        <v>125</v>
      </c>
      <c r="U1056" s="9" t="s">
        <v>43</v>
      </c>
      <c r="V1056" s="9" t="s">
        <v>3296</v>
      </c>
    </row>
    <row r="1057" spans="1:22" ht="17.100000000000001" customHeight="1" x14ac:dyDescent="0.25">
      <c r="A1057" s="29" t="s">
        <v>3297</v>
      </c>
      <c r="B1057" s="15">
        <v>44678</v>
      </c>
      <c r="C1057" s="9">
        <f t="shared" si="16"/>
        <v>2022</v>
      </c>
      <c r="D1057" s="9" t="str">
        <f>TEXT(salestable[[#This Row],[OrderDate]],"MMM")</f>
        <v>Apr</v>
      </c>
      <c r="E1057" s="14" t="s">
        <v>3298</v>
      </c>
      <c r="F1057" s="14" t="s">
        <v>1802</v>
      </c>
      <c r="G1057" s="14" t="s">
        <v>469</v>
      </c>
      <c r="H1057" s="14" t="s">
        <v>470</v>
      </c>
      <c r="I1057" s="14" t="s">
        <v>108</v>
      </c>
      <c r="J1057" s="14" t="s">
        <v>109</v>
      </c>
      <c r="K1057" s="25">
        <v>4</v>
      </c>
      <c r="L1057" s="16">
        <v>338.24</v>
      </c>
      <c r="M1057" s="17">
        <v>0.1</v>
      </c>
      <c r="N1057" s="18">
        <v>0</v>
      </c>
      <c r="O1057" s="18">
        <v>9.6</v>
      </c>
      <c r="P1057" s="18">
        <v>1227.26</v>
      </c>
      <c r="Q1057" s="14" t="s">
        <v>80</v>
      </c>
      <c r="R1057" s="14" t="s">
        <v>132</v>
      </c>
      <c r="S1057" s="14" t="s">
        <v>139</v>
      </c>
      <c r="T1057" s="14" t="s">
        <v>140</v>
      </c>
      <c r="U1057" s="14" t="s">
        <v>43</v>
      </c>
      <c r="V1057" s="14" t="s">
        <v>3299</v>
      </c>
    </row>
    <row r="1058" spans="1:22" ht="17.100000000000001" customHeight="1" x14ac:dyDescent="0.25">
      <c r="A1058" s="28" t="s">
        <v>3300</v>
      </c>
      <c r="B1058" s="10">
        <v>43925</v>
      </c>
      <c r="C1058" s="9">
        <f t="shared" si="16"/>
        <v>2020</v>
      </c>
      <c r="D1058" s="9" t="str">
        <f>TEXT(salestable[[#This Row],[OrderDate]],"MMM")</f>
        <v>Apr</v>
      </c>
      <c r="E1058" s="9" t="s">
        <v>3301</v>
      </c>
      <c r="F1058" s="9" t="s">
        <v>1314</v>
      </c>
      <c r="G1058" s="9" t="s">
        <v>675</v>
      </c>
      <c r="H1058" s="9" t="s">
        <v>676</v>
      </c>
      <c r="I1058" s="9" t="s">
        <v>108</v>
      </c>
      <c r="J1058" s="9" t="s">
        <v>79</v>
      </c>
      <c r="K1058" s="25">
        <v>2</v>
      </c>
      <c r="L1058" s="11">
        <v>409.85</v>
      </c>
      <c r="M1058" s="12">
        <v>0.05</v>
      </c>
      <c r="N1058" s="13">
        <v>62.3</v>
      </c>
      <c r="O1058" s="13">
        <v>13.76</v>
      </c>
      <c r="P1058" s="13">
        <v>854.78</v>
      </c>
      <c r="Q1058" s="9" t="s">
        <v>69</v>
      </c>
      <c r="R1058" s="9" t="s">
        <v>28</v>
      </c>
      <c r="S1058" s="9" t="s">
        <v>154</v>
      </c>
      <c r="T1058" s="9" t="s">
        <v>155</v>
      </c>
      <c r="U1058" s="9" t="s">
        <v>43</v>
      </c>
      <c r="V1058" s="9" t="s">
        <v>3302</v>
      </c>
    </row>
    <row r="1059" spans="1:22" ht="17.100000000000001" customHeight="1" x14ac:dyDescent="0.25">
      <c r="A1059" s="29" t="s">
        <v>3303</v>
      </c>
      <c r="B1059" s="15">
        <v>45228</v>
      </c>
      <c r="C1059" s="9">
        <f t="shared" si="16"/>
        <v>2023</v>
      </c>
      <c r="D1059" s="9" t="str">
        <f>TEXT(salestable[[#This Row],[OrderDate]],"MMM")</f>
        <v>Oct</v>
      </c>
      <c r="E1059" s="14" t="s">
        <v>3304</v>
      </c>
      <c r="F1059" s="14" t="s">
        <v>318</v>
      </c>
      <c r="G1059" s="14" t="s">
        <v>386</v>
      </c>
      <c r="H1059" s="14" t="s">
        <v>387</v>
      </c>
      <c r="I1059" s="14" t="s">
        <v>25</v>
      </c>
      <c r="J1059" s="14" t="s">
        <v>79</v>
      </c>
      <c r="K1059" s="25">
        <v>3</v>
      </c>
      <c r="L1059" s="16">
        <v>37.979999999999997</v>
      </c>
      <c r="M1059" s="17">
        <v>0.2</v>
      </c>
      <c r="N1059" s="18">
        <v>7.29</v>
      </c>
      <c r="O1059" s="18">
        <v>2.0699999999999998</v>
      </c>
      <c r="P1059" s="18">
        <v>100.51</v>
      </c>
      <c r="Q1059" s="14" t="s">
        <v>27</v>
      </c>
      <c r="R1059" s="14" t="s">
        <v>28</v>
      </c>
      <c r="S1059" s="14" t="s">
        <v>51</v>
      </c>
      <c r="T1059" s="14" t="s">
        <v>42</v>
      </c>
      <c r="U1059" s="14" t="s">
        <v>43</v>
      </c>
      <c r="V1059" s="14" t="s">
        <v>3305</v>
      </c>
    </row>
    <row r="1060" spans="1:22" ht="17.100000000000001" customHeight="1" x14ac:dyDescent="0.25">
      <c r="A1060" s="28" t="s">
        <v>3306</v>
      </c>
      <c r="B1060" s="10">
        <v>45374</v>
      </c>
      <c r="C1060" s="9">
        <f t="shared" si="16"/>
        <v>2024</v>
      </c>
      <c r="D1060" s="9" t="str">
        <f>TEXT(salestable[[#This Row],[OrderDate]],"MMM")</f>
        <v>Mar</v>
      </c>
      <c r="E1060" s="9" t="s">
        <v>3307</v>
      </c>
      <c r="F1060" s="9" t="s">
        <v>2575</v>
      </c>
      <c r="G1060" s="9" t="s">
        <v>261</v>
      </c>
      <c r="H1060" s="9" t="s">
        <v>262</v>
      </c>
      <c r="I1060" s="9" t="s">
        <v>38</v>
      </c>
      <c r="J1060" s="9" t="s">
        <v>256</v>
      </c>
      <c r="K1060" s="25">
        <v>3</v>
      </c>
      <c r="L1060" s="11">
        <v>170.62</v>
      </c>
      <c r="M1060" s="12">
        <v>0</v>
      </c>
      <c r="N1060" s="13">
        <v>61.42</v>
      </c>
      <c r="O1060" s="13">
        <v>13.85</v>
      </c>
      <c r="P1060" s="13">
        <v>587.13</v>
      </c>
      <c r="Q1060" s="9" t="s">
        <v>153</v>
      </c>
      <c r="R1060" s="9" t="s">
        <v>132</v>
      </c>
      <c r="S1060" s="9" t="s">
        <v>182</v>
      </c>
      <c r="T1060" s="9" t="s">
        <v>183</v>
      </c>
      <c r="U1060" s="9" t="s">
        <v>43</v>
      </c>
      <c r="V1060" s="9" t="s">
        <v>3308</v>
      </c>
    </row>
    <row r="1061" spans="1:22" ht="17.100000000000001" customHeight="1" x14ac:dyDescent="0.25">
      <c r="A1061" s="29" t="s">
        <v>3309</v>
      </c>
      <c r="B1061" s="15">
        <v>44730</v>
      </c>
      <c r="C1061" s="9">
        <f t="shared" si="16"/>
        <v>2022</v>
      </c>
      <c r="D1061" s="9" t="str">
        <f>TEXT(salestable[[#This Row],[OrderDate]],"MMM")</f>
        <v>Jun</v>
      </c>
      <c r="E1061" s="14" t="s">
        <v>3310</v>
      </c>
      <c r="F1061" s="14" t="s">
        <v>455</v>
      </c>
      <c r="G1061" s="14" t="s">
        <v>130</v>
      </c>
      <c r="H1061" s="14" t="s">
        <v>131</v>
      </c>
      <c r="I1061" s="14" t="s">
        <v>108</v>
      </c>
      <c r="J1061" s="14" t="s">
        <v>68</v>
      </c>
      <c r="K1061" s="25">
        <v>4</v>
      </c>
      <c r="L1061" s="16">
        <v>536.49</v>
      </c>
      <c r="M1061" s="17">
        <v>0</v>
      </c>
      <c r="N1061" s="18">
        <v>107.3</v>
      </c>
      <c r="O1061" s="18">
        <v>1.04</v>
      </c>
      <c r="P1061" s="18">
        <v>2254.3000000000002</v>
      </c>
      <c r="Q1061" s="14" t="s">
        <v>27</v>
      </c>
      <c r="R1061" s="14" t="s">
        <v>28</v>
      </c>
      <c r="S1061" s="14" t="s">
        <v>81</v>
      </c>
      <c r="T1061" s="14" t="s">
        <v>82</v>
      </c>
      <c r="U1061" s="14" t="s">
        <v>91</v>
      </c>
      <c r="V1061" s="14" t="s">
        <v>1916</v>
      </c>
    </row>
    <row r="1062" spans="1:22" ht="17.100000000000001" customHeight="1" x14ac:dyDescent="0.25">
      <c r="A1062" s="28" t="s">
        <v>3311</v>
      </c>
      <c r="B1062" s="10">
        <v>44190</v>
      </c>
      <c r="C1062" s="9">
        <f t="shared" si="16"/>
        <v>2020</v>
      </c>
      <c r="D1062" s="9" t="str">
        <f>TEXT(salestable[[#This Row],[OrderDate]],"MMM")</f>
        <v>Dec</v>
      </c>
      <c r="E1062" s="9" t="s">
        <v>3312</v>
      </c>
      <c r="F1062" s="9" t="s">
        <v>694</v>
      </c>
      <c r="G1062" s="9" t="s">
        <v>386</v>
      </c>
      <c r="H1062" s="9" t="s">
        <v>387</v>
      </c>
      <c r="I1062" s="9" t="s">
        <v>25</v>
      </c>
      <c r="J1062" s="9" t="s">
        <v>68</v>
      </c>
      <c r="K1062" s="25">
        <v>2</v>
      </c>
      <c r="L1062" s="11">
        <v>305.76</v>
      </c>
      <c r="M1062" s="12">
        <v>0.1</v>
      </c>
      <c r="N1062" s="13">
        <v>99.07</v>
      </c>
      <c r="O1062" s="13">
        <v>13.04</v>
      </c>
      <c r="P1062" s="13">
        <v>662.48</v>
      </c>
      <c r="Q1062" s="9" t="s">
        <v>69</v>
      </c>
      <c r="R1062" s="9" t="s">
        <v>181</v>
      </c>
      <c r="S1062" s="9" t="s">
        <v>100</v>
      </c>
      <c r="T1062" s="9" t="s">
        <v>101</v>
      </c>
      <c r="U1062" s="9" t="s">
        <v>43</v>
      </c>
      <c r="V1062" s="9" t="s">
        <v>3313</v>
      </c>
    </row>
    <row r="1063" spans="1:22" ht="17.100000000000001" customHeight="1" x14ac:dyDescent="0.25">
      <c r="A1063" s="29" t="s">
        <v>3314</v>
      </c>
      <c r="B1063" s="15">
        <v>44730</v>
      </c>
      <c r="C1063" s="9">
        <f t="shared" si="16"/>
        <v>2022</v>
      </c>
      <c r="D1063" s="9" t="str">
        <f>TEXT(salestable[[#This Row],[OrderDate]],"MMM")</f>
        <v>Jun</v>
      </c>
      <c r="E1063" s="14" t="s">
        <v>3315</v>
      </c>
      <c r="F1063" s="14" t="s">
        <v>447</v>
      </c>
      <c r="G1063" s="14" t="s">
        <v>96</v>
      </c>
      <c r="H1063" s="14" t="s">
        <v>97</v>
      </c>
      <c r="I1063" s="14" t="s">
        <v>108</v>
      </c>
      <c r="J1063" s="14" t="s">
        <v>68</v>
      </c>
      <c r="K1063" s="25">
        <v>4</v>
      </c>
      <c r="L1063" s="16">
        <v>178.75</v>
      </c>
      <c r="M1063" s="17">
        <v>0</v>
      </c>
      <c r="N1063" s="18">
        <v>57.2</v>
      </c>
      <c r="O1063" s="18">
        <v>9.83</v>
      </c>
      <c r="P1063" s="18">
        <v>782.03</v>
      </c>
      <c r="Q1063" s="14" t="s">
        <v>80</v>
      </c>
      <c r="R1063" s="14" t="s">
        <v>28</v>
      </c>
      <c r="S1063" s="14" t="s">
        <v>71</v>
      </c>
      <c r="T1063" s="14" t="s">
        <v>42</v>
      </c>
      <c r="U1063" s="14" t="s">
        <v>31</v>
      </c>
      <c r="V1063" s="14" t="s">
        <v>2266</v>
      </c>
    </row>
    <row r="1064" spans="1:22" ht="17.100000000000001" customHeight="1" x14ac:dyDescent="0.25">
      <c r="A1064" s="28" t="s">
        <v>3316</v>
      </c>
      <c r="B1064" s="10">
        <v>45550</v>
      </c>
      <c r="C1064" s="9">
        <f t="shared" si="16"/>
        <v>2024</v>
      </c>
      <c r="D1064" s="9" t="str">
        <f>TEXT(salestable[[#This Row],[OrderDate]],"MMM")</f>
        <v>Sep</v>
      </c>
      <c r="E1064" s="9" t="s">
        <v>3317</v>
      </c>
      <c r="F1064" s="9" t="s">
        <v>497</v>
      </c>
      <c r="G1064" s="9" t="s">
        <v>233</v>
      </c>
      <c r="H1064" s="9" t="s">
        <v>234</v>
      </c>
      <c r="I1064" s="9" t="s">
        <v>38</v>
      </c>
      <c r="J1064" s="9" t="s">
        <v>109</v>
      </c>
      <c r="K1064" s="25">
        <v>1</v>
      </c>
      <c r="L1064" s="11">
        <v>34.590000000000003</v>
      </c>
      <c r="M1064" s="12">
        <v>0.25</v>
      </c>
      <c r="N1064" s="13">
        <v>2.08</v>
      </c>
      <c r="O1064" s="13">
        <v>7.13</v>
      </c>
      <c r="P1064" s="13">
        <v>35.15</v>
      </c>
      <c r="Q1064" s="9" t="s">
        <v>69</v>
      </c>
      <c r="R1064" s="9" t="s">
        <v>28</v>
      </c>
      <c r="S1064" s="9" t="s">
        <v>210</v>
      </c>
      <c r="T1064" s="9" t="s">
        <v>42</v>
      </c>
      <c r="U1064" s="9" t="s">
        <v>31</v>
      </c>
      <c r="V1064" s="9" t="s">
        <v>3318</v>
      </c>
    </row>
    <row r="1065" spans="1:22" ht="17.100000000000001" customHeight="1" x14ac:dyDescent="0.25">
      <c r="A1065" s="29" t="s">
        <v>3319</v>
      </c>
      <c r="B1065" s="15">
        <v>44111</v>
      </c>
      <c r="C1065" s="9">
        <f t="shared" si="16"/>
        <v>2020</v>
      </c>
      <c r="D1065" s="9" t="str">
        <f>TEXT(salestable[[#This Row],[OrderDate]],"MMM")</f>
        <v>Oct</v>
      </c>
      <c r="E1065" s="14" t="s">
        <v>3320</v>
      </c>
      <c r="F1065" s="14" t="s">
        <v>332</v>
      </c>
      <c r="G1065" s="14" t="s">
        <v>130</v>
      </c>
      <c r="H1065" s="14" t="s">
        <v>131</v>
      </c>
      <c r="I1065" s="14" t="s">
        <v>108</v>
      </c>
      <c r="J1065" s="14" t="s">
        <v>263</v>
      </c>
      <c r="K1065" s="25">
        <v>5</v>
      </c>
      <c r="L1065" s="16">
        <v>506.41</v>
      </c>
      <c r="M1065" s="17">
        <v>0</v>
      </c>
      <c r="N1065" s="18">
        <v>202.56</v>
      </c>
      <c r="O1065" s="18">
        <v>1.51</v>
      </c>
      <c r="P1065" s="18">
        <v>2736.12</v>
      </c>
      <c r="Q1065" s="14" t="s">
        <v>80</v>
      </c>
      <c r="R1065" s="14" t="s">
        <v>28</v>
      </c>
      <c r="S1065" s="14" t="s">
        <v>100</v>
      </c>
      <c r="T1065" s="14" t="s">
        <v>101</v>
      </c>
      <c r="U1065" s="14" t="s">
        <v>43</v>
      </c>
      <c r="V1065" s="14" t="s">
        <v>3321</v>
      </c>
    </row>
    <row r="1066" spans="1:22" ht="17.100000000000001" customHeight="1" x14ac:dyDescent="0.25">
      <c r="A1066" s="28" t="s">
        <v>3322</v>
      </c>
      <c r="B1066" s="10">
        <v>45049</v>
      </c>
      <c r="C1066" s="9">
        <f t="shared" si="16"/>
        <v>2023</v>
      </c>
      <c r="D1066" s="9" t="str">
        <f>TEXT(salestable[[#This Row],[OrderDate]],"MMM")</f>
        <v>May</v>
      </c>
      <c r="E1066" s="9" t="s">
        <v>3323</v>
      </c>
      <c r="F1066" s="9" t="s">
        <v>801</v>
      </c>
      <c r="G1066" s="9" t="s">
        <v>196</v>
      </c>
      <c r="H1066" s="9" t="s">
        <v>197</v>
      </c>
      <c r="I1066" s="9" t="s">
        <v>25</v>
      </c>
      <c r="J1066" s="9" t="s">
        <v>39</v>
      </c>
      <c r="K1066" s="25">
        <v>3</v>
      </c>
      <c r="L1066" s="11">
        <v>340.33</v>
      </c>
      <c r="M1066" s="12">
        <v>0</v>
      </c>
      <c r="N1066" s="13">
        <v>0</v>
      </c>
      <c r="O1066" s="13">
        <v>0.46</v>
      </c>
      <c r="P1066" s="13">
        <v>1021.45</v>
      </c>
      <c r="Q1066" s="9" t="s">
        <v>80</v>
      </c>
      <c r="R1066" s="9" t="s">
        <v>28</v>
      </c>
      <c r="S1066" s="9" t="s">
        <v>116</v>
      </c>
      <c r="T1066" s="9" t="s">
        <v>42</v>
      </c>
      <c r="U1066" s="9" t="s">
        <v>31</v>
      </c>
      <c r="V1066" s="9" t="s">
        <v>3324</v>
      </c>
    </row>
    <row r="1067" spans="1:22" ht="17.100000000000001" customHeight="1" x14ac:dyDescent="0.25">
      <c r="A1067" s="29" t="s">
        <v>3325</v>
      </c>
      <c r="B1067" s="15">
        <v>45049</v>
      </c>
      <c r="C1067" s="9">
        <f t="shared" si="16"/>
        <v>2023</v>
      </c>
      <c r="D1067" s="9" t="str">
        <f>TEXT(salestable[[#This Row],[OrderDate]],"MMM")</f>
        <v>May</v>
      </c>
      <c r="E1067" s="14" t="s">
        <v>3326</v>
      </c>
      <c r="F1067" s="14" t="s">
        <v>447</v>
      </c>
      <c r="G1067" s="14" t="s">
        <v>36</v>
      </c>
      <c r="H1067" s="14" t="s">
        <v>37</v>
      </c>
      <c r="I1067" s="14" t="s">
        <v>98</v>
      </c>
      <c r="J1067" s="14" t="s">
        <v>354</v>
      </c>
      <c r="K1067" s="25">
        <v>2</v>
      </c>
      <c r="L1067" s="16">
        <v>11.64</v>
      </c>
      <c r="M1067" s="17">
        <v>0.05</v>
      </c>
      <c r="N1067" s="18">
        <v>1.77</v>
      </c>
      <c r="O1067" s="18">
        <v>4.3899999999999997</v>
      </c>
      <c r="P1067" s="18">
        <v>28.28</v>
      </c>
      <c r="Q1067" s="14" t="s">
        <v>69</v>
      </c>
      <c r="R1067" s="14" t="s">
        <v>28</v>
      </c>
      <c r="S1067" s="14" t="s">
        <v>139</v>
      </c>
      <c r="T1067" s="14" t="s">
        <v>140</v>
      </c>
      <c r="U1067" s="14" t="s">
        <v>43</v>
      </c>
      <c r="V1067" s="14" t="s">
        <v>3327</v>
      </c>
    </row>
    <row r="1068" spans="1:22" ht="17.100000000000001" customHeight="1" x14ac:dyDescent="0.25">
      <c r="A1068" s="28" t="s">
        <v>3328</v>
      </c>
      <c r="B1068" s="10">
        <v>44497</v>
      </c>
      <c r="C1068" s="9">
        <f t="shared" si="16"/>
        <v>2021</v>
      </c>
      <c r="D1068" s="9" t="str">
        <f>TEXT(salestable[[#This Row],[OrderDate]],"MMM")</f>
        <v>Oct</v>
      </c>
      <c r="E1068" s="9" t="s">
        <v>3329</v>
      </c>
      <c r="F1068" s="9" t="s">
        <v>461</v>
      </c>
      <c r="G1068" s="9" t="s">
        <v>48</v>
      </c>
      <c r="H1068" s="9" t="s">
        <v>49</v>
      </c>
      <c r="I1068" s="9" t="s">
        <v>25</v>
      </c>
      <c r="J1068" s="9" t="s">
        <v>39</v>
      </c>
      <c r="K1068" s="25">
        <v>5</v>
      </c>
      <c r="L1068" s="11">
        <v>11.84</v>
      </c>
      <c r="M1068" s="12">
        <v>0.15</v>
      </c>
      <c r="N1068" s="13">
        <v>0</v>
      </c>
      <c r="O1068" s="13">
        <v>11.83</v>
      </c>
      <c r="P1068" s="13">
        <v>62.15</v>
      </c>
      <c r="Q1068" s="9" t="s">
        <v>27</v>
      </c>
      <c r="R1068" s="9" t="s">
        <v>28</v>
      </c>
      <c r="S1068" s="9" t="s">
        <v>81</v>
      </c>
      <c r="T1068" s="9" t="s">
        <v>82</v>
      </c>
      <c r="U1068" s="9" t="s">
        <v>43</v>
      </c>
      <c r="V1068" s="9" t="s">
        <v>3330</v>
      </c>
    </row>
    <row r="1069" spans="1:22" ht="17.100000000000001" customHeight="1" x14ac:dyDescent="0.25">
      <c r="A1069" s="29" t="s">
        <v>3331</v>
      </c>
      <c r="B1069" s="15">
        <v>43923</v>
      </c>
      <c r="C1069" s="9">
        <f t="shared" si="16"/>
        <v>2020</v>
      </c>
      <c r="D1069" s="9" t="str">
        <f>TEXT(salestable[[#This Row],[OrderDate]],"MMM")</f>
        <v>Apr</v>
      </c>
      <c r="E1069" s="14" t="s">
        <v>3332</v>
      </c>
      <c r="F1069" s="14" t="s">
        <v>150</v>
      </c>
      <c r="G1069" s="14" t="s">
        <v>286</v>
      </c>
      <c r="H1069" s="14" t="s">
        <v>287</v>
      </c>
      <c r="I1069" s="14" t="s">
        <v>108</v>
      </c>
      <c r="J1069" s="14" t="s">
        <v>123</v>
      </c>
      <c r="K1069" s="25">
        <v>4</v>
      </c>
      <c r="L1069" s="16">
        <v>130.38</v>
      </c>
      <c r="M1069" s="17">
        <v>0.15</v>
      </c>
      <c r="N1069" s="18">
        <v>53.2</v>
      </c>
      <c r="O1069" s="18">
        <v>8.4</v>
      </c>
      <c r="P1069" s="18">
        <v>504.89</v>
      </c>
      <c r="Q1069" s="14" t="s">
        <v>153</v>
      </c>
      <c r="R1069" s="14" t="s">
        <v>181</v>
      </c>
      <c r="S1069" s="14" t="s">
        <v>182</v>
      </c>
      <c r="T1069" s="14" t="s">
        <v>183</v>
      </c>
      <c r="U1069" s="14" t="s">
        <v>91</v>
      </c>
      <c r="V1069" s="14" t="s">
        <v>3327</v>
      </c>
    </row>
    <row r="1070" spans="1:22" ht="17.100000000000001" customHeight="1" x14ac:dyDescent="0.25">
      <c r="A1070" s="28" t="s">
        <v>3333</v>
      </c>
      <c r="B1070" s="10">
        <v>44502</v>
      </c>
      <c r="C1070" s="9">
        <f t="shared" si="16"/>
        <v>2021</v>
      </c>
      <c r="D1070" s="9" t="str">
        <f>TEXT(salestable[[#This Row],[OrderDate]],"MMM")</f>
        <v>Nov</v>
      </c>
      <c r="E1070" s="9" t="s">
        <v>3334</v>
      </c>
      <c r="F1070" s="9" t="s">
        <v>1496</v>
      </c>
      <c r="G1070" s="9" t="s">
        <v>87</v>
      </c>
      <c r="H1070" s="9" t="s">
        <v>88</v>
      </c>
      <c r="I1070" s="9" t="s">
        <v>38</v>
      </c>
      <c r="J1070" s="9" t="s">
        <v>263</v>
      </c>
      <c r="K1070" s="25">
        <v>1</v>
      </c>
      <c r="L1070" s="11">
        <v>67.7</v>
      </c>
      <c r="M1070" s="12">
        <v>0</v>
      </c>
      <c r="N1070" s="13">
        <v>12.19</v>
      </c>
      <c r="O1070" s="13">
        <v>1.6</v>
      </c>
      <c r="P1070" s="13">
        <v>81.489999999999995</v>
      </c>
      <c r="Q1070" s="9" t="s">
        <v>69</v>
      </c>
      <c r="R1070" s="9" t="s">
        <v>28</v>
      </c>
      <c r="S1070" s="9" t="s">
        <v>228</v>
      </c>
      <c r="T1070" s="9" t="s">
        <v>82</v>
      </c>
      <c r="U1070" s="9" t="s">
        <v>43</v>
      </c>
      <c r="V1070" s="9" t="s">
        <v>3335</v>
      </c>
    </row>
    <row r="1071" spans="1:22" ht="17.100000000000001" customHeight="1" x14ac:dyDescent="0.25">
      <c r="A1071" s="29" t="s">
        <v>3336</v>
      </c>
      <c r="B1071" s="15">
        <v>43891</v>
      </c>
      <c r="C1071" s="9">
        <f t="shared" si="16"/>
        <v>2020</v>
      </c>
      <c r="D1071" s="9" t="str">
        <f>TEXT(salestable[[#This Row],[OrderDate]],"MMM")</f>
        <v>Mar</v>
      </c>
      <c r="E1071" s="14" t="s">
        <v>3337</v>
      </c>
      <c r="F1071" s="14" t="s">
        <v>1854</v>
      </c>
      <c r="G1071" s="14" t="s">
        <v>137</v>
      </c>
      <c r="H1071" s="14" t="s">
        <v>138</v>
      </c>
      <c r="I1071" s="14" t="s">
        <v>50</v>
      </c>
      <c r="J1071" s="14" t="s">
        <v>79</v>
      </c>
      <c r="K1071" s="25">
        <v>3</v>
      </c>
      <c r="L1071" s="16">
        <v>172.79</v>
      </c>
      <c r="M1071" s="17">
        <v>0</v>
      </c>
      <c r="N1071" s="18">
        <v>0</v>
      </c>
      <c r="O1071" s="18">
        <v>4.17</v>
      </c>
      <c r="P1071" s="18">
        <v>522.54</v>
      </c>
      <c r="Q1071" s="14" t="s">
        <v>153</v>
      </c>
      <c r="R1071" s="14" t="s">
        <v>28</v>
      </c>
      <c r="S1071" s="14" t="s">
        <v>154</v>
      </c>
      <c r="T1071" s="14" t="s">
        <v>155</v>
      </c>
      <c r="U1071" s="14" t="s">
        <v>31</v>
      </c>
      <c r="V1071" s="14" t="s">
        <v>3338</v>
      </c>
    </row>
    <row r="1072" spans="1:22" ht="17.100000000000001" customHeight="1" x14ac:dyDescent="0.25">
      <c r="A1072" s="28" t="s">
        <v>3339</v>
      </c>
      <c r="B1072" s="10">
        <v>44464</v>
      </c>
      <c r="C1072" s="9">
        <f t="shared" si="16"/>
        <v>2021</v>
      </c>
      <c r="D1072" s="9" t="str">
        <f>TEXT(salestable[[#This Row],[OrderDate]],"MMM")</f>
        <v>Sep</v>
      </c>
      <c r="E1072" s="9" t="s">
        <v>3340</v>
      </c>
      <c r="F1072" s="9" t="s">
        <v>702</v>
      </c>
      <c r="G1072" s="9" t="s">
        <v>337</v>
      </c>
      <c r="H1072" s="9" t="s">
        <v>338</v>
      </c>
      <c r="I1072" s="9" t="s">
        <v>180</v>
      </c>
      <c r="J1072" s="9" t="s">
        <v>256</v>
      </c>
      <c r="K1072" s="25">
        <v>4</v>
      </c>
      <c r="L1072" s="11">
        <v>558.66</v>
      </c>
      <c r="M1072" s="12">
        <v>0.15</v>
      </c>
      <c r="N1072" s="13">
        <v>151.96</v>
      </c>
      <c r="O1072" s="13">
        <v>12.15</v>
      </c>
      <c r="P1072" s="13">
        <v>2063.5500000000002</v>
      </c>
      <c r="Q1072" s="9" t="s">
        <v>69</v>
      </c>
      <c r="R1072" s="9" t="s">
        <v>132</v>
      </c>
      <c r="S1072" s="9" t="s">
        <v>71</v>
      </c>
      <c r="T1072" s="9" t="s">
        <v>42</v>
      </c>
      <c r="U1072" s="9" t="s">
        <v>43</v>
      </c>
      <c r="V1072" s="9" t="s">
        <v>3341</v>
      </c>
    </row>
    <row r="1073" spans="1:22" ht="17.100000000000001" customHeight="1" x14ac:dyDescent="0.25">
      <c r="A1073" s="29" t="s">
        <v>3342</v>
      </c>
      <c r="B1073" s="15">
        <v>44905</v>
      </c>
      <c r="C1073" s="9">
        <f t="shared" si="16"/>
        <v>2022</v>
      </c>
      <c r="D1073" s="9" t="str">
        <f>TEXT(salestable[[#This Row],[OrderDate]],"MMM")</f>
        <v>Dec</v>
      </c>
      <c r="E1073" s="14" t="s">
        <v>3343</v>
      </c>
      <c r="F1073" s="14" t="s">
        <v>1192</v>
      </c>
      <c r="G1073" s="14" t="s">
        <v>172</v>
      </c>
      <c r="H1073" s="14" t="s">
        <v>173</v>
      </c>
      <c r="I1073" s="14" t="s">
        <v>180</v>
      </c>
      <c r="J1073" s="14" t="s">
        <v>109</v>
      </c>
      <c r="K1073" s="25">
        <v>2</v>
      </c>
      <c r="L1073" s="16">
        <v>554.23</v>
      </c>
      <c r="M1073" s="17">
        <v>0.25</v>
      </c>
      <c r="N1073" s="18">
        <v>99.76</v>
      </c>
      <c r="O1073" s="18">
        <v>6.2</v>
      </c>
      <c r="P1073" s="18">
        <v>937.3</v>
      </c>
      <c r="Q1073" s="14" t="s">
        <v>27</v>
      </c>
      <c r="R1073" s="14" t="s">
        <v>70</v>
      </c>
      <c r="S1073" s="14" t="s">
        <v>188</v>
      </c>
      <c r="T1073" s="14" t="s">
        <v>82</v>
      </c>
      <c r="U1073" s="14" t="s">
        <v>43</v>
      </c>
      <c r="V1073" s="14" t="s">
        <v>3344</v>
      </c>
    </row>
    <row r="1074" spans="1:22" ht="17.100000000000001" customHeight="1" x14ac:dyDescent="0.25">
      <c r="A1074" s="28" t="s">
        <v>3345</v>
      </c>
      <c r="B1074" s="10">
        <v>45257</v>
      </c>
      <c r="C1074" s="9">
        <f t="shared" si="16"/>
        <v>2023</v>
      </c>
      <c r="D1074" s="9" t="str">
        <f>TEXT(salestable[[#This Row],[OrderDate]],"MMM")</f>
        <v>Nov</v>
      </c>
      <c r="E1074" s="9" t="s">
        <v>3346</v>
      </c>
      <c r="F1074" s="9" t="s">
        <v>1034</v>
      </c>
      <c r="G1074" s="9" t="s">
        <v>215</v>
      </c>
      <c r="H1074" s="9" t="s">
        <v>216</v>
      </c>
      <c r="I1074" s="9" t="s">
        <v>108</v>
      </c>
      <c r="J1074" s="9" t="s">
        <v>123</v>
      </c>
      <c r="K1074" s="25">
        <v>4</v>
      </c>
      <c r="L1074" s="11">
        <v>215.31</v>
      </c>
      <c r="M1074" s="12">
        <v>0</v>
      </c>
      <c r="N1074" s="13">
        <v>0</v>
      </c>
      <c r="O1074" s="13">
        <v>12.77</v>
      </c>
      <c r="P1074" s="13">
        <v>874.01</v>
      </c>
      <c r="Q1074" s="9" t="s">
        <v>27</v>
      </c>
      <c r="R1074" s="9" t="s">
        <v>28</v>
      </c>
      <c r="S1074" s="9" t="s">
        <v>41</v>
      </c>
      <c r="T1074" s="9" t="s">
        <v>42</v>
      </c>
      <c r="U1074" s="9" t="s">
        <v>43</v>
      </c>
      <c r="V1074" s="9" t="s">
        <v>3347</v>
      </c>
    </row>
    <row r="1075" spans="1:22" ht="17.100000000000001" customHeight="1" x14ac:dyDescent="0.25">
      <c r="A1075" s="29" t="s">
        <v>3348</v>
      </c>
      <c r="B1075" s="15">
        <v>45643</v>
      </c>
      <c r="C1075" s="9">
        <f t="shared" si="16"/>
        <v>2024</v>
      </c>
      <c r="D1075" s="9" t="str">
        <f>TEXT(salestable[[#This Row],[OrderDate]],"MMM")</f>
        <v>Dec</v>
      </c>
      <c r="E1075" s="14" t="s">
        <v>3349</v>
      </c>
      <c r="F1075" s="14" t="s">
        <v>465</v>
      </c>
      <c r="G1075" s="14" t="s">
        <v>521</v>
      </c>
      <c r="H1075" s="14" t="s">
        <v>522</v>
      </c>
      <c r="I1075" s="14" t="s">
        <v>50</v>
      </c>
      <c r="J1075" s="14" t="s">
        <v>109</v>
      </c>
      <c r="K1075" s="25">
        <v>1</v>
      </c>
      <c r="L1075" s="16">
        <v>435.67</v>
      </c>
      <c r="M1075" s="17">
        <v>0.2</v>
      </c>
      <c r="N1075" s="18">
        <v>17.43</v>
      </c>
      <c r="O1075" s="18">
        <v>12.03</v>
      </c>
      <c r="P1075" s="18">
        <v>378</v>
      </c>
      <c r="Q1075" s="14" t="s">
        <v>69</v>
      </c>
      <c r="R1075" s="14" t="s">
        <v>28</v>
      </c>
      <c r="S1075" s="14" t="s">
        <v>41</v>
      </c>
      <c r="T1075" s="14" t="s">
        <v>42</v>
      </c>
      <c r="U1075" s="14" t="s">
        <v>43</v>
      </c>
      <c r="V1075" s="14" t="s">
        <v>3244</v>
      </c>
    </row>
    <row r="1076" spans="1:22" ht="17.100000000000001" customHeight="1" x14ac:dyDescent="0.25">
      <c r="A1076" s="28" t="s">
        <v>3350</v>
      </c>
      <c r="B1076" s="10">
        <v>44859</v>
      </c>
      <c r="C1076" s="9">
        <f t="shared" si="16"/>
        <v>2022</v>
      </c>
      <c r="D1076" s="9" t="str">
        <f>TEXT(salestable[[#This Row],[OrderDate]],"MMM")</f>
        <v>Oct</v>
      </c>
      <c r="E1076" s="9" t="s">
        <v>3351</v>
      </c>
      <c r="F1076" s="9" t="s">
        <v>1919</v>
      </c>
      <c r="G1076" s="9" t="s">
        <v>492</v>
      </c>
      <c r="H1076" s="9" t="s">
        <v>493</v>
      </c>
      <c r="I1076" s="9" t="s">
        <v>38</v>
      </c>
      <c r="J1076" s="9" t="s">
        <v>123</v>
      </c>
      <c r="K1076" s="25">
        <v>1</v>
      </c>
      <c r="L1076" s="11">
        <v>406.99</v>
      </c>
      <c r="M1076" s="12">
        <v>0.05</v>
      </c>
      <c r="N1076" s="13">
        <v>46.4</v>
      </c>
      <c r="O1076" s="13">
        <v>11.91</v>
      </c>
      <c r="P1076" s="13">
        <v>444.95</v>
      </c>
      <c r="Q1076" s="9" t="s">
        <v>69</v>
      </c>
      <c r="R1076" s="9" t="s">
        <v>28</v>
      </c>
      <c r="S1076" s="9" t="s">
        <v>71</v>
      </c>
      <c r="T1076" s="9" t="s">
        <v>42</v>
      </c>
      <c r="U1076" s="9" t="s">
        <v>43</v>
      </c>
      <c r="V1076" s="9" t="s">
        <v>642</v>
      </c>
    </row>
    <row r="1077" spans="1:22" ht="17.100000000000001" customHeight="1" x14ac:dyDescent="0.25">
      <c r="A1077" s="29" t="s">
        <v>3352</v>
      </c>
      <c r="B1077" s="15">
        <v>45320</v>
      </c>
      <c r="C1077" s="9">
        <f t="shared" si="16"/>
        <v>2024</v>
      </c>
      <c r="D1077" s="9" t="str">
        <f>TEXT(salestable[[#This Row],[OrderDate]],"MMM")</f>
        <v>Jan</v>
      </c>
      <c r="E1077" s="14" t="s">
        <v>3353</v>
      </c>
      <c r="F1077" s="14" t="s">
        <v>207</v>
      </c>
      <c r="G1077" s="14" t="s">
        <v>208</v>
      </c>
      <c r="H1077" s="14" t="s">
        <v>209</v>
      </c>
      <c r="I1077" s="14" t="s">
        <v>25</v>
      </c>
      <c r="J1077" s="14" t="s">
        <v>58</v>
      </c>
      <c r="K1077" s="25">
        <v>1</v>
      </c>
      <c r="L1077" s="16">
        <v>9.8800000000000008</v>
      </c>
      <c r="M1077" s="17">
        <v>0</v>
      </c>
      <c r="N1077" s="18">
        <v>0.79</v>
      </c>
      <c r="O1077" s="18">
        <v>5.34</v>
      </c>
      <c r="P1077" s="18">
        <v>16.010000000000002</v>
      </c>
      <c r="Q1077" s="14" t="s">
        <v>69</v>
      </c>
      <c r="R1077" s="14" t="s">
        <v>99</v>
      </c>
      <c r="S1077" s="14" t="s">
        <v>145</v>
      </c>
      <c r="T1077" s="14" t="s">
        <v>146</v>
      </c>
      <c r="U1077" s="14" t="s">
        <v>91</v>
      </c>
      <c r="V1077" s="14" t="s">
        <v>3354</v>
      </c>
    </row>
    <row r="1078" spans="1:22" ht="17.100000000000001" customHeight="1" x14ac:dyDescent="0.25">
      <c r="A1078" s="28" t="s">
        <v>3355</v>
      </c>
      <c r="B1078" s="10">
        <v>44434</v>
      </c>
      <c r="C1078" s="9">
        <f t="shared" si="16"/>
        <v>2021</v>
      </c>
      <c r="D1078" s="9" t="str">
        <f>TEXT(salestable[[#This Row],[OrderDate]],"MMM")</f>
        <v>Aug</v>
      </c>
      <c r="E1078" s="9" t="s">
        <v>3356</v>
      </c>
      <c r="F1078" s="9" t="s">
        <v>1034</v>
      </c>
      <c r="G1078" s="9" t="s">
        <v>48</v>
      </c>
      <c r="H1078" s="9" t="s">
        <v>49</v>
      </c>
      <c r="I1078" s="9" t="s">
        <v>108</v>
      </c>
      <c r="J1078" s="9" t="s">
        <v>39</v>
      </c>
      <c r="K1078" s="25">
        <v>1</v>
      </c>
      <c r="L1078" s="11">
        <v>127.05</v>
      </c>
      <c r="M1078" s="12">
        <v>0</v>
      </c>
      <c r="N1078" s="13">
        <v>15.25</v>
      </c>
      <c r="O1078" s="13">
        <v>0.81</v>
      </c>
      <c r="P1078" s="13">
        <v>143.11000000000001</v>
      </c>
      <c r="Q1078" s="9" t="s">
        <v>80</v>
      </c>
      <c r="R1078" s="9" t="s">
        <v>132</v>
      </c>
      <c r="S1078" s="9" t="s">
        <v>145</v>
      </c>
      <c r="T1078" s="9" t="s">
        <v>146</v>
      </c>
      <c r="U1078" s="9" t="s">
        <v>43</v>
      </c>
      <c r="V1078" s="9" t="s">
        <v>3357</v>
      </c>
    </row>
    <row r="1079" spans="1:22" ht="17.100000000000001" customHeight="1" x14ac:dyDescent="0.25">
      <c r="A1079" s="29" t="s">
        <v>3358</v>
      </c>
      <c r="B1079" s="15">
        <v>44512</v>
      </c>
      <c r="C1079" s="9">
        <f t="shared" si="16"/>
        <v>2021</v>
      </c>
      <c r="D1079" s="9" t="str">
        <f>TEXT(salestable[[#This Row],[OrderDate]],"MMM")</f>
        <v>Nov</v>
      </c>
      <c r="E1079" s="14" t="s">
        <v>3359</v>
      </c>
      <c r="F1079" s="14" t="s">
        <v>1205</v>
      </c>
      <c r="G1079" s="14" t="s">
        <v>178</v>
      </c>
      <c r="H1079" s="14" t="s">
        <v>179</v>
      </c>
      <c r="I1079" s="14" t="s">
        <v>50</v>
      </c>
      <c r="J1079" s="14" t="s">
        <v>123</v>
      </c>
      <c r="K1079" s="25">
        <v>4</v>
      </c>
      <c r="L1079" s="16">
        <v>23.95</v>
      </c>
      <c r="M1079" s="17">
        <v>0.15</v>
      </c>
      <c r="N1079" s="18">
        <v>6.51</v>
      </c>
      <c r="O1079" s="18">
        <v>0.25</v>
      </c>
      <c r="P1079" s="18">
        <v>88.19</v>
      </c>
      <c r="Q1079" s="14" t="s">
        <v>59</v>
      </c>
      <c r="R1079" s="14" t="s">
        <v>28</v>
      </c>
      <c r="S1079" s="14" t="s">
        <v>51</v>
      </c>
      <c r="T1079" s="14" t="s">
        <v>42</v>
      </c>
      <c r="U1079" s="14" t="s">
        <v>43</v>
      </c>
      <c r="V1079" s="14" t="s">
        <v>3360</v>
      </c>
    </row>
    <row r="1080" spans="1:22" ht="17.100000000000001" customHeight="1" x14ac:dyDescent="0.25">
      <c r="A1080" s="28" t="s">
        <v>3361</v>
      </c>
      <c r="B1080" s="10">
        <v>44364</v>
      </c>
      <c r="C1080" s="9">
        <f t="shared" si="16"/>
        <v>2021</v>
      </c>
      <c r="D1080" s="9" t="str">
        <f>TEXT(salestable[[#This Row],[OrderDate]],"MMM")</f>
        <v>Jun</v>
      </c>
      <c r="E1080" s="9" t="s">
        <v>3362</v>
      </c>
      <c r="F1080" s="9" t="s">
        <v>836</v>
      </c>
      <c r="G1080" s="9" t="s">
        <v>380</v>
      </c>
      <c r="H1080" s="9" t="s">
        <v>381</v>
      </c>
      <c r="I1080" s="9" t="s">
        <v>180</v>
      </c>
      <c r="J1080" s="9" t="s">
        <v>256</v>
      </c>
      <c r="K1080" s="25">
        <v>5</v>
      </c>
      <c r="L1080" s="11">
        <v>264.79000000000002</v>
      </c>
      <c r="M1080" s="12">
        <v>0.15</v>
      </c>
      <c r="N1080" s="13">
        <v>56.27</v>
      </c>
      <c r="O1080" s="13">
        <v>14.78</v>
      </c>
      <c r="P1080" s="13">
        <v>1196.4100000000001</v>
      </c>
      <c r="Q1080" s="9" t="s">
        <v>69</v>
      </c>
      <c r="R1080" s="9" t="s">
        <v>28</v>
      </c>
      <c r="S1080" s="9" t="s">
        <v>60</v>
      </c>
      <c r="T1080" s="9" t="s">
        <v>61</v>
      </c>
      <c r="U1080" s="9" t="s">
        <v>43</v>
      </c>
      <c r="V1080" s="9" t="s">
        <v>3363</v>
      </c>
    </row>
    <row r="1081" spans="1:22" ht="17.100000000000001" customHeight="1" x14ac:dyDescent="0.25">
      <c r="A1081" s="29" t="s">
        <v>3364</v>
      </c>
      <c r="B1081" s="15">
        <v>45259</v>
      </c>
      <c r="C1081" s="9">
        <f t="shared" si="16"/>
        <v>2023</v>
      </c>
      <c r="D1081" s="9" t="str">
        <f>TEXT(salestable[[#This Row],[OrderDate]],"MMM")</f>
        <v>Nov</v>
      </c>
      <c r="E1081" s="14" t="s">
        <v>3365</v>
      </c>
      <c r="F1081" s="14" t="s">
        <v>573</v>
      </c>
      <c r="G1081" s="14" t="s">
        <v>178</v>
      </c>
      <c r="H1081" s="14" t="s">
        <v>179</v>
      </c>
      <c r="I1081" s="14" t="s">
        <v>50</v>
      </c>
      <c r="J1081" s="14" t="s">
        <v>39</v>
      </c>
      <c r="K1081" s="25">
        <v>3</v>
      </c>
      <c r="L1081" s="16">
        <v>398.86</v>
      </c>
      <c r="M1081" s="17">
        <v>0</v>
      </c>
      <c r="N1081" s="18">
        <v>95.73</v>
      </c>
      <c r="O1081" s="18">
        <v>11.2</v>
      </c>
      <c r="P1081" s="18">
        <v>1303.51</v>
      </c>
      <c r="Q1081" s="14" t="s">
        <v>27</v>
      </c>
      <c r="R1081" s="14" t="s">
        <v>28</v>
      </c>
      <c r="S1081" s="14" t="s">
        <v>81</v>
      </c>
      <c r="T1081" s="14" t="s">
        <v>82</v>
      </c>
      <c r="U1081" s="14" t="s">
        <v>43</v>
      </c>
      <c r="V1081" s="14" t="s">
        <v>754</v>
      </c>
    </row>
    <row r="1082" spans="1:22" ht="17.100000000000001" customHeight="1" x14ac:dyDescent="0.25">
      <c r="A1082" s="28" t="s">
        <v>3366</v>
      </c>
      <c r="B1082" s="10">
        <v>44668</v>
      </c>
      <c r="C1082" s="9">
        <f t="shared" si="16"/>
        <v>2022</v>
      </c>
      <c r="D1082" s="9" t="str">
        <f>TEXT(salestable[[#This Row],[OrderDate]],"MMM")</f>
        <v>Apr</v>
      </c>
      <c r="E1082" s="9" t="s">
        <v>3367</v>
      </c>
      <c r="F1082" s="9" t="s">
        <v>307</v>
      </c>
      <c r="G1082" s="9" t="s">
        <v>812</v>
      </c>
      <c r="H1082" s="9" t="s">
        <v>813</v>
      </c>
      <c r="I1082" s="9" t="s">
        <v>38</v>
      </c>
      <c r="J1082" s="9" t="s">
        <v>68</v>
      </c>
      <c r="K1082" s="25">
        <v>3</v>
      </c>
      <c r="L1082" s="11">
        <v>533.57000000000005</v>
      </c>
      <c r="M1082" s="12">
        <v>0.1</v>
      </c>
      <c r="N1082" s="13">
        <v>172.88</v>
      </c>
      <c r="O1082" s="13">
        <v>8.5399999999999991</v>
      </c>
      <c r="P1082" s="13">
        <v>1622.06</v>
      </c>
      <c r="Q1082" s="9" t="s">
        <v>27</v>
      </c>
      <c r="R1082" s="9" t="s">
        <v>28</v>
      </c>
      <c r="S1082" s="9" t="s">
        <v>116</v>
      </c>
      <c r="T1082" s="9" t="s">
        <v>42</v>
      </c>
      <c r="U1082" s="9" t="s">
        <v>72</v>
      </c>
      <c r="V1082" s="9" t="s">
        <v>2416</v>
      </c>
    </row>
    <row r="1083" spans="1:22" ht="17.100000000000001" customHeight="1" x14ac:dyDescent="0.25">
      <c r="A1083" s="29" t="s">
        <v>3368</v>
      </c>
      <c r="B1083" s="15">
        <v>45367</v>
      </c>
      <c r="C1083" s="9">
        <f t="shared" si="16"/>
        <v>2024</v>
      </c>
      <c r="D1083" s="9" t="str">
        <f>TEXT(salestable[[#This Row],[OrderDate]],"MMM")</f>
        <v>Mar</v>
      </c>
      <c r="E1083" s="14" t="s">
        <v>3369</v>
      </c>
      <c r="F1083" s="14" t="s">
        <v>698</v>
      </c>
      <c r="G1083" s="14" t="s">
        <v>456</v>
      </c>
      <c r="H1083" s="14" t="s">
        <v>457</v>
      </c>
      <c r="I1083" s="14" t="s">
        <v>108</v>
      </c>
      <c r="J1083" s="14" t="s">
        <v>68</v>
      </c>
      <c r="K1083" s="25">
        <v>5</v>
      </c>
      <c r="L1083" s="16">
        <v>188.99</v>
      </c>
      <c r="M1083" s="17">
        <v>0</v>
      </c>
      <c r="N1083" s="18">
        <v>47.25</v>
      </c>
      <c r="O1083" s="18">
        <v>12.67</v>
      </c>
      <c r="P1083" s="18">
        <v>1004.87</v>
      </c>
      <c r="Q1083" s="14" t="s">
        <v>69</v>
      </c>
      <c r="R1083" s="14" t="s">
        <v>28</v>
      </c>
      <c r="S1083" s="14" t="s">
        <v>166</v>
      </c>
      <c r="T1083" s="14" t="s">
        <v>167</v>
      </c>
      <c r="U1083" s="14" t="s">
        <v>31</v>
      </c>
      <c r="V1083" s="14" t="s">
        <v>3370</v>
      </c>
    </row>
    <row r="1084" spans="1:22" ht="17.100000000000001" customHeight="1" x14ac:dyDescent="0.25">
      <c r="A1084" s="28" t="s">
        <v>3371</v>
      </c>
      <c r="B1084" s="10">
        <v>44475</v>
      </c>
      <c r="C1084" s="9">
        <f t="shared" si="16"/>
        <v>2021</v>
      </c>
      <c r="D1084" s="9" t="str">
        <f>TEXT(salestable[[#This Row],[OrderDate]],"MMM")</f>
        <v>Oct</v>
      </c>
      <c r="E1084" s="9" t="s">
        <v>3372</v>
      </c>
      <c r="F1084" s="9" t="s">
        <v>451</v>
      </c>
      <c r="G1084" s="9" t="s">
        <v>48</v>
      </c>
      <c r="H1084" s="9" t="s">
        <v>49</v>
      </c>
      <c r="I1084" s="9" t="s">
        <v>180</v>
      </c>
      <c r="J1084" s="9" t="s">
        <v>354</v>
      </c>
      <c r="K1084" s="25">
        <v>2</v>
      </c>
      <c r="L1084" s="11">
        <v>372.91</v>
      </c>
      <c r="M1084" s="12">
        <v>0.2</v>
      </c>
      <c r="N1084" s="13">
        <v>47.73</v>
      </c>
      <c r="O1084" s="13">
        <v>10.34</v>
      </c>
      <c r="P1084" s="13">
        <v>654.73</v>
      </c>
      <c r="Q1084" s="9" t="s">
        <v>27</v>
      </c>
      <c r="R1084" s="9" t="s">
        <v>99</v>
      </c>
      <c r="S1084" s="9" t="s">
        <v>51</v>
      </c>
      <c r="T1084" s="9" t="s">
        <v>42</v>
      </c>
      <c r="U1084" s="9" t="s">
        <v>43</v>
      </c>
      <c r="V1084" s="9" t="s">
        <v>3373</v>
      </c>
    </row>
    <row r="1085" spans="1:22" ht="17.100000000000001" customHeight="1" x14ac:dyDescent="0.25">
      <c r="A1085" s="29" t="s">
        <v>3374</v>
      </c>
      <c r="B1085" s="15">
        <v>44063</v>
      </c>
      <c r="C1085" s="9">
        <f t="shared" si="16"/>
        <v>2020</v>
      </c>
      <c r="D1085" s="9" t="str">
        <f>TEXT(salestable[[#This Row],[OrderDate]],"MMM")</f>
        <v>Aug</v>
      </c>
      <c r="E1085" s="14" t="s">
        <v>3375</v>
      </c>
      <c r="F1085" s="14" t="s">
        <v>1402</v>
      </c>
      <c r="G1085" s="14" t="s">
        <v>36</v>
      </c>
      <c r="H1085" s="14" t="s">
        <v>37</v>
      </c>
      <c r="I1085" s="14" t="s">
        <v>98</v>
      </c>
      <c r="J1085" s="14" t="s">
        <v>123</v>
      </c>
      <c r="K1085" s="25">
        <v>2</v>
      </c>
      <c r="L1085" s="16">
        <v>433.92</v>
      </c>
      <c r="M1085" s="17">
        <v>0</v>
      </c>
      <c r="N1085" s="18">
        <v>69.430000000000007</v>
      </c>
      <c r="O1085" s="18">
        <v>3.45</v>
      </c>
      <c r="P1085" s="18">
        <v>940.72</v>
      </c>
      <c r="Q1085" s="14" t="s">
        <v>80</v>
      </c>
      <c r="R1085" s="14" t="s">
        <v>70</v>
      </c>
      <c r="S1085" s="14" t="s">
        <v>81</v>
      </c>
      <c r="T1085" s="14" t="s">
        <v>82</v>
      </c>
      <c r="U1085" s="14" t="s">
        <v>43</v>
      </c>
      <c r="V1085" s="14" t="s">
        <v>3186</v>
      </c>
    </row>
    <row r="1086" spans="1:22" ht="17.100000000000001" customHeight="1" x14ac:dyDescent="0.25">
      <c r="A1086" s="28" t="s">
        <v>3376</v>
      </c>
      <c r="B1086" s="10">
        <v>44354</v>
      </c>
      <c r="C1086" s="9">
        <f t="shared" si="16"/>
        <v>2021</v>
      </c>
      <c r="D1086" s="9" t="str">
        <f>TEXT(salestable[[#This Row],[OrderDate]],"MMM")</f>
        <v>Jun</v>
      </c>
      <c r="E1086" s="9" t="s">
        <v>3377</v>
      </c>
      <c r="F1086" s="9" t="s">
        <v>163</v>
      </c>
      <c r="G1086" s="9" t="s">
        <v>226</v>
      </c>
      <c r="H1086" s="9" t="s">
        <v>227</v>
      </c>
      <c r="I1086" s="9" t="s">
        <v>180</v>
      </c>
      <c r="J1086" s="9" t="s">
        <v>256</v>
      </c>
      <c r="K1086" s="25">
        <v>2</v>
      </c>
      <c r="L1086" s="11">
        <v>369.49</v>
      </c>
      <c r="M1086" s="12">
        <v>0</v>
      </c>
      <c r="N1086" s="13">
        <v>59.12</v>
      </c>
      <c r="O1086" s="13">
        <v>9.0399999999999991</v>
      </c>
      <c r="P1086" s="13">
        <v>807.14</v>
      </c>
      <c r="Q1086" s="9" t="s">
        <v>69</v>
      </c>
      <c r="R1086" s="9" t="s">
        <v>28</v>
      </c>
      <c r="S1086" s="9" t="s">
        <v>188</v>
      </c>
      <c r="T1086" s="9" t="s">
        <v>82</v>
      </c>
      <c r="U1086" s="9" t="s">
        <v>31</v>
      </c>
      <c r="V1086" s="9" t="s">
        <v>3378</v>
      </c>
    </row>
    <row r="1087" spans="1:22" ht="17.100000000000001" customHeight="1" x14ac:dyDescent="0.25">
      <c r="A1087" s="29" t="s">
        <v>3379</v>
      </c>
      <c r="B1087" s="15">
        <v>44176</v>
      </c>
      <c r="C1087" s="9">
        <f t="shared" si="16"/>
        <v>2020</v>
      </c>
      <c r="D1087" s="9" t="str">
        <f>TEXT(salestable[[#This Row],[OrderDate]],"MMM")</f>
        <v>Dec</v>
      </c>
      <c r="E1087" s="14" t="s">
        <v>3380</v>
      </c>
      <c r="F1087" s="14" t="s">
        <v>1892</v>
      </c>
      <c r="G1087" s="14" t="s">
        <v>456</v>
      </c>
      <c r="H1087" s="14" t="s">
        <v>457</v>
      </c>
      <c r="I1087" s="14" t="s">
        <v>98</v>
      </c>
      <c r="J1087" s="14" t="s">
        <v>79</v>
      </c>
      <c r="K1087" s="25">
        <v>5</v>
      </c>
      <c r="L1087" s="16">
        <v>437.34</v>
      </c>
      <c r="M1087" s="17">
        <v>0.15</v>
      </c>
      <c r="N1087" s="18">
        <v>92.93</v>
      </c>
      <c r="O1087" s="18">
        <v>0.31</v>
      </c>
      <c r="P1087" s="18">
        <v>1951.93</v>
      </c>
      <c r="Q1087" s="14" t="s">
        <v>69</v>
      </c>
      <c r="R1087" s="14" t="s">
        <v>132</v>
      </c>
      <c r="S1087" s="14" t="s">
        <v>29</v>
      </c>
      <c r="T1087" s="14" t="s">
        <v>30</v>
      </c>
      <c r="U1087" s="14" t="s">
        <v>43</v>
      </c>
      <c r="V1087" s="14" t="s">
        <v>2947</v>
      </c>
    </row>
    <row r="1088" spans="1:22" ht="17.100000000000001" customHeight="1" x14ac:dyDescent="0.25">
      <c r="A1088" s="28" t="s">
        <v>3381</v>
      </c>
      <c r="B1088" s="10">
        <v>44900</v>
      </c>
      <c r="C1088" s="9">
        <f t="shared" si="16"/>
        <v>2022</v>
      </c>
      <c r="D1088" s="9" t="str">
        <f>TEXT(salestable[[#This Row],[OrderDate]],"MMM")</f>
        <v>Dec</v>
      </c>
      <c r="E1088" s="9" t="s">
        <v>3382</v>
      </c>
      <c r="F1088" s="9" t="s">
        <v>526</v>
      </c>
      <c r="G1088" s="9" t="s">
        <v>23</v>
      </c>
      <c r="H1088" s="9" t="s">
        <v>24</v>
      </c>
      <c r="I1088" s="9" t="s">
        <v>50</v>
      </c>
      <c r="J1088" s="9" t="s">
        <v>256</v>
      </c>
      <c r="K1088" s="25">
        <v>4</v>
      </c>
      <c r="L1088" s="11">
        <v>475.49</v>
      </c>
      <c r="M1088" s="12">
        <v>0.05</v>
      </c>
      <c r="N1088" s="13">
        <v>144.55000000000001</v>
      </c>
      <c r="O1088" s="13">
        <v>13.78</v>
      </c>
      <c r="P1088" s="13">
        <v>1965.19</v>
      </c>
      <c r="Q1088" s="9" t="s">
        <v>69</v>
      </c>
      <c r="R1088" s="9" t="s">
        <v>28</v>
      </c>
      <c r="S1088" s="9" t="s">
        <v>81</v>
      </c>
      <c r="T1088" s="9" t="s">
        <v>82</v>
      </c>
      <c r="U1088" s="9" t="s">
        <v>235</v>
      </c>
      <c r="V1088" s="9" t="s">
        <v>3383</v>
      </c>
    </row>
    <row r="1089" spans="1:22" ht="17.100000000000001" customHeight="1" x14ac:dyDescent="0.25">
      <c r="A1089" s="29" t="s">
        <v>3384</v>
      </c>
      <c r="B1089" s="15">
        <v>44376</v>
      </c>
      <c r="C1089" s="9">
        <f t="shared" si="16"/>
        <v>2021</v>
      </c>
      <c r="D1089" s="9" t="str">
        <f>TEXT(salestable[[#This Row],[OrderDate]],"MMM")</f>
        <v>Jun</v>
      </c>
      <c r="E1089" s="14" t="s">
        <v>3385</v>
      </c>
      <c r="F1089" s="14" t="s">
        <v>764</v>
      </c>
      <c r="G1089" s="14" t="s">
        <v>244</v>
      </c>
      <c r="H1089" s="14" t="s">
        <v>245</v>
      </c>
      <c r="I1089" s="14" t="s">
        <v>180</v>
      </c>
      <c r="J1089" s="14" t="s">
        <v>26</v>
      </c>
      <c r="K1089" s="25">
        <v>3</v>
      </c>
      <c r="L1089" s="16">
        <v>204.17</v>
      </c>
      <c r="M1089" s="17">
        <v>0</v>
      </c>
      <c r="N1089" s="18">
        <v>0</v>
      </c>
      <c r="O1089" s="18">
        <v>0.47</v>
      </c>
      <c r="P1089" s="18">
        <v>612.98</v>
      </c>
      <c r="Q1089" s="14" t="s">
        <v>69</v>
      </c>
      <c r="R1089" s="14" t="s">
        <v>28</v>
      </c>
      <c r="S1089" s="14" t="s">
        <v>339</v>
      </c>
      <c r="T1089" s="14" t="s">
        <v>82</v>
      </c>
      <c r="U1089" s="14" t="s">
        <v>43</v>
      </c>
      <c r="V1089" s="14" t="s">
        <v>3386</v>
      </c>
    </row>
    <row r="1090" spans="1:22" ht="17.100000000000001" customHeight="1" x14ac:dyDescent="0.25">
      <c r="A1090" s="28" t="s">
        <v>3387</v>
      </c>
      <c r="B1090" s="10">
        <v>44932</v>
      </c>
      <c r="C1090" s="9">
        <f t="shared" si="16"/>
        <v>2023</v>
      </c>
      <c r="D1090" s="9" t="str">
        <f>TEXT(salestable[[#This Row],[OrderDate]],"MMM")</f>
        <v>Jan</v>
      </c>
      <c r="E1090" s="9" t="s">
        <v>3388</v>
      </c>
      <c r="F1090" s="9" t="s">
        <v>311</v>
      </c>
      <c r="G1090" s="9" t="s">
        <v>178</v>
      </c>
      <c r="H1090" s="9" t="s">
        <v>179</v>
      </c>
      <c r="I1090" s="9" t="s">
        <v>25</v>
      </c>
      <c r="J1090" s="9" t="s">
        <v>263</v>
      </c>
      <c r="K1090" s="25">
        <v>4</v>
      </c>
      <c r="L1090" s="11">
        <v>334.21</v>
      </c>
      <c r="M1090" s="12">
        <v>0.05</v>
      </c>
      <c r="N1090" s="13">
        <v>152.4</v>
      </c>
      <c r="O1090" s="13">
        <v>1.37</v>
      </c>
      <c r="P1090" s="13">
        <v>1423.77</v>
      </c>
      <c r="Q1090" s="9" t="s">
        <v>40</v>
      </c>
      <c r="R1090" s="9" t="s">
        <v>28</v>
      </c>
      <c r="S1090" s="9" t="s">
        <v>210</v>
      </c>
      <c r="T1090" s="9" t="s">
        <v>42</v>
      </c>
      <c r="U1090" s="9" t="s">
        <v>235</v>
      </c>
      <c r="V1090" s="9" t="s">
        <v>1902</v>
      </c>
    </row>
    <row r="1091" spans="1:22" ht="17.100000000000001" customHeight="1" x14ac:dyDescent="0.25">
      <c r="A1091" s="29" t="s">
        <v>3389</v>
      </c>
      <c r="B1091" s="15">
        <v>45584</v>
      </c>
      <c r="C1091" s="9">
        <f t="shared" si="16"/>
        <v>2024</v>
      </c>
      <c r="D1091" s="9" t="str">
        <f>TEXT(salestable[[#This Row],[OrderDate]],"MMM")</f>
        <v>Oct</v>
      </c>
      <c r="E1091" s="14" t="s">
        <v>3390</v>
      </c>
      <c r="F1091" s="14" t="s">
        <v>1372</v>
      </c>
      <c r="G1091" s="14" t="s">
        <v>215</v>
      </c>
      <c r="H1091" s="14" t="s">
        <v>216</v>
      </c>
      <c r="I1091" s="14" t="s">
        <v>98</v>
      </c>
      <c r="J1091" s="14" t="s">
        <v>58</v>
      </c>
      <c r="K1091" s="25">
        <v>3</v>
      </c>
      <c r="L1091" s="16">
        <v>213.56</v>
      </c>
      <c r="M1091" s="17">
        <v>0</v>
      </c>
      <c r="N1091" s="18">
        <v>32.03</v>
      </c>
      <c r="O1091" s="18">
        <v>5.52</v>
      </c>
      <c r="P1091" s="18">
        <v>678.23</v>
      </c>
      <c r="Q1091" s="14" t="s">
        <v>69</v>
      </c>
      <c r="R1091" s="14" t="s">
        <v>132</v>
      </c>
      <c r="S1091" s="14" t="s">
        <v>166</v>
      </c>
      <c r="T1091" s="14" t="s">
        <v>167</v>
      </c>
      <c r="U1091" s="14" t="s">
        <v>43</v>
      </c>
      <c r="V1091" s="14" t="s">
        <v>3391</v>
      </c>
    </row>
    <row r="1092" spans="1:22" ht="17.100000000000001" customHeight="1" x14ac:dyDescent="0.25">
      <c r="A1092" s="28" t="s">
        <v>3392</v>
      </c>
      <c r="B1092" s="10">
        <v>44927</v>
      </c>
      <c r="C1092" s="9">
        <f t="shared" ref="C1092:C1155" si="17">YEAR(B1092)</f>
        <v>2023</v>
      </c>
      <c r="D1092" s="9" t="str">
        <f>TEXT(salestable[[#This Row],[OrderDate]],"MMM")</f>
        <v>Jan</v>
      </c>
      <c r="E1092" s="9" t="s">
        <v>3393</v>
      </c>
      <c r="F1092" s="9" t="s">
        <v>652</v>
      </c>
      <c r="G1092" s="9" t="s">
        <v>456</v>
      </c>
      <c r="H1092" s="9" t="s">
        <v>457</v>
      </c>
      <c r="I1092" s="9" t="s">
        <v>38</v>
      </c>
      <c r="J1092" s="9" t="s">
        <v>263</v>
      </c>
      <c r="K1092" s="25">
        <v>3</v>
      </c>
      <c r="L1092" s="11">
        <v>475.74</v>
      </c>
      <c r="M1092" s="12">
        <v>0</v>
      </c>
      <c r="N1092" s="13">
        <v>71.36</v>
      </c>
      <c r="O1092" s="13">
        <v>1.64</v>
      </c>
      <c r="P1092" s="13">
        <v>1500.22</v>
      </c>
      <c r="Q1092" s="9" t="s">
        <v>59</v>
      </c>
      <c r="R1092" s="9" t="s">
        <v>28</v>
      </c>
      <c r="S1092" s="9" t="s">
        <v>41</v>
      </c>
      <c r="T1092" s="9" t="s">
        <v>42</v>
      </c>
      <c r="U1092" s="9" t="s">
        <v>43</v>
      </c>
      <c r="V1092" s="9" t="s">
        <v>2144</v>
      </c>
    </row>
    <row r="1093" spans="1:22" ht="17.100000000000001" customHeight="1" x14ac:dyDescent="0.25">
      <c r="A1093" s="29" t="s">
        <v>3394</v>
      </c>
      <c r="B1093" s="15">
        <v>44624</v>
      </c>
      <c r="C1093" s="9">
        <f t="shared" si="17"/>
        <v>2022</v>
      </c>
      <c r="D1093" s="9" t="str">
        <f>TEXT(salestable[[#This Row],[OrderDate]],"MMM")</f>
        <v>Mar</v>
      </c>
      <c r="E1093" s="14" t="s">
        <v>3395</v>
      </c>
      <c r="F1093" s="14" t="s">
        <v>105</v>
      </c>
      <c r="G1093" s="14" t="s">
        <v>380</v>
      </c>
      <c r="H1093" s="14" t="s">
        <v>381</v>
      </c>
      <c r="I1093" s="14" t="s">
        <v>50</v>
      </c>
      <c r="J1093" s="14" t="s">
        <v>58</v>
      </c>
      <c r="K1093" s="25">
        <v>2</v>
      </c>
      <c r="L1093" s="16">
        <v>421.58</v>
      </c>
      <c r="M1093" s="17">
        <v>0.1</v>
      </c>
      <c r="N1093" s="18">
        <v>60.71</v>
      </c>
      <c r="O1093" s="18">
        <v>10.8</v>
      </c>
      <c r="P1093" s="18">
        <v>830.35</v>
      </c>
      <c r="Q1093" s="14" t="s">
        <v>27</v>
      </c>
      <c r="R1093" s="14" t="s">
        <v>28</v>
      </c>
      <c r="S1093" s="14" t="s">
        <v>210</v>
      </c>
      <c r="T1093" s="14" t="s">
        <v>42</v>
      </c>
      <c r="U1093" s="14" t="s">
        <v>43</v>
      </c>
      <c r="V1093" s="14" t="s">
        <v>52</v>
      </c>
    </row>
    <row r="1094" spans="1:22" ht="17.100000000000001" customHeight="1" x14ac:dyDescent="0.25">
      <c r="A1094" s="28" t="s">
        <v>3396</v>
      </c>
      <c r="B1094" s="10">
        <v>44079</v>
      </c>
      <c r="C1094" s="9">
        <f t="shared" si="17"/>
        <v>2020</v>
      </c>
      <c r="D1094" s="9" t="str">
        <f>TEXT(salestable[[#This Row],[OrderDate]],"MMM")</f>
        <v>Sep</v>
      </c>
      <c r="E1094" s="9" t="s">
        <v>3397</v>
      </c>
      <c r="F1094" s="9" t="s">
        <v>465</v>
      </c>
      <c r="G1094" s="9" t="s">
        <v>380</v>
      </c>
      <c r="H1094" s="9" t="s">
        <v>381</v>
      </c>
      <c r="I1094" s="9" t="s">
        <v>25</v>
      </c>
      <c r="J1094" s="9" t="s">
        <v>354</v>
      </c>
      <c r="K1094" s="25">
        <v>1</v>
      </c>
      <c r="L1094" s="11">
        <v>130.07</v>
      </c>
      <c r="M1094" s="12">
        <v>0.15</v>
      </c>
      <c r="N1094" s="13">
        <v>5.53</v>
      </c>
      <c r="O1094" s="13">
        <v>1.1200000000000001</v>
      </c>
      <c r="P1094" s="13">
        <v>117.21</v>
      </c>
      <c r="Q1094" s="9" t="s">
        <v>27</v>
      </c>
      <c r="R1094" s="9" t="s">
        <v>28</v>
      </c>
      <c r="S1094" s="9" t="s">
        <v>154</v>
      </c>
      <c r="T1094" s="9" t="s">
        <v>155</v>
      </c>
      <c r="U1094" s="9" t="s">
        <v>43</v>
      </c>
      <c r="V1094" s="9" t="s">
        <v>2643</v>
      </c>
    </row>
    <row r="1095" spans="1:22" ht="17.100000000000001" customHeight="1" x14ac:dyDescent="0.25">
      <c r="A1095" s="29" t="s">
        <v>3398</v>
      </c>
      <c r="B1095" s="15">
        <v>43877</v>
      </c>
      <c r="C1095" s="9">
        <f t="shared" si="17"/>
        <v>2020</v>
      </c>
      <c r="D1095" s="9" t="str">
        <f>TEXT(salestable[[#This Row],[OrderDate]],"MMM")</f>
        <v>Feb</v>
      </c>
      <c r="E1095" s="14" t="s">
        <v>3399</v>
      </c>
      <c r="F1095" s="14" t="s">
        <v>365</v>
      </c>
      <c r="G1095" s="14" t="s">
        <v>66</v>
      </c>
      <c r="H1095" s="14" t="s">
        <v>67</v>
      </c>
      <c r="I1095" s="14" t="s">
        <v>180</v>
      </c>
      <c r="J1095" s="14" t="s">
        <v>58</v>
      </c>
      <c r="K1095" s="25">
        <v>2</v>
      </c>
      <c r="L1095" s="16">
        <v>137.41999999999999</v>
      </c>
      <c r="M1095" s="17">
        <v>0</v>
      </c>
      <c r="N1095" s="18">
        <v>13.74</v>
      </c>
      <c r="O1095" s="18">
        <v>5.6</v>
      </c>
      <c r="P1095" s="18">
        <v>294.18</v>
      </c>
      <c r="Q1095" s="14" t="s">
        <v>69</v>
      </c>
      <c r="R1095" s="14" t="s">
        <v>28</v>
      </c>
      <c r="S1095" s="14" t="s">
        <v>51</v>
      </c>
      <c r="T1095" s="14" t="s">
        <v>42</v>
      </c>
      <c r="U1095" s="14" t="s">
        <v>43</v>
      </c>
      <c r="V1095" s="14" t="s">
        <v>3400</v>
      </c>
    </row>
    <row r="1096" spans="1:22" ht="17.100000000000001" customHeight="1" x14ac:dyDescent="0.25">
      <c r="A1096" s="28" t="s">
        <v>3401</v>
      </c>
      <c r="B1096" s="10">
        <v>44975</v>
      </c>
      <c r="C1096" s="9">
        <f t="shared" si="17"/>
        <v>2023</v>
      </c>
      <c r="D1096" s="9" t="str">
        <f>TEXT(salestable[[#This Row],[OrderDate]],"MMM")</f>
        <v>Feb</v>
      </c>
      <c r="E1096" s="9" t="s">
        <v>3402</v>
      </c>
      <c r="F1096" s="9" t="s">
        <v>120</v>
      </c>
      <c r="G1096" s="9" t="s">
        <v>48</v>
      </c>
      <c r="H1096" s="9" t="s">
        <v>49</v>
      </c>
      <c r="I1096" s="9" t="s">
        <v>98</v>
      </c>
      <c r="J1096" s="9" t="s">
        <v>79</v>
      </c>
      <c r="K1096" s="25">
        <v>1</v>
      </c>
      <c r="L1096" s="11">
        <v>289.38</v>
      </c>
      <c r="M1096" s="12">
        <v>0.15</v>
      </c>
      <c r="N1096" s="13">
        <v>19.68</v>
      </c>
      <c r="O1096" s="13">
        <v>10.61</v>
      </c>
      <c r="P1096" s="13">
        <v>276.26</v>
      </c>
      <c r="Q1096" s="9" t="s">
        <v>69</v>
      </c>
      <c r="R1096" s="9" t="s">
        <v>28</v>
      </c>
      <c r="S1096" s="9" t="s">
        <v>89</v>
      </c>
      <c r="T1096" s="9" t="s">
        <v>90</v>
      </c>
      <c r="U1096" s="9" t="s">
        <v>43</v>
      </c>
      <c r="V1096" s="9" t="s">
        <v>859</v>
      </c>
    </row>
    <row r="1097" spans="1:22" ht="17.100000000000001" customHeight="1" x14ac:dyDescent="0.25">
      <c r="A1097" s="29" t="s">
        <v>3403</v>
      </c>
      <c r="B1097" s="15">
        <v>44044</v>
      </c>
      <c r="C1097" s="9">
        <f t="shared" si="17"/>
        <v>2020</v>
      </c>
      <c r="D1097" s="9" t="str">
        <f>TEXT(salestable[[#This Row],[OrderDate]],"MMM")</f>
        <v>Aug</v>
      </c>
      <c r="E1097" s="14" t="s">
        <v>3404</v>
      </c>
      <c r="F1097" s="14" t="s">
        <v>1137</v>
      </c>
      <c r="G1097" s="14" t="s">
        <v>337</v>
      </c>
      <c r="H1097" s="14" t="s">
        <v>338</v>
      </c>
      <c r="I1097" s="14" t="s">
        <v>108</v>
      </c>
      <c r="J1097" s="14" t="s">
        <v>26</v>
      </c>
      <c r="K1097" s="25">
        <v>3</v>
      </c>
      <c r="L1097" s="16">
        <v>104.16</v>
      </c>
      <c r="M1097" s="17">
        <v>0</v>
      </c>
      <c r="N1097" s="18">
        <v>15.62</v>
      </c>
      <c r="O1097" s="18">
        <v>10.24</v>
      </c>
      <c r="P1097" s="18">
        <v>338.34</v>
      </c>
      <c r="Q1097" s="14" t="s">
        <v>69</v>
      </c>
      <c r="R1097" s="14" t="s">
        <v>28</v>
      </c>
      <c r="S1097" s="14" t="s">
        <v>228</v>
      </c>
      <c r="T1097" s="14" t="s">
        <v>82</v>
      </c>
      <c r="U1097" s="14" t="s">
        <v>43</v>
      </c>
      <c r="V1097" s="14" t="s">
        <v>3405</v>
      </c>
    </row>
    <row r="1098" spans="1:22" ht="17.100000000000001" customHeight="1" x14ac:dyDescent="0.25">
      <c r="A1098" s="28" t="s">
        <v>3406</v>
      </c>
      <c r="B1098" s="10">
        <v>44069</v>
      </c>
      <c r="C1098" s="9">
        <f t="shared" si="17"/>
        <v>2020</v>
      </c>
      <c r="D1098" s="9" t="str">
        <f>TEXT(salestable[[#This Row],[OrderDate]],"MMM")</f>
        <v>Aug</v>
      </c>
      <c r="E1098" s="9" t="s">
        <v>3407</v>
      </c>
      <c r="F1098" s="9" t="s">
        <v>2575</v>
      </c>
      <c r="G1098" s="9" t="s">
        <v>280</v>
      </c>
      <c r="H1098" s="9" t="s">
        <v>281</v>
      </c>
      <c r="I1098" s="9" t="s">
        <v>98</v>
      </c>
      <c r="J1098" s="9" t="s">
        <v>68</v>
      </c>
      <c r="K1098" s="25">
        <v>4</v>
      </c>
      <c r="L1098" s="11">
        <v>105.47</v>
      </c>
      <c r="M1098" s="12">
        <v>0</v>
      </c>
      <c r="N1098" s="13">
        <v>0</v>
      </c>
      <c r="O1098" s="13">
        <v>7.05</v>
      </c>
      <c r="P1098" s="13">
        <v>428.93</v>
      </c>
      <c r="Q1098" s="9" t="s">
        <v>27</v>
      </c>
      <c r="R1098" s="9" t="s">
        <v>28</v>
      </c>
      <c r="S1098" s="9" t="s">
        <v>139</v>
      </c>
      <c r="T1098" s="9" t="s">
        <v>140</v>
      </c>
      <c r="U1098" s="9" t="s">
        <v>235</v>
      </c>
      <c r="V1098" s="9" t="s">
        <v>3408</v>
      </c>
    </row>
    <row r="1099" spans="1:22" ht="17.100000000000001" customHeight="1" x14ac:dyDescent="0.25">
      <c r="A1099" s="29" t="s">
        <v>3409</v>
      </c>
      <c r="B1099" s="15">
        <v>44910</v>
      </c>
      <c r="C1099" s="9">
        <f t="shared" si="17"/>
        <v>2022</v>
      </c>
      <c r="D1099" s="9" t="str">
        <f>TEXT(salestable[[#This Row],[OrderDate]],"MMM")</f>
        <v>Dec</v>
      </c>
      <c r="E1099" s="14" t="s">
        <v>3410</v>
      </c>
      <c r="F1099" s="14" t="s">
        <v>849</v>
      </c>
      <c r="G1099" s="14" t="s">
        <v>261</v>
      </c>
      <c r="H1099" s="14" t="s">
        <v>262</v>
      </c>
      <c r="I1099" s="14" t="s">
        <v>38</v>
      </c>
      <c r="J1099" s="14" t="s">
        <v>26</v>
      </c>
      <c r="K1099" s="25">
        <v>1</v>
      </c>
      <c r="L1099" s="16">
        <v>189.97</v>
      </c>
      <c r="M1099" s="17">
        <v>0.1</v>
      </c>
      <c r="N1099" s="18">
        <v>0</v>
      </c>
      <c r="O1099" s="18">
        <v>10.3</v>
      </c>
      <c r="P1099" s="18">
        <v>181.27</v>
      </c>
      <c r="Q1099" s="14" t="s">
        <v>69</v>
      </c>
      <c r="R1099" s="14" t="s">
        <v>28</v>
      </c>
      <c r="S1099" s="14" t="s">
        <v>221</v>
      </c>
      <c r="T1099" s="14" t="s">
        <v>222</v>
      </c>
      <c r="U1099" s="14" t="s">
        <v>43</v>
      </c>
      <c r="V1099" s="14" t="s">
        <v>1787</v>
      </c>
    </row>
    <row r="1100" spans="1:22" ht="17.100000000000001" customHeight="1" x14ac:dyDescent="0.25">
      <c r="A1100" s="28" t="s">
        <v>3411</v>
      </c>
      <c r="B1100" s="10">
        <v>44180</v>
      </c>
      <c r="C1100" s="9">
        <f t="shared" si="17"/>
        <v>2020</v>
      </c>
      <c r="D1100" s="9" t="str">
        <f>TEXT(salestable[[#This Row],[OrderDate]],"MMM")</f>
        <v>Dec</v>
      </c>
      <c r="E1100" s="9" t="s">
        <v>3412</v>
      </c>
      <c r="F1100" s="9" t="s">
        <v>201</v>
      </c>
      <c r="G1100" s="9" t="s">
        <v>521</v>
      </c>
      <c r="H1100" s="9" t="s">
        <v>522</v>
      </c>
      <c r="I1100" s="9" t="s">
        <v>25</v>
      </c>
      <c r="J1100" s="9" t="s">
        <v>68</v>
      </c>
      <c r="K1100" s="25">
        <v>4</v>
      </c>
      <c r="L1100" s="11">
        <v>288.57</v>
      </c>
      <c r="M1100" s="12">
        <v>0.05</v>
      </c>
      <c r="N1100" s="13">
        <v>131.59</v>
      </c>
      <c r="O1100" s="13">
        <v>8.84</v>
      </c>
      <c r="P1100" s="13">
        <v>1237</v>
      </c>
      <c r="Q1100" s="9" t="s">
        <v>153</v>
      </c>
      <c r="R1100" s="9" t="s">
        <v>28</v>
      </c>
      <c r="S1100" s="9" t="s">
        <v>139</v>
      </c>
      <c r="T1100" s="9" t="s">
        <v>140</v>
      </c>
      <c r="U1100" s="9" t="s">
        <v>43</v>
      </c>
      <c r="V1100" s="9" t="s">
        <v>2640</v>
      </c>
    </row>
    <row r="1101" spans="1:22" ht="17.100000000000001" customHeight="1" x14ac:dyDescent="0.25">
      <c r="A1101" s="29" t="s">
        <v>3413</v>
      </c>
      <c r="B1101" s="15">
        <v>43937</v>
      </c>
      <c r="C1101" s="9">
        <f t="shared" si="17"/>
        <v>2020</v>
      </c>
      <c r="D1101" s="9" t="str">
        <f>TEXT(salestable[[#This Row],[OrderDate]],"MMM")</f>
        <v>Apr</v>
      </c>
      <c r="E1101" s="14" t="s">
        <v>3414</v>
      </c>
      <c r="F1101" s="14" t="s">
        <v>1802</v>
      </c>
      <c r="G1101" s="14" t="s">
        <v>121</v>
      </c>
      <c r="H1101" s="14" t="s">
        <v>122</v>
      </c>
      <c r="I1101" s="14" t="s">
        <v>108</v>
      </c>
      <c r="J1101" s="14" t="s">
        <v>354</v>
      </c>
      <c r="K1101" s="25">
        <v>4</v>
      </c>
      <c r="L1101" s="16">
        <v>163.5</v>
      </c>
      <c r="M1101" s="17">
        <v>0.05</v>
      </c>
      <c r="N1101" s="18">
        <v>111.83</v>
      </c>
      <c r="O1101" s="18">
        <v>0.35</v>
      </c>
      <c r="P1101" s="18">
        <v>733.48</v>
      </c>
      <c r="Q1101" s="14" t="s">
        <v>69</v>
      </c>
      <c r="R1101" s="14" t="s">
        <v>28</v>
      </c>
      <c r="S1101" s="14" t="s">
        <v>154</v>
      </c>
      <c r="T1101" s="14" t="s">
        <v>155</v>
      </c>
      <c r="U1101" s="14" t="s">
        <v>43</v>
      </c>
      <c r="V1101" s="14" t="s">
        <v>3415</v>
      </c>
    </row>
    <row r="1102" spans="1:22" ht="17.100000000000001" customHeight="1" x14ac:dyDescent="0.25">
      <c r="A1102" s="28" t="s">
        <v>3416</v>
      </c>
      <c r="B1102" s="10">
        <v>44661</v>
      </c>
      <c r="C1102" s="9">
        <f t="shared" si="17"/>
        <v>2022</v>
      </c>
      <c r="D1102" s="9" t="str">
        <f>TEXT(salestable[[#This Row],[OrderDate]],"MMM")</f>
        <v>Apr</v>
      </c>
      <c r="E1102" s="9" t="s">
        <v>3417</v>
      </c>
      <c r="F1102" s="9" t="s">
        <v>791</v>
      </c>
      <c r="G1102" s="9" t="s">
        <v>66</v>
      </c>
      <c r="H1102" s="9" t="s">
        <v>67</v>
      </c>
      <c r="I1102" s="9" t="s">
        <v>25</v>
      </c>
      <c r="J1102" s="9" t="s">
        <v>58</v>
      </c>
      <c r="K1102" s="25">
        <v>4</v>
      </c>
      <c r="L1102" s="11">
        <v>512.28</v>
      </c>
      <c r="M1102" s="12">
        <v>0.1</v>
      </c>
      <c r="N1102" s="13">
        <v>92.21</v>
      </c>
      <c r="O1102" s="13">
        <v>2.85</v>
      </c>
      <c r="P1102" s="13">
        <v>1939.27</v>
      </c>
      <c r="Q1102" s="9" t="s">
        <v>27</v>
      </c>
      <c r="R1102" s="9" t="s">
        <v>28</v>
      </c>
      <c r="S1102" s="9" t="s">
        <v>145</v>
      </c>
      <c r="T1102" s="9" t="s">
        <v>146</v>
      </c>
      <c r="U1102" s="9" t="s">
        <v>43</v>
      </c>
      <c r="V1102" s="9" t="s">
        <v>2224</v>
      </c>
    </row>
    <row r="1103" spans="1:22" ht="17.100000000000001" customHeight="1" x14ac:dyDescent="0.25">
      <c r="A1103" s="29" t="s">
        <v>3418</v>
      </c>
      <c r="B1103" s="15">
        <v>43878</v>
      </c>
      <c r="C1103" s="9">
        <f t="shared" si="17"/>
        <v>2020</v>
      </c>
      <c r="D1103" s="9" t="str">
        <f>TEXT(salestable[[#This Row],[OrderDate]],"MMM")</f>
        <v>Feb</v>
      </c>
      <c r="E1103" s="14" t="s">
        <v>3419</v>
      </c>
      <c r="F1103" s="14" t="s">
        <v>1736</v>
      </c>
      <c r="G1103" s="14" t="s">
        <v>151</v>
      </c>
      <c r="H1103" s="14" t="s">
        <v>152</v>
      </c>
      <c r="I1103" s="14" t="s">
        <v>38</v>
      </c>
      <c r="J1103" s="14" t="s">
        <v>354</v>
      </c>
      <c r="K1103" s="25">
        <v>3</v>
      </c>
      <c r="L1103" s="16">
        <v>115.28</v>
      </c>
      <c r="M1103" s="17">
        <v>0.15</v>
      </c>
      <c r="N1103" s="18">
        <v>14.7</v>
      </c>
      <c r="O1103" s="18">
        <v>2.57</v>
      </c>
      <c r="P1103" s="18">
        <v>311.23</v>
      </c>
      <c r="Q1103" s="14" t="s">
        <v>80</v>
      </c>
      <c r="R1103" s="14" t="s">
        <v>28</v>
      </c>
      <c r="S1103" s="14" t="s">
        <v>145</v>
      </c>
      <c r="T1103" s="14" t="s">
        <v>146</v>
      </c>
      <c r="U1103" s="14" t="s">
        <v>43</v>
      </c>
      <c r="V1103" s="14" t="s">
        <v>3065</v>
      </c>
    </row>
    <row r="1104" spans="1:22" ht="17.100000000000001" customHeight="1" x14ac:dyDescent="0.25">
      <c r="A1104" s="28" t="s">
        <v>3420</v>
      </c>
      <c r="B1104" s="10">
        <v>45427</v>
      </c>
      <c r="C1104" s="9">
        <f t="shared" si="17"/>
        <v>2024</v>
      </c>
      <c r="D1104" s="9" t="str">
        <f>TEXT(salestable[[#This Row],[OrderDate]],"MMM")</f>
        <v>May</v>
      </c>
      <c r="E1104" s="9" t="s">
        <v>3421</v>
      </c>
      <c r="F1104" s="9" t="s">
        <v>95</v>
      </c>
      <c r="G1104" s="9" t="s">
        <v>66</v>
      </c>
      <c r="H1104" s="9" t="s">
        <v>67</v>
      </c>
      <c r="I1104" s="9" t="s">
        <v>98</v>
      </c>
      <c r="J1104" s="9" t="s">
        <v>26</v>
      </c>
      <c r="K1104" s="25">
        <v>4</v>
      </c>
      <c r="L1104" s="11">
        <v>193.25</v>
      </c>
      <c r="M1104" s="12">
        <v>0</v>
      </c>
      <c r="N1104" s="13">
        <v>61.84</v>
      </c>
      <c r="O1104" s="13">
        <v>0.43</v>
      </c>
      <c r="P1104" s="13">
        <v>835.27</v>
      </c>
      <c r="Q1104" s="9" t="s">
        <v>153</v>
      </c>
      <c r="R1104" s="9" t="s">
        <v>28</v>
      </c>
      <c r="S1104" s="9" t="s">
        <v>81</v>
      </c>
      <c r="T1104" s="9" t="s">
        <v>82</v>
      </c>
      <c r="U1104" s="9" t="s">
        <v>235</v>
      </c>
      <c r="V1104" s="9" t="s">
        <v>3422</v>
      </c>
    </row>
    <row r="1105" spans="1:22" ht="17.100000000000001" customHeight="1" x14ac:dyDescent="0.25">
      <c r="A1105" s="29" t="s">
        <v>3423</v>
      </c>
      <c r="B1105" s="15">
        <v>44167</v>
      </c>
      <c r="C1105" s="9">
        <f t="shared" si="17"/>
        <v>2020</v>
      </c>
      <c r="D1105" s="9" t="str">
        <f>TEXT(salestable[[#This Row],[OrderDate]],"MMM")</f>
        <v>Dec</v>
      </c>
      <c r="E1105" s="14" t="s">
        <v>3424</v>
      </c>
      <c r="F1105" s="14" t="s">
        <v>405</v>
      </c>
      <c r="G1105" s="14" t="s">
        <v>386</v>
      </c>
      <c r="H1105" s="14" t="s">
        <v>387</v>
      </c>
      <c r="I1105" s="14" t="s">
        <v>108</v>
      </c>
      <c r="J1105" s="14" t="s">
        <v>123</v>
      </c>
      <c r="K1105" s="25">
        <v>4</v>
      </c>
      <c r="L1105" s="16">
        <v>221.52</v>
      </c>
      <c r="M1105" s="17">
        <v>0</v>
      </c>
      <c r="N1105" s="18">
        <v>44.3</v>
      </c>
      <c r="O1105" s="18">
        <v>3.27</v>
      </c>
      <c r="P1105" s="18">
        <v>933.65</v>
      </c>
      <c r="Q1105" s="14" t="s">
        <v>80</v>
      </c>
      <c r="R1105" s="14" t="s">
        <v>28</v>
      </c>
      <c r="S1105" s="14" t="s">
        <v>100</v>
      </c>
      <c r="T1105" s="14" t="s">
        <v>101</v>
      </c>
      <c r="U1105" s="14" t="s">
        <v>31</v>
      </c>
      <c r="V1105" s="14" t="s">
        <v>3425</v>
      </c>
    </row>
    <row r="1106" spans="1:22" ht="17.100000000000001" customHeight="1" x14ac:dyDescent="0.25">
      <c r="A1106" s="28" t="s">
        <v>3426</v>
      </c>
      <c r="B1106" s="10">
        <v>44880</v>
      </c>
      <c r="C1106" s="9">
        <f t="shared" si="17"/>
        <v>2022</v>
      </c>
      <c r="D1106" s="9" t="str">
        <f>TEXT(salestable[[#This Row],[OrderDate]],"MMM")</f>
        <v>Nov</v>
      </c>
      <c r="E1106" s="9" t="s">
        <v>3427</v>
      </c>
      <c r="F1106" s="9" t="s">
        <v>474</v>
      </c>
      <c r="G1106" s="9" t="s">
        <v>226</v>
      </c>
      <c r="H1106" s="9" t="s">
        <v>227</v>
      </c>
      <c r="I1106" s="9" t="s">
        <v>180</v>
      </c>
      <c r="J1106" s="9" t="s">
        <v>58</v>
      </c>
      <c r="K1106" s="25">
        <v>4</v>
      </c>
      <c r="L1106" s="11">
        <v>506.63</v>
      </c>
      <c r="M1106" s="12">
        <v>0.05</v>
      </c>
      <c r="N1106" s="13">
        <v>96.26</v>
      </c>
      <c r="O1106" s="13">
        <v>8.6300000000000008</v>
      </c>
      <c r="P1106" s="13">
        <v>2030.08</v>
      </c>
      <c r="Q1106" s="9" t="s">
        <v>27</v>
      </c>
      <c r="R1106" s="9" t="s">
        <v>70</v>
      </c>
      <c r="S1106" s="9" t="s">
        <v>100</v>
      </c>
      <c r="T1106" s="9" t="s">
        <v>101</v>
      </c>
      <c r="U1106" s="9" t="s">
        <v>43</v>
      </c>
      <c r="V1106" s="9" t="s">
        <v>2062</v>
      </c>
    </row>
    <row r="1107" spans="1:22" ht="17.100000000000001" customHeight="1" x14ac:dyDescent="0.25">
      <c r="A1107" s="29" t="s">
        <v>3428</v>
      </c>
      <c r="B1107" s="15">
        <v>44634</v>
      </c>
      <c r="C1107" s="9">
        <f t="shared" si="17"/>
        <v>2022</v>
      </c>
      <c r="D1107" s="9" t="str">
        <f>TEXT(salestable[[#This Row],[OrderDate]],"MMM")</f>
        <v>Mar</v>
      </c>
      <c r="E1107" s="14" t="s">
        <v>3429</v>
      </c>
      <c r="F1107" s="14" t="s">
        <v>1614</v>
      </c>
      <c r="G1107" s="14" t="s">
        <v>352</v>
      </c>
      <c r="H1107" s="14" t="s">
        <v>353</v>
      </c>
      <c r="I1107" s="14" t="s">
        <v>25</v>
      </c>
      <c r="J1107" s="14" t="s">
        <v>123</v>
      </c>
      <c r="K1107" s="25">
        <v>3</v>
      </c>
      <c r="L1107" s="16">
        <v>278.38</v>
      </c>
      <c r="M1107" s="17">
        <v>0.1</v>
      </c>
      <c r="N1107" s="18">
        <v>0</v>
      </c>
      <c r="O1107" s="18">
        <v>8.67</v>
      </c>
      <c r="P1107" s="18">
        <v>760.3</v>
      </c>
      <c r="Q1107" s="14" t="s">
        <v>27</v>
      </c>
      <c r="R1107" s="14" t="s">
        <v>28</v>
      </c>
      <c r="S1107" s="14" t="s">
        <v>41</v>
      </c>
      <c r="T1107" s="14" t="s">
        <v>42</v>
      </c>
      <c r="U1107" s="14" t="s">
        <v>43</v>
      </c>
      <c r="V1107" s="14" t="s">
        <v>2088</v>
      </c>
    </row>
    <row r="1108" spans="1:22" ht="17.100000000000001" customHeight="1" x14ac:dyDescent="0.25">
      <c r="A1108" s="28" t="s">
        <v>3430</v>
      </c>
      <c r="B1108" s="10">
        <v>45111</v>
      </c>
      <c r="C1108" s="9">
        <f t="shared" si="17"/>
        <v>2023</v>
      </c>
      <c r="D1108" s="9" t="str">
        <f>TEXT(salestable[[#This Row],[OrderDate]],"MMM")</f>
        <v>Jul</v>
      </c>
      <c r="E1108" s="9" t="s">
        <v>3431</v>
      </c>
      <c r="F1108" s="9" t="s">
        <v>2126</v>
      </c>
      <c r="G1108" s="9" t="s">
        <v>106</v>
      </c>
      <c r="H1108" s="9" t="s">
        <v>107</v>
      </c>
      <c r="I1108" s="9" t="s">
        <v>50</v>
      </c>
      <c r="J1108" s="9" t="s">
        <v>354</v>
      </c>
      <c r="K1108" s="25">
        <v>3</v>
      </c>
      <c r="L1108" s="11">
        <v>281.83999999999997</v>
      </c>
      <c r="M1108" s="12">
        <v>0.05</v>
      </c>
      <c r="N1108" s="13">
        <v>96.39</v>
      </c>
      <c r="O1108" s="13">
        <v>3.44</v>
      </c>
      <c r="P1108" s="13">
        <v>903.07</v>
      </c>
      <c r="Q1108" s="9" t="s">
        <v>27</v>
      </c>
      <c r="R1108" s="9" t="s">
        <v>28</v>
      </c>
      <c r="S1108" s="9" t="s">
        <v>339</v>
      </c>
      <c r="T1108" s="9" t="s">
        <v>82</v>
      </c>
      <c r="U1108" s="9" t="s">
        <v>31</v>
      </c>
      <c r="V1108" s="9" t="s">
        <v>3432</v>
      </c>
    </row>
    <row r="1109" spans="1:22" ht="17.100000000000001" customHeight="1" x14ac:dyDescent="0.25">
      <c r="A1109" s="29" t="s">
        <v>3433</v>
      </c>
      <c r="B1109" s="15">
        <v>43838</v>
      </c>
      <c r="C1109" s="9">
        <f t="shared" si="17"/>
        <v>2020</v>
      </c>
      <c r="D1109" s="9" t="str">
        <f>TEXT(salestable[[#This Row],[OrderDate]],"MMM")</f>
        <v>Jan</v>
      </c>
      <c r="E1109" s="14" t="s">
        <v>3434</v>
      </c>
      <c r="F1109" s="14" t="s">
        <v>1137</v>
      </c>
      <c r="G1109" s="14" t="s">
        <v>178</v>
      </c>
      <c r="H1109" s="14" t="s">
        <v>179</v>
      </c>
      <c r="I1109" s="14" t="s">
        <v>98</v>
      </c>
      <c r="J1109" s="14" t="s">
        <v>68</v>
      </c>
      <c r="K1109" s="25">
        <v>4</v>
      </c>
      <c r="L1109" s="16">
        <v>401.85</v>
      </c>
      <c r="M1109" s="17">
        <v>0.1</v>
      </c>
      <c r="N1109" s="18">
        <v>173.6</v>
      </c>
      <c r="O1109" s="18">
        <v>1.66</v>
      </c>
      <c r="P1109" s="18">
        <v>1621.92</v>
      </c>
      <c r="Q1109" s="14" t="s">
        <v>69</v>
      </c>
      <c r="R1109" s="14" t="s">
        <v>28</v>
      </c>
      <c r="S1109" s="14" t="s">
        <v>210</v>
      </c>
      <c r="T1109" s="14" t="s">
        <v>42</v>
      </c>
      <c r="U1109" s="14" t="s">
        <v>43</v>
      </c>
      <c r="V1109" s="14" t="s">
        <v>2260</v>
      </c>
    </row>
    <row r="1110" spans="1:22" ht="17.100000000000001" customHeight="1" x14ac:dyDescent="0.25">
      <c r="A1110" s="28" t="s">
        <v>3435</v>
      </c>
      <c r="B1110" s="10">
        <v>44455</v>
      </c>
      <c r="C1110" s="9">
        <f t="shared" si="17"/>
        <v>2021</v>
      </c>
      <c r="D1110" s="9" t="str">
        <f>TEXT(salestable[[#This Row],[OrderDate]],"MMM")</f>
        <v>Sep</v>
      </c>
      <c r="E1110" s="9" t="s">
        <v>3436</v>
      </c>
      <c r="F1110" s="9" t="s">
        <v>894</v>
      </c>
      <c r="G1110" s="9" t="s">
        <v>592</v>
      </c>
      <c r="H1110" s="9" t="s">
        <v>593</v>
      </c>
      <c r="I1110" s="9" t="s">
        <v>108</v>
      </c>
      <c r="J1110" s="9" t="s">
        <v>68</v>
      </c>
      <c r="K1110" s="25">
        <v>1</v>
      </c>
      <c r="L1110" s="11">
        <v>192.69</v>
      </c>
      <c r="M1110" s="12">
        <v>0.3</v>
      </c>
      <c r="N1110" s="13">
        <v>16.190000000000001</v>
      </c>
      <c r="O1110" s="13">
        <v>1.46</v>
      </c>
      <c r="P1110" s="13">
        <v>152.53</v>
      </c>
      <c r="Q1110" s="9" t="s">
        <v>27</v>
      </c>
      <c r="R1110" s="9" t="s">
        <v>132</v>
      </c>
      <c r="S1110" s="9" t="s">
        <v>51</v>
      </c>
      <c r="T1110" s="9" t="s">
        <v>42</v>
      </c>
      <c r="U1110" s="9" t="s">
        <v>43</v>
      </c>
      <c r="V1110" s="9" t="s">
        <v>1907</v>
      </c>
    </row>
    <row r="1111" spans="1:22" ht="17.100000000000001" customHeight="1" x14ac:dyDescent="0.25">
      <c r="A1111" s="29" t="s">
        <v>3437</v>
      </c>
      <c r="B1111" s="15">
        <v>45107</v>
      </c>
      <c r="C1111" s="9">
        <f t="shared" si="17"/>
        <v>2023</v>
      </c>
      <c r="D1111" s="9" t="str">
        <f>TEXT(salestable[[#This Row],[OrderDate]],"MMM")</f>
        <v>Jun</v>
      </c>
      <c r="E1111" s="14" t="s">
        <v>3438</v>
      </c>
      <c r="F1111" s="14" t="s">
        <v>823</v>
      </c>
      <c r="G1111" s="14" t="s">
        <v>244</v>
      </c>
      <c r="H1111" s="14" t="s">
        <v>245</v>
      </c>
      <c r="I1111" s="14" t="s">
        <v>25</v>
      </c>
      <c r="J1111" s="14" t="s">
        <v>68</v>
      </c>
      <c r="K1111" s="25">
        <v>1</v>
      </c>
      <c r="L1111" s="16">
        <v>273.08999999999997</v>
      </c>
      <c r="M1111" s="17">
        <v>0</v>
      </c>
      <c r="N1111" s="18">
        <v>0</v>
      </c>
      <c r="O1111" s="18">
        <v>3.67</v>
      </c>
      <c r="P1111" s="18">
        <v>276.76</v>
      </c>
      <c r="Q1111" s="14" t="s">
        <v>69</v>
      </c>
      <c r="R1111" s="14" t="s">
        <v>28</v>
      </c>
      <c r="S1111" s="14" t="s">
        <v>100</v>
      </c>
      <c r="T1111" s="14" t="s">
        <v>101</v>
      </c>
      <c r="U1111" s="14" t="s">
        <v>31</v>
      </c>
      <c r="V1111" s="14" t="s">
        <v>3439</v>
      </c>
    </row>
    <row r="1112" spans="1:22" ht="17.100000000000001" customHeight="1" x14ac:dyDescent="0.25">
      <c r="A1112" s="28" t="s">
        <v>3440</v>
      </c>
      <c r="B1112" s="10">
        <v>45546</v>
      </c>
      <c r="C1112" s="9">
        <f t="shared" si="17"/>
        <v>2024</v>
      </c>
      <c r="D1112" s="9" t="str">
        <f>TEXT(salestable[[#This Row],[OrderDate]],"MMM")</f>
        <v>Sep</v>
      </c>
      <c r="E1112" s="9" t="s">
        <v>3441</v>
      </c>
      <c r="F1112" s="9" t="s">
        <v>724</v>
      </c>
      <c r="G1112" s="9" t="s">
        <v>96</v>
      </c>
      <c r="H1112" s="9" t="s">
        <v>97</v>
      </c>
      <c r="I1112" s="9" t="s">
        <v>38</v>
      </c>
      <c r="J1112" s="9" t="s">
        <v>109</v>
      </c>
      <c r="K1112" s="25">
        <v>3</v>
      </c>
      <c r="L1112" s="11">
        <v>522.54999999999995</v>
      </c>
      <c r="M1112" s="12">
        <v>0.1</v>
      </c>
      <c r="N1112" s="13">
        <v>112.87</v>
      </c>
      <c r="O1112" s="13">
        <v>5.48</v>
      </c>
      <c r="P1112" s="13">
        <v>1529.24</v>
      </c>
      <c r="Q1112" s="9" t="s">
        <v>153</v>
      </c>
      <c r="R1112" s="9" t="s">
        <v>99</v>
      </c>
      <c r="S1112" s="9" t="s">
        <v>89</v>
      </c>
      <c r="T1112" s="9" t="s">
        <v>90</v>
      </c>
      <c r="U1112" s="9" t="s">
        <v>235</v>
      </c>
      <c r="V1112" s="9" t="s">
        <v>3442</v>
      </c>
    </row>
    <row r="1113" spans="1:22" ht="17.100000000000001" customHeight="1" x14ac:dyDescent="0.25">
      <c r="A1113" s="29" t="s">
        <v>3443</v>
      </c>
      <c r="B1113" s="15">
        <v>44549</v>
      </c>
      <c r="C1113" s="9">
        <f t="shared" si="17"/>
        <v>2021</v>
      </c>
      <c r="D1113" s="9" t="str">
        <f>TEXT(salestable[[#This Row],[OrderDate]],"MMM")</f>
        <v>Dec</v>
      </c>
      <c r="E1113" s="14" t="s">
        <v>3444</v>
      </c>
      <c r="F1113" s="14" t="s">
        <v>1825</v>
      </c>
      <c r="G1113" s="14" t="s">
        <v>319</v>
      </c>
      <c r="H1113" s="14" t="s">
        <v>320</v>
      </c>
      <c r="I1113" s="14" t="s">
        <v>98</v>
      </c>
      <c r="J1113" s="14" t="s">
        <v>354</v>
      </c>
      <c r="K1113" s="25">
        <v>1</v>
      </c>
      <c r="L1113" s="16">
        <v>554.83000000000004</v>
      </c>
      <c r="M1113" s="17">
        <v>0</v>
      </c>
      <c r="N1113" s="18">
        <v>27.74</v>
      </c>
      <c r="O1113" s="18">
        <v>8.2899999999999991</v>
      </c>
      <c r="P1113" s="18">
        <v>590.86</v>
      </c>
      <c r="Q1113" s="14" t="s">
        <v>69</v>
      </c>
      <c r="R1113" s="14" t="s">
        <v>28</v>
      </c>
      <c r="S1113" s="14" t="s">
        <v>166</v>
      </c>
      <c r="T1113" s="14" t="s">
        <v>167</v>
      </c>
      <c r="U1113" s="14" t="s">
        <v>31</v>
      </c>
      <c r="V1113" s="14" t="s">
        <v>2104</v>
      </c>
    </row>
    <row r="1114" spans="1:22" ht="17.100000000000001" customHeight="1" x14ac:dyDescent="0.25">
      <c r="A1114" s="28" t="s">
        <v>3445</v>
      </c>
      <c r="B1114" s="10">
        <v>44133</v>
      </c>
      <c r="C1114" s="9">
        <f t="shared" si="17"/>
        <v>2020</v>
      </c>
      <c r="D1114" s="9" t="str">
        <f>TEXT(salestable[[#This Row],[OrderDate]],"MMM")</f>
        <v>Oct</v>
      </c>
      <c r="E1114" s="9" t="s">
        <v>3446</v>
      </c>
      <c r="F1114" s="9" t="s">
        <v>1885</v>
      </c>
      <c r="G1114" s="9" t="s">
        <v>36</v>
      </c>
      <c r="H1114" s="9" t="s">
        <v>37</v>
      </c>
      <c r="I1114" s="9" t="s">
        <v>50</v>
      </c>
      <c r="J1114" s="9" t="s">
        <v>26</v>
      </c>
      <c r="K1114" s="25">
        <v>4</v>
      </c>
      <c r="L1114" s="11">
        <v>84</v>
      </c>
      <c r="M1114" s="12">
        <v>0.2</v>
      </c>
      <c r="N1114" s="13">
        <v>21.5</v>
      </c>
      <c r="O1114" s="13">
        <v>14.44</v>
      </c>
      <c r="P1114" s="13">
        <v>304.74</v>
      </c>
      <c r="Q1114" s="9" t="s">
        <v>80</v>
      </c>
      <c r="R1114" s="9" t="s">
        <v>28</v>
      </c>
      <c r="S1114" s="9" t="s">
        <v>51</v>
      </c>
      <c r="T1114" s="9" t="s">
        <v>42</v>
      </c>
      <c r="U1114" s="9" t="s">
        <v>43</v>
      </c>
      <c r="V1114" s="9" t="s">
        <v>2524</v>
      </c>
    </row>
    <row r="1115" spans="1:22" ht="17.100000000000001" customHeight="1" x14ac:dyDescent="0.25">
      <c r="A1115" s="29" t="s">
        <v>3447</v>
      </c>
      <c r="B1115" s="15">
        <v>44469</v>
      </c>
      <c r="C1115" s="9">
        <f t="shared" si="17"/>
        <v>2021</v>
      </c>
      <c r="D1115" s="9" t="str">
        <f>TEXT(salestable[[#This Row],[OrderDate]],"MMM")</f>
        <v>Sep</v>
      </c>
      <c r="E1115" s="14" t="s">
        <v>3448</v>
      </c>
      <c r="F1115" s="14" t="s">
        <v>811</v>
      </c>
      <c r="G1115" s="14" t="s">
        <v>386</v>
      </c>
      <c r="H1115" s="14" t="s">
        <v>387</v>
      </c>
      <c r="I1115" s="14" t="s">
        <v>108</v>
      </c>
      <c r="J1115" s="14" t="s">
        <v>58</v>
      </c>
      <c r="K1115" s="25">
        <v>2</v>
      </c>
      <c r="L1115" s="16">
        <v>432.53</v>
      </c>
      <c r="M1115" s="17">
        <v>0</v>
      </c>
      <c r="N1115" s="18">
        <v>155.71</v>
      </c>
      <c r="O1115" s="18">
        <v>8.0500000000000007</v>
      </c>
      <c r="P1115" s="18">
        <v>1028.82</v>
      </c>
      <c r="Q1115" s="14" t="s">
        <v>80</v>
      </c>
      <c r="R1115" s="14" t="s">
        <v>70</v>
      </c>
      <c r="S1115" s="14" t="s">
        <v>145</v>
      </c>
      <c r="T1115" s="14" t="s">
        <v>146</v>
      </c>
      <c r="U1115" s="14" t="s">
        <v>31</v>
      </c>
      <c r="V1115" s="14" t="s">
        <v>3357</v>
      </c>
    </row>
    <row r="1116" spans="1:22" ht="17.100000000000001" customHeight="1" x14ac:dyDescent="0.25">
      <c r="A1116" s="28" t="s">
        <v>3449</v>
      </c>
      <c r="B1116" s="10">
        <v>43886</v>
      </c>
      <c r="C1116" s="9">
        <f t="shared" si="17"/>
        <v>2020</v>
      </c>
      <c r="D1116" s="9" t="str">
        <f>TEXT(salestable[[#This Row],[OrderDate]],"MMM")</f>
        <v>Feb</v>
      </c>
      <c r="E1116" s="9" t="s">
        <v>3450</v>
      </c>
      <c r="F1116" s="9" t="s">
        <v>881</v>
      </c>
      <c r="G1116" s="9" t="s">
        <v>178</v>
      </c>
      <c r="H1116" s="9" t="s">
        <v>179</v>
      </c>
      <c r="I1116" s="9" t="s">
        <v>50</v>
      </c>
      <c r="J1116" s="9" t="s">
        <v>256</v>
      </c>
      <c r="K1116" s="25">
        <v>5</v>
      </c>
      <c r="L1116" s="11">
        <v>202.84</v>
      </c>
      <c r="M1116" s="12">
        <v>0.1</v>
      </c>
      <c r="N1116" s="13">
        <v>109.53</v>
      </c>
      <c r="O1116" s="13">
        <v>3.45</v>
      </c>
      <c r="P1116" s="13">
        <v>1025.76</v>
      </c>
      <c r="Q1116" s="9" t="s">
        <v>153</v>
      </c>
      <c r="R1116" s="9" t="s">
        <v>28</v>
      </c>
      <c r="S1116" s="9" t="s">
        <v>81</v>
      </c>
      <c r="T1116" s="9" t="s">
        <v>82</v>
      </c>
      <c r="U1116" s="9" t="s">
        <v>43</v>
      </c>
      <c r="V1116" s="9" t="s">
        <v>3451</v>
      </c>
    </row>
    <row r="1117" spans="1:22" ht="17.100000000000001" customHeight="1" x14ac:dyDescent="0.25">
      <c r="A1117" s="29" t="s">
        <v>3452</v>
      </c>
      <c r="B1117" s="15">
        <v>44556</v>
      </c>
      <c r="C1117" s="9">
        <f t="shared" si="17"/>
        <v>2021</v>
      </c>
      <c r="D1117" s="9" t="str">
        <f>TEXT(salestable[[#This Row],[OrderDate]],"MMM")</f>
        <v>Dec</v>
      </c>
      <c r="E1117" s="14" t="s">
        <v>3453</v>
      </c>
      <c r="F1117" s="14" t="s">
        <v>2468</v>
      </c>
      <c r="G1117" s="14" t="s">
        <v>121</v>
      </c>
      <c r="H1117" s="14" t="s">
        <v>122</v>
      </c>
      <c r="I1117" s="14" t="s">
        <v>98</v>
      </c>
      <c r="J1117" s="14" t="s">
        <v>256</v>
      </c>
      <c r="K1117" s="25">
        <v>4</v>
      </c>
      <c r="L1117" s="16">
        <v>56.01</v>
      </c>
      <c r="M1117" s="17">
        <v>0</v>
      </c>
      <c r="N1117" s="18">
        <v>40.33</v>
      </c>
      <c r="O1117" s="18">
        <v>13.29</v>
      </c>
      <c r="P1117" s="18">
        <v>277.66000000000003</v>
      </c>
      <c r="Q1117" s="14" t="s">
        <v>153</v>
      </c>
      <c r="R1117" s="14" t="s">
        <v>28</v>
      </c>
      <c r="S1117" s="14" t="s">
        <v>166</v>
      </c>
      <c r="T1117" s="14" t="s">
        <v>167</v>
      </c>
      <c r="U1117" s="14" t="s">
        <v>43</v>
      </c>
      <c r="V1117" s="14" t="s">
        <v>3454</v>
      </c>
    </row>
    <row r="1118" spans="1:22" ht="17.100000000000001" customHeight="1" x14ac:dyDescent="0.25">
      <c r="A1118" s="28" t="s">
        <v>3455</v>
      </c>
      <c r="B1118" s="10">
        <v>44356</v>
      </c>
      <c r="C1118" s="9">
        <f t="shared" si="17"/>
        <v>2021</v>
      </c>
      <c r="D1118" s="9" t="str">
        <f>TEXT(salestable[[#This Row],[OrderDate]],"MMM")</f>
        <v>Jun</v>
      </c>
      <c r="E1118" s="9" t="s">
        <v>3456</v>
      </c>
      <c r="F1118" s="9" t="s">
        <v>666</v>
      </c>
      <c r="G1118" s="9" t="s">
        <v>302</v>
      </c>
      <c r="H1118" s="9" t="s">
        <v>303</v>
      </c>
      <c r="I1118" s="9" t="s">
        <v>98</v>
      </c>
      <c r="J1118" s="9" t="s">
        <v>26</v>
      </c>
      <c r="K1118" s="25">
        <v>5</v>
      </c>
      <c r="L1118" s="11">
        <v>352.33</v>
      </c>
      <c r="M1118" s="12">
        <v>0.25</v>
      </c>
      <c r="N1118" s="13">
        <v>158.55000000000001</v>
      </c>
      <c r="O1118" s="13">
        <v>7.38</v>
      </c>
      <c r="P1118" s="13">
        <v>1487.17</v>
      </c>
      <c r="Q1118" s="9" t="s">
        <v>59</v>
      </c>
      <c r="R1118" s="9" t="s">
        <v>132</v>
      </c>
      <c r="S1118" s="9" t="s">
        <v>210</v>
      </c>
      <c r="T1118" s="9" t="s">
        <v>42</v>
      </c>
      <c r="U1118" s="9" t="s">
        <v>43</v>
      </c>
      <c r="V1118" s="9" t="s">
        <v>3457</v>
      </c>
    </row>
    <row r="1119" spans="1:22" ht="17.100000000000001" customHeight="1" x14ac:dyDescent="0.25">
      <c r="A1119" s="29" t="s">
        <v>3458</v>
      </c>
      <c r="B1119" s="15">
        <v>44304</v>
      </c>
      <c r="C1119" s="9">
        <f t="shared" si="17"/>
        <v>2021</v>
      </c>
      <c r="D1119" s="9" t="str">
        <f>TEXT(salestable[[#This Row],[OrderDate]],"MMM")</f>
        <v>Apr</v>
      </c>
      <c r="E1119" s="14" t="s">
        <v>3459</v>
      </c>
      <c r="F1119" s="14" t="s">
        <v>566</v>
      </c>
      <c r="G1119" s="14" t="s">
        <v>208</v>
      </c>
      <c r="H1119" s="14" t="s">
        <v>209</v>
      </c>
      <c r="I1119" s="14" t="s">
        <v>25</v>
      </c>
      <c r="J1119" s="14" t="s">
        <v>256</v>
      </c>
      <c r="K1119" s="25">
        <v>2</v>
      </c>
      <c r="L1119" s="16">
        <v>525.02</v>
      </c>
      <c r="M1119" s="17">
        <v>0.05</v>
      </c>
      <c r="N1119" s="18">
        <v>79.8</v>
      </c>
      <c r="O1119" s="18">
        <v>4.99</v>
      </c>
      <c r="P1119" s="18">
        <v>1082.33</v>
      </c>
      <c r="Q1119" s="14" t="s">
        <v>40</v>
      </c>
      <c r="R1119" s="14" t="s">
        <v>28</v>
      </c>
      <c r="S1119" s="14" t="s">
        <v>124</v>
      </c>
      <c r="T1119" s="14" t="s">
        <v>125</v>
      </c>
      <c r="U1119" s="14" t="s">
        <v>43</v>
      </c>
      <c r="V1119" s="14" t="s">
        <v>3460</v>
      </c>
    </row>
    <row r="1120" spans="1:22" ht="17.100000000000001" customHeight="1" x14ac:dyDescent="0.25">
      <c r="A1120" s="28" t="s">
        <v>3461</v>
      </c>
      <c r="B1120" s="10">
        <v>43858</v>
      </c>
      <c r="C1120" s="9">
        <f t="shared" si="17"/>
        <v>2020</v>
      </c>
      <c r="D1120" s="9" t="str">
        <f>TEXT(salestable[[#This Row],[OrderDate]],"MMM")</f>
        <v>Jan</v>
      </c>
      <c r="E1120" s="9" t="s">
        <v>3462</v>
      </c>
      <c r="F1120" s="9" t="s">
        <v>120</v>
      </c>
      <c r="G1120" s="9" t="s">
        <v>574</v>
      </c>
      <c r="H1120" s="9" t="s">
        <v>575</v>
      </c>
      <c r="I1120" s="9" t="s">
        <v>98</v>
      </c>
      <c r="J1120" s="9" t="s">
        <v>26</v>
      </c>
      <c r="K1120" s="25">
        <v>4</v>
      </c>
      <c r="L1120" s="11">
        <v>426.76</v>
      </c>
      <c r="M1120" s="12">
        <v>0</v>
      </c>
      <c r="N1120" s="13">
        <v>85.35</v>
      </c>
      <c r="O1120" s="13">
        <v>12.34</v>
      </c>
      <c r="P1120" s="13">
        <v>1804.73</v>
      </c>
      <c r="Q1120" s="9" t="s">
        <v>59</v>
      </c>
      <c r="R1120" s="9" t="s">
        <v>28</v>
      </c>
      <c r="S1120" s="9" t="s">
        <v>139</v>
      </c>
      <c r="T1120" s="9" t="s">
        <v>140</v>
      </c>
      <c r="U1120" s="9" t="s">
        <v>43</v>
      </c>
      <c r="V1120" s="9" t="s">
        <v>3463</v>
      </c>
    </row>
    <row r="1121" spans="1:22" ht="17.100000000000001" customHeight="1" x14ac:dyDescent="0.25">
      <c r="A1121" s="29" t="s">
        <v>3464</v>
      </c>
      <c r="B1121" s="15">
        <v>43908</v>
      </c>
      <c r="C1121" s="9">
        <f t="shared" si="17"/>
        <v>2020</v>
      </c>
      <c r="D1121" s="9" t="str">
        <f>TEXT(salestable[[#This Row],[OrderDate]],"MMM")</f>
        <v>Mar</v>
      </c>
      <c r="E1121" s="14" t="s">
        <v>3465</v>
      </c>
      <c r="F1121" s="14" t="s">
        <v>405</v>
      </c>
      <c r="G1121" s="14" t="s">
        <v>96</v>
      </c>
      <c r="H1121" s="14" t="s">
        <v>97</v>
      </c>
      <c r="I1121" s="14" t="s">
        <v>98</v>
      </c>
      <c r="J1121" s="14" t="s">
        <v>39</v>
      </c>
      <c r="K1121" s="25">
        <v>5</v>
      </c>
      <c r="L1121" s="16">
        <v>349.26</v>
      </c>
      <c r="M1121" s="17">
        <v>0</v>
      </c>
      <c r="N1121" s="18">
        <v>139.69999999999999</v>
      </c>
      <c r="O1121" s="18">
        <v>4.34</v>
      </c>
      <c r="P1121" s="18">
        <v>1890.34</v>
      </c>
      <c r="Q1121" s="14" t="s">
        <v>153</v>
      </c>
      <c r="R1121" s="14" t="s">
        <v>28</v>
      </c>
      <c r="S1121" s="14" t="s">
        <v>71</v>
      </c>
      <c r="T1121" s="14" t="s">
        <v>42</v>
      </c>
      <c r="U1121" s="14" t="s">
        <v>43</v>
      </c>
      <c r="V1121" s="14" t="s">
        <v>3466</v>
      </c>
    </row>
    <row r="1122" spans="1:22" ht="17.100000000000001" customHeight="1" x14ac:dyDescent="0.25">
      <c r="A1122" s="28" t="s">
        <v>3467</v>
      </c>
      <c r="B1122" s="10">
        <v>45070</v>
      </c>
      <c r="C1122" s="9">
        <f t="shared" si="17"/>
        <v>2023</v>
      </c>
      <c r="D1122" s="9" t="str">
        <f>TEXT(salestable[[#This Row],[OrderDate]],"MMM")</f>
        <v>May</v>
      </c>
      <c r="E1122" s="9" t="s">
        <v>3468</v>
      </c>
      <c r="F1122" s="9" t="s">
        <v>336</v>
      </c>
      <c r="G1122" s="9" t="s">
        <v>172</v>
      </c>
      <c r="H1122" s="9" t="s">
        <v>173</v>
      </c>
      <c r="I1122" s="9" t="s">
        <v>108</v>
      </c>
      <c r="J1122" s="9" t="s">
        <v>26</v>
      </c>
      <c r="K1122" s="25">
        <v>4</v>
      </c>
      <c r="L1122" s="11">
        <v>461.75</v>
      </c>
      <c r="M1122" s="12">
        <v>0.25</v>
      </c>
      <c r="N1122" s="13">
        <v>166.23</v>
      </c>
      <c r="O1122" s="13">
        <v>14.34</v>
      </c>
      <c r="P1122" s="13">
        <v>1565.82</v>
      </c>
      <c r="Q1122" s="9" t="s">
        <v>69</v>
      </c>
      <c r="R1122" s="9" t="s">
        <v>28</v>
      </c>
      <c r="S1122" s="9" t="s">
        <v>29</v>
      </c>
      <c r="T1122" s="9" t="s">
        <v>30</v>
      </c>
      <c r="U1122" s="9" t="s">
        <v>31</v>
      </c>
      <c r="V1122" s="9" t="s">
        <v>993</v>
      </c>
    </row>
    <row r="1123" spans="1:22" ht="17.100000000000001" customHeight="1" x14ac:dyDescent="0.25">
      <c r="A1123" s="29" t="s">
        <v>3469</v>
      </c>
      <c r="B1123" s="15">
        <v>45240</v>
      </c>
      <c r="C1123" s="9">
        <f t="shared" si="17"/>
        <v>2023</v>
      </c>
      <c r="D1123" s="9" t="str">
        <f>TEXT(salestable[[#This Row],[OrderDate]],"MMM")</f>
        <v>Nov</v>
      </c>
      <c r="E1123" s="14" t="s">
        <v>3470</v>
      </c>
      <c r="F1123" s="14" t="s">
        <v>724</v>
      </c>
      <c r="G1123" s="14" t="s">
        <v>302</v>
      </c>
      <c r="H1123" s="14" t="s">
        <v>303</v>
      </c>
      <c r="I1123" s="14" t="s">
        <v>25</v>
      </c>
      <c r="J1123" s="14" t="s">
        <v>123</v>
      </c>
      <c r="K1123" s="25">
        <v>5</v>
      </c>
      <c r="L1123" s="16">
        <v>139.38</v>
      </c>
      <c r="M1123" s="17">
        <v>0</v>
      </c>
      <c r="N1123" s="18">
        <v>125.44</v>
      </c>
      <c r="O1123" s="18">
        <v>0.65</v>
      </c>
      <c r="P1123" s="18">
        <v>822.99</v>
      </c>
      <c r="Q1123" s="14" t="s">
        <v>40</v>
      </c>
      <c r="R1123" s="14" t="s">
        <v>28</v>
      </c>
      <c r="S1123" s="14" t="s">
        <v>100</v>
      </c>
      <c r="T1123" s="14" t="s">
        <v>101</v>
      </c>
      <c r="U1123" s="14" t="s">
        <v>43</v>
      </c>
      <c r="V1123" s="14" t="s">
        <v>3471</v>
      </c>
    </row>
    <row r="1124" spans="1:22" ht="17.100000000000001" customHeight="1" x14ac:dyDescent="0.25">
      <c r="A1124" s="28" t="s">
        <v>3472</v>
      </c>
      <c r="B1124" s="10">
        <v>44195</v>
      </c>
      <c r="C1124" s="9">
        <f t="shared" si="17"/>
        <v>2020</v>
      </c>
      <c r="D1124" s="9" t="str">
        <f>TEXT(salestable[[#This Row],[OrderDate]],"MMM")</f>
        <v>Dec</v>
      </c>
      <c r="E1124" s="9" t="s">
        <v>3473</v>
      </c>
      <c r="F1124" s="9" t="s">
        <v>986</v>
      </c>
      <c r="G1124" s="9" t="s">
        <v>151</v>
      </c>
      <c r="H1124" s="9" t="s">
        <v>152</v>
      </c>
      <c r="I1124" s="9" t="s">
        <v>180</v>
      </c>
      <c r="J1124" s="9" t="s">
        <v>58</v>
      </c>
      <c r="K1124" s="25">
        <v>2</v>
      </c>
      <c r="L1124" s="11">
        <v>99.34</v>
      </c>
      <c r="M1124" s="12">
        <v>0.1</v>
      </c>
      <c r="N1124" s="13">
        <v>21.46</v>
      </c>
      <c r="O1124" s="13">
        <v>6.55</v>
      </c>
      <c r="P1124" s="13">
        <v>206.82</v>
      </c>
      <c r="Q1124" s="9" t="s">
        <v>69</v>
      </c>
      <c r="R1124" s="9" t="s">
        <v>28</v>
      </c>
      <c r="S1124" s="9" t="s">
        <v>182</v>
      </c>
      <c r="T1124" s="9" t="s">
        <v>183</v>
      </c>
      <c r="U1124" s="9" t="s">
        <v>91</v>
      </c>
      <c r="V1124" s="9" t="s">
        <v>3474</v>
      </c>
    </row>
    <row r="1125" spans="1:22" ht="17.100000000000001" customHeight="1" x14ac:dyDescent="0.25">
      <c r="A1125" s="29" t="s">
        <v>3475</v>
      </c>
      <c r="B1125" s="15">
        <v>44496</v>
      </c>
      <c r="C1125" s="9">
        <f t="shared" si="17"/>
        <v>2021</v>
      </c>
      <c r="D1125" s="9" t="str">
        <f>TEXT(salestable[[#This Row],[OrderDate]],"MMM")</f>
        <v>Oct</v>
      </c>
      <c r="E1125" s="14" t="s">
        <v>3476</v>
      </c>
      <c r="F1125" s="14" t="s">
        <v>307</v>
      </c>
      <c r="G1125" s="14" t="s">
        <v>675</v>
      </c>
      <c r="H1125" s="14" t="s">
        <v>676</v>
      </c>
      <c r="I1125" s="14" t="s">
        <v>98</v>
      </c>
      <c r="J1125" s="14" t="s">
        <v>354</v>
      </c>
      <c r="K1125" s="25">
        <v>1</v>
      </c>
      <c r="L1125" s="16">
        <v>222.38</v>
      </c>
      <c r="M1125" s="17">
        <v>0</v>
      </c>
      <c r="N1125" s="18">
        <v>11.12</v>
      </c>
      <c r="O1125" s="18">
        <v>7.3</v>
      </c>
      <c r="P1125" s="18">
        <v>240.8</v>
      </c>
      <c r="Q1125" s="14" t="s">
        <v>80</v>
      </c>
      <c r="R1125" s="14" t="s">
        <v>28</v>
      </c>
      <c r="S1125" s="14" t="s">
        <v>124</v>
      </c>
      <c r="T1125" s="14" t="s">
        <v>125</v>
      </c>
      <c r="U1125" s="14" t="s">
        <v>43</v>
      </c>
      <c r="V1125" s="14" t="s">
        <v>3477</v>
      </c>
    </row>
    <row r="1126" spans="1:22" ht="17.100000000000001" customHeight="1" x14ac:dyDescent="0.25">
      <c r="A1126" s="28" t="s">
        <v>3478</v>
      </c>
      <c r="B1126" s="10">
        <v>44356</v>
      </c>
      <c r="C1126" s="9">
        <f t="shared" si="17"/>
        <v>2021</v>
      </c>
      <c r="D1126" s="9" t="str">
        <f>TEXT(salestable[[#This Row],[OrderDate]],"MMM")</f>
        <v>Jun</v>
      </c>
      <c r="E1126" s="9" t="s">
        <v>3479</v>
      </c>
      <c r="F1126" s="9" t="s">
        <v>3062</v>
      </c>
      <c r="G1126" s="9" t="s">
        <v>202</v>
      </c>
      <c r="H1126" s="9" t="s">
        <v>203</v>
      </c>
      <c r="I1126" s="9" t="s">
        <v>50</v>
      </c>
      <c r="J1126" s="9" t="s">
        <v>263</v>
      </c>
      <c r="K1126" s="25">
        <v>5</v>
      </c>
      <c r="L1126" s="11">
        <v>505.95</v>
      </c>
      <c r="M1126" s="12">
        <v>0.15</v>
      </c>
      <c r="N1126" s="13">
        <v>172.02</v>
      </c>
      <c r="O1126" s="13">
        <v>7.26</v>
      </c>
      <c r="P1126" s="13">
        <v>2329.5700000000002</v>
      </c>
      <c r="Q1126" s="9" t="s">
        <v>153</v>
      </c>
      <c r="R1126" s="9" t="s">
        <v>28</v>
      </c>
      <c r="S1126" s="9" t="s">
        <v>188</v>
      </c>
      <c r="T1126" s="9" t="s">
        <v>82</v>
      </c>
      <c r="U1126" s="9" t="s">
        <v>43</v>
      </c>
      <c r="V1126" s="9" t="s">
        <v>3480</v>
      </c>
    </row>
    <row r="1127" spans="1:22" ht="17.100000000000001" customHeight="1" x14ac:dyDescent="0.25">
      <c r="A1127" s="29" t="s">
        <v>3481</v>
      </c>
      <c r="B1127" s="15">
        <v>44529</v>
      </c>
      <c r="C1127" s="9">
        <f t="shared" si="17"/>
        <v>2021</v>
      </c>
      <c r="D1127" s="9" t="str">
        <f>TEXT(salestable[[#This Row],[OrderDate]],"MMM")</f>
        <v>Nov</v>
      </c>
      <c r="E1127" s="14" t="s">
        <v>3482</v>
      </c>
      <c r="F1127" s="14" t="s">
        <v>307</v>
      </c>
      <c r="G1127" s="14" t="s">
        <v>121</v>
      </c>
      <c r="H1127" s="14" t="s">
        <v>122</v>
      </c>
      <c r="I1127" s="14" t="s">
        <v>38</v>
      </c>
      <c r="J1127" s="14" t="s">
        <v>109</v>
      </c>
      <c r="K1127" s="25">
        <v>3</v>
      </c>
      <c r="L1127" s="16">
        <v>318.14</v>
      </c>
      <c r="M1127" s="17">
        <v>0.25</v>
      </c>
      <c r="N1127" s="18">
        <v>85.9</v>
      </c>
      <c r="O1127" s="18">
        <v>10.65</v>
      </c>
      <c r="P1127" s="18">
        <v>812.36</v>
      </c>
      <c r="Q1127" s="14" t="s">
        <v>153</v>
      </c>
      <c r="R1127" s="14" t="s">
        <v>28</v>
      </c>
      <c r="S1127" s="14" t="s">
        <v>228</v>
      </c>
      <c r="T1127" s="14" t="s">
        <v>82</v>
      </c>
      <c r="U1127" s="14" t="s">
        <v>72</v>
      </c>
      <c r="V1127" s="14" t="s">
        <v>3483</v>
      </c>
    </row>
    <row r="1128" spans="1:22" ht="17.100000000000001" customHeight="1" x14ac:dyDescent="0.25">
      <c r="A1128" s="28" t="s">
        <v>3484</v>
      </c>
      <c r="B1128" s="10">
        <v>45166</v>
      </c>
      <c r="C1128" s="9">
        <f t="shared" si="17"/>
        <v>2023</v>
      </c>
      <c r="D1128" s="9" t="str">
        <f>TEXT(salestable[[#This Row],[OrderDate]],"MMM")</f>
        <v>Aug</v>
      </c>
      <c r="E1128" s="9" t="s">
        <v>3485</v>
      </c>
      <c r="F1128" s="9" t="s">
        <v>207</v>
      </c>
      <c r="G1128" s="9" t="s">
        <v>352</v>
      </c>
      <c r="H1128" s="9" t="s">
        <v>353</v>
      </c>
      <c r="I1128" s="9" t="s">
        <v>38</v>
      </c>
      <c r="J1128" s="9" t="s">
        <v>79</v>
      </c>
      <c r="K1128" s="25">
        <v>5</v>
      </c>
      <c r="L1128" s="11">
        <v>126.65</v>
      </c>
      <c r="M1128" s="12">
        <v>0.05</v>
      </c>
      <c r="N1128" s="13">
        <v>108.29</v>
      </c>
      <c r="O1128" s="13">
        <v>11.95</v>
      </c>
      <c r="P1128" s="13">
        <v>721.83</v>
      </c>
      <c r="Q1128" s="9" t="s">
        <v>69</v>
      </c>
      <c r="R1128" s="9" t="s">
        <v>132</v>
      </c>
      <c r="S1128" s="9" t="s">
        <v>81</v>
      </c>
      <c r="T1128" s="9" t="s">
        <v>82</v>
      </c>
      <c r="U1128" s="9" t="s">
        <v>43</v>
      </c>
      <c r="V1128" s="9" t="s">
        <v>2449</v>
      </c>
    </row>
    <row r="1129" spans="1:22" ht="17.100000000000001" customHeight="1" x14ac:dyDescent="0.25">
      <c r="A1129" s="29" t="s">
        <v>3486</v>
      </c>
      <c r="B1129" s="15">
        <v>44713</v>
      </c>
      <c r="C1129" s="9">
        <f t="shared" si="17"/>
        <v>2022</v>
      </c>
      <c r="D1129" s="9" t="str">
        <f>TEXT(salestable[[#This Row],[OrderDate]],"MMM")</f>
        <v>Jun</v>
      </c>
      <c r="E1129" s="14" t="s">
        <v>3487</v>
      </c>
      <c r="F1129" s="14" t="s">
        <v>1137</v>
      </c>
      <c r="G1129" s="14" t="s">
        <v>302</v>
      </c>
      <c r="H1129" s="14" t="s">
        <v>303</v>
      </c>
      <c r="I1129" s="14" t="s">
        <v>38</v>
      </c>
      <c r="J1129" s="14" t="s">
        <v>263</v>
      </c>
      <c r="K1129" s="25">
        <v>1</v>
      </c>
      <c r="L1129" s="16">
        <v>442.31</v>
      </c>
      <c r="M1129" s="17">
        <v>0.1</v>
      </c>
      <c r="N1129" s="18">
        <v>71.650000000000006</v>
      </c>
      <c r="O1129" s="18">
        <v>9.3800000000000008</v>
      </c>
      <c r="P1129" s="18">
        <v>479.11</v>
      </c>
      <c r="Q1129" s="14" t="s">
        <v>69</v>
      </c>
      <c r="R1129" s="14" t="s">
        <v>132</v>
      </c>
      <c r="S1129" s="14" t="s">
        <v>89</v>
      </c>
      <c r="T1129" s="14" t="s">
        <v>90</v>
      </c>
      <c r="U1129" s="14" t="s">
        <v>43</v>
      </c>
      <c r="V1129" s="14" t="s">
        <v>3488</v>
      </c>
    </row>
    <row r="1130" spans="1:22" ht="17.100000000000001" customHeight="1" x14ac:dyDescent="0.25">
      <c r="A1130" s="28" t="s">
        <v>3489</v>
      </c>
      <c r="B1130" s="10">
        <v>44861</v>
      </c>
      <c r="C1130" s="9">
        <f t="shared" si="17"/>
        <v>2022</v>
      </c>
      <c r="D1130" s="9" t="str">
        <f>TEXT(salestable[[#This Row],[OrderDate]],"MMM")</f>
        <v>Oct</v>
      </c>
      <c r="E1130" s="9" t="s">
        <v>3490</v>
      </c>
      <c r="F1130" s="9" t="s">
        <v>1321</v>
      </c>
      <c r="G1130" s="9" t="s">
        <v>374</v>
      </c>
      <c r="H1130" s="9" t="s">
        <v>375</v>
      </c>
      <c r="I1130" s="9" t="s">
        <v>98</v>
      </c>
      <c r="J1130" s="9" t="s">
        <v>79</v>
      </c>
      <c r="K1130" s="25">
        <v>1</v>
      </c>
      <c r="L1130" s="11">
        <v>339.25</v>
      </c>
      <c r="M1130" s="12">
        <v>0</v>
      </c>
      <c r="N1130" s="13">
        <v>16.96</v>
      </c>
      <c r="O1130" s="13">
        <v>6.1</v>
      </c>
      <c r="P1130" s="13">
        <v>362.31</v>
      </c>
      <c r="Q1130" s="9" t="s">
        <v>27</v>
      </c>
      <c r="R1130" s="9" t="s">
        <v>132</v>
      </c>
      <c r="S1130" s="9" t="s">
        <v>81</v>
      </c>
      <c r="T1130" s="9" t="s">
        <v>82</v>
      </c>
      <c r="U1130" s="9" t="s">
        <v>235</v>
      </c>
      <c r="V1130" s="9" t="s">
        <v>3491</v>
      </c>
    </row>
    <row r="1131" spans="1:22" ht="17.100000000000001" customHeight="1" x14ac:dyDescent="0.25">
      <c r="A1131" s="29" t="s">
        <v>3492</v>
      </c>
      <c r="B1131" s="15">
        <v>44857</v>
      </c>
      <c r="C1131" s="9">
        <f t="shared" si="17"/>
        <v>2022</v>
      </c>
      <c r="D1131" s="9" t="str">
        <f>TEXT(salestable[[#This Row],[OrderDate]],"MMM")</f>
        <v>Oct</v>
      </c>
      <c r="E1131" s="14" t="s">
        <v>3493</v>
      </c>
      <c r="F1131" s="14" t="s">
        <v>113</v>
      </c>
      <c r="G1131" s="14" t="s">
        <v>352</v>
      </c>
      <c r="H1131" s="14" t="s">
        <v>353</v>
      </c>
      <c r="I1131" s="14" t="s">
        <v>50</v>
      </c>
      <c r="J1131" s="14" t="s">
        <v>26</v>
      </c>
      <c r="K1131" s="25">
        <v>5</v>
      </c>
      <c r="L1131" s="16">
        <v>89.68</v>
      </c>
      <c r="M1131" s="17">
        <v>0.1</v>
      </c>
      <c r="N1131" s="18">
        <v>32.28</v>
      </c>
      <c r="O1131" s="18">
        <v>9.2100000000000009</v>
      </c>
      <c r="P1131" s="18">
        <v>445.05</v>
      </c>
      <c r="Q1131" s="14" t="s">
        <v>27</v>
      </c>
      <c r="R1131" s="14" t="s">
        <v>99</v>
      </c>
      <c r="S1131" s="14" t="s">
        <v>188</v>
      </c>
      <c r="T1131" s="14" t="s">
        <v>82</v>
      </c>
      <c r="U1131" s="14" t="s">
        <v>43</v>
      </c>
      <c r="V1131" s="14" t="s">
        <v>3494</v>
      </c>
    </row>
    <row r="1132" spans="1:22" ht="17.100000000000001" customHeight="1" x14ac:dyDescent="0.25">
      <c r="A1132" s="28" t="s">
        <v>3495</v>
      </c>
      <c r="B1132" s="10">
        <v>45477</v>
      </c>
      <c r="C1132" s="9">
        <f t="shared" si="17"/>
        <v>2024</v>
      </c>
      <c r="D1132" s="9" t="str">
        <f>TEXT(salestable[[#This Row],[OrderDate]],"MMM")</f>
        <v>Jul</v>
      </c>
      <c r="E1132" s="9" t="s">
        <v>3496</v>
      </c>
      <c r="F1132" s="9" t="s">
        <v>150</v>
      </c>
      <c r="G1132" s="9" t="s">
        <v>261</v>
      </c>
      <c r="H1132" s="9" t="s">
        <v>262</v>
      </c>
      <c r="I1132" s="9" t="s">
        <v>180</v>
      </c>
      <c r="J1132" s="9" t="s">
        <v>39</v>
      </c>
      <c r="K1132" s="25">
        <v>2</v>
      </c>
      <c r="L1132" s="11">
        <v>104.69</v>
      </c>
      <c r="M1132" s="12">
        <v>0.25</v>
      </c>
      <c r="N1132" s="13">
        <v>7.85</v>
      </c>
      <c r="O1132" s="13">
        <v>3.35</v>
      </c>
      <c r="P1132" s="13">
        <v>168.24</v>
      </c>
      <c r="Q1132" s="9" t="s">
        <v>69</v>
      </c>
      <c r="R1132" s="9" t="s">
        <v>132</v>
      </c>
      <c r="S1132" s="9" t="s">
        <v>81</v>
      </c>
      <c r="T1132" s="9" t="s">
        <v>82</v>
      </c>
      <c r="U1132" s="9" t="s">
        <v>72</v>
      </c>
      <c r="V1132" s="9" t="s">
        <v>3497</v>
      </c>
    </row>
    <row r="1133" spans="1:22" ht="17.100000000000001" customHeight="1" x14ac:dyDescent="0.25">
      <c r="A1133" s="29" t="s">
        <v>3498</v>
      </c>
      <c r="B1133" s="15">
        <v>44749</v>
      </c>
      <c r="C1133" s="9">
        <f t="shared" si="17"/>
        <v>2022</v>
      </c>
      <c r="D1133" s="9" t="str">
        <f>TEXT(salestable[[#This Row],[OrderDate]],"MMM")</f>
        <v>Jul</v>
      </c>
      <c r="E1133" s="14" t="s">
        <v>3499</v>
      </c>
      <c r="F1133" s="14" t="s">
        <v>648</v>
      </c>
      <c r="G1133" s="14" t="s">
        <v>492</v>
      </c>
      <c r="H1133" s="14" t="s">
        <v>493</v>
      </c>
      <c r="I1133" s="14" t="s">
        <v>50</v>
      </c>
      <c r="J1133" s="14" t="s">
        <v>256</v>
      </c>
      <c r="K1133" s="25">
        <v>3</v>
      </c>
      <c r="L1133" s="16">
        <v>282.42</v>
      </c>
      <c r="M1133" s="17">
        <v>0.05</v>
      </c>
      <c r="N1133" s="18">
        <v>96.59</v>
      </c>
      <c r="O1133" s="18">
        <v>6.68</v>
      </c>
      <c r="P1133" s="18">
        <v>908.17</v>
      </c>
      <c r="Q1133" s="14" t="s">
        <v>69</v>
      </c>
      <c r="R1133" s="14" t="s">
        <v>28</v>
      </c>
      <c r="S1133" s="14" t="s">
        <v>221</v>
      </c>
      <c r="T1133" s="14" t="s">
        <v>222</v>
      </c>
      <c r="U1133" s="14" t="s">
        <v>43</v>
      </c>
      <c r="V1133" s="14" t="s">
        <v>3500</v>
      </c>
    </row>
    <row r="1134" spans="1:22" ht="17.100000000000001" customHeight="1" x14ac:dyDescent="0.25">
      <c r="A1134" s="28" t="s">
        <v>3501</v>
      </c>
      <c r="B1134" s="10">
        <v>44580</v>
      </c>
      <c r="C1134" s="9">
        <f t="shared" si="17"/>
        <v>2022</v>
      </c>
      <c r="D1134" s="9" t="str">
        <f>TEXT(salestable[[#This Row],[OrderDate]],"MMM")</f>
        <v>Jan</v>
      </c>
      <c r="E1134" s="9" t="s">
        <v>3502</v>
      </c>
      <c r="F1134" s="9" t="s">
        <v>680</v>
      </c>
      <c r="G1134" s="9" t="s">
        <v>337</v>
      </c>
      <c r="H1134" s="9" t="s">
        <v>338</v>
      </c>
      <c r="I1134" s="9" t="s">
        <v>38</v>
      </c>
      <c r="J1134" s="9" t="s">
        <v>68</v>
      </c>
      <c r="K1134" s="25">
        <v>2</v>
      </c>
      <c r="L1134" s="11">
        <v>154.66999999999999</v>
      </c>
      <c r="M1134" s="12">
        <v>0.15</v>
      </c>
      <c r="N1134" s="13">
        <v>21.04</v>
      </c>
      <c r="O1134" s="13">
        <v>5.87</v>
      </c>
      <c r="P1134" s="13">
        <v>289.85000000000002</v>
      </c>
      <c r="Q1134" s="9" t="s">
        <v>27</v>
      </c>
      <c r="R1134" s="9" t="s">
        <v>28</v>
      </c>
      <c r="S1134" s="9" t="s">
        <v>41</v>
      </c>
      <c r="T1134" s="9" t="s">
        <v>42</v>
      </c>
      <c r="U1134" s="9" t="s">
        <v>43</v>
      </c>
      <c r="V1134" s="9" t="s">
        <v>3503</v>
      </c>
    </row>
    <row r="1135" spans="1:22" ht="17.100000000000001" customHeight="1" x14ac:dyDescent="0.25">
      <c r="A1135" s="29" t="s">
        <v>3504</v>
      </c>
      <c r="B1135" s="15">
        <v>44193</v>
      </c>
      <c r="C1135" s="9">
        <f t="shared" si="17"/>
        <v>2020</v>
      </c>
      <c r="D1135" s="9" t="str">
        <f>TEXT(salestable[[#This Row],[OrderDate]],"MMM")</f>
        <v>Dec</v>
      </c>
      <c r="E1135" s="14" t="s">
        <v>3505</v>
      </c>
      <c r="F1135" s="14" t="s">
        <v>159</v>
      </c>
      <c r="G1135" s="14" t="s">
        <v>137</v>
      </c>
      <c r="H1135" s="14" t="s">
        <v>138</v>
      </c>
      <c r="I1135" s="14" t="s">
        <v>25</v>
      </c>
      <c r="J1135" s="14" t="s">
        <v>68</v>
      </c>
      <c r="K1135" s="25">
        <v>1</v>
      </c>
      <c r="L1135" s="16">
        <v>482.86</v>
      </c>
      <c r="M1135" s="17">
        <v>0</v>
      </c>
      <c r="N1135" s="18">
        <v>24.14</v>
      </c>
      <c r="O1135" s="18">
        <v>11.35</v>
      </c>
      <c r="P1135" s="18">
        <v>518.35</v>
      </c>
      <c r="Q1135" s="14" t="s">
        <v>153</v>
      </c>
      <c r="R1135" s="14" t="s">
        <v>28</v>
      </c>
      <c r="S1135" s="14" t="s">
        <v>221</v>
      </c>
      <c r="T1135" s="14" t="s">
        <v>222</v>
      </c>
      <c r="U1135" s="14" t="s">
        <v>43</v>
      </c>
      <c r="V1135" s="14" t="s">
        <v>3506</v>
      </c>
    </row>
    <row r="1136" spans="1:22" ht="17.100000000000001" customHeight="1" x14ac:dyDescent="0.25">
      <c r="A1136" s="28" t="s">
        <v>3507</v>
      </c>
      <c r="B1136" s="10">
        <v>45605</v>
      </c>
      <c r="C1136" s="9">
        <f t="shared" si="17"/>
        <v>2024</v>
      </c>
      <c r="D1136" s="9" t="str">
        <f>TEXT(salestable[[#This Row],[OrderDate]],"MMM")</f>
        <v>Nov</v>
      </c>
      <c r="E1136" s="9" t="s">
        <v>3508</v>
      </c>
      <c r="F1136" s="9" t="s">
        <v>373</v>
      </c>
      <c r="G1136" s="9" t="s">
        <v>456</v>
      </c>
      <c r="H1136" s="9" t="s">
        <v>457</v>
      </c>
      <c r="I1136" s="9" t="s">
        <v>50</v>
      </c>
      <c r="J1136" s="9" t="s">
        <v>256</v>
      </c>
      <c r="K1136" s="25">
        <v>2</v>
      </c>
      <c r="L1136" s="11">
        <v>481.99</v>
      </c>
      <c r="M1136" s="12">
        <v>0.1</v>
      </c>
      <c r="N1136" s="13">
        <v>43.38</v>
      </c>
      <c r="O1136" s="13">
        <v>3.54</v>
      </c>
      <c r="P1136" s="13">
        <v>914.5</v>
      </c>
      <c r="Q1136" s="9" t="s">
        <v>80</v>
      </c>
      <c r="R1136" s="9" t="s">
        <v>99</v>
      </c>
      <c r="S1136" s="9" t="s">
        <v>89</v>
      </c>
      <c r="T1136" s="9" t="s">
        <v>90</v>
      </c>
      <c r="U1136" s="9" t="s">
        <v>43</v>
      </c>
      <c r="V1136" s="9" t="s">
        <v>3509</v>
      </c>
    </row>
    <row r="1137" spans="1:22" ht="17.100000000000001" customHeight="1" x14ac:dyDescent="0.25">
      <c r="A1137" s="29" t="s">
        <v>3510</v>
      </c>
      <c r="B1137" s="15">
        <v>45362</v>
      </c>
      <c r="C1137" s="9">
        <f t="shared" si="17"/>
        <v>2024</v>
      </c>
      <c r="D1137" s="9" t="str">
        <f>TEXT(salestable[[#This Row],[OrderDate]],"MMM")</f>
        <v>Mar</v>
      </c>
      <c r="E1137" s="14" t="s">
        <v>3511</v>
      </c>
      <c r="F1137" s="14" t="s">
        <v>986</v>
      </c>
      <c r="G1137" s="14" t="s">
        <v>96</v>
      </c>
      <c r="H1137" s="14" t="s">
        <v>97</v>
      </c>
      <c r="I1137" s="14" t="s">
        <v>180</v>
      </c>
      <c r="J1137" s="14" t="s">
        <v>39</v>
      </c>
      <c r="K1137" s="25">
        <v>4</v>
      </c>
      <c r="L1137" s="16">
        <v>224.98</v>
      </c>
      <c r="M1137" s="17">
        <v>0.25</v>
      </c>
      <c r="N1137" s="18">
        <v>121.49</v>
      </c>
      <c r="O1137" s="18">
        <v>2.15</v>
      </c>
      <c r="P1137" s="18">
        <v>798.58</v>
      </c>
      <c r="Q1137" s="14" t="s">
        <v>80</v>
      </c>
      <c r="R1137" s="14" t="s">
        <v>28</v>
      </c>
      <c r="S1137" s="14" t="s">
        <v>89</v>
      </c>
      <c r="T1137" s="14" t="s">
        <v>90</v>
      </c>
      <c r="U1137" s="14" t="s">
        <v>43</v>
      </c>
      <c r="V1137" s="14" t="s">
        <v>3071</v>
      </c>
    </row>
    <row r="1138" spans="1:22" ht="17.100000000000001" customHeight="1" x14ac:dyDescent="0.25">
      <c r="A1138" s="28" t="s">
        <v>3512</v>
      </c>
      <c r="B1138" s="10">
        <v>45128</v>
      </c>
      <c r="C1138" s="9">
        <f t="shared" si="17"/>
        <v>2023</v>
      </c>
      <c r="D1138" s="9" t="str">
        <f>TEXT(salestable[[#This Row],[OrderDate]],"MMM")</f>
        <v>Jul</v>
      </c>
      <c r="E1138" s="9" t="s">
        <v>3513</v>
      </c>
      <c r="F1138" s="9" t="s">
        <v>637</v>
      </c>
      <c r="G1138" s="9" t="s">
        <v>137</v>
      </c>
      <c r="H1138" s="9" t="s">
        <v>138</v>
      </c>
      <c r="I1138" s="9" t="s">
        <v>108</v>
      </c>
      <c r="J1138" s="9" t="s">
        <v>123</v>
      </c>
      <c r="K1138" s="25">
        <v>2</v>
      </c>
      <c r="L1138" s="11">
        <v>533.29999999999995</v>
      </c>
      <c r="M1138" s="12">
        <v>0</v>
      </c>
      <c r="N1138" s="13">
        <v>85.33</v>
      </c>
      <c r="O1138" s="13">
        <v>11.59</v>
      </c>
      <c r="P1138" s="13">
        <v>1163.52</v>
      </c>
      <c r="Q1138" s="9" t="s">
        <v>69</v>
      </c>
      <c r="R1138" s="9" t="s">
        <v>28</v>
      </c>
      <c r="S1138" s="9" t="s">
        <v>145</v>
      </c>
      <c r="T1138" s="9" t="s">
        <v>146</v>
      </c>
      <c r="U1138" s="9" t="s">
        <v>43</v>
      </c>
      <c r="V1138" s="9" t="s">
        <v>1315</v>
      </c>
    </row>
    <row r="1139" spans="1:22" ht="17.100000000000001" customHeight="1" x14ac:dyDescent="0.25">
      <c r="A1139" s="29" t="s">
        <v>3514</v>
      </c>
      <c r="B1139" s="15">
        <v>45360</v>
      </c>
      <c r="C1139" s="9">
        <f t="shared" si="17"/>
        <v>2024</v>
      </c>
      <c r="D1139" s="9" t="str">
        <f>TEXT(salestable[[#This Row],[OrderDate]],"MMM")</f>
        <v>Mar</v>
      </c>
      <c r="E1139" s="14" t="s">
        <v>3515</v>
      </c>
      <c r="F1139" s="14" t="s">
        <v>150</v>
      </c>
      <c r="G1139" s="14" t="s">
        <v>261</v>
      </c>
      <c r="H1139" s="14" t="s">
        <v>262</v>
      </c>
      <c r="I1139" s="14" t="s">
        <v>98</v>
      </c>
      <c r="J1139" s="14" t="s">
        <v>263</v>
      </c>
      <c r="K1139" s="25">
        <v>5</v>
      </c>
      <c r="L1139" s="16">
        <v>500.49</v>
      </c>
      <c r="M1139" s="17">
        <v>0.1</v>
      </c>
      <c r="N1139" s="18">
        <v>180.18</v>
      </c>
      <c r="O1139" s="18">
        <v>7.6</v>
      </c>
      <c r="P1139" s="18">
        <v>2439.98</v>
      </c>
      <c r="Q1139" s="14" t="s">
        <v>27</v>
      </c>
      <c r="R1139" s="14" t="s">
        <v>28</v>
      </c>
      <c r="S1139" s="14" t="s">
        <v>81</v>
      </c>
      <c r="T1139" s="14" t="s">
        <v>82</v>
      </c>
      <c r="U1139" s="14" t="s">
        <v>43</v>
      </c>
      <c r="V1139" s="14" t="s">
        <v>3516</v>
      </c>
    </row>
    <row r="1140" spans="1:22" ht="17.100000000000001" customHeight="1" x14ac:dyDescent="0.25">
      <c r="A1140" s="28" t="s">
        <v>3517</v>
      </c>
      <c r="B1140" s="10">
        <v>44636</v>
      </c>
      <c r="C1140" s="9">
        <f t="shared" si="17"/>
        <v>2022</v>
      </c>
      <c r="D1140" s="9" t="str">
        <f>TEXT(salestable[[#This Row],[OrderDate]],"MMM")</f>
        <v>Mar</v>
      </c>
      <c r="E1140" s="9" t="s">
        <v>3518</v>
      </c>
      <c r="F1140" s="9" t="s">
        <v>706</v>
      </c>
      <c r="G1140" s="9" t="s">
        <v>23</v>
      </c>
      <c r="H1140" s="9" t="s">
        <v>24</v>
      </c>
      <c r="I1140" s="9" t="s">
        <v>38</v>
      </c>
      <c r="J1140" s="9" t="s">
        <v>123</v>
      </c>
      <c r="K1140" s="25">
        <v>4</v>
      </c>
      <c r="L1140" s="11">
        <v>541.77</v>
      </c>
      <c r="M1140" s="12">
        <v>0.05</v>
      </c>
      <c r="N1140" s="13">
        <v>247.05</v>
      </c>
      <c r="O1140" s="13">
        <v>13.24</v>
      </c>
      <c r="P1140" s="13">
        <v>2319.02</v>
      </c>
      <c r="Q1140" s="9" t="s">
        <v>69</v>
      </c>
      <c r="R1140" s="9" t="s">
        <v>132</v>
      </c>
      <c r="S1140" s="9" t="s">
        <v>51</v>
      </c>
      <c r="T1140" s="9" t="s">
        <v>42</v>
      </c>
      <c r="U1140" s="9" t="s">
        <v>43</v>
      </c>
      <c r="V1140" s="9" t="s">
        <v>2115</v>
      </c>
    </row>
    <row r="1141" spans="1:22" ht="17.100000000000001" customHeight="1" x14ac:dyDescent="0.25">
      <c r="A1141" s="29" t="s">
        <v>3519</v>
      </c>
      <c r="B1141" s="15">
        <v>44569</v>
      </c>
      <c r="C1141" s="9">
        <f t="shared" si="17"/>
        <v>2022</v>
      </c>
      <c r="D1141" s="9" t="str">
        <f>TEXT(salestable[[#This Row],[OrderDate]],"MMM")</f>
        <v>Jan</v>
      </c>
      <c r="E1141" s="14" t="s">
        <v>3520</v>
      </c>
      <c r="F1141" s="14" t="s">
        <v>1099</v>
      </c>
      <c r="G1141" s="14" t="s">
        <v>87</v>
      </c>
      <c r="H1141" s="14" t="s">
        <v>88</v>
      </c>
      <c r="I1141" s="14" t="s">
        <v>180</v>
      </c>
      <c r="J1141" s="14" t="s">
        <v>256</v>
      </c>
      <c r="K1141" s="25">
        <v>5</v>
      </c>
      <c r="L1141" s="16">
        <v>314.95999999999998</v>
      </c>
      <c r="M1141" s="17">
        <v>0</v>
      </c>
      <c r="N1141" s="18">
        <v>0</v>
      </c>
      <c r="O1141" s="18">
        <v>5.82</v>
      </c>
      <c r="P1141" s="18">
        <v>1580.62</v>
      </c>
      <c r="Q1141" s="14" t="s">
        <v>27</v>
      </c>
      <c r="R1141" s="14" t="s">
        <v>28</v>
      </c>
      <c r="S1141" s="14" t="s">
        <v>29</v>
      </c>
      <c r="T1141" s="14" t="s">
        <v>30</v>
      </c>
      <c r="U1141" s="14" t="s">
        <v>91</v>
      </c>
      <c r="V1141" s="14" t="s">
        <v>3521</v>
      </c>
    </row>
    <row r="1142" spans="1:22" ht="17.100000000000001" customHeight="1" x14ac:dyDescent="0.25">
      <c r="A1142" s="28" t="s">
        <v>3522</v>
      </c>
      <c r="B1142" s="10">
        <v>44869</v>
      </c>
      <c r="C1142" s="9">
        <f t="shared" si="17"/>
        <v>2022</v>
      </c>
      <c r="D1142" s="9" t="str">
        <f>TEXT(salestable[[#This Row],[OrderDate]],"MMM")</f>
        <v>Nov</v>
      </c>
      <c r="E1142" s="9" t="s">
        <v>3523</v>
      </c>
      <c r="F1142" s="9" t="s">
        <v>501</v>
      </c>
      <c r="G1142" s="9" t="s">
        <v>374</v>
      </c>
      <c r="H1142" s="9" t="s">
        <v>375</v>
      </c>
      <c r="I1142" s="9" t="s">
        <v>38</v>
      </c>
      <c r="J1142" s="9" t="s">
        <v>68</v>
      </c>
      <c r="K1142" s="25">
        <v>1</v>
      </c>
      <c r="L1142" s="11">
        <v>474.08</v>
      </c>
      <c r="M1142" s="12">
        <v>0.05</v>
      </c>
      <c r="N1142" s="13">
        <v>36.03</v>
      </c>
      <c r="O1142" s="13">
        <v>3.99</v>
      </c>
      <c r="P1142" s="13">
        <v>490.4</v>
      </c>
      <c r="Q1142" s="9" t="s">
        <v>69</v>
      </c>
      <c r="R1142" s="9" t="s">
        <v>28</v>
      </c>
      <c r="S1142" s="9" t="s">
        <v>182</v>
      </c>
      <c r="T1142" s="9" t="s">
        <v>183</v>
      </c>
      <c r="U1142" s="9" t="s">
        <v>235</v>
      </c>
      <c r="V1142" s="9" t="s">
        <v>1459</v>
      </c>
    </row>
    <row r="1143" spans="1:22" ht="17.100000000000001" customHeight="1" x14ac:dyDescent="0.25">
      <c r="A1143" s="29" t="s">
        <v>3524</v>
      </c>
      <c r="B1143" s="15">
        <v>45046</v>
      </c>
      <c r="C1143" s="9">
        <f t="shared" si="17"/>
        <v>2023</v>
      </c>
      <c r="D1143" s="9" t="str">
        <f>TEXT(salestable[[#This Row],[OrderDate]],"MMM")</f>
        <v>Apr</v>
      </c>
      <c r="E1143" s="14" t="s">
        <v>3525</v>
      </c>
      <c r="F1143" s="14" t="s">
        <v>694</v>
      </c>
      <c r="G1143" s="14" t="s">
        <v>208</v>
      </c>
      <c r="H1143" s="14" t="s">
        <v>209</v>
      </c>
      <c r="I1143" s="14" t="s">
        <v>38</v>
      </c>
      <c r="J1143" s="14" t="s">
        <v>263</v>
      </c>
      <c r="K1143" s="25">
        <v>2</v>
      </c>
      <c r="L1143" s="16">
        <v>349.96</v>
      </c>
      <c r="M1143" s="17">
        <v>0.1</v>
      </c>
      <c r="N1143" s="18">
        <v>31.5</v>
      </c>
      <c r="O1143" s="18">
        <v>1.29</v>
      </c>
      <c r="P1143" s="18">
        <v>662.72</v>
      </c>
      <c r="Q1143" s="14" t="s">
        <v>40</v>
      </c>
      <c r="R1143" s="14" t="s">
        <v>28</v>
      </c>
      <c r="S1143" s="14" t="s">
        <v>124</v>
      </c>
      <c r="T1143" s="14" t="s">
        <v>125</v>
      </c>
      <c r="U1143" s="14" t="s">
        <v>235</v>
      </c>
      <c r="V1143" s="14" t="s">
        <v>1399</v>
      </c>
    </row>
    <row r="1144" spans="1:22" ht="17.100000000000001" customHeight="1" x14ac:dyDescent="0.25">
      <c r="A1144" s="28" t="s">
        <v>3526</v>
      </c>
      <c r="B1144" s="10">
        <v>45485</v>
      </c>
      <c r="C1144" s="9">
        <f t="shared" si="17"/>
        <v>2024</v>
      </c>
      <c r="D1144" s="9" t="str">
        <f>TEXT(salestable[[#This Row],[OrderDate]],"MMM")</f>
        <v>Jul</v>
      </c>
      <c r="E1144" s="9" t="s">
        <v>3527</v>
      </c>
      <c r="F1144" s="9" t="s">
        <v>220</v>
      </c>
      <c r="G1144" s="9" t="s">
        <v>244</v>
      </c>
      <c r="H1144" s="9" t="s">
        <v>245</v>
      </c>
      <c r="I1144" s="9" t="s">
        <v>108</v>
      </c>
      <c r="J1144" s="9" t="s">
        <v>26</v>
      </c>
      <c r="K1144" s="25">
        <v>2</v>
      </c>
      <c r="L1144" s="11">
        <v>369.02</v>
      </c>
      <c r="M1144" s="12">
        <v>0.05</v>
      </c>
      <c r="N1144" s="13">
        <v>56.09</v>
      </c>
      <c r="O1144" s="13">
        <v>4.33</v>
      </c>
      <c r="P1144" s="13">
        <v>761.56</v>
      </c>
      <c r="Q1144" s="9" t="s">
        <v>69</v>
      </c>
      <c r="R1144" s="9" t="s">
        <v>28</v>
      </c>
      <c r="S1144" s="9" t="s">
        <v>60</v>
      </c>
      <c r="T1144" s="9" t="s">
        <v>61</v>
      </c>
      <c r="U1144" s="9" t="s">
        <v>43</v>
      </c>
      <c r="V1144" s="9" t="s">
        <v>415</v>
      </c>
    </row>
    <row r="1145" spans="1:22" ht="17.100000000000001" customHeight="1" x14ac:dyDescent="0.25">
      <c r="A1145" s="29" t="s">
        <v>3528</v>
      </c>
      <c r="B1145" s="15">
        <v>44315</v>
      </c>
      <c r="C1145" s="9">
        <f t="shared" si="17"/>
        <v>2021</v>
      </c>
      <c r="D1145" s="9" t="str">
        <f>TEXT(salestable[[#This Row],[OrderDate]],"MMM")</f>
        <v>Apr</v>
      </c>
      <c r="E1145" s="14" t="s">
        <v>3529</v>
      </c>
      <c r="F1145" s="14" t="s">
        <v>716</v>
      </c>
      <c r="G1145" s="14" t="s">
        <v>337</v>
      </c>
      <c r="H1145" s="14" t="s">
        <v>338</v>
      </c>
      <c r="I1145" s="14" t="s">
        <v>108</v>
      </c>
      <c r="J1145" s="14" t="s">
        <v>26</v>
      </c>
      <c r="K1145" s="25">
        <v>4</v>
      </c>
      <c r="L1145" s="16">
        <v>200.46</v>
      </c>
      <c r="M1145" s="17">
        <v>0.15</v>
      </c>
      <c r="N1145" s="18">
        <v>54.53</v>
      </c>
      <c r="O1145" s="18">
        <v>12.79</v>
      </c>
      <c r="P1145" s="18">
        <v>748.88</v>
      </c>
      <c r="Q1145" s="14" t="s">
        <v>27</v>
      </c>
      <c r="R1145" s="14" t="s">
        <v>28</v>
      </c>
      <c r="S1145" s="14" t="s">
        <v>154</v>
      </c>
      <c r="T1145" s="14" t="s">
        <v>155</v>
      </c>
      <c r="U1145" s="14" t="s">
        <v>43</v>
      </c>
      <c r="V1145" s="14" t="s">
        <v>3530</v>
      </c>
    </row>
    <row r="1146" spans="1:22" ht="17.100000000000001" customHeight="1" x14ac:dyDescent="0.25">
      <c r="A1146" s="28" t="s">
        <v>3531</v>
      </c>
      <c r="B1146" s="10">
        <v>43858</v>
      </c>
      <c r="C1146" s="9">
        <f t="shared" si="17"/>
        <v>2020</v>
      </c>
      <c r="D1146" s="9" t="str">
        <f>TEXT(salestable[[#This Row],[OrderDate]],"MMM")</f>
        <v>Jan</v>
      </c>
      <c r="E1146" s="9" t="s">
        <v>3532</v>
      </c>
      <c r="F1146" s="9" t="s">
        <v>159</v>
      </c>
      <c r="G1146" s="9" t="s">
        <v>56</v>
      </c>
      <c r="H1146" s="9" t="s">
        <v>57</v>
      </c>
      <c r="I1146" s="9" t="s">
        <v>25</v>
      </c>
      <c r="J1146" s="9" t="s">
        <v>109</v>
      </c>
      <c r="K1146" s="25">
        <v>4</v>
      </c>
      <c r="L1146" s="11">
        <v>317.08</v>
      </c>
      <c r="M1146" s="12">
        <v>0</v>
      </c>
      <c r="N1146" s="13">
        <v>101.47</v>
      </c>
      <c r="O1146" s="13">
        <v>5.18</v>
      </c>
      <c r="P1146" s="13">
        <v>1374.97</v>
      </c>
      <c r="Q1146" s="9" t="s">
        <v>27</v>
      </c>
      <c r="R1146" s="9" t="s">
        <v>28</v>
      </c>
      <c r="S1146" s="9" t="s">
        <v>182</v>
      </c>
      <c r="T1146" s="9" t="s">
        <v>183</v>
      </c>
      <c r="U1146" s="9" t="s">
        <v>43</v>
      </c>
      <c r="V1146" s="9" t="s">
        <v>3533</v>
      </c>
    </row>
    <row r="1147" spans="1:22" ht="17.100000000000001" customHeight="1" x14ac:dyDescent="0.25">
      <c r="A1147" s="29" t="s">
        <v>3534</v>
      </c>
      <c r="B1147" s="15">
        <v>44544</v>
      </c>
      <c r="C1147" s="9">
        <f t="shared" si="17"/>
        <v>2021</v>
      </c>
      <c r="D1147" s="9" t="str">
        <f>TEXT(salestable[[#This Row],[OrderDate]],"MMM")</f>
        <v>Dec</v>
      </c>
      <c r="E1147" s="14" t="s">
        <v>3535</v>
      </c>
      <c r="F1147" s="14" t="s">
        <v>201</v>
      </c>
      <c r="G1147" s="14" t="s">
        <v>23</v>
      </c>
      <c r="H1147" s="14" t="s">
        <v>24</v>
      </c>
      <c r="I1147" s="14" t="s">
        <v>50</v>
      </c>
      <c r="J1147" s="14" t="s">
        <v>26</v>
      </c>
      <c r="K1147" s="25">
        <v>3</v>
      </c>
      <c r="L1147" s="16">
        <v>549.05999999999995</v>
      </c>
      <c r="M1147" s="17">
        <v>0</v>
      </c>
      <c r="N1147" s="18">
        <v>0</v>
      </c>
      <c r="O1147" s="18">
        <v>3.35</v>
      </c>
      <c r="P1147" s="18">
        <v>1650.53</v>
      </c>
      <c r="Q1147" s="14" t="s">
        <v>153</v>
      </c>
      <c r="R1147" s="14" t="s">
        <v>28</v>
      </c>
      <c r="S1147" s="14" t="s">
        <v>145</v>
      </c>
      <c r="T1147" s="14" t="s">
        <v>146</v>
      </c>
      <c r="U1147" s="14" t="s">
        <v>91</v>
      </c>
      <c r="V1147" s="14" t="s">
        <v>3052</v>
      </c>
    </row>
    <row r="1148" spans="1:22" ht="17.100000000000001" customHeight="1" x14ac:dyDescent="0.25">
      <c r="A1148" s="28" t="s">
        <v>3536</v>
      </c>
      <c r="B1148" s="10">
        <v>44893</v>
      </c>
      <c r="C1148" s="9">
        <f t="shared" si="17"/>
        <v>2022</v>
      </c>
      <c r="D1148" s="9" t="str">
        <f>TEXT(salestable[[#This Row],[OrderDate]],"MMM")</f>
        <v>Nov</v>
      </c>
      <c r="E1148" s="9" t="s">
        <v>3537</v>
      </c>
      <c r="F1148" s="9" t="s">
        <v>520</v>
      </c>
      <c r="G1148" s="9" t="s">
        <v>23</v>
      </c>
      <c r="H1148" s="9" t="s">
        <v>24</v>
      </c>
      <c r="I1148" s="9" t="s">
        <v>108</v>
      </c>
      <c r="J1148" s="9" t="s">
        <v>263</v>
      </c>
      <c r="K1148" s="25">
        <v>2</v>
      </c>
      <c r="L1148" s="11">
        <v>302.43</v>
      </c>
      <c r="M1148" s="12">
        <v>0</v>
      </c>
      <c r="N1148" s="13">
        <v>72.58</v>
      </c>
      <c r="O1148" s="13">
        <v>8.3699999999999992</v>
      </c>
      <c r="P1148" s="13">
        <v>685.81</v>
      </c>
      <c r="Q1148" s="9" t="s">
        <v>69</v>
      </c>
      <c r="R1148" s="9" t="s">
        <v>28</v>
      </c>
      <c r="S1148" s="9" t="s">
        <v>81</v>
      </c>
      <c r="T1148" s="9" t="s">
        <v>82</v>
      </c>
      <c r="U1148" s="9" t="s">
        <v>43</v>
      </c>
      <c r="V1148" s="9" t="s">
        <v>3538</v>
      </c>
    </row>
    <row r="1149" spans="1:22" ht="17.100000000000001" customHeight="1" x14ac:dyDescent="0.25">
      <c r="A1149" s="29" t="s">
        <v>3539</v>
      </c>
      <c r="B1149" s="15">
        <v>45127</v>
      </c>
      <c r="C1149" s="9">
        <f t="shared" si="17"/>
        <v>2023</v>
      </c>
      <c r="D1149" s="9" t="str">
        <f>TEXT(salestable[[#This Row],[OrderDate]],"MMM")</f>
        <v>Jul</v>
      </c>
      <c r="E1149" s="14" t="s">
        <v>3540</v>
      </c>
      <c r="F1149" s="14" t="s">
        <v>365</v>
      </c>
      <c r="G1149" s="14" t="s">
        <v>208</v>
      </c>
      <c r="H1149" s="14" t="s">
        <v>209</v>
      </c>
      <c r="I1149" s="14" t="s">
        <v>108</v>
      </c>
      <c r="J1149" s="14" t="s">
        <v>39</v>
      </c>
      <c r="K1149" s="25">
        <v>3</v>
      </c>
      <c r="L1149" s="16">
        <v>7.11</v>
      </c>
      <c r="M1149" s="17">
        <v>0.15</v>
      </c>
      <c r="N1149" s="18">
        <v>0.91</v>
      </c>
      <c r="O1149" s="18">
        <v>3.45</v>
      </c>
      <c r="P1149" s="18">
        <v>22.49</v>
      </c>
      <c r="Q1149" s="14" t="s">
        <v>69</v>
      </c>
      <c r="R1149" s="14" t="s">
        <v>28</v>
      </c>
      <c r="S1149" s="14" t="s">
        <v>124</v>
      </c>
      <c r="T1149" s="14" t="s">
        <v>125</v>
      </c>
      <c r="U1149" s="14" t="s">
        <v>72</v>
      </c>
      <c r="V1149" s="14" t="s">
        <v>3541</v>
      </c>
    </row>
    <row r="1150" spans="1:22" ht="17.100000000000001" customHeight="1" x14ac:dyDescent="0.25">
      <c r="A1150" s="28" t="s">
        <v>3542</v>
      </c>
      <c r="B1150" s="10">
        <v>45085</v>
      </c>
      <c r="C1150" s="9">
        <f t="shared" si="17"/>
        <v>2023</v>
      </c>
      <c r="D1150" s="9" t="str">
        <f>TEXT(salestable[[#This Row],[OrderDate]],"MMM")</f>
        <v>Jun</v>
      </c>
      <c r="E1150" s="9" t="s">
        <v>3543</v>
      </c>
      <c r="F1150" s="9" t="s">
        <v>666</v>
      </c>
      <c r="G1150" s="9" t="s">
        <v>302</v>
      </c>
      <c r="H1150" s="9" t="s">
        <v>303</v>
      </c>
      <c r="I1150" s="9" t="s">
        <v>25</v>
      </c>
      <c r="J1150" s="9" t="s">
        <v>256</v>
      </c>
      <c r="K1150" s="25">
        <v>2</v>
      </c>
      <c r="L1150" s="11">
        <v>341.84</v>
      </c>
      <c r="M1150" s="12">
        <v>0.1</v>
      </c>
      <c r="N1150" s="13">
        <v>49.22</v>
      </c>
      <c r="O1150" s="13">
        <v>3.92</v>
      </c>
      <c r="P1150" s="13">
        <v>668.45</v>
      </c>
      <c r="Q1150" s="9" t="s">
        <v>40</v>
      </c>
      <c r="R1150" s="9" t="s">
        <v>28</v>
      </c>
      <c r="S1150" s="9" t="s">
        <v>339</v>
      </c>
      <c r="T1150" s="9" t="s">
        <v>82</v>
      </c>
      <c r="U1150" s="9" t="s">
        <v>31</v>
      </c>
      <c r="V1150" s="9" t="s">
        <v>2722</v>
      </c>
    </row>
    <row r="1151" spans="1:22" ht="17.100000000000001" customHeight="1" x14ac:dyDescent="0.25">
      <c r="A1151" s="29" t="s">
        <v>3544</v>
      </c>
      <c r="B1151" s="15">
        <v>43916</v>
      </c>
      <c r="C1151" s="9">
        <f t="shared" si="17"/>
        <v>2020</v>
      </c>
      <c r="D1151" s="9" t="str">
        <f>TEXT(salestable[[#This Row],[OrderDate]],"MMM")</f>
        <v>Mar</v>
      </c>
      <c r="E1151" s="14" t="s">
        <v>3545</v>
      </c>
      <c r="F1151" s="14" t="s">
        <v>232</v>
      </c>
      <c r="G1151" s="14" t="s">
        <v>23</v>
      </c>
      <c r="H1151" s="14" t="s">
        <v>24</v>
      </c>
      <c r="I1151" s="14" t="s">
        <v>38</v>
      </c>
      <c r="J1151" s="14" t="s">
        <v>256</v>
      </c>
      <c r="K1151" s="25">
        <v>5</v>
      </c>
      <c r="L1151" s="16">
        <v>254.99</v>
      </c>
      <c r="M1151" s="17">
        <v>0.05</v>
      </c>
      <c r="N1151" s="18">
        <v>60.56</v>
      </c>
      <c r="O1151" s="18">
        <v>5.01</v>
      </c>
      <c r="P1151" s="18">
        <v>1276.77</v>
      </c>
      <c r="Q1151" s="14" t="s">
        <v>40</v>
      </c>
      <c r="R1151" s="14" t="s">
        <v>28</v>
      </c>
      <c r="S1151" s="14" t="s">
        <v>100</v>
      </c>
      <c r="T1151" s="14" t="s">
        <v>101</v>
      </c>
      <c r="U1151" s="14" t="s">
        <v>31</v>
      </c>
      <c r="V1151" s="14" t="s">
        <v>1187</v>
      </c>
    </row>
    <row r="1152" spans="1:22" ht="17.100000000000001" customHeight="1" x14ac:dyDescent="0.25">
      <c r="A1152" s="28" t="s">
        <v>3546</v>
      </c>
      <c r="B1152" s="10">
        <v>45328</v>
      </c>
      <c r="C1152" s="9">
        <f t="shared" si="17"/>
        <v>2024</v>
      </c>
      <c r="D1152" s="9" t="str">
        <f>TEXT(salestable[[#This Row],[OrderDate]],"MMM")</f>
        <v>Feb</v>
      </c>
      <c r="E1152" s="9" t="s">
        <v>3547</v>
      </c>
      <c r="F1152" s="9" t="s">
        <v>849</v>
      </c>
      <c r="G1152" s="9" t="s">
        <v>352</v>
      </c>
      <c r="H1152" s="9" t="s">
        <v>353</v>
      </c>
      <c r="I1152" s="9" t="s">
        <v>108</v>
      </c>
      <c r="J1152" s="9" t="s">
        <v>123</v>
      </c>
      <c r="K1152" s="25">
        <v>1</v>
      </c>
      <c r="L1152" s="11">
        <v>548.48</v>
      </c>
      <c r="M1152" s="12">
        <v>0.15</v>
      </c>
      <c r="N1152" s="13">
        <v>0</v>
      </c>
      <c r="O1152" s="13">
        <v>7.16</v>
      </c>
      <c r="P1152" s="13">
        <v>473.37</v>
      </c>
      <c r="Q1152" s="9" t="s">
        <v>69</v>
      </c>
      <c r="R1152" s="9" t="s">
        <v>132</v>
      </c>
      <c r="S1152" s="9" t="s">
        <v>124</v>
      </c>
      <c r="T1152" s="9" t="s">
        <v>125</v>
      </c>
      <c r="U1152" s="9" t="s">
        <v>43</v>
      </c>
      <c r="V1152" s="9" t="s">
        <v>3548</v>
      </c>
    </row>
    <row r="1153" spans="1:22" ht="17.100000000000001" customHeight="1" x14ac:dyDescent="0.25">
      <c r="A1153" s="29" t="s">
        <v>3549</v>
      </c>
      <c r="B1153" s="15">
        <v>43956</v>
      </c>
      <c r="C1153" s="9">
        <f t="shared" si="17"/>
        <v>2020</v>
      </c>
      <c r="D1153" s="9" t="str">
        <f>TEXT(salestable[[#This Row],[OrderDate]],"MMM")</f>
        <v>May</v>
      </c>
      <c r="E1153" s="14" t="s">
        <v>3550</v>
      </c>
      <c r="F1153" s="14" t="s">
        <v>666</v>
      </c>
      <c r="G1153" s="14" t="s">
        <v>23</v>
      </c>
      <c r="H1153" s="14" t="s">
        <v>24</v>
      </c>
      <c r="I1153" s="14" t="s">
        <v>25</v>
      </c>
      <c r="J1153" s="14" t="s">
        <v>26</v>
      </c>
      <c r="K1153" s="25">
        <v>4</v>
      </c>
      <c r="L1153" s="16">
        <v>172.15</v>
      </c>
      <c r="M1153" s="17">
        <v>0.1</v>
      </c>
      <c r="N1153" s="18">
        <v>30.99</v>
      </c>
      <c r="O1153" s="18">
        <v>11.19</v>
      </c>
      <c r="P1153" s="18">
        <v>661.92</v>
      </c>
      <c r="Q1153" s="14" t="s">
        <v>59</v>
      </c>
      <c r="R1153" s="14" t="s">
        <v>132</v>
      </c>
      <c r="S1153" s="14" t="s">
        <v>221</v>
      </c>
      <c r="T1153" s="14" t="s">
        <v>222</v>
      </c>
      <c r="U1153" s="14" t="s">
        <v>43</v>
      </c>
      <c r="V1153" s="14" t="s">
        <v>3551</v>
      </c>
    </row>
    <row r="1154" spans="1:22" ht="17.100000000000001" customHeight="1" x14ac:dyDescent="0.25">
      <c r="A1154" s="28" t="s">
        <v>3552</v>
      </c>
      <c r="B1154" s="10">
        <v>44642</v>
      </c>
      <c r="C1154" s="9">
        <f t="shared" si="17"/>
        <v>2022</v>
      </c>
      <c r="D1154" s="9" t="str">
        <f>TEXT(salestable[[#This Row],[OrderDate]],"MMM")</f>
        <v>Mar</v>
      </c>
      <c r="E1154" s="9" t="s">
        <v>3553</v>
      </c>
      <c r="F1154" s="9" t="s">
        <v>706</v>
      </c>
      <c r="G1154" s="9" t="s">
        <v>137</v>
      </c>
      <c r="H1154" s="9" t="s">
        <v>138</v>
      </c>
      <c r="I1154" s="9" t="s">
        <v>98</v>
      </c>
      <c r="J1154" s="9" t="s">
        <v>123</v>
      </c>
      <c r="K1154" s="25">
        <v>4</v>
      </c>
      <c r="L1154" s="11">
        <v>258.14999999999998</v>
      </c>
      <c r="M1154" s="12">
        <v>0.1</v>
      </c>
      <c r="N1154" s="13">
        <v>111.52</v>
      </c>
      <c r="O1154" s="13">
        <v>2.65</v>
      </c>
      <c r="P1154" s="13">
        <v>1043.51</v>
      </c>
      <c r="Q1154" s="9" t="s">
        <v>27</v>
      </c>
      <c r="R1154" s="9" t="s">
        <v>28</v>
      </c>
      <c r="S1154" s="9" t="s">
        <v>228</v>
      </c>
      <c r="T1154" s="9" t="s">
        <v>82</v>
      </c>
      <c r="U1154" s="9" t="s">
        <v>43</v>
      </c>
      <c r="V1154" s="9" t="s">
        <v>788</v>
      </c>
    </row>
    <row r="1155" spans="1:22" ht="17.100000000000001" customHeight="1" x14ac:dyDescent="0.25">
      <c r="A1155" s="29" t="s">
        <v>3554</v>
      </c>
      <c r="B1155" s="15">
        <v>44367</v>
      </c>
      <c r="C1155" s="9">
        <f t="shared" si="17"/>
        <v>2021</v>
      </c>
      <c r="D1155" s="9" t="str">
        <f>TEXT(salestable[[#This Row],[OrderDate]],"MMM")</f>
        <v>Jun</v>
      </c>
      <c r="E1155" s="14" t="s">
        <v>3555</v>
      </c>
      <c r="F1155" s="14" t="s">
        <v>159</v>
      </c>
      <c r="G1155" s="14" t="s">
        <v>812</v>
      </c>
      <c r="H1155" s="14" t="s">
        <v>813</v>
      </c>
      <c r="I1155" s="14" t="s">
        <v>25</v>
      </c>
      <c r="J1155" s="14" t="s">
        <v>58</v>
      </c>
      <c r="K1155" s="25">
        <v>1</v>
      </c>
      <c r="L1155" s="16">
        <v>450.46</v>
      </c>
      <c r="M1155" s="17">
        <v>0.05</v>
      </c>
      <c r="N1155" s="18">
        <v>34.229999999999997</v>
      </c>
      <c r="O1155" s="18">
        <v>6.81</v>
      </c>
      <c r="P1155" s="18">
        <v>468.98</v>
      </c>
      <c r="Q1155" s="14" t="s">
        <v>80</v>
      </c>
      <c r="R1155" s="14" t="s">
        <v>132</v>
      </c>
      <c r="S1155" s="14" t="s">
        <v>145</v>
      </c>
      <c r="T1155" s="14" t="s">
        <v>146</v>
      </c>
      <c r="U1155" s="14" t="s">
        <v>43</v>
      </c>
      <c r="V1155" s="14" t="s">
        <v>1587</v>
      </c>
    </row>
    <row r="1156" spans="1:22" ht="17.100000000000001" customHeight="1" x14ac:dyDescent="0.25">
      <c r="A1156" s="28" t="s">
        <v>3556</v>
      </c>
      <c r="B1156" s="10">
        <v>43975</v>
      </c>
      <c r="C1156" s="9">
        <f t="shared" ref="C1156:C1219" si="18">YEAR(B1156)</f>
        <v>2020</v>
      </c>
      <c r="D1156" s="9" t="str">
        <f>TEXT(salestable[[#This Row],[OrderDate]],"MMM")</f>
        <v>May</v>
      </c>
      <c r="E1156" s="9" t="s">
        <v>3557</v>
      </c>
      <c r="F1156" s="9" t="s">
        <v>986</v>
      </c>
      <c r="G1156" s="9" t="s">
        <v>574</v>
      </c>
      <c r="H1156" s="9" t="s">
        <v>575</v>
      </c>
      <c r="I1156" s="9" t="s">
        <v>50</v>
      </c>
      <c r="J1156" s="9" t="s">
        <v>123</v>
      </c>
      <c r="K1156" s="25">
        <v>3</v>
      </c>
      <c r="L1156" s="11">
        <v>569.33000000000004</v>
      </c>
      <c r="M1156" s="12">
        <v>0</v>
      </c>
      <c r="N1156" s="13">
        <v>307.44</v>
      </c>
      <c r="O1156" s="13">
        <v>3.41</v>
      </c>
      <c r="P1156" s="13">
        <v>2018.84</v>
      </c>
      <c r="Q1156" s="9" t="s">
        <v>80</v>
      </c>
      <c r="R1156" s="9" t="s">
        <v>28</v>
      </c>
      <c r="S1156" s="9" t="s">
        <v>100</v>
      </c>
      <c r="T1156" s="9" t="s">
        <v>101</v>
      </c>
      <c r="U1156" s="9" t="s">
        <v>43</v>
      </c>
      <c r="V1156" s="9" t="s">
        <v>236</v>
      </c>
    </row>
    <row r="1157" spans="1:22" ht="17.100000000000001" customHeight="1" x14ac:dyDescent="0.25">
      <c r="A1157" s="29" t="s">
        <v>3558</v>
      </c>
      <c r="B1157" s="15">
        <v>45379</v>
      </c>
      <c r="C1157" s="9">
        <f t="shared" si="18"/>
        <v>2024</v>
      </c>
      <c r="D1157" s="9" t="str">
        <f>TEXT(salestable[[#This Row],[OrderDate]],"MMM")</f>
        <v>Mar</v>
      </c>
      <c r="E1157" s="14" t="s">
        <v>3559</v>
      </c>
      <c r="F1157" s="14" t="s">
        <v>964</v>
      </c>
      <c r="G1157" s="14" t="s">
        <v>521</v>
      </c>
      <c r="H1157" s="14" t="s">
        <v>522</v>
      </c>
      <c r="I1157" s="14" t="s">
        <v>108</v>
      </c>
      <c r="J1157" s="14" t="s">
        <v>256</v>
      </c>
      <c r="K1157" s="25">
        <v>2</v>
      </c>
      <c r="L1157" s="16">
        <v>180.04</v>
      </c>
      <c r="M1157" s="17">
        <v>0</v>
      </c>
      <c r="N1157" s="18">
        <v>64.81</v>
      </c>
      <c r="O1157" s="18">
        <v>10.07</v>
      </c>
      <c r="P1157" s="18">
        <v>434.96</v>
      </c>
      <c r="Q1157" s="14" t="s">
        <v>69</v>
      </c>
      <c r="R1157" s="14" t="s">
        <v>28</v>
      </c>
      <c r="S1157" s="14" t="s">
        <v>124</v>
      </c>
      <c r="T1157" s="14" t="s">
        <v>125</v>
      </c>
      <c r="U1157" s="14" t="s">
        <v>43</v>
      </c>
      <c r="V1157" s="14" t="s">
        <v>3560</v>
      </c>
    </row>
    <row r="1158" spans="1:22" ht="17.100000000000001" customHeight="1" x14ac:dyDescent="0.25">
      <c r="A1158" s="28" t="s">
        <v>3561</v>
      </c>
      <c r="B1158" s="10">
        <v>45066</v>
      </c>
      <c r="C1158" s="9">
        <f t="shared" si="18"/>
        <v>2023</v>
      </c>
      <c r="D1158" s="9" t="str">
        <f>TEXT(salestable[[#This Row],[OrderDate]],"MMM")</f>
        <v>May</v>
      </c>
      <c r="E1158" s="9" t="s">
        <v>3562</v>
      </c>
      <c r="F1158" s="9" t="s">
        <v>1333</v>
      </c>
      <c r="G1158" s="9" t="s">
        <v>391</v>
      </c>
      <c r="H1158" s="9" t="s">
        <v>392</v>
      </c>
      <c r="I1158" s="9" t="s">
        <v>108</v>
      </c>
      <c r="J1158" s="9" t="s">
        <v>26</v>
      </c>
      <c r="K1158" s="25">
        <v>4</v>
      </c>
      <c r="L1158" s="11">
        <v>236.56</v>
      </c>
      <c r="M1158" s="12">
        <v>0.1</v>
      </c>
      <c r="N1158" s="13">
        <v>68.13</v>
      </c>
      <c r="O1158" s="13">
        <v>8.1</v>
      </c>
      <c r="P1158" s="13">
        <v>927.85</v>
      </c>
      <c r="Q1158" s="9" t="s">
        <v>59</v>
      </c>
      <c r="R1158" s="9" t="s">
        <v>28</v>
      </c>
      <c r="S1158" s="9" t="s">
        <v>29</v>
      </c>
      <c r="T1158" s="9" t="s">
        <v>30</v>
      </c>
      <c r="U1158" s="9" t="s">
        <v>43</v>
      </c>
      <c r="V1158" s="9" t="s">
        <v>1549</v>
      </c>
    </row>
    <row r="1159" spans="1:22" ht="17.100000000000001" customHeight="1" x14ac:dyDescent="0.25">
      <c r="A1159" s="29" t="s">
        <v>3563</v>
      </c>
      <c r="B1159" s="15">
        <v>43855</v>
      </c>
      <c r="C1159" s="9">
        <f t="shared" si="18"/>
        <v>2020</v>
      </c>
      <c r="D1159" s="9" t="str">
        <f>TEXT(salestable[[#This Row],[OrderDate]],"MMM")</f>
        <v>Jan</v>
      </c>
      <c r="E1159" s="14" t="s">
        <v>3564</v>
      </c>
      <c r="F1159" s="14" t="s">
        <v>1732</v>
      </c>
      <c r="G1159" s="14" t="s">
        <v>48</v>
      </c>
      <c r="H1159" s="14" t="s">
        <v>49</v>
      </c>
      <c r="I1159" s="14" t="s">
        <v>180</v>
      </c>
      <c r="J1159" s="14" t="s">
        <v>68</v>
      </c>
      <c r="K1159" s="25">
        <v>2</v>
      </c>
      <c r="L1159" s="16">
        <v>534.71</v>
      </c>
      <c r="M1159" s="17">
        <v>0.15</v>
      </c>
      <c r="N1159" s="18">
        <v>45.45</v>
      </c>
      <c r="O1159" s="18">
        <v>8.01</v>
      </c>
      <c r="P1159" s="18">
        <v>962.47</v>
      </c>
      <c r="Q1159" s="14" t="s">
        <v>153</v>
      </c>
      <c r="R1159" s="14" t="s">
        <v>28</v>
      </c>
      <c r="S1159" s="14" t="s">
        <v>89</v>
      </c>
      <c r="T1159" s="14" t="s">
        <v>90</v>
      </c>
      <c r="U1159" s="14" t="s">
        <v>43</v>
      </c>
      <c r="V1159" s="14" t="s">
        <v>1719</v>
      </c>
    </row>
    <row r="1160" spans="1:22" ht="17.100000000000001" customHeight="1" x14ac:dyDescent="0.25">
      <c r="A1160" s="28" t="s">
        <v>3565</v>
      </c>
      <c r="B1160" s="10">
        <v>45434</v>
      </c>
      <c r="C1160" s="9">
        <f t="shared" si="18"/>
        <v>2024</v>
      </c>
      <c r="D1160" s="9" t="str">
        <f>TEXT(salestable[[#This Row],[OrderDate]],"MMM")</f>
        <v>May</v>
      </c>
      <c r="E1160" s="9" t="s">
        <v>3566</v>
      </c>
      <c r="F1160" s="9" t="s">
        <v>177</v>
      </c>
      <c r="G1160" s="9" t="s">
        <v>675</v>
      </c>
      <c r="H1160" s="9" t="s">
        <v>676</v>
      </c>
      <c r="I1160" s="9" t="s">
        <v>25</v>
      </c>
      <c r="J1160" s="9" t="s">
        <v>39</v>
      </c>
      <c r="K1160" s="25">
        <v>2</v>
      </c>
      <c r="L1160" s="11">
        <v>498.4</v>
      </c>
      <c r="M1160" s="12">
        <v>0.25</v>
      </c>
      <c r="N1160" s="13">
        <v>37.380000000000003</v>
      </c>
      <c r="O1160" s="13">
        <v>8.49</v>
      </c>
      <c r="P1160" s="13">
        <v>793.47</v>
      </c>
      <c r="Q1160" s="9" t="s">
        <v>69</v>
      </c>
      <c r="R1160" s="9" t="s">
        <v>132</v>
      </c>
      <c r="S1160" s="9" t="s">
        <v>81</v>
      </c>
      <c r="T1160" s="9" t="s">
        <v>82</v>
      </c>
      <c r="U1160" s="9" t="s">
        <v>235</v>
      </c>
      <c r="V1160" s="9" t="s">
        <v>3567</v>
      </c>
    </row>
    <row r="1161" spans="1:22" ht="17.100000000000001" customHeight="1" x14ac:dyDescent="0.25">
      <c r="A1161" s="29" t="s">
        <v>3568</v>
      </c>
      <c r="B1161" s="15">
        <v>45248</v>
      </c>
      <c r="C1161" s="9">
        <f t="shared" si="18"/>
        <v>2023</v>
      </c>
      <c r="D1161" s="9" t="str">
        <f>TEXT(salestable[[#This Row],[OrderDate]],"MMM")</f>
        <v>Nov</v>
      </c>
      <c r="E1161" s="14" t="s">
        <v>3569</v>
      </c>
      <c r="F1161" s="14" t="s">
        <v>1321</v>
      </c>
      <c r="G1161" s="14" t="s">
        <v>492</v>
      </c>
      <c r="H1161" s="14" t="s">
        <v>493</v>
      </c>
      <c r="I1161" s="14" t="s">
        <v>25</v>
      </c>
      <c r="J1161" s="14" t="s">
        <v>256</v>
      </c>
      <c r="K1161" s="25">
        <v>3</v>
      </c>
      <c r="L1161" s="16">
        <v>20.07</v>
      </c>
      <c r="M1161" s="17">
        <v>0.1</v>
      </c>
      <c r="N1161" s="18">
        <v>6.5</v>
      </c>
      <c r="O1161" s="18">
        <v>9.39</v>
      </c>
      <c r="P1161" s="18">
        <v>70.08</v>
      </c>
      <c r="Q1161" s="14" t="s">
        <v>69</v>
      </c>
      <c r="R1161" s="14" t="s">
        <v>28</v>
      </c>
      <c r="S1161" s="14" t="s">
        <v>89</v>
      </c>
      <c r="T1161" s="14" t="s">
        <v>90</v>
      </c>
      <c r="U1161" s="14" t="s">
        <v>43</v>
      </c>
      <c r="V1161" s="14" t="s">
        <v>3570</v>
      </c>
    </row>
    <row r="1162" spans="1:22" ht="17.100000000000001" customHeight="1" x14ac:dyDescent="0.25">
      <c r="A1162" s="28" t="s">
        <v>3571</v>
      </c>
      <c r="B1162" s="10">
        <v>43897</v>
      </c>
      <c r="C1162" s="9">
        <f t="shared" si="18"/>
        <v>2020</v>
      </c>
      <c r="D1162" s="9" t="str">
        <f>TEXT(salestable[[#This Row],[OrderDate]],"MMM")</f>
        <v>Mar</v>
      </c>
      <c r="E1162" s="9" t="s">
        <v>3572</v>
      </c>
      <c r="F1162" s="9" t="s">
        <v>1257</v>
      </c>
      <c r="G1162" s="9" t="s">
        <v>114</v>
      </c>
      <c r="H1162" s="9" t="s">
        <v>115</v>
      </c>
      <c r="I1162" s="9" t="s">
        <v>38</v>
      </c>
      <c r="J1162" s="9" t="s">
        <v>263</v>
      </c>
      <c r="K1162" s="25">
        <v>3</v>
      </c>
      <c r="L1162" s="11">
        <v>249.93</v>
      </c>
      <c r="M1162" s="12">
        <v>0</v>
      </c>
      <c r="N1162" s="13">
        <v>37.49</v>
      </c>
      <c r="O1162" s="13">
        <v>3.24</v>
      </c>
      <c r="P1162" s="13">
        <v>790.52</v>
      </c>
      <c r="Q1162" s="9" t="s">
        <v>153</v>
      </c>
      <c r="R1162" s="9" t="s">
        <v>28</v>
      </c>
      <c r="S1162" s="9" t="s">
        <v>41</v>
      </c>
      <c r="T1162" s="9" t="s">
        <v>42</v>
      </c>
      <c r="U1162" s="9" t="s">
        <v>43</v>
      </c>
      <c r="V1162" s="9" t="s">
        <v>3573</v>
      </c>
    </row>
    <row r="1163" spans="1:22" ht="17.100000000000001" customHeight="1" x14ac:dyDescent="0.25">
      <c r="A1163" s="29" t="s">
        <v>3574</v>
      </c>
      <c r="B1163" s="15">
        <v>44063</v>
      </c>
      <c r="C1163" s="9">
        <f t="shared" si="18"/>
        <v>2020</v>
      </c>
      <c r="D1163" s="9" t="str">
        <f>TEXT(salestable[[#This Row],[OrderDate]],"MMM")</f>
        <v>Aug</v>
      </c>
      <c r="E1163" s="14" t="s">
        <v>3575</v>
      </c>
      <c r="F1163" s="14" t="s">
        <v>324</v>
      </c>
      <c r="G1163" s="14" t="s">
        <v>675</v>
      </c>
      <c r="H1163" s="14" t="s">
        <v>676</v>
      </c>
      <c r="I1163" s="14" t="s">
        <v>108</v>
      </c>
      <c r="J1163" s="14" t="s">
        <v>256</v>
      </c>
      <c r="K1163" s="25">
        <v>2</v>
      </c>
      <c r="L1163" s="16">
        <v>240.3</v>
      </c>
      <c r="M1163" s="17">
        <v>0.15</v>
      </c>
      <c r="N1163" s="18">
        <v>20.43</v>
      </c>
      <c r="O1163" s="18">
        <v>13.11</v>
      </c>
      <c r="P1163" s="18">
        <v>442.05</v>
      </c>
      <c r="Q1163" s="14" t="s">
        <v>27</v>
      </c>
      <c r="R1163" s="14" t="s">
        <v>99</v>
      </c>
      <c r="S1163" s="14" t="s">
        <v>221</v>
      </c>
      <c r="T1163" s="14" t="s">
        <v>222</v>
      </c>
      <c r="U1163" s="14" t="s">
        <v>43</v>
      </c>
      <c r="V1163" s="14" t="s">
        <v>3344</v>
      </c>
    </row>
    <row r="1164" spans="1:22" ht="17.100000000000001" customHeight="1" x14ac:dyDescent="0.25">
      <c r="A1164" s="28" t="s">
        <v>3576</v>
      </c>
      <c r="B1164" s="10">
        <v>43939</v>
      </c>
      <c r="C1164" s="9">
        <f t="shared" si="18"/>
        <v>2020</v>
      </c>
      <c r="D1164" s="9" t="str">
        <f>TEXT(salestable[[#This Row],[OrderDate]],"MMM")</f>
        <v>Apr</v>
      </c>
      <c r="E1164" s="9" t="s">
        <v>3577</v>
      </c>
      <c r="F1164" s="9" t="s">
        <v>425</v>
      </c>
      <c r="G1164" s="9" t="s">
        <v>66</v>
      </c>
      <c r="H1164" s="9" t="s">
        <v>67</v>
      </c>
      <c r="I1164" s="9" t="s">
        <v>180</v>
      </c>
      <c r="J1164" s="9" t="s">
        <v>123</v>
      </c>
      <c r="K1164" s="25">
        <v>2</v>
      </c>
      <c r="L1164" s="11">
        <v>122.23</v>
      </c>
      <c r="M1164" s="12">
        <v>0</v>
      </c>
      <c r="N1164" s="13">
        <v>19.559999999999999</v>
      </c>
      <c r="O1164" s="13">
        <v>13.55</v>
      </c>
      <c r="P1164" s="13">
        <v>277.57</v>
      </c>
      <c r="Q1164" s="9" t="s">
        <v>69</v>
      </c>
      <c r="R1164" s="9" t="s">
        <v>28</v>
      </c>
      <c r="S1164" s="9" t="s">
        <v>145</v>
      </c>
      <c r="T1164" s="9" t="s">
        <v>146</v>
      </c>
      <c r="U1164" s="9" t="s">
        <v>43</v>
      </c>
      <c r="V1164" s="9" t="s">
        <v>3405</v>
      </c>
    </row>
    <row r="1165" spans="1:22" ht="17.100000000000001" customHeight="1" x14ac:dyDescent="0.25">
      <c r="A1165" s="29" t="s">
        <v>3578</v>
      </c>
      <c r="B1165" s="15">
        <v>45000</v>
      </c>
      <c r="C1165" s="9">
        <f t="shared" si="18"/>
        <v>2023</v>
      </c>
      <c r="D1165" s="9" t="str">
        <f>TEXT(salestable[[#This Row],[OrderDate]],"MMM")</f>
        <v>Mar</v>
      </c>
      <c r="E1165" s="14" t="s">
        <v>3579</v>
      </c>
      <c r="F1165" s="14" t="s">
        <v>1103</v>
      </c>
      <c r="G1165" s="14" t="s">
        <v>226</v>
      </c>
      <c r="H1165" s="14" t="s">
        <v>227</v>
      </c>
      <c r="I1165" s="14" t="s">
        <v>50</v>
      </c>
      <c r="J1165" s="14" t="s">
        <v>263</v>
      </c>
      <c r="K1165" s="25">
        <v>1</v>
      </c>
      <c r="L1165" s="16">
        <v>287.23</v>
      </c>
      <c r="M1165" s="17">
        <v>0</v>
      </c>
      <c r="N1165" s="18">
        <v>51.7</v>
      </c>
      <c r="O1165" s="18">
        <v>3.67</v>
      </c>
      <c r="P1165" s="18">
        <v>342.6</v>
      </c>
      <c r="Q1165" s="14" t="s">
        <v>69</v>
      </c>
      <c r="R1165" s="14" t="s">
        <v>28</v>
      </c>
      <c r="S1165" s="14" t="s">
        <v>188</v>
      </c>
      <c r="T1165" s="14" t="s">
        <v>82</v>
      </c>
      <c r="U1165" s="14" t="s">
        <v>235</v>
      </c>
      <c r="V1165" s="14" t="s">
        <v>3580</v>
      </c>
    </row>
    <row r="1166" spans="1:22" ht="17.100000000000001" customHeight="1" x14ac:dyDescent="0.25">
      <c r="A1166" s="28" t="s">
        <v>3581</v>
      </c>
      <c r="B1166" s="10">
        <v>43941</v>
      </c>
      <c r="C1166" s="9">
        <f t="shared" si="18"/>
        <v>2020</v>
      </c>
      <c r="D1166" s="9" t="str">
        <f>TEXT(salestable[[#This Row],[OrderDate]],"MMM")</f>
        <v>Apr</v>
      </c>
      <c r="E1166" s="9" t="s">
        <v>3582</v>
      </c>
      <c r="F1166" s="9" t="s">
        <v>666</v>
      </c>
      <c r="G1166" s="9" t="s">
        <v>56</v>
      </c>
      <c r="H1166" s="9" t="s">
        <v>57</v>
      </c>
      <c r="I1166" s="9" t="s">
        <v>98</v>
      </c>
      <c r="J1166" s="9" t="s">
        <v>263</v>
      </c>
      <c r="K1166" s="25">
        <v>5</v>
      </c>
      <c r="L1166" s="11">
        <v>333.48</v>
      </c>
      <c r="M1166" s="12">
        <v>0.2</v>
      </c>
      <c r="N1166" s="13">
        <v>66.7</v>
      </c>
      <c r="O1166" s="13">
        <v>13.37</v>
      </c>
      <c r="P1166" s="13">
        <v>1413.99</v>
      </c>
      <c r="Q1166" s="9" t="s">
        <v>69</v>
      </c>
      <c r="R1166" s="9" t="s">
        <v>28</v>
      </c>
      <c r="S1166" s="9" t="s">
        <v>100</v>
      </c>
      <c r="T1166" s="9" t="s">
        <v>101</v>
      </c>
      <c r="U1166" s="9" t="s">
        <v>43</v>
      </c>
      <c r="V1166" s="9" t="s">
        <v>3583</v>
      </c>
    </row>
    <row r="1167" spans="1:22" ht="17.100000000000001" customHeight="1" x14ac:dyDescent="0.25">
      <c r="A1167" s="29" t="s">
        <v>3584</v>
      </c>
      <c r="B1167" s="15">
        <v>44058</v>
      </c>
      <c r="C1167" s="9">
        <f t="shared" si="18"/>
        <v>2020</v>
      </c>
      <c r="D1167" s="9" t="str">
        <f>TEXT(salestable[[#This Row],[OrderDate]],"MMM")</f>
        <v>Aug</v>
      </c>
      <c r="E1167" s="14" t="s">
        <v>3585</v>
      </c>
      <c r="F1167" s="14" t="s">
        <v>159</v>
      </c>
      <c r="G1167" s="14" t="s">
        <v>233</v>
      </c>
      <c r="H1167" s="14" t="s">
        <v>234</v>
      </c>
      <c r="I1167" s="14" t="s">
        <v>98</v>
      </c>
      <c r="J1167" s="14" t="s">
        <v>256</v>
      </c>
      <c r="K1167" s="25">
        <v>3</v>
      </c>
      <c r="L1167" s="16">
        <v>197.82</v>
      </c>
      <c r="M1167" s="17">
        <v>0</v>
      </c>
      <c r="N1167" s="18">
        <v>47.48</v>
      </c>
      <c r="O1167" s="18">
        <v>6.97</v>
      </c>
      <c r="P1167" s="18">
        <v>647.91</v>
      </c>
      <c r="Q1167" s="14" t="s">
        <v>59</v>
      </c>
      <c r="R1167" s="14" t="s">
        <v>28</v>
      </c>
      <c r="S1167" s="14" t="s">
        <v>41</v>
      </c>
      <c r="T1167" s="14" t="s">
        <v>42</v>
      </c>
      <c r="U1167" s="14" t="s">
        <v>43</v>
      </c>
      <c r="V1167" s="14" t="s">
        <v>3586</v>
      </c>
    </row>
    <row r="1168" spans="1:22" ht="17.100000000000001" customHeight="1" x14ac:dyDescent="0.25">
      <c r="A1168" s="28" t="s">
        <v>3587</v>
      </c>
      <c r="B1168" s="10">
        <v>43941</v>
      </c>
      <c r="C1168" s="9">
        <f t="shared" si="18"/>
        <v>2020</v>
      </c>
      <c r="D1168" s="9" t="str">
        <f>TEXT(salestable[[#This Row],[OrderDate]],"MMM")</f>
        <v>Apr</v>
      </c>
      <c r="E1168" s="9" t="s">
        <v>3588</v>
      </c>
      <c r="F1168" s="9" t="s">
        <v>573</v>
      </c>
      <c r="G1168" s="9" t="s">
        <v>66</v>
      </c>
      <c r="H1168" s="9" t="s">
        <v>67</v>
      </c>
      <c r="I1168" s="9" t="s">
        <v>98</v>
      </c>
      <c r="J1168" s="9" t="s">
        <v>256</v>
      </c>
      <c r="K1168" s="25">
        <v>2</v>
      </c>
      <c r="L1168" s="11">
        <v>68.73</v>
      </c>
      <c r="M1168" s="12">
        <v>0</v>
      </c>
      <c r="N1168" s="13">
        <v>11</v>
      </c>
      <c r="O1168" s="13">
        <v>9.1300000000000008</v>
      </c>
      <c r="P1168" s="13">
        <v>157.59</v>
      </c>
      <c r="Q1168" s="9" t="s">
        <v>69</v>
      </c>
      <c r="R1168" s="9" t="s">
        <v>181</v>
      </c>
      <c r="S1168" s="9" t="s">
        <v>60</v>
      </c>
      <c r="T1168" s="9" t="s">
        <v>61</v>
      </c>
      <c r="U1168" s="9" t="s">
        <v>43</v>
      </c>
      <c r="V1168" s="9" t="s">
        <v>2873</v>
      </c>
    </row>
    <row r="1169" spans="1:22" ht="17.100000000000001" customHeight="1" x14ac:dyDescent="0.25">
      <c r="A1169" s="29" t="s">
        <v>3589</v>
      </c>
      <c r="B1169" s="15">
        <v>45324</v>
      </c>
      <c r="C1169" s="9">
        <f t="shared" si="18"/>
        <v>2024</v>
      </c>
      <c r="D1169" s="9" t="str">
        <f>TEXT(salestable[[#This Row],[OrderDate]],"MMM")</f>
        <v>Feb</v>
      </c>
      <c r="E1169" s="14" t="s">
        <v>3590</v>
      </c>
      <c r="F1169" s="14" t="s">
        <v>425</v>
      </c>
      <c r="G1169" s="14" t="s">
        <v>391</v>
      </c>
      <c r="H1169" s="14" t="s">
        <v>392</v>
      </c>
      <c r="I1169" s="14" t="s">
        <v>180</v>
      </c>
      <c r="J1169" s="14" t="s">
        <v>68</v>
      </c>
      <c r="K1169" s="25">
        <v>4</v>
      </c>
      <c r="L1169" s="16">
        <v>569.19000000000005</v>
      </c>
      <c r="M1169" s="17">
        <v>0.05</v>
      </c>
      <c r="N1169" s="18">
        <v>173.03</v>
      </c>
      <c r="O1169" s="18">
        <v>5.67</v>
      </c>
      <c r="P1169" s="18">
        <v>2341.62</v>
      </c>
      <c r="Q1169" s="14" t="s">
        <v>40</v>
      </c>
      <c r="R1169" s="14" t="s">
        <v>28</v>
      </c>
      <c r="S1169" s="14" t="s">
        <v>339</v>
      </c>
      <c r="T1169" s="14" t="s">
        <v>82</v>
      </c>
      <c r="U1169" s="14" t="s">
        <v>43</v>
      </c>
      <c r="V1169" s="14" t="s">
        <v>3408</v>
      </c>
    </row>
    <row r="1170" spans="1:22" ht="17.100000000000001" customHeight="1" x14ac:dyDescent="0.25">
      <c r="A1170" s="28" t="s">
        <v>3591</v>
      </c>
      <c r="B1170" s="10">
        <v>43864</v>
      </c>
      <c r="C1170" s="9">
        <f t="shared" si="18"/>
        <v>2020</v>
      </c>
      <c r="D1170" s="9" t="str">
        <f>TEXT(salestable[[#This Row],[OrderDate]],"MMM")</f>
        <v>Feb</v>
      </c>
      <c r="E1170" s="9" t="s">
        <v>3592</v>
      </c>
      <c r="F1170" s="9" t="s">
        <v>271</v>
      </c>
      <c r="G1170" s="9" t="s">
        <v>130</v>
      </c>
      <c r="H1170" s="9" t="s">
        <v>131</v>
      </c>
      <c r="I1170" s="9" t="s">
        <v>98</v>
      </c>
      <c r="J1170" s="9" t="s">
        <v>354</v>
      </c>
      <c r="K1170" s="25">
        <v>2</v>
      </c>
      <c r="L1170" s="11">
        <v>319.26</v>
      </c>
      <c r="M1170" s="12">
        <v>0</v>
      </c>
      <c r="N1170" s="13">
        <v>51.08</v>
      </c>
      <c r="O1170" s="13">
        <v>12.5</v>
      </c>
      <c r="P1170" s="13">
        <v>702.1</v>
      </c>
      <c r="Q1170" s="9" t="s">
        <v>80</v>
      </c>
      <c r="R1170" s="9" t="s">
        <v>28</v>
      </c>
      <c r="S1170" s="9" t="s">
        <v>71</v>
      </c>
      <c r="T1170" s="9" t="s">
        <v>42</v>
      </c>
      <c r="U1170" s="9" t="s">
        <v>43</v>
      </c>
      <c r="V1170" s="9" t="s">
        <v>3593</v>
      </c>
    </row>
    <row r="1171" spans="1:22" ht="17.100000000000001" customHeight="1" x14ac:dyDescent="0.25">
      <c r="A1171" s="29" t="s">
        <v>3594</v>
      </c>
      <c r="B1171" s="15">
        <v>44453</v>
      </c>
      <c r="C1171" s="9">
        <f t="shared" si="18"/>
        <v>2021</v>
      </c>
      <c r="D1171" s="9" t="str">
        <f>TEXT(salestable[[#This Row],[OrderDate]],"MMM")</f>
        <v>Sep</v>
      </c>
      <c r="E1171" s="14" t="s">
        <v>3595</v>
      </c>
      <c r="F1171" s="14" t="s">
        <v>373</v>
      </c>
      <c r="G1171" s="14" t="s">
        <v>196</v>
      </c>
      <c r="H1171" s="14" t="s">
        <v>197</v>
      </c>
      <c r="I1171" s="14" t="s">
        <v>50</v>
      </c>
      <c r="J1171" s="14" t="s">
        <v>354</v>
      </c>
      <c r="K1171" s="25">
        <v>4</v>
      </c>
      <c r="L1171" s="16">
        <v>538.94000000000005</v>
      </c>
      <c r="M1171" s="17">
        <v>0</v>
      </c>
      <c r="N1171" s="18">
        <v>107.79</v>
      </c>
      <c r="O1171" s="18">
        <v>6.7</v>
      </c>
      <c r="P1171" s="18">
        <v>2270.25</v>
      </c>
      <c r="Q1171" s="14" t="s">
        <v>69</v>
      </c>
      <c r="R1171" s="14" t="s">
        <v>28</v>
      </c>
      <c r="S1171" s="14" t="s">
        <v>81</v>
      </c>
      <c r="T1171" s="14" t="s">
        <v>82</v>
      </c>
      <c r="U1171" s="14" t="s">
        <v>235</v>
      </c>
      <c r="V1171" s="14" t="s">
        <v>3596</v>
      </c>
    </row>
    <row r="1172" spans="1:22" ht="17.100000000000001" customHeight="1" x14ac:dyDescent="0.25">
      <c r="A1172" s="28" t="s">
        <v>3597</v>
      </c>
      <c r="B1172" s="10">
        <v>45630</v>
      </c>
      <c r="C1172" s="9">
        <f t="shared" si="18"/>
        <v>2024</v>
      </c>
      <c r="D1172" s="9" t="str">
        <f>TEXT(salestable[[#This Row],[OrderDate]],"MMM")</f>
        <v>Dec</v>
      </c>
      <c r="E1172" s="9" t="s">
        <v>3598</v>
      </c>
      <c r="F1172" s="9" t="s">
        <v>666</v>
      </c>
      <c r="G1172" s="9" t="s">
        <v>352</v>
      </c>
      <c r="H1172" s="9" t="s">
        <v>353</v>
      </c>
      <c r="I1172" s="9" t="s">
        <v>98</v>
      </c>
      <c r="J1172" s="9" t="s">
        <v>39</v>
      </c>
      <c r="K1172" s="25">
        <v>3</v>
      </c>
      <c r="L1172" s="11">
        <v>180.56</v>
      </c>
      <c r="M1172" s="12">
        <v>0.2</v>
      </c>
      <c r="N1172" s="13">
        <v>0</v>
      </c>
      <c r="O1172" s="13">
        <v>11.65</v>
      </c>
      <c r="P1172" s="13">
        <v>444.99</v>
      </c>
      <c r="Q1172" s="9" t="s">
        <v>40</v>
      </c>
      <c r="R1172" s="9" t="s">
        <v>28</v>
      </c>
      <c r="S1172" s="9" t="s">
        <v>100</v>
      </c>
      <c r="T1172" s="9" t="s">
        <v>101</v>
      </c>
      <c r="U1172" s="9" t="s">
        <v>31</v>
      </c>
      <c r="V1172" s="9" t="s">
        <v>3599</v>
      </c>
    </row>
    <row r="1173" spans="1:22" ht="17.100000000000001" customHeight="1" x14ac:dyDescent="0.25">
      <c r="A1173" s="29" t="s">
        <v>3600</v>
      </c>
      <c r="B1173" s="15">
        <v>45223</v>
      </c>
      <c r="C1173" s="9">
        <f t="shared" si="18"/>
        <v>2023</v>
      </c>
      <c r="D1173" s="9" t="str">
        <f>TEXT(salestable[[#This Row],[OrderDate]],"MMM")</f>
        <v>Oct</v>
      </c>
      <c r="E1173" s="14" t="s">
        <v>3601</v>
      </c>
      <c r="F1173" s="14" t="s">
        <v>150</v>
      </c>
      <c r="G1173" s="14" t="s">
        <v>137</v>
      </c>
      <c r="H1173" s="14" t="s">
        <v>138</v>
      </c>
      <c r="I1173" s="14" t="s">
        <v>180</v>
      </c>
      <c r="J1173" s="14" t="s">
        <v>256</v>
      </c>
      <c r="K1173" s="25">
        <v>4</v>
      </c>
      <c r="L1173" s="16">
        <v>24.13</v>
      </c>
      <c r="M1173" s="17">
        <v>0.05</v>
      </c>
      <c r="N1173" s="18">
        <v>16.5</v>
      </c>
      <c r="O1173" s="18">
        <v>4.25</v>
      </c>
      <c r="P1173" s="18">
        <v>112.44</v>
      </c>
      <c r="Q1173" s="14" t="s">
        <v>27</v>
      </c>
      <c r="R1173" s="14" t="s">
        <v>28</v>
      </c>
      <c r="S1173" s="14" t="s">
        <v>154</v>
      </c>
      <c r="T1173" s="14" t="s">
        <v>155</v>
      </c>
      <c r="U1173" s="14" t="s">
        <v>31</v>
      </c>
      <c r="V1173" s="14" t="s">
        <v>3602</v>
      </c>
    </row>
    <row r="1174" spans="1:22" ht="17.100000000000001" customHeight="1" x14ac:dyDescent="0.25">
      <c r="A1174" s="28" t="s">
        <v>3603</v>
      </c>
      <c r="B1174" s="10">
        <v>44578</v>
      </c>
      <c r="C1174" s="9">
        <f t="shared" si="18"/>
        <v>2022</v>
      </c>
      <c r="D1174" s="9" t="str">
        <f>TEXT(salestable[[#This Row],[OrderDate]],"MMM")</f>
        <v>Jan</v>
      </c>
      <c r="E1174" s="9" t="s">
        <v>3604</v>
      </c>
      <c r="F1174" s="9" t="s">
        <v>779</v>
      </c>
      <c r="G1174" s="9" t="s">
        <v>400</v>
      </c>
      <c r="H1174" s="9" t="s">
        <v>401</v>
      </c>
      <c r="I1174" s="9" t="s">
        <v>180</v>
      </c>
      <c r="J1174" s="9" t="s">
        <v>109</v>
      </c>
      <c r="K1174" s="25">
        <v>5</v>
      </c>
      <c r="L1174" s="11">
        <v>113.21</v>
      </c>
      <c r="M1174" s="12">
        <v>0.1</v>
      </c>
      <c r="N1174" s="13">
        <v>0</v>
      </c>
      <c r="O1174" s="13">
        <v>12.91</v>
      </c>
      <c r="P1174" s="13">
        <v>522.36</v>
      </c>
      <c r="Q1174" s="9" t="s">
        <v>153</v>
      </c>
      <c r="R1174" s="9" t="s">
        <v>28</v>
      </c>
      <c r="S1174" s="9" t="s">
        <v>41</v>
      </c>
      <c r="T1174" s="9" t="s">
        <v>42</v>
      </c>
      <c r="U1174" s="9" t="s">
        <v>43</v>
      </c>
      <c r="V1174" s="9" t="s">
        <v>802</v>
      </c>
    </row>
    <row r="1175" spans="1:22" ht="17.100000000000001" customHeight="1" x14ac:dyDescent="0.25">
      <c r="A1175" s="29" t="s">
        <v>3605</v>
      </c>
      <c r="B1175" s="15">
        <v>44425</v>
      </c>
      <c r="C1175" s="9">
        <f t="shared" si="18"/>
        <v>2021</v>
      </c>
      <c r="D1175" s="9" t="str">
        <f>TEXT(salestable[[#This Row],[OrderDate]],"MMM")</f>
        <v>Aug</v>
      </c>
      <c r="E1175" s="14" t="s">
        <v>3606</v>
      </c>
      <c r="F1175" s="14" t="s">
        <v>960</v>
      </c>
      <c r="G1175" s="14" t="s">
        <v>456</v>
      </c>
      <c r="H1175" s="14" t="s">
        <v>457</v>
      </c>
      <c r="I1175" s="14" t="s">
        <v>50</v>
      </c>
      <c r="J1175" s="14" t="s">
        <v>263</v>
      </c>
      <c r="K1175" s="25">
        <v>5</v>
      </c>
      <c r="L1175" s="16">
        <v>487.42</v>
      </c>
      <c r="M1175" s="17">
        <v>0</v>
      </c>
      <c r="N1175" s="18">
        <v>292.45</v>
      </c>
      <c r="O1175" s="18">
        <v>2.74</v>
      </c>
      <c r="P1175" s="18">
        <v>2732.29</v>
      </c>
      <c r="Q1175" s="14" t="s">
        <v>69</v>
      </c>
      <c r="R1175" s="14" t="s">
        <v>28</v>
      </c>
      <c r="S1175" s="14" t="s">
        <v>188</v>
      </c>
      <c r="T1175" s="14" t="s">
        <v>82</v>
      </c>
      <c r="U1175" s="14" t="s">
        <v>43</v>
      </c>
      <c r="V1175" s="14" t="s">
        <v>466</v>
      </c>
    </row>
    <row r="1176" spans="1:22" ht="17.100000000000001" customHeight="1" x14ac:dyDescent="0.25">
      <c r="A1176" s="28" t="s">
        <v>3607</v>
      </c>
      <c r="B1176" s="10">
        <v>45408</v>
      </c>
      <c r="C1176" s="9">
        <f t="shared" si="18"/>
        <v>2024</v>
      </c>
      <c r="D1176" s="9" t="str">
        <f>TEXT(salestable[[#This Row],[OrderDate]],"MMM")</f>
        <v>Apr</v>
      </c>
      <c r="E1176" s="9" t="s">
        <v>3608</v>
      </c>
      <c r="F1176" s="9" t="s">
        <v>192</v>
      </c>
      <c r="G1176" s="9" t="s">
        <v>675</v>
      </c>
      <c r="H1176" s="9" t="s">
        <v>676</v>
      </c>
      <c r="I1176" s="9" t="s">
        <v>25</v>
      </c>
      <c r="J1176" s="9" t="s">
        <v>39</v>
      </c>
      <c r="K1176" s="25">
        <v>1</v>
      </c>
      <c r="L1176" s="11">
        <v>157.26</v>
      </c>
      <c r="M1176" s="12">
        <v>0.05</v>
      </c>
      <c r="N1176" s="13">
        <v>17.93</v>
      </c>
      <c r="O1176" s="13">
        <v>7.97</v>
      </c>
      <c r="P1176" s="13">
        <v>175.3</v>
      </c>
      <c r="Q1176" s="9" t="s">
        <v>69</v>
      </c>
      <c r="R1176" s="9" t="s">
        <v>28</v>
      </c>
      <c r="S1176" s="9" t="s">
        <v>29</v>
      </c>
      <c r="T1176" s="9" t="s">
        <v>30</v>
      </c>
      <c r="U1176" s="9" t="s">
        <v>43</v>
      </c>
      <c r="V1176" s="9" t="s">
        <v>1478</v>
      </c>
    </row>
    <row r="1177" spans="1:22" ht="17.100000000000001" customHeight="1" x14ac:dyDescent="0.25">
      <c r="A1177" s="29" t="s">
        <v>3609</v>
      </c>
      <c r="B1177" s="15">
        <v>44255</v>
      </c>
      <c r="C1177" s="9">
        <f t="shared" si="18"/>
        <v>2021</v>
      </c>
      <c r="D1177" s="9" t="str">
        <f>TEXT(salestable[[#This Row],[OrderDate]],"MMM")</f>
        <v>Feb</v>
      </c>
      <c r="E1177" s="14" t="s">
        <v>3610</v>
      </c>
      <c r="F1177" s="14" t="s">
        <v>611</v>
      </c>
      <c r="G1177" s="14" t="s">
        <v>352</v>
      </c>
      <c r="H1177" s="14" t="s">
        <v>353</v>
      </c>
      <c r="I1177" s="14" t="s">
        <v>50</v>
      </c>
      <c r="J1177" s="14" t="s">
        <v>79</v>
      </c>
      <c r="K1177" s="25">
        <v>2</v>
      </c>
      <c r="L1177" s="16">
        <v>374.65</v>
      </c>
      <c r="M1177" s="17">
        <v>0</v>
      </c>
      <c r="N1177" s="18">
        <v>37.46</v>
      </c>
      <c r="O1177" s="18">
        <v>4.01</v>
      </c>
      <c r="P1177" s="18">
        <v>790.77</v>
      </c>
      <c r="Q1177" s="14" t="s">
        <v>69</v>
      </c>
      <c r="R1177" s="14" t="s">
        <v>28</v>
      </c>
      <c r="S1177" s="14" t="s">
        <v>60</v>
      </c>
      <c r="T1177" s="14" t="s">
        <v>61</v>
      </c>
      <c r="U1177" s="14" t="s">
        <v>43</v>
      </c>
      <c r="V1177" s="14" t="s">
        <v>3611</v>
      </c>
    </row>
    <row r="1178" spans="1:22" ht="17.100000000000001" customHeight="1" x14ac:dyDescent="0.25">
      <c r="A1178" s="28" t="s">
        <v>3612</v>
      </c>
      <c r="B1178" s="10">
        <v>44443</v>
      </c>
      <c r="C1178" s="9">
        <f t="shared" si="18"/>
        <v>2021</v>
      </c>
      <c r="D1178" s="9" t="str">
        <f>TEXT(salestable[[#This Row],[OrderDate]],"MMM")</f>
        <v>Sep</v>
      </c>
      <c r="E1178" s="9" t="s">
        <v>3613</v>
      </c>
      <c r="F1178" s="9" t="s">
        <v>1257</v>
      </c>
      <c r="G1178" s="9" t="s">
        <v>469</v>
      </c>
      <c r="H1178" s="9" t="s">
        <v>470</v>
      </c>
      <c r="I1178" s="9" t="s">
        <v>180</v>
      </c>
      <c r="J1178" s="9" t="s">
        <v>58</v>
      </c>
      <c r="K1178" s="25">
        <v>5</v>
      </c>
      <c r="L1178" s="11">
        <v>241.91</v>
      </c>
      <c r="M1178" s="12">
        <v>0.05</v>
      </c>
      <c r="N1178" s="13">
        <v>137.88999999999999</v>
      </c>
      <c r="O1178" s="13">
        <v>12.56</v>
      </c>
      <c r="P1178" s="13">
        <v>1299.52</v>
      </c>
      <c r="Q1178" s="9" t="s">
        <v>40</v>
      </c>
      <c r="R1178" s="9" t="s">
        <v>28</v>
      </c>
      <c r="S1178" s="9" t="s">
        <v>116</v>
      </c>
      <c r="T1178" s="9" t="s">
        <v>42</v>
      </c>
      <c r="U1178" s="9" t="s">
        <v>43</v>
      </c>
      <c r="V1178" s="9" t="s">
        <v>3614</v>
      </c>
    </row>
    <row r="1179" spans="1:22" ht="17.100000000000001" customHeight="1" x14ac:dyDescent="0.25">
      <c r="A1179" s="29" t="s">
        <v>3615</v>
      </c>
      <c r="B1179" s="15">
        <v>45372</v>
      </c>
      <c r="C1179" s="9">
        <f t="shared" si="18"/>
        <v>2024</v>
      </c>
      <c r="D1179" s="9" t="str">
        <f>TEXT(salestable[[#This Row],[OrderDate]],"MMM")</f>
        <v>Mar</v>
      </c>
      <c r="E1179" s="14" t="s">
        <v>3616</v>
      </c>
      <c r="F1179" s="14" t="s">
        <v>1257</v>
      </c>
      <c r="G1179" s="14" t="s">
        <v>592</v>
      </c>
      <c r="H1179" s="14" t="s">
        <v>593</v>
      </c>
      <c r="I1179" s="14" t="s">
        <v>98</v>
      </c>
      <c r="J1179" s="14" t="s">
        <v>263</v>
      </c>
      <c r="K1179" s="25">
        <v>4</v>
      </c>
      <c r="L1179" s="16">
        <v>427.15</v>
      </c>
      <c r="M1179" s="17">
        <v>0.05</v>
      </c>
      <c r="N1179" s="18">
        <v>194.78</v>
      </c>
      <c r="O1179" s="18">
        <v>6.62</v>
      </c>
      <c r="P1179" s="18">
        <v>1824.57</v>
      </c>
      <c r="Q1179" s="14" t="s">
        <v>153</v>
      </c>
      <c r="R1179" s="14" t="s">
        <v>28</v>
      </c>
      <c r="S1179" s="14" t="s">
        <v>188</v>
      </c>
      <c r="T1179" s="14" t="s">
        <v>82</v>
      </c>
      <c r="U1179" s="14" t="s">
        <v>43</v>
      </c>
      <c r="V1179" s="14" t="s">
        <v>3617</v>
      </c>
    </row>
    <row r="1180" spans="1:22" ht="17.100000000000001" customHeight="1" x14ac:dyDescent="0.25">
      <c r="A1180" s="28" t="s">
        <v>3618</v>
      </c>
      <c r="B1180" s="10">
        <v>44522</v>
      </c>
      <c r="C1180" s="9">
        <f t="shared" si="18"/>
        <v>2021</v>
      </c>
      <c r="D1180" s="9" t="str">
        <f>TEXT(salestable[[#This Row],[OrderDate]],"MMM")</f>
        <v>Nov</v>
      </c>
      <c r="E1180" s="9" t="s">
        <v>3619</v>
      </c>
      <c r="F1180" s="9" t="s">
        <v>461</v>
      </c>
      <c r="G1180" s="9" t="s">
        <v>386</v>
      </c>
      <c r="H1180" s="9" t="s">
        <v>387</v>
      </c>
      <c r="I1180" s="9" t="s">
        <v>180</v>
      </c>
      <c r="J1180" s="9" t="s">
        <v>123</v>
      </c>
      <c r="K1180" s="25">
        <v>4</v>
      </c>
      <c r="L1180" s="11">
        <v>144.61000000000001</v>
      </c>
      <c r="M1180" s="12">
        <v>0.15</v>
      </c>
      <c r="N1180" s="13">
        <v>24.58</v>
      </c>
      <c r="O1180" s="13">
        <v>0.19</v>
      </c>
      <c r="P1180" s="13">
        <v>516.44000000000005</v>
      </c>
      <c r="Q1180" s="9" t="s">
        <v>69</v>
      </c>
      <c r="R1180" s="9" t="s">
        <v>28</v>
      </c>
      <c r="S1180" s="9" t="s">
        <v>81</v>
      </c>
      <c r="T1180" s="9" t="s">
        <v>82</v>
      </c>
      <c r="U1180" s="9" t="s">
        <v>43</v>
      </c>
      <c r="V1180" s="9" t="s">
        <v>532</v>
      </c>
    </row>
    <row r="1181" spans="1:22" ht="17.100000000000001" customHeight="1" x14ac:dyDescent="0.25">
      <c r="A1181" s="29" t="s">
        <v>3620</v>
      </c>
      <c r="B1181" s="15">
        <v>45136</v>
      </c>
      <c r="C1181" s="9">
        <f t="shared" si="18"/>
        <v>2023</v>
      </c>
      <c r="D1181" s="9" t="str">
        <f>TEXT(salestable[[#This Row],[OrderDate]],"MMM")</f>
        <v>Jul</v>
      </c>
      <c r="E1181" s="14" t="s">
        <v>3621</v>
      </c>
      <c r="F1181" s="14" t="s">
        <v>670</v>
      </c>
      <c r="G1181" s="14" t="s">
        <v>434</v>
      </c>
      <c r="H1181" s="14" t="s">
        <v>435</v>
      </c>
      <c r="I1181" s="14" t="s">
        <v>98</v>
      </c>
      <c r="J1181" s="14" t="s">
        <v>256</v>
      </c>
      <c r="K1181" s="25">
        <v>3</v>
      </c>
      <c r="L1181" s="16">
        <v>195.12</v>
      </c>
      <c r="M1181" s="17">
        <v>0.05</v>
      </c>
      <c r="N1181" s="18">
        <v>44.49</v>
      </c>
      <c r="O1181" s="18">
        <v>3.08</v>
      </c>
      <c r="P1181" s="18">
        <v>603.66</v>
      </c>
      <c r="Q1181" s="14" t="s">
        <v>40</v>
      </c>
      <c r="R1181" s="14" t="s">
        <v>28</v>
      </c>
      <c r="S1181" s="14" t="s">
        <v>89</v>
      </c>
      <c r="T1181" s="14" t="s">
        <v>90</v>
      </c>
      <c r="U1181" s="14" t="s">
        <v>31</v>
      </c>
      <c r="V1181" s="14" t="s">
        <v>3622</v>
      </c>
    </row>
    <row r="1182" spans="1:22" ht="17.100000000000001" customHeight="1" x14ac:dyDescent="0.25">
      <c r="A1182" s="28" t="s">
        <v>3623</v>
      </c>
      <c r="B1182" s="10">
        <v>45174</v>
      </c>
      <c r="C1182" s="9">
        <f t="shared" si="18"/>
        <v>2023</v>
      </c>
      <c r="D1182" s="9" t="str">
        <f>TEXT(salestable[[#This Row],[OrderDate]],"MMM")</f>
        <v>Sep</v>
      </c>
      <c r="E1182" s="9" t="s">
        <v>3624</v>
      </c>
      <c r="F1182" s="9" t="s">
        <v>497</v>
      </c>
      <c r="G1182" s="9" t="s">
        <v>261</v>
      </c>
      <c r="H1182" s="9" t="s">
        <v>262</v>
      </c>
      <c r="I1182" s="9" t="s">
        <v>25</v>
      </c>
      <c r="J1182" s="9" t="s">
        <v>123</v>
      </c>
      <c r="K1182" s="25">
        <v>2</v>
      </c>
      <c r="L1182" s="11">
        <v>148.74</v>
      </c>
      <c r="M1182" s="12">
        <v>0.05</v>
      </c>
      <c r="N1182" s="13">
        <v>22.61</v>
      </c>
      <c r="O1182" s="13">
        <v>1.17</v>
      </c>
      <c r="P1182" s="13">
        <v>306.39</v>
      </c>
      <c r="Q1182" s="9" t="s">
        <v>69</v>
      </c>
      <c r="R1182" s="9" t="s">
        <v>28</v>
      </c>
      <c r="S1182" s="9" t="s">
        <v>139</v>
      </c>
      <c r="T1182" s="9" t="s">
        <v>140</v>
      </c>
      <c r="U1182" s="9" t="s">
        <v>43</v>
      </c>
      <c r="V1182" s="9" t="s">
        <v>3625</v>
      </c>
    </row>
    <row r="1183" spans="1:22" ht="17.100000000000001" customHeight="1" x14ac:dyDescent="0.25">
      <c r="A1183" s="29" t="s">
        <v>3626</v>
      </c>
      <c r="B1183" s="15">
        <v>45592</v>
      </c>
      <c r="C1183" s="9">
        <f t="shared" si="18"/>
        <v>2024</v>
      </c>
      <c r="D1183" s="9" t="str">
        <f>TEXT(salestable[[#This Row],[OrderDate]],"MMM")</f>
        <v>Oct</v>
      </c>
      <c r="E1183" s="14" t="s">
        <v>3627</v>
      </c>
      <c r="F1183" s="14" t="s">
        <v>95</v>
      </c>
      <c r="G1183" s="14" t="s">
        <v>391</v>
      </c>
      <c r="H1183" s="14" t="s">
        <v>392</v>
      </c>
      <c r="I1183" s="14" t="s">
        <v>25</v>
      </c>
      <c r="J1183" s="14" t="s">
        <v>256</v>
      </c>
      <c r="K1183" s="25">
        <v>1</v>
      </c>
      <c r="L1183" s="16">
        <v>159.57</v>
      </c>
      <c r="M1183" s="17">
        <v>0.05</v>
      </c>
      <c r="N1183" s="18">
        <v>18.190000000000001</v>
      </c>
      <c r="O1183" s="18">
        <v>2.81</v>
      </c>
      <c r="P1183" s="18">
        <v>172.59</v>
      </c>
      <c r="Q1183" s="14" t="s">
        <v>59</v>
      </c>
      <c r="R1183" s="14" t="s">
        <v>28</v>
      </c>
      <c r="S1183" s="14" t="s">
        <v>41</v>
      </c>
      <c r="T1183" s="14" t="s">
        <v>42</v>
      </c>
      <c r="U1183" s="14" t="s">
        <v>43</v>
      </c>
      <c r="V1183" s="14" t="s">
        <v>2123</v>
      </c>
    </row>
    <row r="1184" spans="1:22" ht="17.100000000000001" customHeight="1" x14ac:dyDescent="0.25">
      <c r="A1184" s="28" t="s">
        <v>3628</v>
      </c>
      <c r="B1184" s="10">
        <v>45297</v>
      </c>
      <c r="C1184" s="9">
        <f t="shared" si="18"/>
        <v>2024</v>
      </c>
      <c r="D1184" s="9" t="str">
        <f>TEXT(salestable[[#This Row],[OrderDate]],"MMM")</f>
        <v>Jan</v>
      </c>
      <c r="E1184" s="9" t="s">
        <v>3629</v>
      </c>
      <c r="F1184" s="9" t="s">
        <v>716</v>
      </c>
      <c r="G1184" s="9" t="s">
        <v>87</v>
      </c>
      <c r="H1184" s="9" t="s">
        <v>88</v>
      </c>
      <c r="I1184" s="9" t="s">
        <v>25</v>
      </c>
      <c r="J1184" s="9" t="s">
        <v>26</v>
      </c>
      <c r="K1184" s="25">
        <v>2</v>
      </c>
      <c r="L1184" s="11">
        <v>262.10000000000002</v>
      </c>
      <c r="M1184" s="12">
        <v>0.05</v>
      </c>
      <c r="N1184" s="13">
        <v>59.76</v>
      </c>
      <c r="O1184" s="13">
        <v>0.3</v>
      </c>
      <c r="P1184" s="13">
        <v>558.04999999999995</v>
      </c>
      <c r="Q1184" s="9" t="s">
        <v>69</v>
      </c>
      <c r="R1184" s="9" t="s">
        <v>28</v>
      </c>
      <c r="S1184" s="9" t="s">
        <v>154</v>
      </c>
      <c r="T1184" s="9" t="s">
        <v>155</v>
      </c>
      <c r="U1184" s="9" t="s">
        <v>43</v>
      </c>
      <c r="V1184" s="9" t="s">
        <v>535</v>
      </c>
    </row>
    <row r="1185" spans="1:22" ht="17.100000000000001" customHeight="1" x14ac:dyDescent="0.25">
      <c r="A1185" s="29" t="s">
        <v>3630</v>
      </c>
      <c r="B1185" s="15">
        <v>44145</v>
      </c>
      <c r="C1185" s="9">
        <f t="shared" si="18"/>
        <v>2020</v>
      </c>
      <c r="D1185" s="9" t="str">
        <f>TEXT(salestable[[#This Row],[OrderDate]],"MMM")</f>
        <v>Nov</v>
      </c>
      <c r="E1185" s="14" t="s">
        <v>3631</v>
      </c>
      <c r="F1185" s="14" t="s">
        <v>520</v>
      </c>
      <c r="G1185" s="14" t="s">
        <v>106</v>
      </c>
      <c r="H1185" s="14" t="s">
        <v>107</v>
      </c>
      <c r="I1185" s="14" t="s">
        <v>108</v>
      </c>
      <c r="J1185" s="14" t="s">
        <v>68</v>
      </c>
      <c r="K1185" s="25">
        <v>1</v>
      </c>
      <c r="L1185" s="16">
        <v>99.32</v>
      </c>
      <c r="M1185" s="17">
        <v>0.05</v>
      </c>
      <c r="N1185" s="18">
        <v>4.72</v>
      </c>
      <c r="O1185" s="18">
        <v>5.52</v>
      </c>
      <c r="P1185" s="18">
        <v>104.59</v>
      </c>
      <c r="Q1185" s="14" t="s">
        <v>27</v>
      </c>
      <c r="R1185" s="14" t="s">
        <v>28</v>
      </c>
      <c r="S1185" s="14" t="s">
        <v>139</v>
      </c>
      <c r="T1185" s="14" t="s">
        <v>140</v>
      </c>
      <c r="U1185" s="14" t="s">
        <v>43</v>
      </c>
      <c r="V1185" s="14" t="s">
        <v>3632</v>
      </c>
    </row>
    <row r="1186" spans="1:22" ht="17.100000000000001" customHeight="1" x14ac:dyDescent="0.25">
      <c r="A1186" s="28" t="s">
        <v>3633</v>
      </c>
      <c r="B1186" s="10">
        <v>44707</v>
      </c>
      <c r="C1186" s="9">
        <f t="shared" si="18"/>
        <v>2022</v>
      </c>
      <c r="D1186" s="9" t="str">
        <f>TEXT(salestable[[#This Row],[OrderDate]],"MMM")</f>
        <v>May</v>
      </c>
      <c r="E1186" s="9" t="s">
        <v>3634</v>
      </c>
      <c r="F1186" s="9" t="s">
        <v>1732</v>
      </c>
      <c r="G1186" s="9" t="s">
        <v>202</v>
      </c>
      <c r="H1186" s="9" t="s">
        <v>203</v>
      </c>
      <c r="I1186" s="9" t="s">
        <v>25</v>
      </c>
      <c r="J1186" s="9" t="s">
        <v>79</v>
      </c>
      <c r="K1186" s="25">
        <v>3</v>
      </c>
      <c r="L1186" s="11">
        <v>20.22</v>
      </c>
      <c r="M1186" s="12">
        <v>0.15</v>
      </c>
      <c r="N1186" s="13">
        <v>0</v>
      </c>
      <c r="O1186" s="13">
        <v>11.13</v>
      </c>
      <c r="P1186" s="13">
        <v>62.69</v>
      </c>
      <c r="Q1186" s="9" t="s">
        <v>59</v>
      </c>
      <c r="R1186" s="9" t="s">
        <v>28</v>
      </c>
      <c r="S1186" s="9" t="s">
        <v>154</v>
      </c>
      <c r="T1186" s="9" t="s">
        <v>155</v>
      </c>
      <c r="U1186" s="9" t="s">
        <v>43</v>
      </c>
      <c r="V1186" s="9" t="s">
        <v>3635</v>
      </c>
    </row>
    <row r="1187" spans="1:22" ht="17.100000000000001" customHeight="1" x14ac:dyDescent="0.25">
      <c r="A1187" s="29" t="s">
        <v>3636</v>
      </c>
      <c r="B1187" s="15">
        <v>45595</v>
      </c>
      <c r="C1187" s="9">
        <f t="shared" si="18"/>
        <v>2024</v>
      </c>
      <c r="D1187" s="9" t="str">
        <f>TEXT(salestable[[#This Row],[OrderDate]],"MMM")</f>
        <v>Oct</v>
      </c>
      <c r="E1187" s="14" t="s">
        <v>3637</v>
      </c>
      <c r="F1187" s="14" t="s">
        <v>65</v>
      </c>
      <c r="G1187" s="14" t="s">
        <v>36</v>
      </c>
      <c r="H1187" s="14" t="s">
        <v>37</v>
      </c>
      <c r="I1187" s="14" t="s">
        <v>98</v>
      </c>
      <c r="J1187" s="14" t="s">
        <v>58</v>
      </c>
      <c r="K1187" s="25">
        <v>2</v>
      </c>
      <c r="L1187" s="16">
        <v>569.89</v>
      </c>
      <c r="M1187" s="17">
        <v>0.05</v>
      </c>
      <c r="N1187" s="18">
        <v>86.62</v>
      </c>
      <c r="O1187" s="18">
        <v>13.6</v>
      </c>
      <c r="P1187" s="18">
        <v>1183.01</v>
      </c>
      <c r="Q1187" s="14" t="s">
        <v>27</v>
      </c>
      <c r="R1187" s="14" t="s">
        <v>132</v>
      </c>
      <c r="S1187" s="14" t="s">
        <v>139</v>
      </c>
      <c r="T1187" s="14" t="s">
        <v>140</v>
      </c>
      <c r="U1187" s="14" t="s">
        <v>31</v>
      </c>
      <c r="V1187" s="14" t="s">
        <v>3638</v>
      </c>
    </row>
    <row r="1188" spans="1:22" ht="17.100000000000001" customHeight="1" x14ac:dyDescent="0.25">
      <c r="A1188" s="28" t="s">
        <v>3639</v>
      </c>
      <c r="B1188" s="10">
        <v>45231</v>
      </c>
      <c r="C1188" s="9">
        <f t="shared" si="18"/>
        <v>2023</v>
      </c>
      <c r="D1188" s="9" t="str">
        <f>TEXT(salestable[[#This Row],[OrderDate]],"MMM")</f>
        <v>Nov</v>
      </c>
      <c r="E1188" s="9" t="s">
        <v>3640</v>
      </c>
      <c r="F1188" s="9" t="s">
        <v>22</v>
      </c>
      <c r="G1188" s="9" t="s">
        <v>492</v>
      </c>
      <c r="H1188" s="9" t="s">
        <v>493</v>
      </c>
      <c r="I1188" s="9" t="s">
        <v>38</v>
      </c>
      <c r="J1188" s="9" t="s">
        <v>79</v>
      </c>
      <c r="K1188" s="25">
        <v>4</v>
      </c>
      <c r="L1188" s="11">
        <v>66.34</v>
      </c>
      <c r="M1188" s="12">
        <v>0.1</v>
      </c>
      <c r="N1188" s="13">
        <v>0</v>
      </c>
      <c r="O1188" s="13">
        <v>4.17</v>
      </c>
      <c r="P1188" s="13">
        <v>242.99</v>
      </c>
      <c r="Q1188" s="9" t="s">
        <v>69</v>
      </c>
      <c r="R1188" s="9" t="s">
        <v>28</v>
      </c>
      <c r="S1188" s="9" t="s">
        <v>139</v>
      </c>
      <c r="T1188" s="9" t="s">
        <v>140</v>
      </c>
      <c r="U1188" s="9" t="s">
        <v>31</v>
      </c>
      <c r="V1188" s="9" t="s">
        <v>3641</v>
      </c>
    </row>
    <row r="1189" spans="1:22" ht="17.100000000000001" customHeight="1" x14ac:dyDescent="0.25">
      <c r="A1189" s="29" t="s">
        <v>3642</v>
      </c>
      <c r="B1189" s="15">
        <v>45143</v>
      </c>
      <c r="C1189" s="9">
        <f t="shared" si="18"/>
        <v>2023</v>
      </c>
      <c r="D1189" s="9" t="str">
        <f>TEXT(salestable[[#This Row],[OrderDate]],"MMM")</f>
        <v>Aug</v>
      </c>
      <c r="E1189" s="14" t="s">
        <v>3643</v>
      </c>
      <c r="F1189" s="14" t="s">
        <v>1458</v>
      </c>
      <c r="G1189" s="14" t="s">
        <v>783</v>
      </c>
      <c r="H1189" s="14" t="s">
        <v>784</v>
      </c>
      <c r="I1189" s="14" t="s">
        <v>50</v>
      </c>
      <c r="J1189" s="14" t="s">
        <v>26</v>
      </c>
      <c r="K1189" s="25">
        <v>5</v>
      </c>
      <c r="L1189" s="16">
        <v>164.48</v>
      </c>
      <c r="M1189" s="17">
        <v>0.1</v>
      </c>
      <c r="N1189" s="18">
        <v>133.22999999999999</v>
      </c>
      <c r="O1189" s="18">
        <v>6.14</v>
      </c>
      <c r="P1189" s="18">
        <v>879.53</v>
      </c>
      <c r="Q1189" s="14" t="s">
        <v>69</v>
      </c>
      <c r="R1189" s="14" t="s">
        <v>99</v>
      </c>
      <c r="S1189" s="14" t="s">
        <v>154</v>
      </c>
      <c r="T1189" s="14" t="s">
        <v>155</v>
      </c>
      <c r="U1189" s="14" t="s">
        <v>31</v>
      </c>
      <c r="V1189" s="14" t="s">
        <v>3644</v>
      </c>
    </row>
    <row r="1190" spans="1:22" ht="17.100000000000001" customHeight="1" x14ac:dyDescent="0.25">
      <c r="A1190" s="28" t="s">
        <v>3645</v>
      </c>
      <c r="B1190" s="10">
        <v>45291</v>
      </c>
      <c r="C1190" s="9">
        <f t="shared" si="18"/>
        <v>2023</v>
      </c>
      <c r="D1190" s="9" t="str">
        <f>TEXT(salestable[[#This Row],[OrderDate]],"MMM")</f>
        <v>Dec</v>
      </c>
      <c r="E1190" s="9" t="s">
        <v>3646</v>
      </c>
      <c r="F1190" s="9" t="s">
        <v>318</v>
      </c>
      <c r="G1190" s="9" t="s">
        <v>208</v>
      </c>
      <c r="H1190" s="9" t="s">
        <v>209</v>
      </c>
      <c r="I1190" s="9" t="s">
        <v>98</v>
      </c>
      <c r="J1190" s="9" t="s">
        <v>109</v>
      </c>
      <c r="K1190" s="25">
        <v>4</v>
      </c>
      <c r="L1190" s="11">
        <v>456.31</v>
      </c>
      <c r="M1190" s="12">
        <v>0</v>
      </c>
      <c r="N1190" s="13">
        <v>91.26</v>
      </c>
      <c r="O1190" s="13">
        <v>9.85</v>
      </c>
      <c r="P1190" s="13">
        <v>1926.35</v>
      </c>
      <c r="Q1190" s="9" t="s">
        <v>153</v>
      </c>
      <c r="R1190" s="9" t="s">
        <v>28</v>
      </c>
      <c r="S1190" s="9" t="s">
        <v>339</v>
      </c>
      <c r="T1190" s="9" t="s">
        <v>82</v>
      </c>
      <c r="U1190" s="9" t="s">
        <v>43</v>
      </c>
      <c r="V1190" s="9" t="s">
        <v>1218</v>
      </c>
    </row>
    <row r="1191" spans="1:22" ht="17.100000000000001" customHeight="1" x14ac:dyDescent="0.25">
      <c r="A1191" s="29" t="s">
        <v>3647</v>
      </c>
      <c r="B1191" s="15">
        <v>44492</v>
      </c>
      <c r="C1191" s="9">
        <f t="shared" si="18"/>
        <v>2021</v>
      </c>
      <c r="D1191" s="9" t="str">
        <f>TEXT(salestable[[#This Row],[OrderDate]],"MMM")</f>
        <v>Oct</v>
      </c>
      <c r="E1191" s="14" t="s">
        <v>3648</v>
      </c>
      <c r="F1191" s="14" t="s">
        <v>570</v>
      </c>
      <c r="G1191" s="14" t="s">
        <v>106</v>
      </c>
      <c r="H1191" s="14" t="s">
        <v>107</v>
      </c>
      <c r="I1191" s="14" t="s">
        <v>108</v>
      </c>
      <c r="J1191" s="14" t="s">
        <v>123</v>
      </c>
      <c r="K1191" s="25">
        <v>1</v>
      </c>
      <c r="L1191" s="16">
        <v>386.93</v>
      </c>
      <c r="M1191" s="17">
        <v>0.1</v>
      </c>
      <c r="N1191" s="18">
        <v>27.86</v>
      </c>
      <c r="O1191" s="18">
        <v>14.87</v>
      </c>
      <c r="P1191" s="18">
        <v>390.97</v>
      </c>
      <c r="Q1191" s="14" t="s">
        <v>80</v>
      </c>
      <c r="R1191" s="14" t="s">
        <v>28</v>
      </c>
      <c r="S1191" s="14" t="s">
        <v>188</v>
      </c>
      <c r="T1191" s="14" t="s">
        <v>82</v>
      </c>
      <c r="U1191" s="14" t="s">
        <v>235</v>
      </c>
      <c r="V1191" s="14" t="s">
        <v>3649</v>
      </c>
    </row>
    <row r="1192" spans="1:22" ht="17.100000000000001" customHeight="1" x14ac:dyDescent="0.25">
      <c r="A1192" s="28" t="s">
        <v>3650</v>
      </c>
      <c r="B1192" s="10">
        <v>44107</v>
      </c>
      <c r="C1192" s="9">
        <f t="shared" si="18"/>
        <v>2020</v>
      </c>
      <c r="D1192" s="9" t="str">
        <f>TEXT(salestable[[#This Row],[OrderDate]],"MMM")</f>
        <v>Oct</v>
      </c>
      <c r="E1192" s="9" t="s">
        <v>3651</v>
      </c>
      <c r="F1192" s="9" t="s">
        <v>267</v>
      </c>
      <c r="G1192" s="9" t="s">
        <v>280</v>
      </c>
      <c r="H1192" s="9" t="s">
        <v>281</v>
      </c>
      <c r="I1192" s="9" t="s">
        <v>108</v>
      </c>
      <c r="J1192" s="9" t="s">
        <v>39</v>
      </c>
      <c r="K1192" s="25">
        <v>5</v>
      </c>
      <c r="L1192" s="11">
        <v>480.11</v>
      </c>
      <c r="M1192" s="12">
        <v>0</v>
      </c>
      <c r="N1192" s="13">
        <v>120.03</v>
      </c>
      <c r="O1192" s="13">
        <v>11.05</v>
      </c>
      <c r="P1192" s="13">
        <v>2531.63</v>
      </c>
      <c r="Q1192" s="9" t="s">
        <v>69</v>
      </c>
      <c r="R1192" s="9" t="s">
        <v>28</v>
      </c>
      <c r="S1192" s="9" t="s">
        <v>145</v>
      </c>
      <c r="T1192" s="9" t="s">
        <v>146</v>
      </c>
      <c r="U1192" s="9" t="s">
        <v>43</v>
      </c>
      <c r="V1192" s="9" t="s">
        <v>1646</v>
      </c>
    </row>
    <row r="1193" spans="1:22" ht="17.100000000000001" customHeight="1" x14ac:dyDescent="0.25">
      <c r="A1193" s="29" t="s">
        <v>3652</v>
      </c>
      <c r="B1193" s="15">
        <v>45564</v>
      </c>
      <c r="C1193" s="9">
        <f t="shared" si="18"/>
        <v>2024</v>
      </c>
      <c r="D1193" s="9" t="str">
        <f>TEXT(salestable[[#This Row],[OrderDate]],"MMM")</f>
        <v>Sep</v>
      </c>
      <c r="E1193" s="14" t="s">
        <v>3653</v>
      </c>
      <c r="F1193" s="14" t="s">
        <v>520</v>
      </c>
      <c r="G1193" s="14" t="s">
        <v>391</v>
      </c>
      <c r="H1193" s="14" t="s">
        <v>392</v>
      </c>
      <c r="I1193" s="14" t="s">
        <v>108</v>
      </c>
      <c r="J1193" s="14" t="s">
        <v>263</v>
      </c>
      <c r="K1193" s="25">
        <v>4</v>
      </c>
      <c r="L1193" s="16">
        <v>238.75</v>
      </c>
      <c r="M1193" s="17">
        <v>0.1</v>
      </c>
      <c r="N1193" s="18">
        <v>42.98</v>
      </c>
      <c r="O1193" s="18">
        <v>2.02</v>
      </c>
      <c r="P1193" s="18">
        <v>904.5</v>
      </c>
      <c r="Q1193" s="14" t="s">
        <v>80</v>
      </c>
      <c r="R1193" s="14" t="s">
        <v>28</v>
      </c>
      <c r="S1193" s="14" t="s">
        <v>339</v>
      </c>
      <c r="T1193" s="14" t="s">
        <v>82</v>
      </c>
      <c r="U1193" s="14" t="s">
        <v>43</v>
      </c>
      <c r="V1193" s="14" t="s">
        <v>1111</v>
      </c>
    </row>
    <row r="1194" spans="1:22" ht="17.100000000000001" customHeight="1" x14ac:dyDescent="0.25">
      <c r="A1194" s="28" t="s">
        <v>3654</v>
      </c>
      <c r="B1194" s="10">
        <v>45436</v>
      </c>
      <c r="C1194" s="9">
        <f t="shared" si="18"/>
        <v>2024</v>
      </c>
      <c r="D1194" s="9" t="str">
        <f>TEXT(salestable[[#This Row],[OrderDate]],"MMM")</f>
        <v>May</v>
      </c>
      <c r="E1194" s="9" t="s">
        <v>3655</v>
      </c>
      <c r="F1194" s="9" t="s">
        <v>526</v>
      </c>
      <c r="G1194" s="9" t="s">
        <v>215</v>
      </c>
      <c r="H1194" s="9" t="s">
        <v>216</v>
      </c>
      <c r="I1194" s="9" t="s">
        <v>38</v>
      </c>
      <c r="J1194" s="9" t="s">
        <v>263</v>
      </c>
      <c r="K1194" s="25">
        <v>5</v>
      </c>
      <c r="L1194" s="11">
        <v>308.92</v>
      </c>
      <c r="M1194" s="12">
        <v>0.15</v>
      </c>
      <c r="N1194" s="13">
        <v>236.32</v>
      </c>
      <c r="O1194" s="13">
        <v>13.01</v>
      </c>
      <c r="P1194" s="13">
        <v>1562.24</v>
      </c>
      <c r="Q1194" s="9" t="s">
        <v>27</v>
      </c>
      <c r="R1194" s="9" t="s">
        <v>28</v>
      </c>
      <c r="S1194" s="9" t="s">
        <v>221</v>
      </c>
      <c r="T1194" s="9" t="s">
        <v>222</v>
      </c>
      <c r="U1194" s="9" t="s">
        <v>31</v>
      </c>
      <c r="V1194" s="9" t="s">
        <v>971</v>
      </c>
    </row>
    <row r="1195" spans="1:22" ht="17.100000000000001" customHeight="1" x14ac:dyDescent="0.25">
      <c r="A1195" s="29" t="s">
        <v>3656</v>
      </c>
      <c r="B1195" s="15">
        <v>45357</v>
      </c>
      <c r="C1195" s="9">
        <f t="shared" si="18"/>
        <v>2024</v>
      </c>
      <c r="D1195" s="9" t="str">
        <f>TEXT(salestable[[#This Row],[OrderDate]],"MMM")</f>
        <v>Mar</v>
      </c>
      <c r="E1195" s="14" t="s">
        <v>3657</v>
      </c>
      <c r="F1195" s="14" t="s">
        <v>698</v>
      </c>
      <c r="G1195" s="14" t="s">
        <v>380</v>
      </c>
      <c r="H1195" s="14" t="s">
        <v>381</v>
      </c>
      <c r="I1195" s="14" t="s">
        <v>108</v>
      </c>
      <c r="J1195" s="14" t="s">
        <v>256</v>
      </c>
      <c r="K1195" s="25">
        <v>1</v>
      </c>
      <c r="L1195" s="16">
        <v>165.58</v>
      </c>
      <c r="M1195" s="17">
        <v>0.1</v>
      </c>
      <c r="N1195" s="18">
        <v>0</v>
      </c>
      <c r="O1195" s="18">
        <v>10.34</v>
      </c>
      <c r="P1195" s="18">
        <v>159.36000000000001</v>
      </c>
      <c r="Q1195" s="14" t="s">
        <v>153</v>
      </c>
      <c r="R1195" s="14" t="s">
        <v>132</v>
      </c>
      <c r="S1195" s="14" t="s">
        <v>81</v>
      </c>
      <c r="T1195" s="14" t="s">
        <v>82</v>
      </c>
      <c r="U1195" s="14" t="s">
        <v>43</v>
      </c>
      <c r="V1195" s="14" t="s">
        <v>409</v>
      </c>
    </row>
    <row r="1196" spans="1:22" ht="17.100000000000001" customHeight="1" x14ac:dyDescent="0.25">
      <c r="A1196" s="28" t="s">
        <v>3658</v>
      </c>
      <c r="B1196" s="10">
        <v>44454</v>
      </c>
      <c r="C1196" s="9">
        <f t="shared" si="18"/>
        <v>2021</v>
      </c>
      <c r="D1196" s="9" t="str">
        <f>TEXT(salestable[[#This Row],[OrderDate]],"MMM")</f>
        <v>Sep</v>
      </c>
      <c r="E1196" s="9" t="s">
        <v>3659</v>
      </c>
      <c r="F1196" s="9" t="s">
        <v>214</v>
      </c>
      <c r="G1196" s="9" t="s">
        <v>434</v>
      </c>
      <c r="H1196" s="9" t="s">
        <v>435</v>
      </c>
      <c r="I1196" s="9" t="s">
        <v>25</v>
      </c>
      <c r="J1196" s="9" t="s">
        <v>26</v>
      </c>
      <c r="K1196" s="25">
        <v>5</v>
      </c>
      <c r="L1196" s="11">
        <v>27.4</v>
      </c>
      <c r="M1196" s="12">
        <v>0</v>
      </c>
      <c r="N1196" s="13">
        <v>0</v>
      </c>
      <c r="O1196" s="13">
        <v>7.6</v>
      </c>
      <c r="P1196" s="13">
        <v>144.6</v>
      </c>
      <c r="Q1196" s="9" t="s">
        <v>80</v>
      </c>
      <c r="R1196" s="9" t="s">
        <v>99</v>
      </c>
      <c r="S1196" s="9" t="s">
        <v>81</v>
      </c>
      <c r="T1196" s="9" t="s">
        <v>82</v>
      </c>
      <c r="U1196" s="9" t="s">
        <v>43</v>
      </c>
      <c r="V1196" s="9" t="s">
        <v>3660</v>
      </c>
    </row>
    <row r="1197" spans="1:22" ht="17.100000000000001" customHeight="1" x14ac:dyDescent="0.25">
      <c r="A1197" s="29" t="s">
        <v>3661</v>
      </c>
      <c r="B1197" s="15">
        <v>44346</v>
      </c>
      <c r="C1197" s="9">
        <f t="shared" si="18"/>
        <v>2021</v>
      </c>
      <c r="D1197" s="9" t="str">
        <f>TEXT(salestable[[#This Row],[OrderDate]],"MMM")</f>
        <v>May</v>
      </c>
      <c r="E1197" s="14" t="s">
        <v>3662</v>
      </c>
      <c r="F1197" s="14" t="s">
        <v>1739</v>
      </c>
      <c r="G1197" s="14" t="s">
        <v>319</v>
      </c>
      <c r="H1197" s="14" t="s">
        <v>320</v>
      </c>
      <c r="I1197" s="14" t="s">
        <v>180</v>
      </c>
      <c r="J1197" s="14" t="s">
        <v>263</v>
      </c>
      <c r="K1197" s="25">
        <v>4</v>
      </c>
      <c r="L1197" s="16">
        <v>126.97</v>
      </c>
      <c r="M1197" s="17">
        <v>0.25</v>
      </c>
      <c r="N1197" s="18">
        <v>30.47</v>
      </c>
      <c r="O1197" s="18">
        <v>3.87</v>
      </c>
      <c r="P1197" s="18">
        <v>415.25</v>
      </c>
      <c r="Q1197" s="14" t="s">
        <v>153</v>
      </c>
      <c r="R1197" s="14" t="s">
        <v>28</v>
      </c>
      <c r="S1197" s="14" t="s">
        <v>139</v>
      </c>
      <c r="T1197" s="14" t="s">
        <v>140</v>
      </c>
      <c r="U1197" s="14" t="s">
        <v>43</v>
      </c>
      <c r="V1197" s="14" t="s">
        <v>2263</v>
      </c>
    </row>
    <row r="1198" spans="1:22" ht="17.100000000000001" customHeight="1" x14ac:dyDescent="0.25">
      <c r="A1198" s="28" t="s">
        <v>3663</v>
      </c>
      <c r="B1198" s="10">
        <v>45204</v>
      </c>
      <c r="C1198" s="9">
        <f t="shared" si="18"/>
        <v>2023</v>
      </c>
      <c r="D1198" s="9" t="str">
        <f>TEXT(salestable[[#This Row],[OrderDate]],"MMM")</f>
        <v>Oct</v>
      </c>
      <c r="E1198" s="9" t="s">
        <v>3664</v>
      </c>
      <c r="F1198" s="9" t="s">
        <v>332</v>
      </c>
      <c r="G1198" s="9" t="s">
        <v>137</v>
      </c>
      <c r="H1198" s="9" t="s">
        <v>138</v>
      </c>
      <c r="I1198" s="9" t="s">
        <v>108</v>
      </c>
      <c r="J1198" s="9" t="s">
        <v>68</v>
      </c>
      <c r="K1198" s="25">
        <v>1</v>
      </c>
      <c r="L1198" s="11">
        <v>540.69000000000005</v>
      </c>
      <c r="M1198" s="12">
        <v>0</v>
      </c>
      <c r="N1198" s="13">
        <v>64.88</v>
      </c>
      <c r="O1198" s="13">
        <v>1.65</v>
      </c>
      <c r="P1198" s="13">
        <v>607.22</v>
      </c>
      <c r="Q1198" s="9" t="s">
        <v>40</v>
      </c>
      <c r="R1198" s="9" t="s">
        <v>28</v>
      </c>
      <c r="S1198" s="9" t="s">
        <v>166</v>
      </c>
      <c r="T1198" s="9" t="s">
        <v>167</v>
      </c>
      <c r="U1198" s="9" t="s">
        <v>43</v>
      </c>
      <c r="V1198" s="9" t="s">
        <v>717</v>
      </c>
    </row>
    <row r="1199" spans="1:22" ht="17.100000000000001" customHeight="1" x14ac:dyDescent="0.25">
      <c r="A1199" s="29" t="s">
        <v>3665</v>
      </c>
      <c r="B1199" s="15">
        <v>44673</v>
      </c>
      <c r="C1199" s="9">
        <f t="shared" si="18"/>
        <v>2022</v>
      </c>
      <c r="D1199" s="9" t="str">
        <f>TEXT(salestable[[#This Row],[OrderDate]],"MMM")</f>
        <v>Apr</v>
      </c>
      <c r="E1199" s="14" t="s">
        <v>3666</v>
      </c>
      <c r="F1199" s="14" t="s">
        <v>2575</v>
      </c>
      <c r="G1199" s="14" t="s">
        <v>675</v>
      </c>
      <c r="H1199" s="14" t="s">
        <v>676</v>
      </c>
      <c r="I1199" s="14" t="s">
        <v>180</v>
      </c>
      <c r="J1199" s="14" t="s">
        <v>109</v>
      </c>
      <c r="K1199" s="25">
        <v>1</v>
      </c>
      <c r="L1199" s="16">
        <v>570.21</v>
      </c>
      <c r="M1199" s="17">
        <v>0.3</v>
      </c>
      <c r="N1199" s="18">
        <v>0</v>
      </c>
      <c r="O1199" s="18">
        <v>14.95</v>
      </c>
      <c r="P1199" s="18">
        <v>414.1</v>
      </c>
      <c r="Q1199" s="14" t="s">
        <v>40</v>
      </c>
      <c r="R1199" s="14" t="s">
        <v>181</v>
      </c>
      <c r="S1199" s="14" t="s">
        <v>182</v>
      </c>
      <c r="T1199" s="14" t="s">
        <v>183</v>
      </c>
      <c r="U1199" s="14" t="s">
        <v>31</v>
      </c>
      <c r="V1199" s="14" t="s">
        <v>1831</v>
      </c>
    </row>
    <row r="1200" spans="1:22" ht="17.100000000000001" customHeight="1" x14ac:dyDescent="0.25">
      <c r="A1200" s="28" t="s">
        <v>3667</v>
      </c>
      <c r="B1200" s="10">
        <v>45300</v>
      </c>
      <c r="C1200" s="9">
        <f t="shared" si="18"/>
        <v>2024</v>
      </c>
      <c r="D1200" s="9" t="str">
        <f>TEXT(salestable[[#This Row],[OrderDate]],"MMM")</f>
        <v>Jan</v>
      </c>
      <c r="E1200" s="9" t="s">
        <v>3668</v>
      </c>
      <c r="F1200" s="9" t="s">
        <v>136</v>
      </c>
      <c r="G1200" s="9" t="s">
        <v>280</v>
      </c>
      <c r="H1200" s="9" t="s">
        <v>281</v>
      </c>
      <c r="I1200" s="9" t="s">
        <v>108</v>
      </c>
      <c r="J1200" s="9" t="s">
        <v>354</v>
      </c>
      <c r="K1200" s="25">
        <v>3</v>
      </c>
      <c r="L1200" s="11">
        <v>386.3</v>
      </c>
      <c r="M1200" s="12">
        <v>0.25</v>
      </c>
      <c r="N1200" s="13">
        <v>156.44999999999999</v>
      </c>
      <c r="O1200" s="13">
        <v>8.17</v>
      </c>
      <c r="P1200" s="13">
        <v>1033.8</v>
      </c>
      <c r="Q1200" s="9" t="s">
        <v>69</v>
      </c>
      <c r="R1200" s="9" t="s">
        <v>28</v>
      </c>
      <c r="S1200" s="9" t="s">
        <v>51</v>
      </c>
      <c r="T1200" s="9" t="s">
        <v>42</v>
      </c>
      <c r="U1200" s="9" t="s">
        <v>72</v>
      </c>
      <c r="V1200" s="9" t="s">
        <v>3669</v>
      </c>
    </row>
    <row r="1201" spans="1:22" ht="17.100000000000001" customHeight="1" x14ac:dyDescent="0.25">
      <c r="A1201" s="29" t="s">
        <v>3670</v>
      </c>
      <c r="B1201" s="15">
        <v>44180</v>
      </c>
      <c r="C1201" s="9">
        <f t="shared" si="18"/>
        <v>2020</v>
      </c>
      <c r="D1201" s="9" t="str">
        <f>TEXT(salestable[[#This Row],[OrderDate]],"MMM")</f>
        <v>Dec</v>
      </c>
      <c r="E1201" s="14" t="s">
        <v>3671</v>
      </c>
      <c r="F1201" s="14" t="s">
        <v>1120</v>
      </c>
      <c r="G1201" s="14" t="s">
        <v>87</v>
      </c>
      <c r="H1201" s="14" t="s">
        <v>88</v>
      </c>
      <c r="I1201" s="14" t="s">
        <v>108</v>
      </c>
      <c r="J1201" s="14" t="s">
        <v>58</v>
      </c>
      <c r="K1201" s="25">
        <v>2</v>
      </c>
      <c r="L1201" s="16">
        <v>548.24</v>
      </c>
      <c r="M1201" s="17">
        <v>0.1</v>
      </c>
      <c r="N1201" s="18">
        <v>118.42</v>
      </c>
      <c r="O1201" s="18">
        <v>10.57</v>
      </c>
      <c r="P1201" s="18">
        <v>1115.82</v>
      </c>
      <c r="Q1201" s="14" t="s">
        <v>69</v>
      </c>
      <c r="R1201" s="14" t="s">
        <v>28</v>
      </c>
      <c r="S1201" s="14" t="s">
        <v>60</v>
      </c>
      <c r="T1201" s="14" t="s">
        <v>61</v>
      </c>
      <c r="U1201" s="14" t="s">
        <v>43</v>
      </c>
      <c r="V1201" s="14" t="s">
        <v>3672</v>
      </c>
    </row>
    <row r="1202" spans="1:22" ht="17.100000000000001" customHeight="1" x14ac:dyDescent="0.25">
      <c r="A1202" s="28" t="s">
        <v>3673</v>
      </c>
      <c r="B1202" s="10">
        <v>45461</v>
      </c>
      <c r="C1202" s="9">
        <f t="shared" si="18"/>
        <v>2024</v>
      </c>
      <c r="D1202" s="9" t="str">
        <f>TEXT(salestable[[#This Row],[OrderDate]],"MMM")</f>
        <v>Jun</v>
      </c>
      <c r="E1202" s="9" t="s">
        <v>3674</v>
      </c>
      <c r="F1202" s="9" t="s">
        <v>666</v>
      </c>
      <c r="G1202" s="9" t="s">
        <v>812</v>
      </c>
      <c r="H1202" s="9" t="s">
        <v>813</v>
      </c>
      <c r="I1202" s="9" t="s">
        <v>108</v>
      </c>
      <c r="J1202" s="9" t="s">
        <v>263</v>
      </c>
      <c r="K1202" s="25">
        <v>1</v>
      </c>
      <c r="L1202" s="11">
        <v>76.790000000000006</v>
      </c>
      <c r="M1202" s="12">
        <v>0</v>
      </c>
      <c r="N1202" s="13">
        <v>3.84</v>
      </c>
      <c r="O1202" s="13">
        <v>4.9800000000000004</v>
      </c>
      <c r="P1202" s="13">
        <v>85.61</v>
      </c>
      <c r="Q1202" s="9" t="s">
        <v>153</v>
      </c>
      <c r="R1202" s="9" t="s">
        <v>28</v>
      </c>
      <c r="S1202" s="9" t="s">
        <v>29</v>
      </c>
      <c r="T1202" s="9" t="s">
        <v>30</v>
      </c>
      <c r="U1202" s="9" t="s">
        <v>43</v>
      </c>
      <c r="V1202" s="9" t="s">
        <v>3675</v>
      </c>
    </row>
    <row r="1203" spans="1:22" ht="17.100000000000001" customHeight="1" x14ac:dyDescent="0.25">
      <c r="A1203" s="29" t="s">
        <v>3676</v>
      </c>
      <c r="B1203" s="15">
        <v>45518</v>
      </c>
      <c r="C1203" s="9">
        <f t="shared" si="18"/>
        <v>2024</v>
      </c>
      <c r="D1203" s="9" t="str">
        <f>TEXT(salestable[[#This Row],[OrderDate]],"MMM")</f>
        <v>Aug</v>
      </c>
      <c r="E1203" s="14" t="s">
        <v>3677</v>
      </c>
      <c r="F1203" s="14" t="s">
        <v>1232</v>
      </c>
      <c r="G1203" s="14" t="s">
        <v>48</v>
      </c>
      <c r="H1203" s="14" t="s">
        <v>49</v>
      </c>
      <c r="I1203" s="14" t="s">
        <v>98</v>
      </c>
      <c r="J1203" s="14" t="s">
        <v>256</v>
      </c>
      <c r="K1203" s="25">
        <v>5</v>
      </c>
      <c r="L1203" s="16">
        <v>456.68</v>
      </c>
      <c r="M1203" s="17">
        <v>0.1</v>
      </c>
      <c r="N1203" s="18">
        <v>164.4</v>
      </c>
      <c r="O1203" s="18">
        <v>13.31</v>
      </c>
      <c r="P1203" s="18">
        <v>2232.77</v>
      </c>
      <c r="Q1203" s="14" t="s">
        <v>59</v>
      </c>
      <c r="R1203" s="14" t="s">
        <v>28</v>
      </c>
      <c r="S1203" s="14" t="s">
        <v>116</v>
      </c>
      <c r="T1203" s="14" t="s">
        <v>42</v>
      </c>
      <c r="U1203" s="14" t="s">
        <v>43</v>
      </c>
      <c r="V1203" s="14" t="s">
        <v>3210</v>
      </c>
    </row>
    <row r="1204" spans="1:22" ht="17.100000000000001" customHeight="1" x14ac:dyDescent="0.25">
      <c r="A1204" s="28" t="s">
        <v>3678</v>
      </c>
      <c r="B1204" s="10">
        <v>44653</v>
      </c>
      <c r="C1204" s="9">
        <f t="shared" si="18"/>
        <v>2022</v>
      </c>
      <c r="D1204" s="9" t="str">
        <f>TEXT(salestable[[#This Row],[OrderDate]],"MMM")</f>
        <v>Apr</v>
      </c>
      <c r="E1204" s="9" t="s">
        <v>3679</v>
      </c>
      <c r="F1204" s="9" t="s">
        <v>144</v>
      </c>
      <c r="G1204" s="9" t="s">
        <v>391</v>
      </c>
      <c r="H1204" s="9" t="s">
        <v>392</v>
      </c>
      <c r="I1204" s="9" t="s">
        <v>25</v>
      </c>
      <c r="J1204" s="9" t="s">
        <v>58</v>
      </c>
      <c r="K1204" s="25">
        <v>4</v>
      </c>
      <c r="L1204" s="11">
        <v>476.13</v>
      </c>
      <c r="M1204" s="12">
        <v>0.3</v>
      </c>
      <c r="N1204" s="13">
        <v>159.97999999999999</v>
      </c>
      <c r="O1204" s="13">
        <v>8.6</v>
      </c>
      <c r="P1204" s="13">
        <v>1501.74</v>
      </c>
      <c r="Q1204" s="9" t="s">
        <v>80</v>
      </c>
      <c r="R1204" s="9" t="s">
        <v>28</v>
      </c>
      <c r="S1204" s="9" t="s">
        <v>139</v>
      </c>
      <c r="T1204" s="9" t="s">
        <v>140</v>
      </c>
      <c r="U1204" s="9" t="s">
        <v>43</v>
      </c>
      <c r="V1204" s="9" t="s">
        <v>3680</v>
      </c>
    </row>
    <row r="1205" spans="1:22" ht="17.100000000000001" customHeight="1" x14ac:dyDescent="0.25">
      <c r="A1205" s="29" t="s">
        <v>3681</v>
      </c>
      <c r="B1205" s="15">
        <v>44991</v>
      </c>
      <c r="C1205" s="9">
        <f t="shared" si="18"/>
        <v>2023</v>
      </c>
      <c r="D1205" s="9" t="str">
        <f>TEXT(salestable[[#This Row],[OrderDate]],"MMM")</f>
        <v>Mar</v>
      </c>
      <c r="E1205" s="14" t="s">
        <v>3682</v>
      </c>
      <c r="F1205" s="14" t="s">
        <v>318</v>
      </c>
      <c r="G1205" s="14" t="s">
        <v>574</v>
      </c>
      <c r="H1205" s="14" t="s">
        <v>575</v>
      </c>
      <c r="I1205" s="14" t="s">
        <v>180</v>
      </c>
      <c r="J1205" s="14" t="s">
        <v>256</v>
      </c>
      <c r="K1205" s="25">
        <v>2</v>
      </c>
      <c r="L1205" s="16">
        <v>487.35</v>
      </c>
      <c r="M1205" s="17">
        <v>0.2</v>
      </c>
      <c r="N1205" s="18">
        <v>62.38</v>
      </c>
      <c r="O1205" s="18">
        <v>4.1399999999999997</v>
      </c>
      <c r="P1205" s="18">
        <v>846.28</v>
      </c>
      <c r="Q1205" s="14" t="s">
        <v>80</v>
      </c>
      <c r="R1205" s="14" t="s">
        <v>28</v>
      </c>
      <c r="S1205" s="14" t="s">
        <v>228</v>
      </c>
      <c r="T1205" s="14" t="s">
        <v>82</v>
      </c>
      <c r="U1205" s="14" t="s">
        <v>43</v>
      </c>
      <c r="V1205" s="14" t="s">
        <v>667</v>
      </c>
    </row>
    <row r="1206" spans="1:22" ht="17.100000000000001" customHeight="1" x14ac:dyDescent="0.25">
      <c r="A1206" s="28" t="s">
        <v>3683</v>
      </c>
      <c r="B1206" s="10">
        <v>44589</v>
      </c>
      <c r="C1206" s="9">
        <f t="shared" si="18"/>
        <v>2022</v>
      </c>
      <c r="D1206" s="9" t="str">
        <f>TEXT(salestable[[#This Row],[OrderDate]],"MMM")</f>
        <v>Jan</v>
      </c>
      <c r="E1206" s="9" t="s">
        <v>3684</v>
      </c>
      <c r="F1206" s="9" t="s">
        <v>549</v>
      </c>
      <c r="G1206" s="9" t="s">
        <v>302</v>
      </c>
      <c r="H1206" s="9" t="s">
        <v>303</v>
      </c>
      <c r="I1206" s="9" t="s">
        <v>180</v>
      </c>
      <c r="J1206" s="9" t="s">
        <v>58</v>
      </c>
      <c r="K1206" s="25">
        <v>4</v>
      </c>
      <c r="L1206" s="11">
        <v>516.11</v>
      </c>
      <c r="M1206" s="12">
        <v>0.1</v>
      </c>
      <c r="N1206" s="13">
        <v>92.9</v>
      </c>
      <c r="O1206" s="13">
        <v>12.54</v>
      </c>
      <c r="P1206" s="13">
        <v>1963.44</v>
      </c>
      <c r="Q1206" s="9" t="s">
        <v>69</v>
      </c>
      <c r="R1206" s="9" t="s">
        <v>28</v>
      </c>
      <c r="S1206" s="9" t="s">
        <v>182</v>
      </c>
      <c r="T1206" s="9" t="s">
        <v>183</v>
      </c>
      <c r="U1206" s="9" t="s">
        <v>43</v>
      </c>
      <c r="V1206" s="9" t="s">
        <v>3685</v>
      </c>
    </row>
    <row r="1207" spans="1:22" ht="17.100000000000001" customHeight="1" x14ac:dyDescent="0.25">
      <c r="A1207" s="29" t="s">
        <v>3686</v>
      </c>
      <c r="B1207" s="15">
        <v>44729</v>
      </c>
      <c r="C1207" s="9">
        <f t="shared" si="18"/>
        <v>2022</v>
      </c>
      <c r="D1207" s="9" t="str">
        <f>TEXT(salestable[[#This Row],[OrderDate]],"MMM")</f>
        <v>Jun</v>
      </c>
      <c r="E1207" s="14" t="s">
        <v>3687</v>
      </c>
      <c r="F1207" s="14" t="s">
        <v>974</v>
      </c>
      <c r="G1207" s="14" t="s">
        <v>391</v>
      </c>
      <c r="H1207" s="14" t="s">
        <v>392</v>
      </c>
      <c r="I1207" s="14" t="s">
        <v>38</v>
      </c>
      <c r="J1207" s="14" t="s">
        <v>256</v>
      </c>
      <c r="K1207" s="25">
        <v>2</v>
      </c>
      <c r="L1207" s="16">
        <v>174.86</v>
      </c>
      <c r="M1207" s="17">
        <v>0.05</v>
      </c>
      <c r="N1207" s="18">
        <v>26.58</v>
      </c>
      <c r="O1207" s="18">
        <v>2.72</v>
      </c>
      <c r="P1207" s="18">
        <v>361.53</v>
      </c>
      <c r="Q1207" s="14" t="s">
        <v>80</v>
      </c>
      <c r="R1207" s="14" t="s">
        <v>132</v>
      </c>
      <c r="S1207" s="14" t="s">
        <v>210</v>
      </c>
      <c r="T1207" s="14" t="s">
        <v>42</v>
      </c>
      <c r="U1207" s="14" t="s">
        <v>43</v>
      </c>
      <c r="V1207" s="14" t="s">
        <v>3688</v>
      </c>
    </row>
    <row r="1208" spans="1:22" ht="17.100000000000001" customHeight="1" x14ac:dyDescent="0.25">
      <c r="A1208" s="28" t="s">
        <v>3689</v>
      </c>
      <c r="B1208" s="10">
        <v>44073</v>
      </c>
      <c r="C1208" s="9">
        <f t="shared" si="18"/>
        <v>2020</v>
      </c>
      <c r="D1208" s="9" t="str">
        <f>TEXT(salestable[[#This Row],[OrderDate]],"MMM")</f>
        <v>Aug</v>
      </c>
      <c r="E1208" s="9" t="s">
        <v>3690</v>
      </c>
      <c r="F1208" s="9" t="s">
        <v>214</v>
      </c>
      <c r="G1208" s="9" t="s">
        <v>254</v>
      </c>
      <c r="H1208" s="9" t="s">
        <v>255</v>
      </c>
      <c r="I1208" s="9" t="s">
        <v>108</v>
      </c>
      <c r="J1208" s="9" t="s">
        <v>109</v>
      </c>
      <c r="K1208" s="25">
        <v>2</v>
      </c>
      <c r="L1208" s="11">
        <v>154.56</v>
      </c>
      <c r="M1208" s="12">
        <v>0.1</v>
      </c>
      <c r="N1208" s="13">
        <v>22.26</v>
      </c>
      <c r="O1208" s="13">
        <v>12.17</v>
      </c>
      <c r="P1208" s="13">
        <v>312.64</v>
      </c>
      <c r="Q1208" s="9" t="s">
        <v>69</v>
      </c>
      <c r="R1208" s="9" t="s">
        <v>28</v>
      </c>
      <c r="S1208" s="9" t="s">
        <v>60</v>
      </c>
      <c r="T1208" s="9" t="s">
        <v>61</v>
      </c>
      <c r="U1208" s="9" t="s">
        <v>43</v>
      </c>
      <c r="V1208" s="9" t="s">
        <v>3691</v>
      </c>
    </row>
    <row r="1209" spans="1:22" ht="17.100000000000001" customHeight="1" x14ac:dyDescent="0.25">
      <c r="A1209" s="29" t="s">
        <v>3692</v>
      </c>
      <c r="B1209" s="15">
        <v>44373</v>
      </c>
      <c r="C1209" s="9">
        <f t="shared" si="18"/>
        <v>2021</v>
      </c>
      <c r="D1209" s="9" t="str">
        <f>TEXT(salestable[[#This Row],[OrderDate]],"MMM")</f>
        <v>Jun</v>
      </c>
      <c r="E1209" s="14" t="s">
        <v>3693</v>
      </c>
      <c r="F1209" s="14" t="s">
        <v>373</v>
      </c>
      <c r="G1209" s="14" t="s">
        <v>66</v>
      </c>
      <c r="H1209" s="14" t="s">
        <v>67</v>
      </c>
      <c r="I1209" s="14" t="s">
        <v>38</v>
      </c>
      <c r="J1209" s="14" t="s">
        <v>58</v>
      </c>
      <c r="K1209" s="25">
        <v>3</v>
      </c>
      <c r="L1209" s="16">
        <v>430.69</v>
      </c>
      <c r="M1209" s="17">
        <v>0</v>
      </c>
      <c r="N1209" s="18">
        <v>0</v>
      </c>
      <c r="O1209" s="18">
        <v>10.83</v>
      </c>
      <c r="P1209" s="18">
        <v>1302.9000000000001</v>
      </c>
      <c r="Q1209" s="14" t="s">
        <v>153</v>
      </c>
      <c r="R1209" s="14" t="s">
        <v>28</v>
      </c>
      <c r="S1209" s="14" t="s">
        <v>124</v>
      </c>
      <c r="T1209" s="14" t="s">
        <v>125</v>
      </c>
      <c r="U1209" s="14" t="s">
        <v>43</v>
      </c>
      <c r="V1209" s="14" t="s">
        <v>3694</v>
      </c>
    </row>
    <row r="1210" spans="1:22" ht="17.100000000000001" customHeight="1" x14ac:dyDescent="0.25">
      <c r="A1210" s="28" t="s">
        <v>3695</v>
      </c>
      <c r="B1210" s="10">
        <v>44894</v>
      </c>
      <c r="C1210" s="9">
        <f t="shared" si="18"/>
        <v>2022</v>
      </c>
      <c r="D1210" s="9" t="str">
        <f>TEXT(salestable[[#This Row],[OrderDate]],"MMM")</f>
        <v>Nov</v>
      </c>
      <c r="E1210" s="9" t="s">
        <v>3696</v>
      </c>
      <c r="F1210" s="9" t="s">
        <v>465</v>
      </c>
      <c r="G1210" s="9" t="s">
        <v>358</v>
      </c>
      <c r="H1210" s="9" t="s">
        <v>359</v>
      </c>
      <c r="I1210" s="9" t="s">
        <v>98</v>
      </c>
      <c r="J1210" s="9" t="s">
        <v>109</v>
      </c>
      <c r="K1210" s="25">
        <v>2</v>
      </c>
      <c r="L1210" s="11">
        <v>248.57</v>
      </c>
      <c r="M1210" s="12">
        <v>0</v>
      </c>
      <c r="N1210" s="13">
        <v>59.66</v>
      </c>
      <c r="O1210" s="13">
        <v>2.81</v>
      </c>
      <c r="P1210" s="13">
        <v>559.61</v>
      </c>
      <c r="Q1210" s="9" t="s">
        <v>69</v>
      </c>
      <c r="R1210" s="9" t="s">
        <v>28</v>
      </c>
      <c r="S1210" s="9" t="s">
        <v>210</v>
      </c>
      <c r="T1210" s="9" t="s">
        <v>42</v>
      </c>
      <c r="U1210" s="9" t="s">
        <v>31</v>
      </c>
      <c r="V1210" s="9" t="s">
        <v>3697</v>
      </c>
    </row>
    <row r="1211" spans="1:22" ht="17.100000000000001" customHeight="1" x14ac:dyDescent="0.25">
      <c r="A1211" s="29" t="s">
        <v>3698</v>
      </c>
      <c r="B1211" s="15">
        <v>44059</v>
      </c>
      <c r="C1211" s="9">
        <f t="shared" si="18"/>
        <v>2020</v>
      </c>
      <c r="D1211" s="9" t="str">
        <f>TEXT(salestable[[#This Row],[OrderDate]],"MMM")</f>
        <v>Aug</v>
      </c>
      <c r="E1211" s="14" t="s">
        <v>3699</v>
      </c>
      <c r="F1211" s="14" t="s">
        <v>418</v>
      </c>
      <c r="G1211" s="14" t="s">
        <v>48</v>
      </c>
      <c r="H1211" s="14" t="s">
        <v>49</v>
      </c>
      <c r="I1211" s="14" t="s">
        <v>98</v>
      </c>
      <c r="J1211" s="14" t="s">
        <v>79</v>
      </c>
      <c r="K1211" s="25">
        <v>2</v>
      </c>
      <c r="L1211" s="16">
        <v>590.28</v>
      </c>
      <c r="M1211" s="17">
        <v>0.1</v>
      </c>
      <c r="N1211" s="18">
        <v>127.5</v>
      </c>
      <c r="O1211" s="18">
        <v>3.74</v>
      </c>
      <c r="P1211" s="18">
        <v>1193.74</v>
      </c>
      <c r="Q1211" s="14" t="s">
        <v>40</v>
      </c>
      <c r="R1211" s="14" t="s">
        <v>28</v>
      </c>
      <c r="S1211" s="14" t="s">
        <v>60</v>
      </c>
      <c r="T1211" s="14" t="s">
        <v>61</v>
      </c>
      <c r="U1211" s="14" t="s">
        <v>43</v>
      </c>
      <c r="V1211" s="14" t="s">
        <v>3700</v>
      </c>
    </row>
    <row r="1212" spans="1:22" ht="17.100000000000001" customHeight="1" x14ac:dyDescent="0.25">
      <c r="A1212" s="28" t="s">
        <v>3701</v>
      </c>
      <c r="B1212" s="10">
        <v>44378</v>
      </c>
      <c r="C1212" s="9">
        <f t="shared" si="18"/>
        <v>2021</v>
      </c>
      <c r="D1212" s="9" t="str">
        <f>TEXT(salestable[[#This Row],[OrderDate]],"MMM")</f>
        <v>Jul</v>
      </c>
      <c r="E1212" s="9" t="s">
        <v>3702</v>
      </c>
      <c r="F1212" s="9" t="s">
        <v>904</v>
      </c>
      <c r="G1212" s="9" t="s">
        <v>400</v>
      </c>
      <c r="H1212" s="9" t="s">
        <v>401</v>
      </c>
      <c r="I1212" s="9" t="s">
        <v>25</v>
      </c>
      <c r="J1212" s="9" t="s">
        <v>26</v>
      </c>
      <c r="K1212" s="25">
        <v>1</v>
      </c>
      <c r="L1212" s="11">
        <v>589.49</v>
      </c>
      <c r="M1212" s="12">
        <v>0.1</v>
      </c>
      <c r="N1212" s="13">
        <v>0</v>
      </c>
      <c r="O1212" s="13">
        <v>9.08</v>
      </c>
      <c r="P1212" s="13">
        <v>539.62</v>
      </c>
      <c r="Q1212" s="9" t="s">
        <v>69</v>
      </c>
      <c r="R1212" s="9" t="s">
        <v>28</v>
      </c>
      <c r="S1212" s="9" t="s">
        <v>124</v>
      </c>
      <c r="T1212" s="9" t="s">
        <v>125</v>
      </c>
      <c r="U1212" s="9" t="s">
        <v>43</v>
      </c>
      <c r="V1212" s="9" t="s">
        <v>3703</v>
      </c>
    </row>
    <row r="1213" spans="1:22" ht="17.100000000000001" customHeight="1" x14ac:dyDescent="0.25">
      <c r="A1213" s="29" t="s">
        <v>3704</v>
      </c>
      <c r="B1213" s="15">
        <v>44750</v>
      </c>
      <c r="C1213" s="9">
        <f t="shared" si="18"/>
        <v>2022</v>
      </c>
      <c r="D1213" s="9" t="str">
        <f>TEXT(salestable[[#This Row],[OrderDate]],"MMM")</f>
        <v>Jul</v>
      </c>
      <c r="E1213" s="14" t="s">
        <v>3705</v>
      </c>
      <c r="F1213" s="14" t="s">
        <v>974</v>
      </c>
      <c r="G1213" s="14" t="s">
        <v>196</v>
      </c>
      <c r="H1213" s="14" t="s">
        <v>197</v>
      </c>
      <c r="I1213" s="14" t="s">
        <v>98</v>
      </c>
      <c r="J1213" s="14" t="s">
        <v>79</v>
      </c>
      <c r="K1213" s="25">
        <v>2</v>
      </c>
      <c r="L1213" s="16">
        <v>317.41000000000003</v>
      </c>
      <c r="M1213" s="17">
        <v>0</v>
      </c>
      <c r="N1213" s="18">
        <v>31.74</v>
      </c>
      <c r="O1213" s="18">
        <v>3.19</v>
      </c>
      <c r="P1213" s="18">
        <v>669.75</v>
      </c>
      <c r="Q1213" s="14" t="s">
        <v>27</v>
      </c>
      <c r="R1213" s="14" t="s">
        <v>132</v>
      </c>
      <c r="S1213" s="14" t="s">
        <v>89</v>
      </c>
      <c r="T1213" s="14" t="s">
        <v>90</v>
      </c>
      <c r="U1213" s="14" t="s">
        <v>72</v>
      </c>
      <c r="V1213" s="14" t="s">
        <v>3706</v>
      </c>
    </row>
    <row r="1214" spans="1:22" ht="17.100000000000001" customHeight="1" x14ac:dyDescent="0.25">
      <c r="A1214" s="28" t="s">
        <v>3707</v>
      </c>
      <c r="B1214" s="10">
        <v>45077</v>
      </c>
      <c r="C1214" s="9">
        <f t="shared" si="18"/>
        <v>2023</v>
      </c>
      <c r="D1214" s="9" t="str">
        <f>TEXT(salestable[[#This Row],[OrderDate]],"MMM")</f>
        <v>May</v>
      </c>
      <c r="E1214" s="9" t="s">
        <v>3708</v>
      </c>
      <c r="F1214" s="9" t="s">
        <v>1099</v>
      </c>
      <c r="G1214" s="9" t="s">
        <v>121</v>
      </c>
      <c r="H1214" s="9" t="s">
        <v>122</v>
      </c>
      <c r="I1214" s="9" t="s">
        <v>38</v>
      </c>
      <c r="J1214" s="9" t="s">
        <v>26</v>
      </c>
      <c r="K1214" s="25">
        <v>2</v>
      </c>
      <c r="L1214" s="11">
        <v>575.1</v>
      </c>
      <c r="M1214" s="12">
        <v>0</v>
      </c>
      <c r="N1214" s="13">
        <v>57.51</v>
      </c>
      <c r="O1214" s="13">
        <v>7.74</v>
      </c>
      <c r="P1214" s="13">
        <v>1215.45</v>
      </c>
      <c r="Q1214" s="9" t="s">
        <v>69</v>
      </c>
      <c r="R1214" s="9" t="s">
        <v>28</v>
      </c>
      <c r="S1214" s="9" t="s">
        <v>145</v>
      </c>
      <c r="T1214" s="9" t="s">
        <v>146</v>
      </c>
      <c r="U1214" s="9" t="s">
        <v>43</v>
      </c>
      <c r="V1214" s="9" t="s">
        <v>1388</v>
      </c>
    </row>
    <row r="1215" spans="1:22" ht="17.100000000000001" customHeight="1" x14ac:dyDescent="0.25">
      <c r="A1215" s="29" t="s">
        <v>3709</v>
      </c>
      <c r="B1215" s="15">
        <v>43836</v>
      </c>
      <c r="C1215" s="9">
        <f t="shared" si="18"/>
        <v>2020</v>
      </c>
      <c r="D1215" s="9" t="str">
        <f>TEXT(salestable[[#This Row],[OrderDate]],"MMM")</f>
        <v>Jan</v>
      </c>
      <c r="E1215" s="14" t="s">
        <v>3710</v>
      </c>
      <c r="F1215" s="14" t="s">
        <v>1333</v>
      </c>
      <c r="G1215" s="14" t="s">
        <v>574</v>
      </c>
      <c r="H1215" s="14" t="s">
        <v>575</v>
      </c>
      <c r="I1215" s="14" t="s">
        <v>50</v>
      </c>
      <c r="J1215" s="14" t="s">
        <v>79</v>
      </c>
      <c r="K1215" s="25">
        <v>3</v>
      </c>
      <c r="L1215" s="16">
        <v>567.66</v>
      </c>
      <c r="M1215" s="17">
        <v>0</v>
      </c>
      <c r="N1215" s="18">
        <v>204.36</v>
      </c>
      <c r="O1215" s="18">
        <v>7.18</v>
      </c>
      <c r="P1215" s="18">
        <v>1914.52</v>
      </c>
      <c r="Q1215" s="14" t="s">
        <v>27</v>
      </c>
      <c r="R1215" s="14" t="s">
        <v>28</v>
      </c>
      <c r="S1215" s="14" t="s">
        <v>71</v>
      </c>
      <c r="T1215" s="14" t="s">
        <v>42</v>
      </c>
      <c r="U1215" s="14" t="s">
        <v>31</v>
      </c>
      <c r="V1215" s="14" t="s">
        <v>3711</v>
      </c>
    </row>
    <row r="1216" spans="1:22" ht="17.100000000000001" customHeight="1" x14ac:dyDescent="0.25">
      <c r="A1216" s="28" t="s">
        <v>3712</v>
      </c>
      <c r="B1216" s="10">
        <v>45176</v>
      </c>
      <c r="C1216" s="9">
        <f t="shared" si="18"/>
        <v>2023</v>
      </c>
      <c r="D1216" s="9" t="str">
        <f>TEXT(salestable[[#This Row],[OrderDate]],"MMM")</f>
        <v>Sep</v>
      </c>
      <c r="E1216" s="9" t="s">
        <v>3713</v>
      </c>
      <c r="F1216" s="9" t="s">
        <v>214</v>
      </c>
      <c r="G1216" s="9" t="s">
        <v>233</v>
      </c>
      <c r="H1216" s="9" t="s">
        <v>234</v>
      </c>
      <c r="I1216" s="9" t="s">
        <v>108</v>
      </c>
      <c r="J1216" s="9" t="s">
        <v>26</v>
      </c>
      <c r="K1216" s="25">
        <v>5</v>
      </c>
      <c r="L1216" s="11">
        <v>32.24</v>
      </c>
      <c r="M1216" s="12">
        <v>0.1</v>
      </c>
      <c r="N1216" s="13">
        <v>26.11</v>
      </c>
      <c r="O1216" s="13">
        <v>7.37</v>
      </c>
      <c r="P1216" s="13">
        <v>178.56</v>
      </c>
      <c r="Q1216" s="9" t="s">
        <v>80</v>
      </c>
      <c r="R1216" s="9" t="s">
        <v>28</v>
      </c>
      <c r="S1216" s="9" t="s">
        <v>145</v>
      </c>
      <c r="T1216" s="9" t="s">
        <v>146</v>
      </c>
      <c r="U1216" s="9" t="s">
        <v>31</v>
      </c>
      <c r="V1216" s="9" t="s">
        <v>3711</v>
      </c>
    </row>
    <row r="1217" spans="1:22" ht="17.100000000000001" customHeight="1" x14ac:dyDescent="0.25">
      <c r="A1217" s="29" t="s">
        <v>3714</v>
      </c>
      <c r="B1217" s="15">
        <v>44298</v>
      </c>
      <c r="C1217" s="9">
        <f t="shared" si="18"/>
        <v>2021</v>
      </c>
      <c r="D1217" s="9" t="str">
        <f>TEXT(salestable[[#This Row],[OrderDate]],"MMM")</f>
        <v>Apr</v>
      </c>
      <c r="E1217" s="14" t="s">
        <v>3715</v>
      </c>
      <c r="F1217" s="14" t="s">
        <v>447</v>
      </c>
      <c r="G1217" s="14" t="s">
        <v>196</v>
      </c>
      <c r="H1217" s="14" t="s">
        <v>197</v>
      </c>
      <c r="I1217" s="14" t="s">
        <v>98</v>
      </c>
      <c r="J1217" s="14" t="s">
        <v>68</v>
      </c>
      <c r="K1217" s="25">
        <v>3</v>
      </c>
      <c r="L1217" s="16">
        <v>377.76</v>
      </c>
      <c r="M1217" s="17">
        <v>0.05</v>
      </c>
      <c r="N1217" s="18">
        <v>129.19</v>
      </c>
      <c r="O1217" s="18">
        <v>6.56</v>
      </c>
      <c r="P1217" s="18">
        <v>1212.3699999999999</v>
      </c>
      <c r="Q1217" s="14" t="s">
        <v>80</v>
      </c>
      <c r="R1217" s="14" t="s">
        <v>132</v>
      </c>
      <c r="S1217" s="14" t="s">
        <v>89</v>
      </c>
      <c r="T1217" s="14" t="s">
        <v>90</v>
      </c>
      <c r="U1217" s="14" t="s">
        <v>31</v>
      </c>
      <c r="V1217" s="14" t="s">
        <v>3716</v>
      </c>
    </row>
    <row r="1218" spans="1:22" ht="17.100000000000001" customHeight="1" x14ac:dyDescent="0.25">
      <c r="A1218" s="28" t="s">
        <v>3717</v>
      </c>
      <c r="B1218" s="10">
        <v>45586</v>
      </c>
      <c r="C1218" s="9">
        <f t="shared" si="18"/>
        <v>2024</v>
      </c>
      <c r="D1218" s="9" t="str">
        <f>TEXT(salestable[[#This Row],[OrderDate]],"MMM")</f>
        <v>Oct</v>
      </c>
      <c r="E1218" s="9" t="s">
        <v>3718</v>
      </c>
      <c r="F1218" s="9" t="s">
        <v>1321</v>
      </c>
      <c r="G1218" s="9" t="s">
        <v>280</v>
      </c>
      <c r="H1218" s="9" t="s">
        <v>281</v>
      </c>
      <c r="I1218" s="9" t="s">
        <v>38</v>
      </c>
      <c r="J1218" s="9" t="s">
        <v>58</v>
      </c>
      <c r="K1218" s="25">
        <v>1</v>
      </c>
      <c r="L1218" s="11">
        <v>164.95</v>
      </c>
      <c r="M1218" s="12">
        <v>0.05</v>
      </c>
      <c r="N1218" s="13">
        <v>28.21</v>
      </c>
      <c r="O1218" s="13">
        <v>8.56</v>
      </c>
      <c r="P1218" s="13">
        <v>193.47</v>
      </c>
      <c r="Q1218" s="9" t="s">
        <v>69</v>
      </c>
      <c r="R1218" s="9" t="s">
        <v>28</v>
      </c>
      <c r="S1218" s="9" t="s">
        <v>81</v>
      </c>
      <c r="T1218" s="9" t="s">
        <v>82</v>
      </c>
      <c r="U1218" s="9" t="s">
        <v>43</v>
      </c>
      <c r="V1218" s="9" t="s">
        <v>3719</v>
      </c>
    </row>
    <row r="1219" spans="1:22" ht="17.100000000000001" customHeight="1" x14ac:dyDescent="0.25">
      <c r="A1219" s="29" t="s">
        <v>3720</v>
      </c>
      <c r="B1219" s="15">
        <v>43905</v>
      </c>
      <c r="C1219" s="9">
        <f t="shared" si="18"/>
        <v>2020</v>
      </c>
      <c r="D1219" s="9" t="str">
        <f>TEXT(salestable[[#This Row],[OrderDate]],"MMM")</f>
        <v>Mar</v>
      </c>
      <c r="E1219" s="14" t="s">
        <v>3721</v>
      </c>
      <c r="F1219" s="14" t="s">
        <v>1825</v>
      </c>
      <c r="G1219" s="14" t="s">
        <v>319</v>
      </c>
      <c r="H1219" s="14" t="s">
        <v>320</v>
      </c>
      <c r="I1219" s="14" t="s">
        <v>50</v>
      </c>
      <c r="J1219" s="14" t="s">
        <v>26</v>
      </c>
      <c r="K1219" s="25">
        <v>2</v>
      </c>
      <c r="L1219" s="16">
        <v>174.92</v>
      </c>
      <c r="M1219" s="17">
        <v>0.15</v>
      </c>
      <c r="N1219" s="18">
        <v>14.87</v>
      </c>
      <c r="O1219" s="18">
        <v>2.5099999999999998</v>
      </c>
      <c r="P1219" s="18">
        <v>314.74</v>
      </c>
      <c r="Q1219" s="14" t="s">
        <v>69</v>
      </c>
      <c r="R1219" s="14" t="s">
        <v>28</v>
      </c>
      <c r="S1219" s="14" t="s">
        <v>154</v>
      </c>
      <c r="T1219" s="14" t="s">
        <v>155</v>
      </c>
      <c r="U1219" s="14" t="s">
        <v>43</v>
      </c>
      <c r="V1219" s="14" t="s">
        <v>3722</v>
      </c>
    </row>
    <row r="1220" spans="1:22" ht="17.100000000000001" customHeight="1" x14ac:dyDescent="0.25">
      <c r="A1220" s="28" t="s">
        <v>3723</v>
      </c>
      <c r="B1220" s="10">
        <v>43834</v>
      </c>
      <c r="C1220" s="9">
        <f t="shared" ref="C1220:C1283" si="19">YEAR(B1220)</f>
        <v>2020</v>
      </c>
      <c r="D1220" s="9" t="str">
        <f>TEXT(salestable[[#This Row],[OrderDate]],"MMM")</f>
        <v>Jan</v>
      </c>
      <c r="E1220" s="9" t="s">
        <v>3724</v>
      </c>
      <c r="F1220" s="9" t="s">
        <v>429</v>
      </c>
      <c r="G1220" s="9" t="s">
        <v>137</v>
      </c>
      <c r="H1220" s="9" t="s">
        <v>138</v>
      </c>
      <c r="I1220" s="9" t="s">
        <v>50</v>
      </c>
      <c r="J1220" s="9" t="s">
        <v>123</v>
      </c>
      <c r="K1220" s="25">
        <v>4</v>
      </c>
      <c r="L1220" s="11">
        <v>144.65</v>
      </c>
      <c r="M1220" s="12">
        <v>0.1</v>
      </c>
      <c r="N1220" s="13">
        <v>62.49</v>
      </c>
      <c r="O1220" s="13">
        <v>10.74</v>
      </c>
      <c r="P1220" s="13">
        <v>593.97</v>
      </c>
      <c r="Q1220" s="9" t="s">
        <v>80</v>
      </c>
      <c r="R1220" s="9" t="s">
        <v>132</v>
      </c>
      <c r="S1220" s="9" t="s">
        <v>221</v>
      </c>
      <c r="T1220" s="9" t="s">
        <v>222</v>
      </c>
      <c r="U1220" s="9" t="s">
        <v>43</v>
      </c>
      <c r="V1220" s="9" t="s">
        <v>2795</v>
      </c>
    </row>
    <row r="1221" spans="1:22" ht="17.100000000000001" customHeight="1" x14ac:dyDescent="0.25">
      <c r="A1221" s="29" t="s">
        <v>3725</v>
      </c>
      <c r="B1221" s="15">
        <v>44476</v>
      </c>
      <c r="C1221" s="9">
        <f t="shared" si="19"/>
        <v>2021</v>
      </c>
      <c r="D1221" s="9" t="str">
        <f>TEXT(salestable[[#This Row],[OrderDate]],"MMM")</f>
        <v>Oct</v>
      </c>
      <c r="E1221" s="14" t="s">
        <v>3726</v>
      </c>
      <c r="F1221" s="14" t="s">
        <v>307</v>
      </c>
      <c r="G1221" s="14" t="s">
        <v>319</v>
      </c>
      <c r="H1221" s="14" t="s">
        <v>320</v>
      </c>
      <c r="I1221" s="14" t="s">
        <v>38</v>
      </c>
      <c r="J1221" s="14" t="s">
        <v>79</v>
      </c>
      <c r="K1221" s="25">
        <v>5</v>
      </c>
      <c r="L1221" s="16">
        <v>19.739999999999998</v>
      </c>
      <c r="M1221" s="17">
        <v>0.2</v>
      </c>
      <c r="N1221" s="18">
        <v>3.95</v>
      </c>
      <c r="O1221" s="18">
        <v>4.8600000000000003</v>
      </c>
      <c r="P1221" s="18">
        <v>87.77</v>
      </c>
      <c r="Q1221" s="14" t="s">
        <v>40</v>
      </c>
      <c r="R1221" s="14" t="s">
        <v>28</v>
      </c>
      <c r="S1221" s="14" t="s">
        <v>139</v>
      </c>
      <c r="T1221" s="14" t="s">
        <v>140</v>
      </c>
      <c r="U1221" s="14" t="s">
        <v>43</v>
      </c>
      <c r="V1221" s="14" t="s">
        <v>2268</v>
      </c>
    </row>
    <row r="1222" spans="1:22" ht="17.100000000000001" customHeight="1" x14ac:dyDescent="0.25">
      <c r="A1222" s="28" t="s">
        <v>3727</v>
      </c>
      <c r="B1222" s="10">
        <v>43948</v>
      </c>
      <c r="C1222" s="9">
        <f t="shared" si="19"/>
        <v>2020</v>
      </c>
      <c r="D1222" s="9" t="str">
        <f>TEXT(salestable[[#This Row],[OrderDate]],"MMM")</f>
        <v>Apr</v>
      </c>
      <c r="E1222" s="9" t="s">
        <v>3728</v>
      </c>
      <c r="F1222" s="9" t="s">
        <v>425</v>
      </c>
      <c r="G1222" s="9" t="s">
        <v>434</v>
      </c>
      <c r="H1222" s="9" t="s">
        <v>435</v>
      </c>
      <c r="I1222" s="9" t="s">
        <v>180</v>
      </c>
      <c r="J1222" s="9" t="s">
        <v>123</v>
      </c>
      <c r="K1222" s="25">
        <v>3</v>
      </c>
      <c r="L1222" s="11">
        <v>327.96</v>
      </c>
      <c r="M1222" s="12">
        <v>0.05</v>
      </c>
      <c r="N1222" s="13">
        <v>0</v>
      </c>
      <c r="O1222" s="13">
        <v>6.52</v>
      </c>
      <c r="P1222" s="13">
        <v>941.21</v>
      </c>
      <c r="Q1222" s="9" t="s">
        <v>80</v>
      </c>
      <c r="R1222" s="9" t="s">
        <v>28</v>
      </c>
      <c r="S1222" s="9" t="s">
        <v>100</v>
      </c>
      <c r="T1222" s="9" t="s">
        <v>101</v>
      </c>
      <c r="U1222" s="9" t="s">
        <v>235</v>
      </c>
      <c r="V1222" s="9" t="s">
        <v>2194</v>
      </c>
    </row>
    <row r="1223" spans="1:22" ht="17.100000000000001" customHeight="1" x14ac:dyDescent="0.25">
      <c r="A1223" s="29" t="s">
        <v>3729</v>
      </c>
      <c r="B1223" s="15">
        <v>44711</v>
      </c>
      <c r="C1223" s="9">
        <f t="shared" si="19"/>
        <v>2022</v>
      </c>
      <c r="D1223" s="9" t="str">
        <f>TEXT(salestable[[#This Row],[OrderDate]],"MMM")</f>
        <v>May</v>
      </c>
      <c r="E1223" s="14" t="s">
        <v>3730</v>
      </c>
      <c r="F1223" s="14" t="s">
        <v>201</v>
      </c>
      <c r="G1223" s="14" t="s">
        <v>945</v>
      </c>
      <c r="H1223" s="14" t="s">
        <v>946</v>
      </c>
      <c r="I1223" s="14" t="s">
        <v>180</v>
      </c>
      <c r="J1223" s="14" t="s">
        <v>79</v>
      </c>
      <c r="K1223" s="25">
        <v>1</v>
      </c>
      <c r="L1223" s="16">
        <v>374.72</v>
      </c>
      <c r="M1223" s="17">
        <v>0.3</v>
      </c>
      <c r="N1223" s="18">
        <v>20.98</v>
      </c>
      <c r="O1223" s="18">
        <v>14.32</v>
      </c>
      <c r="P1223" s="18">
        <v>297.60000000000002</v>
      </c>
      <c r="Q1223" s="14" t="s">
        <v>27</v>
      </c>
      <c r="R1223" s="14" t="s">
        <v>28</v>
      </c>
      <c r="S1223" s="14" t="s">
        <v>89</v>
      </c>
      <c r="T1223" s="14" t="s">
        <v>90</v>
      </c>
      <c r="U1223" s="14" t="s">
        <v>43</v>
      </c>
      <c r="V1223" s="14" t="s">
        <v>3622</v>
      </c>
    </row>
    <row r="1224" spans="1:22" ht="17.100000000000001" customHeight="1" x14ac:dyDescent="0.25">
      <c r="A1224" s="28" t="s">
        <v>3731</v>
      </c>
      <c r="B1224" s="10">
        <v>45460</v>
      </c>
      <c r="C1224" s="9">
        <f t="shared" si="19"/>
        <v>2024</v>
      </c>
      <c r="D1224" s="9" t="str">
        <f>TEXT(salestable[[#This Row],[OrderDate]],"MMM")</f>
        <v>Jun</v>
      </c>
      <c r="E1224" s="9" t="s">
        <v>3732</v>
      </c>
      <c r="F1224" s="9" t="s">
        <v>670</v>
      </c>
      <c r="G1224" s="9" t="s">
        <v>114</v>
      </c>
      <c r="H1224" s="9" t="s">
        <v>115</v>
      </c>
      <c r="I1224" s="9" t="s">
        <v>50</v>
      </c>
      <c r="J1224" s="9" t="s">
        <v>68</v>
      </c>
      <c r="K1224" s="25">
        <v>5</v>
      </c>
      <c r="L1224" s="11">
        <v>124.18</v>
      </c>
      <c r="M1224" s="12">
        <v>0.05</v>
      </c>
      <c r="N1224" s="13">
        <v>47.19</v>
      </c>
      <c r="O1224" s="13">
        <v>11.43</v>
      </c>
      <c r="P1224" s="13">
        <v>648.48</v>
      </c>
      <c r="Q1224" s="9" t="s">
        <v>69</v>
      </c>
      <c r="R1224" s="9" t="s">
        <v>28</v>
      </c>
      <c r="S1224" s="9" t="s">
        <v>210</v>
      </c>
      <c r="T1224" s="9" t="s">
        <v>42</v>
      </c>
      <c r="U1224" s="9" t="s">
        <v>31</v>
      </c>
      <c r="V1224" s="9" t="s">
        <v>3733</v>
      </c>
    </row>
    <row r="1225" spans="1:22" ht="17.100000000000001" customHeight="1" x14ac:dyDescent="0.25">
      <c r="A1225" s="29" t="s">
        <v>3734</v>
      </c>
      <c r="B1225" s="15">
        <v>44334</v>
      </c>
      <c r="C1225" s="9">
        <f t="shared" si="19"/>
        <v>2021</v>
      </c>
      <c r="D1225" s="9" t="str">
        <f>TEXT(salestable[[#This Row],[OrderDate]],"MMM")</f>
        <v>May</v>
      </c>
      <c r="E1225" s="14" t="s">
        <v>3735</v>
      </c>
      <c r="F1225" s="14" t="s">
        <v>1103</v>
      </c>
      <c r="G1225" s="14" t="s">
        <v>106</v>
      </c>
      <c r="H1225" s="14" t="s">
        <v>107</v>
      </c>
      <c r="I1225" s="14" t="s">
        <v>38</v>
      </c>
      <c r="J1225" s="14" t="s">
        <v>354</v>
      </c>
      <c r="K1225" s="25">
        <v>1</v>
      </c>
      <c r="L1225" s="16">
        <v>469.5</v>
      </c>
      <c r="M1225" s="17">
        <v>0.05</v>
      </c>
      <c r="N1225" s="18">
        <v>22.3</v>
      </c>
      <c r="O1225" s="18">
        <v>1.69</v>
      </c>
      <c r="P1225" s="18">
        <v>470.02</v>
      </c>
      <c r="Q1225" s="14" t="s">
        <v>69</v>
      </c>
      <c r="R1225" s="14" t="s">
        <v>28</v>
      </c>
      <c r="S1225" s="14" t="s">
        <v>51</v>
      </c>
      <c r="T1225" s="14" t="s">
        <v>42</v>
      </c>
      <c r="U1225" s="14" t="s">
        <v>72</v>
      </c>
      <c r="V1225" s="14" t="s">
        <v>3736</v>
      </c>
    </row>
    <row r="1226" spans="1:22" ht="17.100000000000001" customHeight="1" x14ac:dyDescent="0.25">
      <c r="A1226" s="28" t="s">
        <v>3737</v>
      </c>
      <c r="B1226" s="10">
        <v>44777</v>
      </c>
      <c r="C1226" s="9">
        <f t="shared" si="19"/>
        <v>2022</v>
      </c>
      <c r="D1226" s="9" t="str">
        <f>TEXT(salestable[[#This Row],[OrderDate]],"MMM")</f>
        <v>Aug</v>
      </c>
      <c r="E1226" s="9" t="s">
        <v>3738</v>
      </c>
      <c r="F1226" s="9" t="s">
        <v>1085</v>
      </c>
      <c r="G1226" s="9" t="s">
        <v>151</v>
      </c>
      <c r="H1226" s="9" t="s">
        <v>152</v>
      </c>
      <c r="I1226" s="9" t="s">
        <v>98</v>
      </c>
      <c r="J1226" s="9" t="s">
        <v>26</v>
      </c>
      <c r="K1226" s="25">
        <v>4</v>
      </c>
      <c r="L1226" s="11">
        <v>491.67</v>
      </c>
      <c r="M1226" s="12">
        <v>0.25</v>
      </c>
      <c r="N1226" s="13">
        <v>118</v>
      </c>
      <c r="O1226" s="13">
        <v>3.14</v>
      </c>
      <c r="P1226" s="13">
        <v>1596.15</v>
      </c>
      <c r="Q1226" s="9" t="s">
        <v>153</v>
      </c>
      <c r="R1226" s="9" t="s">
        <v>28</v>
      </c>
      <c r="S1226" s="9" t="s">
        <v>41</v>
      </c>
      <c r="T1226" s="9" t="s">
        <v>42</v>
      </c>
      <c r="U1226" s="9" t="s">
        <v>43</v>
      </c>
      <c r="V1226" s="9" t="s">
        <v>3739</v>
      </c>
    </row>
    <row r="1227" spans="1:22" ht="17.100000000000001" customHeight="1" x14ac:dyDescent="0.25">
      <c r="A1227" s="29" t="s">
        <v>3740</v>
      </c>
      <c r="B1227" s="15">
        <v>44404</v>
      </c>
      <c r="C1227" s="9">
        <f t="shared" si="19"/>
        <v>2021</v>
      </c>
      <c r="D1227" s="9" t="str">
        <f>TEXT(salestable[[#This Row],[OrderDate]],"MMM")</f>
        <v>Jul</v>
      </c>
      <c r="E1227" s="14" t="s">
        <v>3741</v>
      </c>
      <c r="F1227" s="14" t="s">
        <v>1314</v>
      </c>
      <c r="G1227" s="14" t="s">
        <v>56</v>
      </c>
      <c r="H1227" s="14" t="s">
        <v>57</v>
      </c>
      <c r="I1227" s="14" t="s">
        <v>50</v>
      </c>
      <c r="J1227" s="14" t="s">
        <v>123</v>
      </c>
      <c r="K1227" s="25">
        <v>5</v>
      </c>
      <c r="L1227" s="16">
        <v>327.63</v>
      </c>
      <c r="M1227" s="17">
        <v>0.05</v>
      </c>
      <c r="N1227" s="18">
        <v>77.81</v>
      </c>
      <c r="O1227" s="18">
        <v>13.82</v>
      </c>
      <c r="P1227" s="18">
        <v>1647.87</v>
      </c>
      <c r="Q1227" s="14" t="s">
        <v>69</v>
      </c>
      <c r="R1227" s="14" t="s">
        <v>28</v>
      </c>
      <c r="S1227" s="14" t="s">
        <v>100</v>
      </c>
      <c r="T1227" s="14" t="s">
        <v>101</v>
      </c>
      <c r="U1227" s="14" t="s">
        <v>43</v>
      </c>
      <c r="V1227" s="14" t="s">
        <v>3742</v>
      </c>
    </row>
    <row r="1228" spans="1:22" ht="17.100000000000001" customHeight="1" x14ac:dyDescent="0.25">
      <c r="A1228" s="28" t="s">
        <v>3743</v>
      </c>
      <c r="B1228" s="10">
        <v>45295</v>
      </c>
      <c r="C1228" s="9">
        <f t="shared" si="19"/>
        <v>2024</v>
      </c>
      <c r="D1228" s="9" t="str">
        <f>TEXT(salestable[[#This Row],[OrderDate]],"MMM")</f>
        <v>Jan</v>
      </c>
      <c r="E1228" s="9" t="s">
        <v>3744</v>
      </c>
      <c r="F1228" s="9" t="s">
        <v>35</v>
      </c>
      <c r="G1228" s="9" t="s">
        <v>96</v>
      </c>
      <c r="H1228" s="9" t="s">
        <v>97</v>
      </c>
      <c r="I1228" s="9" t="s">
        <v>108</v>
      </c>
      <c r="J1228" s="9" t="s">
        <v>263</v>
      </c>
      <c r="K1228" s="25">
        <v>1</v>
      </c>
      <c r="L1228" s="11">
        <v>117.2</v>
      </c>
      <c r="M1228" s="12">
        <v>0</v>
      </c>
      <c r="N1228" s="13">
        <v>5.86</v>
      </c>
      <c r="O1228" s="13">
        <v>14.47</v>
      </c>
      <c r="P1228" s="13">
        <v>137.53</v>
      </c>
      <c r="Q1228" s="9" t="s">
        <v>27</v>
      </c>
      <c r="R1228" s="9" t="s">
        <v>28</v>
      </c>
      <c r="S1228" s="9" t="s">
        <v>339</v>
      </c>
      <c r="T1228" s="9" t="s">
        <v>82</v>
      </c>
      <c r="U1228" s="9" t="s">
        <v>72</v>
      </c>
      <c r="V1228" s="9" t="s">
        <v>2878</v>
      </c>
    </row>
    <row r="1229" spans="1:22" ht="17.100000000000001" customHeight="1" x14ac:dyDescent="0.25">
      <c r="A1229" s="29" t="s">
        <v>3745</v>
      </c>
      <c r="B1229" s="15">
        <v>44024</v>
      </c>
      <c r="C1229" s="9">
        <f t="shared" si="19"/>
        <v>2020</v>
      </c>
      <c r="D1229" s="9" t="str">
        <f>TEXT(salestable[[#This Row],[OrderDate]],"MMM")</f>
        <v>Jul</v>
      </c>
      <c r="E1229" s="14" t="s">
        <v>3746</v>
      </c>
      <c r="F1229" s="14" t="s">
        <v>22</v>
      </c>
      <c r="G1229" s="14" t="s">
        <v>121</v>
      </c>
      <c r="H1229" s="14" t="s">
        <v>122</v>
      </c>
      <c r="I1229" s="14" t="s">
        <v>50</v>
      </c>
      <c r="J1229" s="14" t="s">
        <v>39</v>
      </c>
      <c r="K1229" s="25">
        <v>3</v>
      </c>
      <c r="L1229" s="16">
        <v>411.05</v>
      </c>
      <c r="M1229" s="17">
        <v>0</v>
      </c>
      <c r="N1229" s="18">
        <v>98.65</v>
      </c>
      <c r="O1229" s="18">
        <v>12.56</v>
      </c>
      <c r="P1229" s="18">
        <v>1344.36</v>
      </c>
      <c r="Q1229" s="14" t="s">
        <v>27</v>
      </c>
      <c r="R1229" s="14" t="s">
        <v>28</v>
      </c>
      <c r="S1229" s="14" t="s">
        <v>100</v>
      </c>
      <c r="T1229" s="14" t="s">
        <v>101</v>
      </c>
      <c r="U1229" s="14" t="s">
        <v>43</v>
      </c>
      <c r="V1229" s="14" t="s">
        <v>2326</v>
      </c>
    </row>
    <row r="1230" spans="1:22" ht="17.100000000000001" customHeight="1" x14ac:dyDescent="0.25">
      <c r="A1230" s="28" t="s">
        <v>3747</v>
      </c>
      <c r="B1230" s="10">
        <v>44677</v>
      </c>
      <c r="C1230" s="9">
        <f t="shared" si="19"/>
        <v>2022</v>
      </c>
      <c r="D1230" s="9" t="str">
        <f>TEXT(salestable[[#This Row],[OrderDate]],"MMM")</f>
        <v>Apr</v>
      </c>
      <c r="E1230" s="9" t="s">
        <v>3748</v>
      </c>
      <c r="F1230" s="9" t="s">
        <v>385</v>
      </c>
      <c r="G1230" s="9" t="s">
        <v>386</v>
      </c>
      <c r="H1230" s="9" t="s">
        <v>387</v>
      </c>
      <c r="I1230" s="9" t="s">
        <v>38</v>
      </c>
      <c r="J1230" s="9" t="s">
        <v>109</v>
      </c>
      <c r="K1230" s="25">
        <v>5</v>
      </c>
      <c r="L1230" s="11">
        <v>132.38</v>
      </c>
      <c r="M1230" s="12">
        <v>0</v>
      </c>
      <c r="N1230" s="13">
        <v>119.14</v>
      </c>
      <c r="O1230" s="13">
        <v>1.45</v>
      </c>
      <c r="P1230" s="13">
        <v>782.49</v>
      </c>
      <c r="Q1230" s="9" t="s">
        <v>69</v>
      </c>
      <c r="R1230" s="9" t="s">
        <v>70</v>
      </c>
      <c r="S1230" s="9" t="s">
        <v>139</v>
      </c>
      <c r="T1230" s="9" t="s">
        <v>140</v>
      </c>
      <c r="U1230" s="9" t="s">
        <v>31</v>
      </c>
      <c r="V1230" s="9" t="s">
        <v>725</v>
      </c>
    </row>
    <row r="1231" spans="1:22" ht="17.100000000000001" customHeight="1" x14ac:dyDescent="0.25">
      <c r="A1231" s="29" t="s">
        <v>3749</v>
      </c>
      <c r="B1231" s="15">
        <v>44545</v>
      </c>
      <c r="C1231" s="9">
        <f t="shared" si="19"/>
        <v>2021</v>
      </c>
      <c r="D1231" s="9" t="str">
        <f>TEXT(salestable[[#This Row],[OrderDate]],"MMM")</f>
        <v>Dec</v>
      </c>
      <c r="E1231" s="14" t="s">
        <v>3750</v>
      </c>
      <c r="F1231" s="14" t="s">
        <v>1292</v>
      </c>
      <c r="G1231" s="14" t="s">
        <v>196</v>
      </c>
      <c r="H1231" s="14" t="s">
        <v>197</v>
      </c>
      <c r="I1231" s="14" t="s">
        <v>108</v>
      </c>
      <c r="J1231" s="14" t="s">
        <v>58</v>
      </c>
      <c r="K1231" s="25">
        <v>4</v>
      </c>
      <c r="L1231" s="16">
        <v>103.11</v>
      </c>
      <c r="M1231" s="17">
        <v>0.05</v>
      </c>
      <c r="N1231" s="18">
        <v>19.59</v>
      </c>
      <c r="O1231" s="18">
        <v>0.3</v>
      </c>
      <c r="P1231" s="18">
        <v>411.71</v>
      </c>
      <c r="Q1231" s="14" t="s">
        <v>27</v>
      </c>
      <c r="R1231" s="14" t="s">
        <v>28</v>
      </c>
      <c r="S1231" s="14" t="s">
        <v>29</v>
      </c>
      <c r="T1231" s="14" t="s">
        <v>30</v>
      </c>
      <c r="U1231" s="14" t="s">
        <v>43</v>
      </c>
      <c r="V1231" s="14" t="s">
        <v>3751</v>
      </c>
    </row>
    <row r="1232" spans="1:22" ht="17.100000000000001" customHeight="1" x14ac:dyDescent="0.25">
      <c r="A1232" s="28" t="s">
        <v>3752</v>
      </c>
      <c r="B1232" s="10">
        <v>45246</v>
      </c>
      <c r="C1232" s="9">
        <f t="shared" si="19"/>
        <v>2023</v>
      </c>
      <c r="D1232" s="9" t="str">
        <f>TEXT(salestable[[#This Row],[OrderDate]],"MMM")</f>
        <v>Nov</v>
      </c>
      <c r="E1232" s="9" t="s">
        <v>3753</v>
      </c>
      <c r="F1232" s="9" t="s">
        <v>232</v>
      </c>
      <c r="G1232" s="9" t="s">
        <v>492</v>
      </c>
      <c r="H1232" s="9" t="s">
        <v>493</v>
      </c>
      <c r="I1232" s="9" t="s">
        <v>50</v>
      </c>
      <c r="J1232" s="9" t="s">
        <v>123</v>
      </c>
      <c r="K1232" s="25">
        <v>3</v>
      </c>
      <c r="L1232" s="11">
        <v>404.27</v>
      </c>
      <c r="M1232" s="12">
        <v>0.05</v>
      </c>
      <c r="N1232" s="13">
        <v>138.26</v>
      </c>
      <c r="O1232" s="13">
        <v>3.06</v>
      </c>
      <c r="P1232" s="13">
        <v>1293.49</v>
      </c>
      <c r="Q1232" s="9" t="s">
        <v>153</v>
      </c>
      <c r="R1232" s="9" t="s">
        <v>28</v>
      </c>
      <c r="S1232" s="9" t="s">
        <v>188</v>
      </c>
      <c r="T1232" s="9" t="s">
        <v>82</v>
      </c>
      <c r="U1232" s="9" t="s">
        <v>43</v>
      </c>
      <c r="V1232" s="9" t="s">
        <v>3474</v>
      </c>
    </row>
    <row r="1233" spans="1:22" ht="17.100000000000001" customHeight="1" x14ac:dyDescent="0.25">
      <c r="A1233" s="29" t="s">
        <v>3754</v>
      </c>
      <c r="B1233" s="15">
        <v>44880</v>
      </c>
      <c r="C1233" s="9">
        <f t="shared" si="19"/>
        <v>2022</v>
      </c>
      <c r="D1233" s="9" t="str">
        <f>TEXT(salestable[[#This Row],[OrderDate]],"MMM")</f>
        <v>Nov</v>
      </c>
      <c r="E1233" s="14" t="s">
        <v>3755</v>
      </c>
      <c r="F1233" s="14" t="s">
        <v>724</v>
      </c>
      <c r="G1233" s="14" t="s">
        <v>783</v>
      </c>
      <c r="H1233" s="14" t="s">
        <v>784</v>
      </c>
      <c r="I1233" s="14" t="s">
        <v>180</v>
      </c>
      <c r="J1233" s="14" t="s">
        <v>109</v>
      </c>
      <c r="K1233" s="25">
        <v>2</v>
      </c>
      <c r="L1233" s="16">
        <v>60.64</v>
      </c>
      <c r="M1233" s="17">
        <v>0</v>
      </c>
      <c r="N1233" s="18">
        <v>21.83</v>
      </c>
      <c r="O1233" s="18">
        <v>5.67</v>
      </c>
      <c r="P1233" s="18">
        <v>148.78</v>
      </c>
      <c r="Q1233" s="14" t="s">
        <v>27</v>
      </c>
      <c r="R1233" s="14" t="s">
        <v>28</v>
      </c>
      <c r="S1233" s="14" t="s">
        <v>124</v>
      </c>
      <c r="T1233" s="14" t="s">
        <v>125</v>
      </c>
      <c r="U1233" s="14" t="s">
        <v>43</v>
      </c>
      <c r="V1233" s="14" t="s">
        <v>397</v>
      </c>
    </row>
    <row r="1234" spans="1:22" ht="17.100000000000001" customHeight="1" x14ac:dyDescent="0.25">
      <c r="A1234" s="28" t="s">
        <v>3756</v>
      </c>
      <c r="B1234" s="10">
        <v>45289</v>
      </c>
      <c r="C1234" s="9">
        <f t="shared" si="19"/>
        <v>2023</v>
      </c>
      <c r="D1234" s="9" t="str">
        <f>TEXT(salestable[[#This Row],[OrderDate]],"MMM")</f>
        <v>Dec</v>
      </c>
      <c r="E1234" s="9" t="s">
        <v>3757</v>
      </c>
      <c r="F1234" s="9" t="s">
        <v>923</v>
      </c>
      <c r="G1234" s="9" t="s">
        <v>151</v>
      </c>
      <c r="H1234" s="9" t="s">
        <v>152</v>
      </c>
      <c r="I1234" s="9" t="s">
        <v>25</v>
      </c>
      <c r="J1234" s="9" t="s">
        <v>58</v>
      </c>
      <c r="K1234" s="25">
        <v>2</v>
      </c>
      <c r="L1234" s="11">
        <v>464.81</v>
      </c>
      <c r="M1234" s="12">
        <v>0</v>
      </c>
      <c r="N1234" s="13">
        <v>46.48</v>
      </c>
      <c r="O1234" s="13">
        <v>12.09</v>
      </c>
      <c r="P1234" s="13">
        <v>988.19</v>
      </c>
      <c r="Q1234" s="9" t="s">
        <v>69</v>
      </c>
      <c r="R1234" s="9" t="s">
        <v>132</v>
      </c>
      <c r="S1234" s="9" t="s">
        <v>228</v>
      </c>
      <c r="T1234" s="9" t="s">
        <v>82</v>
      </c>
      <c r="U1234" s="9" t="s">
        <v>31</v>
      </c>
      <c r="V1234" s="9" t="s">
        <v>1896</v>
      </c>
    </row>
    <row r="1235" spans="1:22" ht="17.100000000000001" customHeight="1" x14ac:dyDescent="0.25">
      <c r="A1235" s="29" t="s">
        <v>3758</v>
      </c>
      <c r="B1235" s="15">
        <v>44003</v>
      </c>
      <c r="C1235" s="9">
        <f t="shared" si="19"/>
        <v>2020</v>
      </c>
      <c r="D1235" s="9" t="str">
        <f>TEXT(salestable[[#This Row],[OrderDate]],"MMM")</f>
        <v>Jun</v>
      </c>
      <c r="E1235" s="14" t="s">
        <v>3759</v>
      </c>
      <c r="F1235" s="14" t="s">
        <v>731</v>
      </c>
      <c r="G1235" s="14" t="s">
        <v>244</v>
      </c>
      <c r="H1235" s="14" t="s">
        <v>245</v>
      </c>
      <c r="I1235" s="14" t="s">
        <v>108</v>
      </c>
      <c r="J1235" s="14" t="s">
        <v>26</v>
      </c>
      <c r="K1235" s="25">
        <v>5</v>
      </c>
      <c r="L1235" s="16">
        <v>195.23</v>
      </c>
      <c r="M1235" s="17">
        <v>0.05</v>
      </c>
      <c r="N1235" s="18">
        <v>46.37</v>
      </c>
      <c r="O1235" s="18">
        <v>7.14</v>
      </c>
      <c r="P1235" s="18">
        <v>980.85</v>
      </c>
      <c r="Q1235" s="14" t="s">
        <v>27</v>
      </c>
      <c r="R1235" s="14" t="s">
        <v>28</v>
      </c>
      <c r="S1235" s="14" t="s">
        <v>145</v>
      </c>
      <c r="T1235" s="14" t="s">
        <v>146</v>
      </c>
      <c r="U1235" s="14" t="s">
        <v>235</v>
      </c>
      <c r="V1235" s="14" t="s">
        <v>3760</v>
      </c>
    </row>
    <row r="1236" spans="1:22" ht="17.100000000000001" customHeight="1" x14ac:dyDescent="0.25">
      <c r="A1236" s="28" t="s">
        <v>3761</v>
      </c>
      <c r="B1236" s="10">
        <v>45154</v>
      </c>
      <c r="C1236" s="9">
        <f t="shared" si="19"/>
        <v>2023</v>
      </c>
      <c r="D1236" s="9" t="str">
        <f>TEXT(salestable[[#This Row],[OrderDate]],"MMM")</f>
        <v>Aug</v>
      </c>
      <c r="E1236" s="9" t="s">
        <v>3762</v>
      </c>
      <c r="F1236" s="9" t="s">
        <v>307</v>
      </c>
      <c r="G1236" s="9" t="s">
        <v>456</v>
      </c>
      <c r="H1236" s="9" t="s">
        <v>457</v>
      </c>
      <c r="I1236" s="9" t="s">
        <v>38</v>
      </c>
      <c r="J1236" s="9" t="s">
        <v>263</v>
      </c>
      <c r="K1236" s="25">
        <v>1</v>
      </c>
      <c r="L1236" s="11">
        <v>300.14999999999998</v>
      </c>
      <c r="M1236" s="12">
        <v>0.05</v>
      </c>
      <c r="N1236" s="13">
        <v>34.22</v>
      </c>
      <c r="O1236" s="13">
        <v>1.1499999999999999</v>
      </c>
      <c r="P1236" s="13">
        <v>320.51</v>
      </c>
      <c r="Q1236" s="9" t="s">
        <v>69</v>
      </c>
      <c r="R1236" s="9" t="s">
        <v>28</v>
      </c>
      <c r="S1236" s="9" t="s">
        <v>41</v>
      </c>
      <c r="T1236" s="9" t="s">
        <v>42</v>
      </c>
      <c r="U1236" s="9" t="s">
        <v>31</v>
      </c>
      <c r="V1236" s="9" t="s">
        <v>83</v>
      </c>
    </row>
    <row r="1237" spans="1:22" ht="17.100000000000001" customHeight="1" x14ac:dyDescent="0.25">
      <c r="A1237" s="29" t="s">
        <v>3763</v>
      </c>
      <c r="B1237" s="15">
        <v>45499</v>
      </c>
      <c r="C1237" s="9">
        <f t="shared" si="19"/>
        <v>2024</v>
      </c>
      <c r="D1237" s="9" t="str">
        <f>TEXT(salestable[[#This Row],[OrderDate]],"MMM")</f>
        <v>Jul</v>
      </c>
      <c r="E1237" s="14" t="s">
        <v>3764</v>
      </c>
      <c r="F1237" s="14" t="s">
        <v>1099</v>
      </c>
      <c r="G1237" s="14" t="s">
        <v>456</v>
      </c>
      <c r="H1237" s="14" t="s">
        <v>457</v>
      </c>
      <c r="I1237" s="14" t="s">
        <v>50</v>
      </c>
      <c r="J1237" s="14" t="s">
        <v>58</v>
      </c>
      <c r="K1237" s="25">
        <v>2</v>
      </c>
      <c r="L1237" s="16">
        <v>516.16999999999996</v>
      </c>
      <c r="M1237" s="17">
        <v>0.1</v>
      </c>
      <c r="N1237" s="18">
        <v>0</v>
      </c>
      <c r="O1237" s="18">
        <v>4.8</v>
      </c>
      <c r="P1237" s="18">
        <v>933.91</v>
      </c>
      <c r="Q1237" s="14" t="s">
        <v>40</v>
      </c>
      <c r="R1237" s="14" t="s">
        <v>132</v>
      </c>
      <c r="S1237" s="14" t="s">
        <v>154</v>
      </c>
      <c r="T1237" s="14" t="s">
        <v>155</v>
      </c>
      <c r="U1237" s="14" t="s">
        <v>43</v>
      </c>
      <c r="V1237" s="14" t="s">
        <v>3765</v>
      </c>
    </row>
    <row r="1238" spans="1:22" ht="17.100000000000001" customHeight="1" x14ac:dyDescent="0.25">
      <c r="A1238" s="28" t="s">
        <v>3766</v>
      </c>
      <c r="B1238" s="10">
        <v>44156</v>
      </c>
      <c r="C1238" s="9">
        <f t="shared" si="19"/>
        <v>2020</v>
      </c>
      <c r="D1238" s="9" t="str">
        <f>TEXT(salestable[[#This Row],[OrderDate]],"MMM")</f>
        <v>Nov</v>
      </c>
      <c r="E1238" s="9" t="s">
        <v>3767</v>
      </c>
      <c r="F1238" s="9" t="s">
        <v>343</v>
      </c>
      <c r="G1238" s="9" t="s">
        <v>400</v>
      </c>
      <c r="H1238" s="9" t="s">
        <v>401</v>
      </c>
      <c r="I1238" s="9" t="s">
        <v>180</v>
      </c>
      <c r="J1238" s="9" t="s">
        <v>58</v>
      </c>
      <c r="K1238" s="25">
        <v>2</v>
      </c>
      <c r="L1238" s="11">
        <v>362.98</v>
      </c>
      <c r="M1238" s="12">
        <v>0.1</v>
      </c>
      <c r="N1238" s="13">
        <v>117.61</v>
      </c>
      <c r="O1238" s="13">
        <v>6.11</v>
      </c>
      <c r="P1238" s="13">
        <v>777.08</v>
      </c>
      <c r="Q1238" s="9" t="s">
        <v>69</v>
      </c>
      <c r="R1238" s="9" t="s">
        <v>28</v>
      </c>
      <c r="S1238" s="9" t="s">
        <v>51</v>
      </c>
      <c r="T1238" s="9" t="s">
        <v>42</v>
      </c>
      <c r="U1238" s="9" t="s">
        <v>43</v>
      </c>
      <c r="V1238" s="9" t="s">
        <v>3768</v>
      </c>
    </row>
    <row r="1239" spans="1:22" ht="17.100000000000001" customHeight="1" x14ac:dyDescent="0.25">
      <c r="A1239" s="29" t="s">
        <v>3769</v>
      </c>
      <c r="B1239" s="15">
        <v>45264</v>
      </c>
      <c r="C1239" s="9">
        <f t="shared" si="19"/>
        <v>2023</v>
      </c>
      <c r="D1239" s="9" t="str">
        <f>TEXT(salestable[[#This Row],[OrderDate]],"MMM")</f>
        <v>Dec</v>
      </c>
      <c r="E1239" s="14" t="s">
        <v>3770</v>
      </c>
      <c r="F1239" s="14" t="s">
        <v>684</v>
      </c>
      <c r="G1239" s="14" t="s">
        <v>196</v>
      </c>
      <c r="H1239" s="14" t="s">
        <v>197</v>
      </c>
      <c r="I1239" s="14" t="s">
        <v>108</v>
      </c>
      <c r="J1239" s="14" t="s">
        <v>263</v>
      </c>
      <c r="K1239" s="25">
        <v>3</v>
      </c>
      <c r="L1239" s="16">
        <v>50.04</v>
      </c>
      <c r="M1239" s="17">
        <v>0</v>
      </c>
      <c r="N1239" s="18">
        <v>27.02</v>
      </c>
      <c r="O1239" s="18">
        <v>5.14</v>
      </c>
      <c r="P1239" s="18">
        <v>182.28</v>
      </c>
      <c r="Q1239" s="14" t="s">
        <v>153</v>
      </c>
      <c r="R1239" s="14" t="s">
        <v>28</v>
      </c>
      <c r="S1239" s="14" t="s">
        <v>228</v>
      </c>
      <c r="T1239" s="14" t="s">
        <v>82</v>
      </c>
      <c r="U1239" s="14" t="s">
        <v>43</v>
      </c>
      <c r="V1239" s="14" t="s">
        <v>3305</v>
      </c>
    </row>
    <row r="1240" spans="1:22" ht="17.100000000000001" customHeight="1" x14ac:dyDescent="0.25">
      <c r="A1240" s="28" t="s">
        <v>3771</v>
      </c>
      <c r="B1240" s="10">
        <v>44972</v>
      </c>
      <c r="C1240" s="9">
        <f t="shared" si="19"/>
        <v>2023</v>
      </c>
      <c r="D1240" s="9" t="str">
        <f>TEXT(salestable[[#This Row],[OrderDate]],"MMM")</f>
        <v>Feb</v>
      </c>
      <c r="E1240" s="9" t="s">
        <v>3772</v>
      </c>
      <c r="F1240" s="9" t="s">
        <v>365</v>
      </c>
      <c r="G1240" s="9" t="s">
        <v>352</v>
      </c>
      <c r="H1240" s="9" t="s">
        <v>353</v>
      </c>
      <c r="I1240" s="9" t="s">
        <v>50</v>
      </c>
      <c r="J1240" s="9" t="s">
        <v>79</v>
      </c>
      <c r="K1240" s="25">
        <v>2</v>
      </c>
      <c r="L1240" s="11">
        <v>6.95</v>
      </c>
      <c r="M1240" s="12">
        <v>0.1</v>
      </c>
      <c r="N1240" s="13">
        <v>0.63</v>
      </c>
      <c r="O1240" s="13">
        <v>4.62</v>
      </c>
      <c r="P1240" s="13">
        <v>17.760000000000002</v>
      </c>
      <c r="Q1240" s="9" t="s">
        <v>27</v>
      </c>
      <c r="R1240" s="9" t="s">
        <v>28</v>
      </c>
      <c r="S1240" s="9" t="s">
        <v>188</v>
      </c>
      <c r="T1240" s="9" t="s">
        <v>82</v>
      </c>
      <c r="U1240" s="9" t="s">
        <v>43</v>
      </c>
      <c r="V1240" s="9" t="s">
        <v>1541</v>
      </c>
    </row>
    <row r="1241" spans="1:22" ht="17.100000000000001" customHeight="1" x14ac:dyDescent="0.25">
      <c r="A1241" s="29" t="s">
        <v>3773</v>
      </c>
      <c r="B1241" s="15">
        <v>44666</v>
      </c>
      <c r="C1241" s="9">
        <f t="shared" si="19"/>
        <v>2022</v>
      </c>
      <c r="D1241" s="9" t="str">
        <f>TEXT(salestable[[#This Row],[OrderDate]],"MMM")</f>
        <v>Apr</v>
      </c>
      <c r="E1241" s="14" t="s">
        <v>3774</v>
      </c>
      <c r="F1241" s="14" t="s">
        <v>474</v>
      </c>
      <c r="G1241" s="14" t="s">
        <v>254</v>
      </c>
      <c r="H1241" s="14" t="s">
        <v>255</v>
      </c>
      <c r="I1241" s="14" t="s">
        <v>50</v>
      </c>
      <c r="J1241" s="14" t="s">
        <v>58</v>
      </c>
      <c r="K1241" s="25">
        <v>1</v>
      </c>
      <c r="L1241" s="16">
        <v>409.23</v>
      </c>
      <c r="M1241" s="17">
        <v>0</v>
      </c>
      <c r="N1241" s="18">
        <v>0</v>
      </c>
      <c r="O1241" s="18">
        <v>6.43</v>
      </c>
      <c r="P1241" s="18">
        <v>415.66</v>
      </c>
      <c r="Q1241" s="14" t="s">
        <v>27</v>
      </c>
      <c r="R1241" s="14" t="s">
        <v>28</v>
      </c>
      <c r="S1241" s="14" t="s">
        <v>41</v>
      </c>
      <c r="T1241" s="14" t="s">
        <v>42</v>
      </c>
      <c r="U1241" s="14" t="s">
        <v>43</v>
      </c>
      <c r="V1241" s="14" t="s">
        <v>3775</v>
      </c>
    </row>
    <row r="1242" spans="1:22" ht="17.100000000000001" customHeight="1" x14ac:dyDescent="0.25">
      <c r="A1242" s="28" t="s">
        <v>3776</v>
      </c>
      <c r="B1242" s="10">
        <v>45641</v>
      </c>
      <c r="C1242" s="9">
        <f t="shared" si="19"/>
        <v>2024</v>
      </c>
      <c r="D1242" s="9" t="str">
        <f>TEXT(salestable[[#This Row],[OrderDate]],"MMM")</f>
        <v>Dec</v>
      </c>
      <c r="E1242" s="9" t="s">
        <v>3777</v>
      </c>
      <c r="F1242" s="9" t="s">
        <v>1854</v>
      </c>
      <c r="G1242" s="9" t="s">
        <v>23</v>
      </c>
      <c r="H1242" s="9" t="s">
        <v>24</v>
      </c>
      <c r="I1242" s="9" t="s">
        <v>38</v>
      </c>
      <c r="J1242" s="9" t="s">
        <v>79</v>
      </c>
      <c r="K1242" s="25">
        <v>3</v>
      </c>
      <c r="L1242" s="11">
        <v>223.94</v>
      </c>
      <c r="M1242" s="12">
        <v>0.05</v>
      </c>
      <c r="N1242" s="13">
        <v>31.91</v>
      </c>
      <c r="O1242" s="13">
        <v>7.97</v>
      </c>
      <c r="P1242" s="13">
        <v>678.11</v>
      </c>
      <c r="Q1242" s="9" t="s">
        <v>40</v>
      </c>
      <c r="R1242" s="9" t="s">
        <v>28</v>
      </c>
      <c r="S1242" s="9" t="s">
        <v>89</v>
      </c>
      <c r="T1242" s="9" t="s">
        <v>90</v>
      </c>
      <c r="U1242" s="9" t="s">
        <v>43</v>
      </c>
      <c r="V1242" s="9" t="s">
        <v>3778</v>
      </c>
    </row>
    <row r="1243" spans="1:22" ht="17.100000000000001" customHeight="1" x14ac:dyDescent="0.25">
      <c r="A1243" s="29" t="s">
        <v>3779</v>
      </c>
      <c r="B1243" s="15">
        <v>44554</v>
      </c>
      <c r="C1243" s="9">
        <f t="shared" si="19"/>
        <v>2021</v>
      </c>
      <c r="D1243" s="9" t="str">
        <f>TEXT(salestable[[#This Row],[OrderDate]],"MMM")</f>
        <v>Dec</v>
      </c>
      <c r="E1243" s="14" t="s">
        <v>3780</v>
      </c>
      <c r="F1243" s="14" t="s">
        <v>573</v>
      </c>
      <c r="G1243" s="14" t="s">
        <v>114</v>
      </c>
      <c r="H1243" s="14" t="s">
        <v>115</v>
      </c>
      <c r="I1243" s="14" t="s">
        <v>38</v>
      </c>
      <c r="J1243" s="14" t="s">
        <v>263</v>
      </c>
      <c r="K1243" s="25">
        <v>4</v>
      </c>
      <c r="L1243" s="16">
        <v>125.06</v>
      </c>
      <c r="M1243" s="17">
        <v>0.1</v>
      </c>
      <c r="N1243" s="18">
        <v>54.03</v>
      </c>
      <c r="O1243" s="18">
        <v>14.8</v>
      </c>
      <c r="P1243" s="18">
        <v>519.04999999999995</v>
      </c>
      <c r="Q1243" s="14" t="s">
        <v>153</v>
      </c>
      <c r="R1243" s="14" t="s">
        <v>132</v>
      </c>
      <c r="S1243" s="14" t="s">
        <v>116</v>
      </c>
      <c r="T1243" s="14" t="s">
        <v>42</v>
      </c>
      <c r="U1243" s="14" t="s">
        <v>43</v>
      </c>
      <c r="V1243" s="14" t="s">
        <v>2790</v>
      </c>
    </row>
    <row r="1244" spans="1:22" ht="17.100000000000001" customHeight="1" x14ac:dyDescent="0.25">
      <c r="A1244" s="28" t="s">
        <v>3781</v>
      </c>
      <c r="B1244" s="10">
        <v>44055</v>
      </c>
      <c r="C1244" s="9">
        <f t="shared" si="19"/>
        <v>2020</v>
      </c>
      <c r="D1244" s="9" t="str">
        <f>TEXT(salestable[[#This Row],[OrderDate]],"MMM")</f>
        <v>Aug</v>
      </c>
      <c r="E1244" s="9" t="s">
        <v>3782</v>
      </c>
      <c r="F1244" s="9" t="s">
        <v>324</v>
      </c>
      <c r="G1244" s="9" t="s">
        <v>48</v>
      </c>
      <c r="H1244" s="9" t="s">
        <v>49</v>
      </c>
      <c r="I1244" s="9" t="s">
        <v>38</v>
      </c>
      <c r="J1244" s="9" t="s">
        <v>256</v>
      </c>
      <c r="K1244" s="25">
        <v>2</v>
      </c>
      <c r="L1244" s="11">
        <v>311.36</v>
      </c>
      <c r="M1244" s="12">
        <v>0.05</v>
      </c>
      <c r="N1244" s="13">
        <v>29.58</v>
      </c>
      <c r="O1244" s="13">
        <v>12.76</v>
      </c>
      <c r="P1244" s="13">
        <v>633.91999999999996</v>
      </c>
      <c r="Q1244" s="9" t="s">
        <v>69</v>
      </c>
      <c r="R1244" s="9" t="s">
        <v>28</v>
      </c>
      <c r="S1244" s="9" t="s">
        <v>139</v>
      </c>
      <c r="T1244" s="9" t="s">
        <v>140</v>
      </c>
      <c r="U1244" s="9" t="s">
        <v>43</v>
      </c>
      <c r="V1244" s="9" t="s">
        <v>3783</v>
      </c>
    </row>
    <row r="1245" spans="1:22" ht="17.100000000000001" customHeight="1" x14ac:dyDescent="0.25">
      <c r="A1245" s="29" t="s">
        <v>3784</v>
      </c>
      <c r="B1245" s="15">
        <v>44362</v>
      </c>
      <c r="C1245" s="9">
        <f t="shared" si="19"/>
        <v>2021</v>
      </c>
      <c r="D1245" s="9" t="str">
        <f>TEXT(salestable[[#This Row],[OrderDate]],"MMM")</f>
        <v>Jun</v>
      </c>
      <c r="E1245" s="14" t="s">
        <v>3785</v>
      </c>
      <c r="F1245" s="14" t="s">
        <v>1520</v>
      </c>
      <c r="G1245" s="14" t="s">
        <v>96</v>
      </c>
      <c r="H1245" s="14" t="s">
        <v>97</v>
      </c>
      <c r="I1245" s="14" t="s">
        <v>180</v>
      </c>
      <c r="J1245" s="14" t="s">
        <v>263</v>
      </c>
      <c r="K1245" s="25">
        <v>1</v>
      </c>
      <c r="L1245" s="16">
        <v>10.79</v>
      </c>
      <c r="M1245" s="17">
        <v>0.05</v>
      </c>
      <c r="N1245" s="18">
        <v>0.51</v>
      </c>
      <c r="O1245" s="18">
        <v>2.6</v>
      </c>
      <c r="P1245" s="18">
        <v>13.36</v>
      </c>
      <c r="Q1245" s="14" t="s">
        <v>153</v>
      </c>
      <c r="R1245" s="14" t="s">
        <v>181</v>
      </c>
      <c r="S1245" s="14" t="s">
        <v>145</v>
      </c>
      <c r="T1245" s="14" t="s">
        <v>146</v>
      </c>
      <c r="U1245" s="14" t="s">
        <v>43</v>
      </c>
      <c r="V1245" s="14" t="s">
        <v>2996</v>
      </c>
    </row>
    <row r="1246" spans="1:22" ht="17.100000000000001" customHeight="1" x14ac:dyDescent="0.25">
      <c r="A1246" s="28" t="s">
        <v>3786</v>
      </c>
      <c r="B1246" s="10">
        <v>43943</v>
      </c>
      <c r="C1246" s="9">
        <f t="shared" si="19"/>
        <v>2020</v>
      </c>
      <c r="D1246" s="9" t="str">
        <f>TEXT(salestable[[#This Row],[OrderDate]],"MMM")</f>
        <v>Apr</v>
      </c>
      <c r="E1246" s="9" t="s">
        <v>3787</v>
      </c>
      <c r="F1246" s="9" t="s">
        <v>3062</v>
      </c>
      <c r="G1246" s="9" t="s">
        <v>164</v>
      </c>
      <c r="H1246" s="9" t="s">
        <v>165</v>
      </c>
      <c r="I1246" s="9" t="s">
        <v>25</v>
      </c>
      <c r="J1246" s="9" t="s">
        <v>256</v>
      </c>
      <c r="K1246" s="25">
        <v>1</v>
      </c>
      <c r="L1246" s="11">
        <v>352.6</v>
      </c>
      <c r="M1246" s="12">
        <v>0</v>
      </c>
      <c r="N1246" s="13">
        <v>17.63</v>
      </c>
      <c r="O1246" s="13">
        <v>9.6199999999999992</v>
      </c>
      <c r="P1246" s="13">
        <v>379.85</v>
      </c>
      <c r="Q1246" s="9" t="s">
        <v>69</v>
      </c>
      <c r="R1246" s="9" t="s">
        <v>28</v>
      </c>
      <c r="S1246" s="9" t="s">
        <v>29</v>
      </c>
      <c r="T1246" s="9" t="s">
        <v>30</v>
      </c>
      <c r="U1246" s="9" t="s">
        <v>43</v>
      </c>
      <c r="V1246" s="9" t="s">
        <v>3788</v>
      </c>
    </row>
    <row r="1247" spans="1:22" ht="17.100000000000001" customHeight="1" x14ac:dyDescent="0.25">
      <c r="A1247" s="29" t="s">
        <v>3789</v>
      </c>
      <c r="B1247" s="15">
        <v>43970</v>
      </c>
      <c r="C1247" s="9">
        <f t="shared" si="19"/>
        <v>2020</v>
      </c>
      <c r="D1247" s="9" t="str">
        <f>TEXT(salestable[[#This Row],[OrderDate]],"MMM")</f>
        <v>May</v>
      </c>
      <c r="E1247" s="14" t="s">
        <v>3790</v>
      </c>
      <c r="F1247" s="14" t="s">
        <v>843</v>
      </c>
      <c r="G1247" s="14" t="s">
        <v>400</v>
      </c>
      <c r="H1247" s="14" t="s">
        <v>401</v>
      </c>
      <c r="I1247" s="14" t="s">
        <v>25</v>
      </c>
      <c r="J1247" s="14" t="s">
        <v>263</v>
      </c>
      <c r="K1247" s="25">
        <v>5</v>
      </c>
      <c r="L1247" s="16">
        <v>37.71</v>
      </c>
      <c r="M1247" s="17">
        <v>0</v>
      </c>
      <c r="N1247" s="18">
        <v>33.94</v>
      </c>
      <c r="O1247" s="18">
        <v>5.95</v>
      </c>
      <c r="P1247" s="18">
        <v>228.44</v>
      </c>
      <c r="Q1247" s="14" t="s">
        <v>153</v>
      </c>
      <c r="R1247" s="14" t="s">
        <v>28</v>
      </c>
      <c r="S1247" s="14" t="s">
        <v>116</v>
      </c>
      <c r="T1247" s="14" t="s">
        <v>42</v>
      </c>
      <c r="U1247" s="14" t="s">
        <v>43</v>
      </c>
      <c r="V1247" s="14" t="s">
        <v>3791</v>
      </c>
    </row>
    <row r="1248" spans="1:22" ht="17.100000000000001" customHeight="1" x14ac:dyDescent="0.25">
      <c r="A1248" s="28" t="s">
        <v>3792</v>
      </c>
      <c r="B1248" s="10">
        <v>44389</v>
      </c>
      <c r="C1248" s="9">
        <f t="shared" si="19"/>
        <v>2021</v>
      </c>
      <c r="D1248" s="9" t="str">
        <f>TEXT(salestable[[#This Row],[OrderDate]],"MMM")</f>
        <v>Jul</v>
      </c>
      <c r="E1248" s="9" t="s">
        <v>3793</v>
      </c>
      <c r="F1248" s="9" t="s">
        <v>144</v>
      </c>
      <c r="G1248" s="9" t="s">
        <v>202</v>
      </c>
      <c r="H1248" s="9" t="s">
        <v>203</v>
      </c>
      <c r="I1248" s="9" t="s">
        <v>50</v>
      </c>
      <c r="J1248" s="9" t="s">
        <v>109</v>
      </c>
      <c r="K1248" s="25">
        <v>4</v>
      </c>
      <c r="L1248" s="11">
        <v>259.36</v>
      </c>
      <c r="M1248" s="12">
        <v>0.1</v>
      </c>
      <c r="N1248" s="13">
        <v>74.7</v>
      </c>
      <c r="O1248" s="13">
        <v>6.22</v>
      </c>
      <c r="P1248" s="13">
        <v>1014.62</v>
      </c>
      <c r="Q1248" s="9" t="s">
        <v>69</v>
      </c>
      <c r="R1248" s="9" t="s">
        <v>28</v>
      </c>
      <c r="S1248" s="9" t="s">
        <v>228</v>
      </c>
      <c r="T1248" s="9" t="s">
        <v>82</v>
      </c>
      <c r="U1248" s="9" t="s">
        <v>43</v>
      </c>
      <c r="V1248" s="9" t="s">
        <v>1764</v>
      </c>
    </row>
    <row r="1249" spans="1:22" ht="17.100000000000001" customHeight="1" x14ac:dyDescent="0.25">
      <c r="A1249" s="29" t="s">
        <v>3794</v>
      </c>
      <c r="B1249" s="15">
        <v>43831</v>
      </c>
      <c r="C1249" s="9">
        <f t="shared" si="19"/>
        <v>2020</v>
      </c>
      <c r="D1249" s="9" t="str">
        <f>TEXT(salestable[[#This Row],[OrderDate]],"MMM")</f>
        <v>Jan</v>
      </c>
      <c r="E1249" s="14" t="s">
        <v>3795</v>
      </c>
      <c r="F1249" s="14" t="s">
        <v>1133</v>
      </c>
      <c r="G1249" s="14" t="s">
        <v>380</v>
      </c>
      <c r="H1249" s="14" t="s">
        <v>381</v>
      </c>
      <c r="I1249" s="14" t="s">
        <v>38</v>
      </c>
      <c r="J1249" s="14" t="s">
        <v>68</v>
      </c>
      <c r="K1249" s="25">
        <v>4</v>
      </c>
      <c r="L1249" s="16">
        <v>578.26</v>
      </c>
      <c r="M1249" s="17">
        <v>0</v>
      </c>
      <c r="N1249" s="18">
        <v>416.35</v>
      </c>
      <c r="O1249" s="18">
        <v>4.87</v>
      </c>
      <c r="P1249" s="18">
        <v>2734.26</v>
      </c>
      <c r="Q1249" s="14" t="s">
        <v>59</v>
      </c>
      <c r="R1249" s="14" t="s">
        <v>132</v>
      </c>
      <c r="S1249" s="14" t="s">
        <v>339</v>
      </c>
      <c r="T1249" s="14" t="s">
        <v>82</v>
      </c>
      <c r="U1249" s="14" t="s">
        <v>91</v>
      </c>
      <c r="V1249" s="14" t="s">
        <v>3796</v>
      </c>
    </row>
    <row r="1250" spans="1:22" ht="17.100000000000001" customHeight="1" x14ac:dyDescent="0.25">
      <c r="A1250" s="28" t="s">
        <v>3797</v>
      </c>
      <c r="B1250" s="10">
        <v>43920</v>
      </c>
      <c r="C1250" s="9">
        <f t="shared" si="19"/>
        <v>2020</v>
      </c>
      <c r="D1250" s="9" t="str">
        <f>TEXT(salestable[[#This Row],[OrderDate]],"MMM")</f>
        <v>Mar</v>
      </c>
      <c r="E1250" s="9" t="s">
        <v>3798</v>
      </c>
      <c r="F1250" s="9" t="s">
        <v>150</v>
      </c>
      <c r="G1250" s="9" t="s">
        <v>106</v>
      </c>
      <c r="H1250" s="9" t="s">
        <v>107</v>
      </c>
      <c r="I1250" s="9" t="s">
        <v>50</v>
      </c>
      <c r="J1250" s="9" t="s">
        <v>109</v>
      </c>
      <c r="K1250" s="25">
        <v>1</v>
      </c>
      <c r="L1250" s="11">
        <v>159.57</v>
      </c>
      <c r="M1250" s="12">
        <v>0.05</v>
      </c>
      <c r="N1250" s="13">
        <v>7.58</v>
      </c>
      <c r="O1250" s="13">
        <v>7.99</v>
      </c>
      <c r="P1250" s="13">
        <v>167.16</v>
      </c>
      <c r="Q1250" s="9" t="s">
        <v>69</v>
      </c>
      <c r="R1250" s="9" t="s">
        <v>132</v>
      </c>
      <c r="S1250" s="9" t="s">
        <v>51</v>
      </c>
      <c r="T1250" s="9" t="s">
        <v>42</v>
      </c>
      <c r="U1250" s="9" t="s">
        <v>235</v>
      </c>
      <c r="V1250" s="9" t="s">
        <v>3799</v>
      </c>
    </row>
    <row r="1251" spans="1:22" ht="17.100000000000001" customHeight="1" x14ac:dyDescent="0.25">
      <c r="A1251" s="29" t="s">
        <v>3800</v>
      </c>
      <c r="B1251" s="15">
        <v>44484</v>
      </c>
      <c r="C1251" s="9">
        <f t="shared" si="19"/>
        <v>2021</v>
      </c>
      <c r="D1251" s="9" t="str">
        <f>TEXT(salestable[[#This Row],[OrderDate]],"MMM")</f>
        <v>Oct</v>
      </c>
      <c r="E1251" s="14" t="s">
        <v>3801</v>
      </c>
      <c r="F1251" s="14" t="s">
        <v>1192</v>
      </c>
      <c r="G1251" s="14" t="s">
        <v>400</v>
      </c>
      <c r="H1251" s="14" t="s">
        <v>401</v>
      </c>
      <c r="I1251" s="14" t="s">
        <v>108</v>
      </c>
      <c r="J1251" s="14" t="s">
        <v>109</v>
      </c>
      <c r="K1251" s="25">
        <v>4</v>
      </c>
      <c r="L1251" s="16">
        <v>560.1</v>
      </c>
      <c r="M1251" s="17">
        <v>0.1</v>
      </c>
      <c r="N1251" s="18">
        <v>241.96</v>
      </c>
      <c r="O1251" s="18">
        <v>0.23</v>
      </c>
      <c r="P1251" s="18">
        <v>2258.5500000000002</v>
      </c>
      <c r="Q1251" s="14" t="s">
        <v>153</v>
      </c>
      <c r="R1251" s="14" t="s">
        <v>28</v>
      </c>
      <c r="S1251" s="14" t="s">
        <v>139</v>
      </c>
      <c r="T1251" s="14" t="s">
        <v>140</v>
      </c>
      <c r="U1251" s="14" t="s">
        <v>43</v>
      </c>
      <c r="V1251" s="14" t="s">
        <v>382</v>
      </c>
    </row>
    <row r="1252" spans="1:22" ht="17.100000000000001" customHeight="1" x14ac:dyDescent="0.25">
      <c r="A1252" s="28" t="s">
        <v>3802</v>
      </c>
      <c r="B1252" s="10">
        <v>44150</v>
      </c>
      <c r="C1252" s="9">
        <f t="shared" si="19"/>
        <v>2020</v>
      </c>
      <c r="D1252" s="9" t="str">
        <f>TEXT(salestable[[#This Row],[OrderDate]],"MMM")</f>
        <v>Nov</v>
      </c>
      <c r="E1252" s="9" t="s">
        <v>3803</v>
      </c>
      <c r="F1252" s="9" t="s">
        <v>555</v>
      </c>
      <c r="G1252" s="9" t="s">
        <v>233</v>
      </c>
      <c r="H1252" s="9" t="s">
        <v>234</v>
      </c>
      <c r="I1252" s="9" t="s">
        <v>25</v>
      </c>
      <c r="J1252" s="9" t="s">
        <v>354</v>
      </c>
      <c r="K1252" s="25">
        <v>5</v>
      </c>
      <c r="L1252" s="11">
        <v>409.24</v>
      </c>
      <c r="M1252" s="12">
        <v>0.3</v>
      </c>
      <c r="N1252" s="13">
        <v>114.59</v>
      </c>
      <c r="O1252" s="13">
        <v>5.21</v>
      </c>
      <c r="P1252" s="13">
        <v>1552.14</v>
      </c>
      <c r="Q1252" s="9" t="s">
        <v>80</v>
      </c>
      <c r="R1252" s="9" t="s">
        <v>132</v>
      </c>
      <c r="S1252" s="9" t="s">
        <v>124</v>
      </c>
      <c r="T1252" s="9" t="s">
        <v>125</v>
      </c>
      <c r="U1252" s="9" t="s">
        <v>43</v>
      </c>
      <c r="V1252" s="9" t="s">
        <v>3804</v>
      </c>
    </row>
    <row r="1253" spans="1:22" ht="17.100000000000001" customHeight="1" x14ac:dyDescent="0.25">
      <c r="A1253" s="29" t="s">
        <v>3805</v>
      </c>
      <c r="B1253" s="15">
        <v>45404</v>
      </c>
      <c r="C1253" s="9">
        <f t="shared" si="19"/>
        <v>2024</v>
      </c>
      <c r="D1253" s="9" t="str">
        <f>TEXT(salestable[[#This Row],[OrderDate]],"MMM")</f>
        <v>Apr</v>
      </c>
      <c r="E1253" s="14" t="s">
        <v>3806</v>
      </c>
      <c r="F1253" s="14" t="s">
        <v>953</v>
      </c>
      <c r="G1253" s="14" t="s">
        <v>352</v>
      </c>
      <c r="H1253" s="14" t="s">
        <v>353</v>
      </c>
      <c r="I1253" s="14" t="s">
        <v>25</v>
      </c>
      <c r="J1253" s="14" t="s">
        <v>256</v>
      </c>
      <c r="K1253" s="25">
        <v>5</v>
      </c>
      <c r="L1253" s="16">
        <v>351.78</v>
      </c>
      <c r="M1253" s="17">
        <v>0.05</v>
      </c>
      <c r="N1253" s="18">
        <v>83.55</v>
      </c>
      <c r="O1253" s="18">
        <v>6.23</v>
      </c>
      <c r="P1253" s="18">
        <v>1760.73</v>
      </c>
      <c r="Q1253" s="14" t="s">
        <v>80</v>
      </c>
      <c r="R1253" s="14" t="s">
        <v>70</v>
      </c>
      <c r="S1253" s="14" t="s">
        <v>154</v>
      </c>
      <c r="T1253" s="14" t="s">
        <v>155</v>
      </c>
      <c r="U1253" s="14" t="s">
        <v>31</v>
      </c>
      <c r="V1253" s="14" t="s">
        <v>3807</v>
      </c>
    </row>
    <row r="1254" spans="1:22" ht="17.100000000000001" customHeight="1" x14ac:dyDescent="0.25">
      <c r="A1254" s="28" t="s">
        <v>3808</v>
      </c>
      <c r="B1254" s="10">
        <v>43969</v>
      </c>
      <c r="C1254" s="9">
        <f t="shared" si="19"/>
        <v>2020</v>
      </c>
      <c r="D1254" s="9" t="str">
        <f>TEXT(salestable[[#This Row],[OrderDate]],"MMM")</f>
        <v>May</v>
      </c>
      <c r="E1254" s="9" t="s">
        <v>3809</v>
      </c>
      <c r="F1254" s="9" t="s">
        <v>311</v>
      </c>
      <c r="G1254" s="9" t="s">
        <v>434</v>
      </c>
      <c r="H1254" s="9" t="s">
        <v>435</v>
      </c>
      <c r="I1254" s="9" t="s">
        <v>38</v>
      </c>
      <c r="J1254" s="9" t="s">
        <v>123</v>
      </c>
      <c r="K1254" s="25">
        <v>4</v>
      </c>
      <c r="L1254" s="11">
        <v>331.34</v>
      </c>
      <c r="M1254" s="12">
        <v>0</v>
      </c>
      <c r="N1254" s="13">
        <v>238.56</v>
      </c>
      <c r="O1254" s="13">
        <v>8.02</v>
      </c>
      <c r="P1254" s="13">
        <v>1571.94</v>
      </c>
      <c r="Q1254" s="9" t="s">
        <v>59</v>
      </c>
      <c r="R1254" s="9" t="s">
        <v>181</v>
      </c>
      <c r="S1254" s="9" t="s">
        <v>145</v>
      </c>
      <c r="T1254" s="9" t="s">
        <v>146</v>
      </c>
      <c r="U1254" s="9" t="s">
        <v>235</v>
      </c>
      <c r="V1254" s="9" t="s">
        <v>3810</v>
      </c>
    </row>
    <row r="1255" spans="1:22" ht="17.100000000000001" customHeight="1" x14ac:dyDescent="0.25">
      <c r="A1255" s="29" t="s">
        <v>3811</v>
      </c>
      <c r="B1255" s="15">
        <v>45365</v>
      </c>
      <c r="C1255" s="9">
        <f t="shared" si="19"/>
        <v>2024</v>
      </c>
      <c r="D1255" s="9" t="str">
        <f>TEXT(salestable[[#This Row],[OrderDate]],"MMM")</f>
        <v>Mar</v>
      </c>
      <c r="E1255" s="14" t="s">
        <v>3812</v>
      </c>
      <c r="F1255" s="14" t="s">
        <v>620</v>
      </c>
      <c r="G1255" s="14" t="s">
        <v>783</v>
      </c>
      <c r="H1255" s="14" t="s">
        <v>784</v>
      </c>
      <c r="I1255" s="14" t="s">
        <v>98</v>
      </c>
      <c r="J1255" s="14" t="s">
        <v>123</v>
      </c>
      <c r="K1255" s="25">
        <v>5</v>
      </c>
      <c r="L1255" s="16">
        <v>78.94</v>
      </c>
      <c r="M1255" s="17">
        <v>0.25</v>
      </c>
      <c r="N1255" s="18">
        <v>14.8</v>
      </c>
      <c r="O1255" s="18">
        <v>9.1300000000000008</v>
      </c>
      <c r="P1255" s="18">
        <v>319.95999999999998</v>
      </c>
      <c r="Q1255" s="14" t="s">
        <v>27</v>
      </c>
      <c r="R1255" s="14" t="s">
        <v>28</v>
      </c>
      <c r="S1255" s="14" t="s">
        <v>81</v>
      </c>
      <c r="T1255" s="14" t="s">
        <v>82</v>
      </c>
      <c r="U1255" s="14" t="s">
        <v>72</v>
      </c>
      <c r="V1255" s="14" t="s">
        <v>3813</v>
      </c>
    </row>
    <row r="1256" spans="1:22" ht="17.100000000000001" customHeight="1" x14ac:dyDescent="0.25">
      <c r="A1256" s="28" t="s">
        <v>3814</v>
      </c>
      <c r="B1256" s="10">
        <v>44675</v>
      </c>
      <c r="C1256" s="9">
        <f t="shared" si="19"/>
        <v>2022</v>
      </c>
      <c r="D1256" s="9" t="str">
        <f>TEXT(salestable[[#This Row],[OrderDate]],"MMM")</f>
        <v>Apr</v>
      </c>
      <c r="E1256" s="9" t="s">
        <v>3815</v>
      </c>
      <c r="F1256" s="9" t="s">
        <v>418</v>
      </c>
      <c r="G1256" s="9" t="s">
        <v>48</v>
      </c>
      <c r="H1256" s="9" t="s">
        <v>49</v>
      </c>
      <c r="I1256" s="9" t="s">
        <v>108</v>
      </c>
      <c r="J1256" s="9" t="s">
        <v>123</v>
      </c>
      <c r="K1256" s="25">
        <v>4</v>
      </c>
      <c r="L1256" s="11">
        <v>215.07</v>
      </c>
      <c r="M1256" s="12">
        <v>0.2</v>
      </c>
      <c r="N1256" s="13">
        <v>82.59</v>
      </c>
      <c r="O1256" s="13">
        <v>6.7</v>
      </c>
      <c r="P1256" s="13">
        <v>777.51</v>
      </c>
      <c r="Q1256" s="9" t="s">
        <v>69</v>
      </c>
      <c r="R1256" s="9" t="s">
        <v>132</v>
      </c>
      <c r="S1256" s="9" t="s">
        <v>145</v>
      </c>
      <c r="T1256" s="9" t="s">
        <v>146</v>
      </c>
      <c r="U1256" s="9" t="s">
        <v>43</v>
      </c>
      <c r="V1256" s="9" t="s">
        <v>3816</v>
      </c>
    </row>
    <row r="1257" spans="1:22" ht="17.100000000000001" customHeight="1" x14ac:dyDescent="0.25">
      <c r="A1257" s="29" t="s">
        <v>3817</v>
      </c>
      <c r="B1257" s="15">
        <v>44089</v>
      </c>
      <c r="C1257" s="9">
        <f t="shared" si="19"/>
        <v>2020</v>
      </c>
      <c r="D1257" s="9" t="str">
        <f>TEXT(salestable[[#This Row],[OrderDate]],"MMM")</f>
        <v>Sep</v>
      </c>
      <c r="E1257" s="14" t="s">
        <v>3818</v>
      </c>
      <c r="F1257" s="14" t="s">
        <v>451</v>
      </c>
      <c r="G1257" s="14" t="s">
        <v>137</v>
      </c>
      <c r="H1257" s="14" t="s">
        <v>138</v>
      </c>
      <c r="I1257" s="14" t="s">
        <v>180</v>
      </c>
      <c r="J1257" s="14" t="s">
        <v>79</v>
      </c>
      <c r="K1257" s="25">
        <v>4</v>
      </c>
      <c r="L1257" s="16">
        <v>34.92</v>
      </c>
      <c r="M1257" s="17">
        <v>0</v>
      </c>
      <c r="N1257" s="18">
        <v>6.98</v>
      </c>
      <c r="O1257" s="18">
        <v>14.94</v>
      </c>
      <c r="P1257" s="18">
        <v>161.6</v>
      </c>
      <c r="Q1257" s="14" t="s">
        <v>153</v>
      </c>
      <c r="R1257" s="14" t="s">
        <v>28</v>
      </c>
      <c r="S1257" s="14" t="s">
        <v>210</v>
      </c>
      <c r="T1257" s="14" t="s">
        <v>42</v>
      </c>
      <c r="U1257" s="14" t="s">
        <v>43</v>
      </c>
      <c r="V1257" s="14" t="s">
        <v>3819</v>
      </c>
    </row>
    <row r="1258" spans="1:22" ht="17.100000000000001" customHeight="1" x14ac:dyDescent="0.25">
      <c r="A1258" s="28" t="s">
        <v>3820</v>
      </c>
      <c r="B1258" s="10">
        <v>45527</v>
      </c>
      <c r="C1258" s="9">
        <f t="shared" si="19"/>
        <v>2024</v>
      </c>
      <c r="D1258" s="9" t="str">
        <f>TEXT(salestable[[#This Row],[OrderDate]],"MMM")</f>
        <v>Aug</v>
      </c>
      <c r="E1258" s="9" t="s">
        <v>3821</v>
      </c>
      <c r="F1258" s="9" t="s">
        <v>566</v>
      </c>
      <c r="G1258" s="9" t="s">
        <v>374</v>
      </c>
      <c r="H1258" s="9" t="s">
        <v>375</v>
      </c>
      <c r="I1258" s="9" t="s">
        <v>108</v>
      </c>
      <c r="J1258" s="9" t="s">
        <v>109</v>
      </c>
      <c r="K1258" s="25">
        <v>3</v>
      </c>
      <c r="L1258" s="11">
        <v>71.650000000000006</v>
      </c>
      <c r="M1258" s="12">
        <v>0.05</v>
      </c>
      <c r="N1258" s="13">
        <v>10.210000000000001</v>
      </c>
      <c r="O1258" s="13">
        <v>9.65</v>
      </c>
      <c r="P1258" s="13">
        <v>224.06</v>
      </c>
      <c r="Q1258" s="9" t="s">
        <v>80</v>
      </c>
      <c r="R1258" s="9" t="s">
        <v>28</v>
      </c>
      <c r="S1258" s="9" t="s">
        <v>145</v>
      </c>
      <c r="T1258" s="9" t="s">
        <v>146</v>
      </c>
      <c r="U1258" s="9" t="s">
        <v>43</v>
      </c>
      <c r="V1258" s="9" t="s">
        <v>2080</v>
      </c>
    </row>
    <row r="1259" spans="1:22" ht="17.100000000000001" customHeight="1" x14ac:dyDescent="0.25">
      <c r="A1259" s="29" t="s">
        <v>3822</v>
      </c>
      <c r="B1259" s="15">
        <v>44732</v>
      </c>
      <c r="C1259" s="9">
        <f t="shared" si="19"/>
        <v>2022</v>
      </c>
      <c r="D1259" s="9" t="str">
        <f>TEXT(salestable[[#This Row],[OrderDate]],"MMM")</f>
        <v>Jun</v>
      </c>
      <c r="E1259" s="14" t="s">
        <v>3823</v>
      </c>
      <c r="F1259" s="14" t="s">
        <v>562</v>
      </c>
      <c r="G1259" s="14" t="s">
        <v>574</v>
      </c>
      <c r="H1259" s="14" t="s">
        <v>575</v>
      </c>
      <c r="I1259" s="14" t="s">
        <v>25</v>
      </c>
      <c r="J1259" s="14" t="s">
        <v>39</v>
      </c>
      <c r="K1259" s="25">
        <v>1</v>
      </c>
      <c r="L1259" s="16">
        <v>202.94</v>
      </c>
      <c r="M1259" s="17">
        <v>0.2</v>
      </c>
      <c r="N1259" s="18">
        <v>8.1199999999999992</v>
      </c>
      <c r="O1259" s="18">
        <v>3.74</v>
      </c>
      <c r="P1259" s="18">
        <v>174.21</v>
      </c>
      <c r="Q1259" s="14" t="s">
        <v>69</v>
      </c>
      <c r="R1259" s="14" t="s">
        <v>28</v>
      </c>
      <c r="S1259" s="14" t="s">
        <v>339</v>
      </c>
      <c r="T1259" s="14" t="s">
        <v>82</v>
      </c>
      <c r="U1259" s="14" t="s">
        <v>43</v>
      </c>
      <c r="V1259" s="14" t="s">
        <v>827</v>
      </c>
    </row>
    <row r="1260" spans="1:22" ht="17.100000000000001" customHeight="1" x14ac:dyDescent="0.25">
      <c r="A1260" s="28" t="s">
        <v>3824</v>
      </c>
      <c r="B1260" s="10">
        <v>44520</v>
      </c>
      <c r="C1260" s="9">
        <f t="shared" si="19"/>
        <v>2021</v>
      </c>
      <c r="D1260" s="9" t="str">
        <f>TEXT(salestable[[#This Row],[OrderDate]],"MMM")</f>
        <v>Nov</v>
      </c>
      <c r="E1260" s="9" t="s">
        <v>3825</v>
      </c>
      <c r="F1260" s="9" t="s">
        <v>1257</v>
      </c>
      <c r="G1260" s="9" t="s">
        <v>137</v>
      </c>
      <c r="H1260" s="9" t="s">
        <v>138</v>
      </c>
      <c r="I1260" s="9" t="s">
        <v>108</v>
      </c>
      <c r="J1260" s="9" t="s">
        <v>123</v>
      </c>
      <c r="K1260" s="25">
        <v>2</v>
      </c>
      <c r="L1260" s="11">
        <v>511.72</v>
      </c>
      <c r="M1260" s="12">
        <v>0</v>
      </c>
      <c r="N1260" s="13">
        <v>51.17</v>
      </c>
      <c r="O1260" s="13">
        <v>2.98</v>
      </c>
      <c r="P1260" s="13">
        <v>1077.5899999999999</v>
      </c>
      <c r="Q1260" s="9" t="s">
        <v>69</v>
      </c>
      <c r="R1260" s="9" t="s">
        <v>28</v>
      </c>
      <c r="S1260" s="9" t="s">
        <v>51</v>
      </c>
      <c r="T1260" s="9" t="s">
        <v>42</v>
      </c>
      <c r="U1260" s="9" t="s">
        <v>43</v>
      </c>
      <c r="V1260" s="9" t="s">
        <v>3826</v>
      </c>
    </row>
    <row r="1261" spans="1:22" ht="17.100000000000001" customHeight="1" x14ac:dyDescent="0.25">
      <c r="A1261" s="29" t="s">
        <v>3827</v>
      </c>
      <c r="B1261" s="15">
        <v>43840</v>
      </c>
      <c r="C1261" s="9">
        <f t="shared" si="19"/>
        <v>2020</v>
      </c>
      <c r="D1261" s="9" t="str">
        <f>TEXT(salestable[[#This Row],[OrderDate]],"MMM")</f>
        <v>Jan</v>
      </c>
      <c r="E1261" s="14" t="s">
        <v>3828</v>
      </c>
      <c r="F1261" s="14" t="s">
        <v>1120</v>
      </c>
      <c r="G1261" s="14" t="s">
        <v>172</v>
      </c>
      <c r="H1261" s="14" t="s">
        <v>173</v>
      </c>
      <c r="I1261" s="14" t="s">
        <v>108</v>
      </c>
      <c r="J1261" s="14" t="s">
        <v>256</v>
      </c>
      <c r="K1261" s="25">
        <v>5</v>
      </c>
      <c r="L1261" s="16">
        <v>324.69</v>
      </c>
      <c r="M1261" s="17">
        <v>0</v>
      </c>
      <c r="N1261" s="18">
        <v>292.22000000000003</v>
      </c>
      <c r="O1261" s="18">
        <v>11.9</v>
      </c>
      <c r="P1261" s="18">
        <v>1927.57</v>
      </c>
      <c r="Q1261" s="14" t="s">
        <v>40</v>
      </c>
      <c r="R1261" s="14" t="s">
        <v>28</v>
      </c>
      <c r="S1261" s="14" t="s">
        <v>145</v>
      </c>
      <c r="T1261" s="14" t="s">
        <v>146</v>
      </c>
      <c r="U1261" s="14" t="s">
        <v>31</v>
      </c>
      <c r="V1261" s="14" t="s">
        <v>3829</v>
      </c>
    </row>
    <row r="1262" spans="1:22" ht="17.100000000000001" customHeight="1" x14ac:dyDescent="0.25">
      <c r="A1262" s="28" t="s">
        <v>3830</v>
      </c>
      <c r="B1262" s="10">
        <v>44091</v>
      </c>
      <c r="C1262" s="9">
        <f t="shared" si="19"/>
        <v>2020</v>
      </c>
      <c r="D1262" s="9" t="str">
        <f>TEXT(salestable[[#This Row],[OrderDate]],"MMM")</f>
        <v>Sep</v>
      </c>
      <c r="E1262" s="9" t="s">
        <v>3831</v>
      </c>
      <c r="F1262" s="9" t="s">
        <v>1028</v>
      </c>
      <c r="G1262" s="9" t="s">
        <v>137</v>
      </c>
      <c r="H1262" s="9" t="s">
        <v>138</v>
      </c>
      <c r="I1262" s="9" t="s">
        <v>25</v>
      </c>
      <c r="J1262" s="9" t="s">
        <v>79</v>
      </c>
      <c r="K1262" s="25">
        <v>1</v>
      </c>
      <c r="L1262" s="11">
        <v>137.51</v>
      </c>
      <c r="M1262" s="12">
        <v>0</v>
      </c>
      <c r="N1262" s="13">
        <v>6.88</v>
      </c>
      <c r="O1262" s="13">
        <v>4.3499999999999996</v>
      </c>
      <c r="P1262" s="13">
        <v>148.74</v>
      </c>
      <c r="Q1262" s="9" t="s">
        <v>80</v>
      </c>
      <c r="R1262" s="9" t="s">
        <v>28</v>
      </c>
      <c r="S1262" s="9" t="s">
        <v>188</v>
      </c>
      <c r="T1262" s="9" t="s">
        <v>82</v>
      </c>
      <c r="U1262" s="9" t="s">
        <v>43</v>
      </c>
      <c r="V1262" s="9" t="s">
        <v>3832</v>
      </c>
    </row>
    <row r="1263" spans="1:22" ht="17.100000000000001" customHeight="1" x14ac:dyDescent="0.25">
      <c r="A1263" s="29" t="s">
        <v>3833</v>
      </c>
      <c r="B1263" s="15">
        <v>45504</v>
      </c>
      <c r="C1263" s="9">
        <f t="shared" si="19"/>
        <v>2024</v>
      </c>
      <c r="D1263" s="9" t="str">
        <f>TEXT(salestable[[#This Row],[OrderDate]],"MMM")</f>
        <v>Jul</v>
      </c>
      <c r="E1263" s="14" t="s">
        <v>3834</v>
      </c>
      <c r="F1263" s="14" t="s">
        <v>1458</v>
      </c>
      <c r="G1263" s="14" t="s">
        <v>77</v>
      </c>
      <c r="H1263" s="14" t="s">
        <v>78</v>
      </c>
      <c r="I1263" s="14" t="s">
        <v>38</v>
      </c>
      <c r="J1263" s="14" t="s">
        <v>354</v>
      </c>
      <c r="K1263" s="25">
        <v>5</v>
      </c>
      <c r="L1263" s="16">
        <v>148.44999999999999</v>
      </c>
      <c r="M1263" s="17">
        <v>0.2</v>
      </c>
      <c r="N1263" s="18">
        <v>0</v>
      </c>
      <c r="O1263" s="18">
        <v>4.96</v>
      </c>
      <c r="P1263" s="18">
        <v>598.76</v>
      </c>
      <c r="Q1263" s="14" t="s">
        <v>69</v>
      </c>
      <c r="R1263" s="14" t="s">
        <v>28</v>
      </c>
      <c r="S1263" s="14" t="s">
        <v>29</v>
      </c>
      <c r="T1263" s="14" t="s">
        <v>30</v>
      </c>
      <c r="U1263" s="14" t="s">
        <v>43</v>
      </c>
      <c r="V1263" s="14" t="s">
        <v>1302</v>
      </c>
    </row>
    <row r="1264" spans="1:22" ht="17.100000000000001" customHeight="1" x14ac:dyDescent="0.25">
      <c r="A1264" s="28" t="s">
        <v>3835</v>
      </c>
      <c r="B1264" s="10">
        <v>44002</v>
      </c>
      <c r="C1264" s="9">
        <f t="shared" si="19"/>
        <v>2020</v>
      </c>
      <c r="D1264" s="9" t="str">
        <f>TEXT(salestable[[#This Row],[OrderDate]],"MMM")</f>
        <v>Jun</v>
      </c>
      <c r="E1264" s="9" t="s">
        <v>3836</v>
      </c>
      <c r="F1264" s="9" t="s">
        <v>1372</v>
      </c>
      <c r="G1264" s="9" t="s">
        <v>121</v>
      </c>
      <c r="H1264" s="9" t="s">
        <v>122</v>
      </c>
      <c r="I1264" s="9" t="s">
        <v>38</v>
      </c>
      <c r="J1264" s="9" t="s">
        <v>26</v>
      </c>
      <c r="K1264" s="25">
        <v>2</v>
      </c>
      <c r="L1264" s="11">
        <v>226.23</v>
      </c>
      <c r="M1264" s="12">
        <v>0</v>
      </c>
      <c r="N1264" s="13">
        <v>54.3</v>
      </c>
      <c r="O1264" s="13">
        <v>0.17</v>
      </c>
      <c r="P1264" s="13">
        <v>506.93</v>
      </c>
      <c r="Q1264" s="9" t="s">
        <v>69</v>
      </c>
      <c r="R1264" s="9" t="s">
        <v>28</v>
      </c>
      <c r="S1264" s="9" t="s">
        <v>228</v>
      </c>
      <c r="T1264" s="9" t="s">
        <v>82</v>
      </c>
      <c r="U1264" s="9" t="s">
        <v>235</v>
      </c>
      <c r="V1264" s="9" t="s">
        <v>3688</v>
      </c>
    </row>
    <row r="1265" spans="1:22" ht="17.100000000000001" customHeight="1" x14ac:dyDescent="0.25">
      <c r="A1265" s="29" t="s">
        <v>3837</v>
      </c>
      <c r="B1265" s="15">
        <v>44728</v>
      </c>
      <c r="C1265" s="9">
        <f t="shared" si="19"/>
        <v>2022</v>
      </c>
      <c r="D1265" s="9" t="str">
        <f>TEXT(salestable[[#This Row],[OrderDate]],"MMM")</f>
        <v>Jun</v>
      </c>
      <c r="E1265" s="14" t="s">
        <v>3838</v>
      </c>
      <c r="F1265" s="14" t="s">
        <v>562</v>
      </c>
      <c r="G1265" s="14" t="s">
        <v>77</v>
      </c>
      <c r="H1265" s="14" t="s">
        <v>78</v>
      </c>
      <c r="I1265" s="14" t="s">
        <v>50</v>
      </c>
      <c r="J1265" s="14" t="s">
        <v>68</v>
      </c>
      <c r="K1265" s="25">
        <v>4</v>
      </c>
      <c r="L1265" s="16">
        <v>179.26</v>
      </c>
      <c r="M1265" s="17">
        <v>0.2</v>
      </c>
      <c r="N1265" s="18">
        <v>103.25</v>
      </c>
      <c r="O1265" s="18">
        <v>14.28</v>
      </c>
      <c r="P1265" s="18">
        <v>691.16</v>
      </c>
      <c r="Q1265" s="14" t="s">
        <v>80</v>
      </c>
      <c r="R1265" s="14" t="s">
        <v>28</v>
      </c>
      <c r="S1265" s="14" t="s">
        <v>339</v>
      </c>
      <c r="T1265" s="14" t="s">
        <v>82</v>
      </c>
      <c r="U1265" s="14" t="s">
        <v>235</v>
      </c>
      <c r="V1265" s="14" t="s">
        <v>3839</v>
      </c>
    </row>
    <row r="1266" spans="1:22" ht="17.100000000000001" customHeight="1" x14ac:dyDescent="0.25">
      <c r="A1266" s="28" t="s">
        <v>3840</v>
      </c>
      <c r="B1266" s="10">
        <v>43843</v>
      </c>
      <c r="C1266" s="9">
        <f t="shared" si="19"/>
        <v>2020</v>
      </c>
      <c r="D1266" s="9" t="str">
        <f>TEXT(salestable[[#This Row],[OrderDate]],"MMM")</f>
        <v>Jan</v>
      </c>
      <c r="E1266" s="9" t="s">
        <v>3841</v>
      </c>
      <c r="F1266" s="9" t="s">
        <v>746</v>
      </c>
      <c r="G1266" s="9" t="s">
        <v>492</v>
      </c>
      <c r="H1266" s="9" t="s">
        <v>493</v>
      </c>
      <c r="I1266" s="9" t="s">
        <v>180</v>
      </c>
      <c r="J1266" s="9" t="s">
        <v>39</v>
      </c>
      <c r="K1266" s="25">
        <v>1</v>
      </c>
      <c r="L1266" s="11">
        <v>376.02</v>
      </c>
      <c r="M1266" s="12">
        <v>0</v>
      </c>
      <c r="N1266" s="13">
        <v>30.08</v>
      </c>
      <c r="O1266" s="13">
        <v>10.18</v>
      </c>
      <c r="P1266" s="13">
        <v>416.28</v>
      </c>
      <c r="Q1266" s="9" t="s">
        <v>69</v>
      </c>
      <c r="R1266" s="9" t="s">
        <v>28</v>
      </c>
      <c r="S1266" s="9" t="s">
        <v>188</v>
      </c>
      <c r="T1266" s="9" t="s">
        <v>82</v>
      </c>
      <c r="U1266" s="9" t="s">
        <v>43</v>
      </c>
      <c r="V1266" s="9" t="s">
        <v>3842</v>
      </c>
    </row>
    <row r="1267" spans="1:22" ht="17.100000000000001" customHeight="1" x14ac:dyDescent="0.25">
      <c r="A1267" s="29" t="s">
        <v>3843</v>
      </c>
      <c r="B1267" s="15">
        <v>45022</v>
      </c>
      <c r="C1267" s="9">
        <f t="shared" si="19"/>
        <v>2023</v>
      </c>
      <c r="D1267" s="9" t="str">
        <f>TEXT(salestable[[#This Row],[OrderDate]],"MMM")</f>
        <v>Apr</v>
      </c>
      <c r="E1267" s="14" t="s">
        <v>3844</v>
      </c>
      <c r="F1267" s="14" t="s">
        <v>485</v>
      </c>
      <c r="G1267" s="14" t="s">
        <v>215</v>
      </c>
      <c r="H1267" s="14" t="s">
        <v>216</v>
      </c>
      <c r="I1267" s="14" t="s">
        <v>108</v>
      </c>
      <c r="J1267" s="14" t="s">
        <v>79</v>
      </c>
      <c r="K1267" s="25">
        <v>2</v>
      </c>
      <c r="L1267" s="16">
        <v>350.13</v>
      </c>
      <c r="M1267" s="17">
        <v>0.05</v>
      </c>
      <c r="N1267" s="18">
        <v>79.83</v>
      </c>
      <c r="O1267" s="18">
        <v>4.71</v>
      </c>
      <c r="P1267" s="18">
        <v>749.79</v>
      </c>
      <c r="Q1267" s="14" t="s">
        <v>40</v>
      </c>
      <c r="R1267" s="14" t="s">
        <v>181</v>
      </c>
      <c r="S1267" s="14" t="s">
        <v>145</v>
      </c>
      <c r="T1267" s="14" t="s">
        <v>146</v>
      </c>
      <c r="U1267" s="14" t="s">
        <v>43</v>
      </c>
      <c r="V1267" s="14" t="s">
        <v>3494</v>
      </c>
    </row>
    <row r="1268" spans="1:22" ht="17.100000000000001" customHeight="1" x14ac:dyDescent="0.25">
      <c r="A1268" s="28" t="s">
        <v>3845</v>
      </c>
      <c r="B1268" s="10">
        <v>45496</v>
      </c>
      <c r="C1268" s="9">
        <f t="shared" si="19"/>
        <v>2024</v>
      </c>
      <c r="D1268" s="9" t="str">
        <f>TEXT(salestable[[#This Row],[OrderDate]],"MMM")</f>
        <v>Jul</v>
      </c>
      <c r="E1268" s="9" t="s">
        <v>3846</v>
      </c>
      <c r="F1268" s="9" t="s">
        <v>2056</v>
      </c>
      <c r="G1268" s="9" t="s">
        <v>254</v>
      </c>
      <c r="H1268" s="9" t="s">
        <v>255</v>
      </c>
      <c r="I1268" s="9" t="s">
        <v>38</v>
      </c>
      <c r="J1268" s="9" t="s">
        <v>109</v>
      </c>
      <c r="K1268" s="25">
        <v>5</v>
      </c>
      <c r="L1268" s="11">
        <v>352.13</v>
      </c>
      <c r="M1268" s="12">
        <v>0.15</v>
      </c>
      <c r="N1268" s="13">
        <v>74.83</v>
      </c>
      <c r="O1268" s="13">
        <v>10.45</v>
      </c>
      <c r="P1268" s="13">
        <v>1581.83</v>
      </c>
      <c r="Q1268" s="9" t="s">
        <v>69</v>
      </c>
      <c r="R1268" s="9" t="s">
        <v>28</v>
      </c>
      <c r="S1268" s="9" t="s">
        <v>154</v>
      </c>
      <c r="T1268" s="9" t="s">
        <v>155</v>
      </c>
      <c r="U1268" s="9" t="s">
        <v>43</v>
      </c>
      <c r="V1268" s="9" t="s">
        <v>1366</v>
      </c>
    </row>
    <row r="1269" spans="1:22" ht="17.100000000000001" customHeight="1" x14ac:dyDescent="0.25">
      <c r="A1269" s="29" t="s">
        <v>3847</v>
      </c>
      <c r="B1269" s="15">
        <v>45450</v>
      </c>
      <c r="C1269" s="9">
        <f t="shared" si="19"/>
        <v>2024</v>
      </c>
      <c r="D1269" s="9" t="str">
        <f>TEXT(salestable[[#This Row],[OrderDate]],"MMM")</f>
        <v>Jun</v>
      </c>
      <c r="E1269" s="14" t="s">
        <v>3848</v>
      </c>
      <c r="F1269" s="14" t="s">
        <v>285</v>
      </c>
      <c r="G1269" s="14" t="s">
        <v>36</v>
      </c>
      <c r="H1269" s="14" t="s">
        <v>37</v>
      </c>
      <c r="I1269" s="14" t="s">
        <v>25</v>
      </c>
      <c r="J1269" s="14" t="s">
        <v>39</v>
      </c>
      <c r="K1269" s="25">
        <v>2</v>
      </c>
      <c r="L1269" s="16">
        <v>480.4</v>
      </c>
      <c r="M1269" s="17">
        <v>0</v>
      </c>
      <c r="N1269" s="18">
        <v>115.3</v>
      </c>
      <c r="O1269" s="18">
        <v>9.01</v>
      </c>
      <c r="P1269" s="18">
        <v>1085.1099999999999</v>
      </c>
      <c r="Q1269" s="14" t="s">
        <v>27</v>
      </c>
      <c r="R1269" s="14" t="s">
        <v>132</v>
      </c>
      <c r="S1269" s="14" t="s">
        <v>41</v>
      </c>
      <c r="T1269" s="14" t="s">
        <v>42</v>
      </c>
      <c r="U1269" s="14" t="s">
        <v>43</v>
      </c>
      <c r="V1269" s="14" t="s">
        <v>3849</v>
      </c>
    </row>
    <row r="1270" spans="1:22" ht="17.100000000000001" customHeight="1" x14ac:dyDescent="0.25">
      <c r="A1270" s="28" t="s">
        <v>3850</v>
      </c>
      <c r="B1270" s="10">
        <v>44151</v>
      </c>
      <c r="C1270" s="9">
        <f t="shared" si="19"/>
        <v>2020</v>
      </c>
      <c r="D1270" s="9" t="str">
        <f>TEXT(salestable[[#This Row],[OrderDate]],"MMM")</f>
        <v>Nov</v>
      </c>
      <c r="E1270" s="9" t="s">
        <v>3851</v>
      </c>
      <c r="F1270" s="9" t="s">
        <v>881</v>
      </c>
      <c r="G1270" s="9" t="s">
        <v>130</v>
      </c>
      <c r="H1270" s="9" t="s">
        <v>131</v>
      </c>
      <c r="I1270" s="9" t="s">
        <v>98</v>
      </c>
      <c r="J1270" s="9" t="s">
        <v>263</v>
      </c>
      <c r="K1270" s="25">
        <v>5</v>
      </c>
      <c r="L1270" s="11">
        <v>545.92999999999995</v>
      </c>
      <c r="M1270" s="12">
        <v>0.15</v>
      </c>
      <c r="N1270" s="13">
        <v>417.64</v>
      </c>
      <c r="O1270" s="13">
        <v>7.91</v>
      </c>
      <c r="P1270" s="13">
        <v>2745.75</v>
      </c>
      <c r="Q1270" s="9" t="s">
        <v>69</v>
      </c>
      <c r="R1270" s="9" t="s">
        <v>28</v>
      </c>
      <c r="S1270" s="9" t="s">
        <v>116</v>
      </c>
      <c r="T1270" s="9" t="s">
        <v>42</v>
      </c>
      <c r="U1270" s="9" t="s">
        <v>31</v>
      </c>
      <c r="V1270" s="9" t="s">
        <v>1951</v>
      </c>
    </row>
    <row r="1271" spans="1:22" ht="17.100000000000001" customHeight="1" x14ac:dyDescent="0.25">
      <c r="A1271" s="29" t="s">
        <v>3852</v>
      </c>
      <c r="B1271" s="15">
        <v>45173</v>
      </c>
      <c r="C1271" s="9">
        <f t="shared" si="19"/>
        <v>2023</v>
      </c>
      <c r="D1271" s="9" t="str">
        <f>TEXT(salestable[[#This Row],[OrderDate]],"MMM")</f>
        <v>Sep</v>
      </c>
      <c r="E1271" s="14" t="s">
        <v>3853</v>
      </c>
      <c r="F1271" s="14" t="s">
        <v>396</v>
      </c>
      <c r="G1271" s="14" t="s">
        <v>233</v>
      </c>
      <c r="H1271" s="14" t="s">
        <v>234</v>
      </c>
      <c r="I1271" s="14" t="s">
        <v>98</v>
      </c>
      <c r="J1271" s="14" t="s">
        <v>256</v>
      </c>
      <c r="K1271" s="25">
        <v>5</v>
      </c>
      <c r="L1271" s="16">
        <v>337.83</v>
      </c>
      <c r="M1271" s="17">
        <v>0.15</v>
      </c>
      <c r="N1271" s="18">
        <v>71.790000000000006</v>
      </c>
      <c r="O1271" s="18">
        <v>12.35</v>
      </c>
      <c r="P1271" s="18">
        <v>1519.92</v>
      </c>
      <c r="Q1271" s="14" t="s">
        <v>153</v>
      </c>
      <c r="R1271" s="14" t="s">
        <v>28</v>
      </c>
      <c r="S1271" s="14" t="s">
        <v>71</v>
      </c>
      <c r="T1271" s="14" t="s">
        <v>42</v>
      </c>
      <c r="U1271" s="14" t="s">
        <v>43</v>
      </c>
      <c r="V1271" s="14" t="s">
        <v>3854</v>
      </c>
    </row>
    <row r="1272" spans="1:22" ht="17.100000000000001" customHeight="1" x14ac:dyDescent="0.25">
      <c r="A1272" s="28" t="s">
        <v>3855</v>
      </c>
      <c r="B1272" s="10">
        <v>45467</v>
      </c>
      <c r="C1272" s="9">
        <f t="shared" si="19"/>
        <v>2024</v>
      </c>
      <c r="D1272" s="9" t="str">
        <f>TEXT(salestable[[#This Row],[OrderDate]],"MMM")</f>
        <v>Jun</v>
      </c>
      <c r="E1272" s="9" t="s">
        <v>3856</v>
      </c>
      <c r="F1272" s="9" t="s">
        <v>731</v>
      </c>
      <c r="G1272" s="9" t="s">
        <v>48</v>
      </c>
      <c r="H1272" s="9" t="s">
        <v>49</v>
      </c>
      <c r="I1272" s="9" t="s">
        <v>50</v>
      </c>
      <c r="J1272" s="9" t="s">
        <v>58</v>
      </c>
      <c r="K1272" s="25">
        <v>1</v>
      </c>
      <c r="L1272" s="11">
        <v>63.52</v>
      </c>
      <c r="M1272" s="12">
        <v>0.05</v>
      </c>
      <c r="N1272" s="13">
        <v>4.83</v>
      </c>
      <c r="O1272" s="13">
        <v>6.04</v>
      </c>
      <c r="P1272" s="13">
        <v>71.209999999999994</v>
      </c>
      <c r="Q1272" s="9" t="s">
        <v>80</v>
      </c>
      <c r="R1272" s="9" t="s">
        <v>132</v>
      </c>
      <c r="S1272" s="9" t="s">
        <v>124</v>
      </c>
      <c r="T1272" s="9" t="s">
        <v>125</v>
      </c>
      <c r="U1272" s="9" t="s">
        <v>43</v>
      </c>
      <c r="V1272" s="9" t="s">
        <v>3857</v>
      </c>
    </row>
    <row r="1273" spans="1:22" ht="17.100000000000001" customHeight="1" x14ac:dyDescent="0.25">
      <c r="A1273" s="29" t="s">
        <v>3858</v>
      </c>
      <c r="B1273" s="15">
        <v>44159</v>
      </c>
      <c r="C1273" s="9">
        <f t="shared" si="19"/>
        <v>2020</v>
      </c>
      <c r="D1273" s="9" t="str">
        <f>TEXT(salestable[[#This Row],[OrderDate]],"MMM")</f>
        <v>Nov</v>
      </c>
      <c r="E1273" s="14" t="s">
        <v>3859</v>
      </c>
      <c r="F1273" s="14" t="s">
        <v>641</v>
      </c>
      <c r="G1273" s="14" t="s">
        <v>302</v>
      </c>
      <c r="H1273" s="14" t="s">
        <v>303</v>
      </c>
      <c r="I1273" s="14" t="s">
        <v>180</v>
      </c>
      <c r="J1273" s="14" t="s">
        <v>354</v>
      </c>
      <c r="K1273" s="25">
        <v>2</v>
      </c>
      <c r="L1273" s="16">
        <v>504.28</v>
      </c>
      <c r="M1273" s="17">
        <v>0</v>
      </c>
      <c r="N1273" s="18">
        <v>121.03</v>
      </c>
      <c r="O1273" s="18">
        <v>0.03</v>
      </c>
      <c r="P1273" s="18">
        <v>1129.6199999999999</v>
      </c>
      <c r="Q1273" s="14" t="s">
        <v>153</v>
      </c>
      <c r="R1273" s="14" t="s">
        <v>28</v>
      </c>
      <c r="S1273" s="14" t="s">
        <v>139</v>
      </c>
      <c r="T1273" s="14" t="s">
        <v>140</v>
      </c>
      <c r="U1273" s="14" t="s">
        <v>43</v>
      </c>
      <c r="V1273" s="14" t="s">
        <v>1809</v>
      </c>
    </row>
    <row r="1274" spans="1:22" ht="17.100000000000001" customHeight="1" x14ac:dyDescent="0.25">
      <c r="A1274" s="28" t="s">
        <v>3860</v>
      </c>
      <c r="B1274" s="10">
        <v>44615</v>
      </c>
      <c r="C1274" s="9">
        <f t="shared" si="19"/>
        <v>2022</v>
      </c>
      <c r="D1274" s="9" t="str">
        <f>TEXT(salestable[[#This Row],[OrderDate]],"MMM")</f>
        <v>Feb</v>
      </c>
      <c r="E1274" s="9" t="s">
        <v>3861</v>
      </c>
      <c r="F1274" s="9" t="s">
        <v>538</v>
      </c>
      <c r="G1274" s="9" t="s">
        <v>319</v>
      </c>
      <c r="H1274" s="9" t="s">
        <v>320</v>
      </c>
      <c r="I1274" s="9" t="s">
        <v>50</v>
      </c>
      <c r="J1274" s="9" t="s">
        <v>354</v>
      </c>
      <c r="K1274" s="25">
        <v>1</v>
      </c>
      <c r="L1274" s="11">
        <v>480.89</v>
      </c>
      <c r="M1274" s="12">
        <v>0</v>
      </c>
      <c r="N1274" s="13">
        <v>24.04</v>
      </c>
      <c r="O1274" s="13">
        <v>4.62</v>
      </c>
      <c r="P1274" s="13">
        <v>509.55</v>
      </c>
      <c r="Q1274" s="9" t="s">
        <v>80</v>
      </c>
      <c r="R1274" s="9" t="s">
        <v>28</v>
      </c>
      <c r="S1274" s="9" t="s">
        <v>166</v>
      </c>
      <c r="T1274" s="9" t="s">
        <v>167</v>
      </c>
      <c r="U1274" s="9" t="s">
        <v>43</v>
      </c>
      <c r="V1274" s="9" t="s">
        <v>3862</v>
      </c>
    </row>
    <row r="1275" spans="1:22" ht="17.100000000000001" customHeight="1" x14ac:dyDescent="0.25">
      <c r="A1275" s="29" t="s">
        <v>3863</v>
      </c>
      <c r="B1275" s="15">
        <v>44607</v>
      </c>
      <c r="C1275" s="9">
        <f t="shared" si="19"/>
        <v>2022</v>
      </c>
      <c r="D1275" s="9" t="str">
        <f>TEXT(salestable[[#This Row],[OrderDate]],"MMM")</f>
        <v>Feb</v>
      </c>
      <c r="E1275" s="14" t="s">
        <v>3864</v>
      </c>
      <c r="F1275" s="14" t="s">
        <v>2126</v>
      </c>
      <c r="G1275" s="14" t="s">
        <v>469</v>
      </c>
      <c r="H1275" s="14" t="s">
        <v>470</v>
      </c>
      <c r="I1275" s="14" t="s">
        <v>98</v>
      </c>
      <c r="J1275" s="14" t="s">
        <v>68</v>
      </c>
      <c r="K1275" s="25">
        <v>2</v>
      </c>
      <c r="L1275" s="16">
        <v>67.69</v>
      </c>
      <c r="M1275" s="17">
        <v>0.2</v>
      </c>
      <c r="N1275" s="18">
        <v>13</v>
      </c>
      <c r="O1275" s="18">
        <v>10.41</v>
      </c>
      <c r="P1275" s="18">
        <v>131.71</v>
      </c>
      <c r="Q1275" s="14" t="s">
        <v>153</v>
      </c>
      <c r="R1275" s="14" t="s">
        <v>28</v>
      </c>
      <c r="S1275" s="14" t="s">
        <v>71</v>
      </c>
      <c r="T1275" s="14" t="s">
        <v>42</v>
      </c>
      <c r="U1275" s="14" t="s">
        <v>43</v>
      </c>
      <c r="V1275" s="14" t="s">
        <v>3865</v>
      </c>
    </row>
    <row r="1276" spans="1:22" ht="17.100000000000001" customHeight="1" x14ac:dyDescent="0.25">
      <c r="A1276" s="28" t="s">
        <v>3866</v>
      </c>
      <c r="B1276" s="10">
        <v>44741</v>
      </c>
      <c r="C1276" s="9">
        <f t="shared" si="19"/>
        <v>2022</v>
      </c>
      <c r="D1276" s="9" t="str">
        <f>TEXT(salestable[[#This Row],[OrderDate]],"MMM")</f>
        <v>Jun</v>
      </c>
      <c r="E1276" s="9" t="s">
        <v>3867</v>
      </c>
      <c r="F1276" s="9" t="s">
        <v>746</v>
      </c>
      <c r="G1276" s="9" t="s">
        <v>215</v>
      </c>
      <c r="H1276" s="9" t="s">
        <v>216</v>
      </c>
      <c r="I1276" s="9" t="s">
        <v>180</v>
      </c>
      <c r="J1276" s="9" t="s">
        <v>354</v>
      </c>
      <c r="K1276" s="25">
        <v>5</v>
      </c>
      <c r="L1276" s="11">
        <v>331.63</v>
      </c>
      <c r="M1276" s="12">
        <v>0</v>
      </c>
      <c r="N1276" s="13">
        <v>298.47000000000003</v>
      </c>
      <c r="O1276" s="13">
        <v>9.66</v>
      </c>
      <c r="P1276" s="13">
        <v>1966.28</v>
      </c>
      <c r="Q1276" s="9" t="s">
        <v>80</v>
      </c>
      <c r="R1276" s="9" t="s">
        <v>132</v>
      </c>
      <c r="S1276" s="9" t="s">
        <v>139</v>
      </c>
      <c r="T1276" s="9" t="s">
        <v>140</v>
      </c>
      <c r="U1276" s="9" t="s">
        <v>235</v>
      </c>
      <c r="V1276" s="9" t="s">
        <v>2163</v>
      </c>
    </row>
    <row r="1277" spans="1:22" ht="17.100000000000001" customHeight="1" x14ac:dyDescent="0.25">
      <c r="A1277" s="29" t="s">
        <v>3868</v>
      </c>
      <c r="B1277" s="15">
        <v>45404</v>
      </c>
      <c r="C1277" s="9">
        <f t="shared" si="19"/>
        <v>2024</v>
      </c>
      <c r="D1277" s="9" t="str">
        <f>TEXT(salestable[[#This Row],[OrderDate]],"MMM")</f>
        <v>Apr</v>
      </c>
      <c r="E1277" s="14" t="s">
        <v>3869</v>
      </c>
      <c r="F1277" s="14" t="s">
        <v>1509</v>
      </c>
      <c r="G1277" s="14" t="s">
        <v>783</v>
      </c>
      <c r="H1277" s="14" t="s">
        <v>784</v>
      </c>
      <c r="I1277" s="14" t="s">
        <v>98</v>
      </c>
      <c r="J1277" s="14" t="s">
        <v>68</v>
      </c>
      <c r="K1277" s="25">
        <v>4</v>
      </c>
      <c r="L1277" s="16">
        <v>277.04000000000002</v>
      </c>
      <c r="M1277" s="17">
        <v>0.05</v>
      </c>
      <c r="N1277" s="18">
        <v>189.5</v>
      </c>
      <c r="O1277" s="18">
        <v>1.27</v>
      </c>
      <c r="P1277" s="18">
        <v>1243.52</v>
      </c>
      <c r="Q1277" s="14" t="s">
        <v>153</v>
      </c>
      <c r="R1277" s="14" t="s">
        <v>28</v>
      </c>
      <c r="S1277" s="14" t="s">
        <v>228</v>
      </c>
      <c r="T1277" s="14" t="s">
        <v>82</v>
      </c>
      <c r="U1277" s="14" t="s">
        <v>43</v>
      </c>
      <c r="V1277" s="14" t="s">
        <v>3870</v>
      </c>
    </row>
    <row r="1278" spans="1:22" ht="17.100000000000001" customHeight="1" x14ac:dyDescent="0.25">
      <c r="A1278" s="28" t="s">
        <v>3871</v>
      </c>
      <c r="B1278" s="10">
        <v>45273</v>
      </c>
      <c r="C1278" s="9">
        <f t="shared" si="19"/>
        <v>2023</v>
      </c>
      <c r="D1278" s="9" t="str">
        <f>TEXT(salestable[[#This Row],[OrderDate]],"MMM")</f>
        <v>Dec</v>
      </c>
      <c r="E1278" s="9" t="s">
        <v>3872</v>
      </c>
      <c r="F1278" s="9" t="s">
        <v>95</v>
      </c>
      <c r="G1278" s="9" t="s">
        <v>945</v>
      </c>
      <c r="H1278" s="9" t="s">
        <v>946</v>
      </c>
      <c r="I1278" s="9" t="s">
        <v>180</v>
      </c>
      <c r="J1278" s="9" t="s">
        <v>26</v>
      </c>
      <c r="K1278" s="25">
        <v>3</v>
      </c>
      <c r="L1278" s="11">
        <v>488.86</v>
      </c>
      <c r="M1278" s="12">
        <v>0</v>
      </c>
      <c r="N1278" s="13">
        <v>175.99</v>
      </c>
      <c r="O1278" s="13">
        <v>14.4</v>
      </c>
      <c r="P1278" s="13">
        <v>1656.97</v>
      </c>
      <c r="Q1278" s="9" t="s">
        <v>80</v>
      </c>
      <c r="R1278" s="9" t="s">
        <v>28</v>
      </c>
      <c r="S1278" s="9" t="s">
        <v>71</v>
      </c>
      <c r="T1278" s="9" t="s">
        <v>42</v>
      </c>
      <c r="U1278" s="9" t="s">
        <v>43</v>
      </c>
      <c r="V1278" s="9" t="s">
        <v>3873</v>
      </c>
    </row>
    <row r="1279" spans="1:22" ht="17.100000000000001" customHeight="1" x14ac:dyDescent="0.25">
      <c r="A1279" s="29" t="s">
        <v>3874</v>
      </c>
      <c r="B1279" s="15">
        <v>45460</v>
      </c>
      <c r="C1279" s="9">
        <f t="shared" si="19"/>
        <v>2024</v>
      </c>
      <c r="D1279" s="9" t="str">
        <f>TEXT(salestable[[#This Row],[OrderDate]],"MMM")</f>
        <v>Jun</v>
      </c>
      <c r="E1279" s="14" t="s">
        <v>3875</v>
      </c>
      <c r="F1279" s="14" t="s">
        <v>1858</v>
      </c>
      <c r="G1279" s="14" t="s">
        <v>130</v>
      </c>
      <c r="H1279" s="14" t="s">
        <v>131</v>
      </c>
      <c r="I1279" s="14" t="s">
        <v>98</v>
      </c>
      <c r="J1279" s="14" t="s">
        <v>109</v>
      </c>
      <c r="K1279" s="25">
        <v>4</v>
      </c>
      <c r="L1279" s="16">
        <v>353.37</v>
      </c>
      <c r="M1279" s="17">
        <v>0.15</v>
      </c>
      <c r="N1279" s="18">
        <v>60.07</v>
      </c>
      <c r="O1279" s="18">
        <v>3.17</v>
      </c>
      <c r="P1279" s="18">
        <v>1264.7</v>
      </c>
      <c r="Q1279" s="14" t="s">
        <v>69</v>
      </c>
      <c r="R1279" s="14" t="s">
        <v>132</v>
      </c>
      <c r="S1279" s="14" t="s">
        <v>188</v>
      </c>
      <c r="T1279" s="14" t="s">
        <v>82</v>
      </c>
      <c r="U1279" s="14" t="s">
        <v>91</v>
      </c>
      <c r="V1279" s="14" t="s">
        <v>3131</v>
      </c>
    </row>
    <row r="1280" spans="1:22" ht="17.100000000000001" customHeight="1" x14ac:dyDescent="0.25">
      <c r="A1280" s="28" t="s">
        <v>3876</v>
      </c>
      <c r="B1280" s="10">
        <v>44949</v>
      </c>
      <c r="C1280" s="9">
        <f t="shared" si="19"/>
        <v>2023</v>
      </c>
      <c r="D1280" s="9" t="str">
        <f>TEXT(salestable[[#This Row],[OrderDate]],"MMM")</f>
        <v>Jan</v>
      </c>
      <c r="E1280" s="9" t="s">
        <v>3877</v>
      </c>
      <c r="F1280" s="9" t="s">
        <v>542</v>
      </c>
      <c r="G1280" s="9" t="s">
        <v>352</v>
      </c>
      <c r="H1280" s="9" t="s">
        <v>353</v>
      </c>
      <c r="I1280" s="9" t="s">
        <v>180</v>
      </c>
      <c r="J1280" s="9" t="s">
        <v>26</v>
      </c>
      <c r="K1280" s="25">
        <v>1</v>
      </c>
      <c r="L1280" s="11">
        <v>587.67999999999995</v>
      </c>
      <c r="M1280" s="12">
        <v>0.1</v>
      </c>
      <c r="N1280" s="13">
        <v>26.45</v>
      </c>
      <c r="O1280" s="13">
        <v>10.23</v>
      </c>
      <c r="P1280" s="13">
        <v>565.59</v>
      </c>
      <c r="Q1280" s="9" t="s">
        <v>153</v>
      </c>
      <c r="R1280" s="9" t="s">
        <v>70</v>
      </c>
      <c r="S1280" s="9" t="s">
        <v>139</v>
      </c>
      <c r="T1280" s="9" t="s">
        <v>140</v>
      </c>
      <c r="U1280" s="9" t="s">
        <v>43</v>
      </c>
      <c r="V1280" s="9" t="s">
        <v>3878</v>
      </c>
    </row>
    <row r="1281" spans="1:22" ht="17.100000000000001" customHeight="1" x14ac:dyDescent="0.25">
      <c r="A1281" s="29" t="s">
        <v>3879</v>
      </c>
      <c r="B1281" s="15">
        <v>45435</v>
      </c>
      <c r="C1281" s="9">
        <f t="shared" si="19"/>
        <v>2024</v>
      </c>
      <c r="D1281" s="9" t="str">
        <f>TEXT(salestable[[#This Row],[OrderDate]],"MMM")</f>
        <v>May</v>
      </c>
      <c r="E1281" s="14" t="s">
        <v>3880</v>
      </c>
      <c r="F1281" s="14" t="s">
        <v>652</v>
      </c>
      <c r="G1281" s="14" t="s">
        <v>66</v>
      </c>
      <c r="H1281" s="14" t="s">
        <v>67</v>
      </c>
      <c r="I1281" s="14" t="s">
        <v>25</v>
      </c>
      <c r="J1281" s="14" t="s">
        <v>354</v>
      </c>
      <c r="K1281" s="25">
        <v>2</v>
      </c>
      <c r="L1281" s="16">
        <v>441.45</v>
      </c>
      <c r="M1281" s="17">
        <v>0.1</v>
      </c>
      <c r="N1281" s="18">
        <v>0</v>
      </c>
      <c r="O1281" s="18">
        <v>10.88</v>
      </c>
      <c r="P1281" s="18">
        <v>805.49</v>
      </c>
      <c r="Q1281" s="14" t="s">
        <v>27</v>
      </c>
      <c r="R1281" s="14" t="s">
        <v>28</v>
      </c>
      <c r="S1281" s="14" t="s">
        <v>221</v>
      </c>
      <c r="T1281" s="14" t="s">
        <v>222</v>
      </c>
      <c r="U1281" s="14" t="s">
        <v>43</v>
      </c>
      <c r="V1281" s="14" t="s">
        <v>2516</v>
      </c>
    </row>
    <row r="1282" spans="1:22" ht="17.100000000000001" customHeight="1" x14ac:dyDescent="0.25">
      <c r="A1282" s="28" t="s">
        <v>3881</v>
      </c>
      <c r="B1282" s="10">
        <v>44148</v>
      </c>
      <c r="C1282" s="9">
        <f t="shared" si="19"/>
        <v>2020</v>
      </c>
      <c r="D1282" s="9" t="str">
        <f>TEXT(salestable[[#This Row],[OrderDate]],"MMM")</f>
        <v>Nov</v>
      </c>
      <c r="E1282" s="9" t="s">
        <v>3882</v>
      </c>
      <c r="F1282" s="9" t="s">
        <v>343</v>
      </c>
      <c r="G1282" s="9" t="s">
        <v>244</v>
      </c>
      <c r="H1282" s="9" t="s">
        <v>245</v>
      </c>
      <c r="I1282" s="9" t="s">
        <v>50</v>
      </c>
      <c r="J1282" s="9" t="s">
        <v>26</v>
      </c>
      <c r="K1282" s="25">
        <v>1</v>
      </c>
      <c r="L1282" s="11">
        <v>328.49</v>
      </c>
      <c r="M1282" s="12">
        <v>0</v>
      </c>
      <c r="N1282" s="13">
        <v>39.42</v>
      </c>
      <c r="O1282" s="13">
        <v>10.14</v>
      </c>
      <c r="P1282" s="13">
        <v>378.05</v>
      </c>
      <c r="Q1282" s="9" t="s">
        <v>80</v>
      </c>
      <c r="R1282" s="9" t="s">
        <v>99</v>
      </c>
      <c r="S1282" s="9" t="s">
        <v>166</v>
      </c>
      <c r="T1282" s="9" t="s">
        <v>167</v>
      </c>
      <c r="U1282" s="9" t="s">
        <v>31</v>
      </c>
      <c r="V1282" s="9" t="s">
        <v>3883</v>
      </c>
    </row>
    <row r="1283" spans="1:22" ht="17.100000000000001" customHeight="1" x14ac:dyDescent="0.25">
      <c r="A1283" s="29" t="s">
        <v>3884</v>
      </c>
      <c r="B1283" s="15">
        <v>44066</v>
      </c>
      <c r="C1283" s="9">
        <f t="shared" si="19"/>
        <v>2020</v>
      </c>
      <c r="D1283" s="9" t="str">
        <f>TEXT(salestable[[#This Row],[OrderDate]],"MMM")</f>
        <v>Aug</v>
      </c>
      <c r="E1283" s="14" t="s">
        <v>3885</v>
      </c>
      <c r="F1283" s="14" t="s">
        <v>159</v>
      </c>
      <c r="G1283" s="14" t="s">
        <v>233</v>
      </c>
      <c r="H1283" s="14" t="s">
        <v>234</v>
      </c>
      <c r="I1283" s="14" t="s">
        <v>50</v>
      </c>
      <c r="J1283" s="14" t="s">
        <v>263</v>
      </c>
      <c r="K1283" s="25">
        <v>4</v>
      </c>
      <c r="L1283" s="16">
        <v>50.34</v>
      </c>
      <c r="M1283" s="17">
        <v>0</v>
      </c>
      <c r="N1283" s="18">
        <v>24.16</v>
      </c>
      <c r="O1283" s="18">
        <v>4.04</v>
      </c>
      <c r="P1283" s="18">
        <v>229.56</v>
      </c>
      <c r="Q1283" s="14" t="s">
        <v>40</v>
      </c>
      <c r="R1283" s="14" t="s">
        <v>28</v>
      </c>
      <c r="S1283" s="14" t="s">
        <v>116</v>
      </c>
      <c r="T1283" s="14" t="s">
        <v>42</v>
      </c>
      <c r="U1283" s="14" t="s">
        <v>72</v>
      </c>
      <c r="V1283" s="14" t="s">
        <v>3886</v>
      </c>
    </row>
    <row r="1284" spans="1:22" ht="17.100000000000001" customHeight="1" x14ac:dyDescent="0.25">
      <c r="A1284" s="28" t="s">
        <v>3887</v>
      </c>
      <c r="B1284" s="10">
        <v>44164</v>
      </c>
      <c r="C1284" s="9">
        <f t="shared" ref="C1284:C1347" si="20">YEAR(B1284)</f>
        <v>2020</v>
      </c>
      <c r="D1284" s="9" t="str">
        <f>TEXT(salestable[[#This Row],[OrderDate]],"MMM")</f>
        <v>Nov</v>
      </c>
      <c r="E1284" s="9" t="s">
        <v>3888</v>
      </c>
      <c r="F1284" s="9" t="s">
        <v>1099</v>
      </c>
      <c r="G1284" s="9" t="s">
        <v>178</v>
      </c>
      <c r="H1284" s="9" t="s">
        <v>179</v>
      </c>
      <c r="I1284" s="9" t="s">
        <v>108</v>
      </c>
      <c r="J1284" s="9" t="s">
        <v>39</v>
      </c>
      <c r="K1284" s="25">
        <v>3</v>
      </c>
      <c r="L1284" s="11">
        <v>140.47999999999999</v>
      </c>
      <c r="M1284" s="12">
        <v>0.05</v>
      </c>
      <c r="N1284" s="13">
        <v>32.03</v>
      </c>
      <c r="O1284" s="13">
        <v>4.37</v>
      </c>
      <c r="P1284" s="13">
        <v>436.77</v>
      </c>
      <c r="Q1284" s="9" t="s">
        <v>69</v>
      </c>
      <c r="R1284" s="9" t="s">
        <v>28</v>
      </c>
      <c r="S1284" s="9" t="s">
        <v>124</v>
      </c>
      <c r="T1284" s="9" t="s">
        <v>125</v>
      </c>
      <c r="U1284" s="9" t="s">
        <v>43</v>
      </c>
      <c r="V1284" s="9" t="s">
        <v>3889</v>
      </c>
    </row>
    <row r="1285" spans="1:22" ht="17.100000000000001" customHeight="1" x14ac:dyDescent="0.25">
      <c r="A1285" s="29" t="s">
        <v>3890</v>
      </c>
      <c r="B1285" s="15">
        <v>44206</v>
      </c>
      <c r="C1285" s="9">
        <f t="shared" si="20"/>
        <v>2021</v>
      </c>
      <c r="D1285" s="9" t="str">
        <f>TEXT(salestable[[#This Row],[OrderDate]],"MMM")</f>
        <v>Jan</v>
      </c>
      <c r="E1285" s="14" t="s">
        <v>3891</v>
      </c>
      <c r="F1285" s="14" t="s">
        <v>1465</v>
      </c>
      <c r="G1285" s="14" t="s">
        <v>380</v>
      </c>
      <c r="H1285" s="14" t="s">
        <v>381</v>
      </c>
      <c r="I1285" s="14" t="s">
        <v>98</v>
      </c>
      <c r="J1285" s="14" t="s">
        <v>39</v>
      </c>
      <c r="K1285" s="25">
        <v>3</v>
      </c>
      <c r="L1285" s="16">
        <v>286.45999999999998</v>
      </c>
      <c r="M1285" s="17">
        <v>0.15</v>
      </c>
      <c r="N1285" s="18">
        <v>0</v>
      </c>
      <c r="O1285" s="18">
        <v>6.84</v>
      </c>
      <c r="P1285" s="18">
        <v>737.31</v>
      </c>
      <c r="Q1285" s="14" t="s">
        <v>40</v>
      </c>
      <c r="R1285" s="14" t="s">
        <v>181</v>
      </c>
      <c r="S1285" s="14" t="s">
        <v>100</v>
      </c>
      <c r="T1285" s="14" t="s">
        <v>101</v>
      </c>
      <c r="U1285" s="14" t="s">
        <v>43</v>
      </c>
      <c r="V1285" s="14" t="s">
        <v>3892</v>
      </c>
    </row>
    <row r="1286" spans="1:22" ht="17.100000000000001" customHeight="1" x14ac:dyDescent="0.25">
      <c r="A1286" s="28" t="s">
        <v>3893</v>
      </c>
      <c r="B1286" s="10">
        <v>45313</v>
      </c>
      <c r="C1286" s="9">
        <f t="shared" si="20"/>
        <v>2024</v>
      </c>
      <c r="D1286" s="9" t="str">
        <f>TEXT(salestable[[#This Row],[OrderDate]],"MMM")</f>
        <v>Jan</v>
      </c>
      <c r="E1286" s="9" t="s">
        <v>3894</v>
      </c>
      <c r="F1286" s="9" t="s">
        <v>1614</v>
      </c>
      <c r="G1286" s="9" t="s">
        <v>233</v>
      </c>
      <c r="H1286" s="9" t="s">
        <v>234</v>
      </c>
      <c r="I1286" s="9" t="s">
        <v>108</v>
      </c>
      <c r="J1286" s="9" t="s">
        <v>58</v>
      </c>
      <c r="K1286" s="25">
        <v>4</v>
      </c>
      <c r="L1286" s="11">
        <v>13.87</v>
      </c>
      <c r="M1286" s="12">
        <v>0</v>
      </c>
      <c r="N1286" s="13">
        <v>2.77</v>
      </c>
      <c r="O1286" s="13">
        <v>5.58</v>
      </c>
      <c r="P1286" s="13">
        <v>63.83</v>
      </c>
      <c r="Q1286" s="9" t="s">
        <v>69</v>
      </c>
      <c r="R1286" s="9" t="s">
        <v>132</v>
      </c>
      <c r="S1286" s="9" t="s">
        <v>116</v>
      </c>
      <c r="T1286" s="9" t="s">
        <v>42</v>
      </c>
      <c r="U1286" s="9" t="s">
        <v>43</v>
      </c>
      <c r="V1286" s="9" t="s">
        <v>2118</v>
      </c>
    </row>
    <row r="1287" spans="1:22" ht="17.100000000000001" customHeight="1" x14ac:dyDescent="0.25">
      <c r="A1287" s="29" t="s">
        <v>3895</v>
      </c>
      <c r="B1287" s="15">
        <v>44991</v>
      </c>
      <c r="C1287" s="9">
        <f t="shared" si="20"/>
        <v>2023</v>
      </c>
      <c r="D1287" s="9" t="str">
        <f>TEXT(salestable[[#This Row],[OrderDate]],"MMM")</f>
        <v>Mar</v>
      </c>
      <c r="E1287" s="14" t="s">
        <v>3896</v>
      </c>
      <c r="F1287" s="14" t="s">
        <v>894</v>
      </c>
      <c r="G1287" s="14" t="s">
        <v>151</v>
      </c>
      <c r="H1287" s="14" t="s">
        <v>152</v>
      </c>
      <c r="I1287" s="14" t="s">
        <v>180</v>
      </c>
      <c r="J1287" s="14" t="s">
        <v>68</v>
      </c>
      <c r="K1287" s="25">
        <v>4</v>
      </c>
      <c r="L1287" s="16">
        <v>227.09</v>
      </c>
      <c r="M1287" s="17">
        <v>0.05</v>
      </c>
      <c r="N1287" s="18">
        <v>69.040000000000006</v>
      </c>
      <c r="O1287" s="18">
        <v>9</v>
      </c>
      <c r="P1287" s="18">
        <v>940.98</v>
      </c>
      <c r="Q1287" s="14" t="s">
        <v>59</v>
      </c>
      <c r="R1287" s="14" t="s">
        <v>28</v>
      </c>
      <c r="S1287" s="14" t="s">
        <v>188</v>
      </c>
      <c r="T1287" s="14" t="s">
        <v>82</v>
      </c>
      <c r="U1287" s="14" t="s">
        <v>235</v>
      </c>
      <c r="V1287" s="14" t="s">
        <v>229</v>
      </c>
    </row>
    <row r="1288" spans="1:22" ht="17.100000000000001" customHeight="1" x14ac:dyDescent="0.25">
      <c r="A1288" s="28" t="s">
        <v>3897</v>
      </c>
      <c r="B1288" s="10">
        <v>44418</v>
      </c>
      <c r="C1288" s="9">
        <f t="shared" si="20"/>
        <v>2021</v>
      </c>
      <c r="D1288" s="9" t="str">
        <f>TEXT(salestable[[#This Row],[OrderDate]],"MMM")</f>
        <v>Aug</v>
      </c>
      <c r="E1288" s="9" t="s">
        <v>3898</v>
      </c>
      <c r="F1288" s="9" t="s">
        <v>648</v>
      </c>
      <c r="G1288" s="9" t="s">
        <v>469</v>
      </c>
      <c r="H1288" s="9" t="s">
        <v>470</v>
      </c>
      <c r="I1288" s="9" t="s">
        <v>50</v>
      </c>
      <c r="J1288" s="9" t="s">
        <v>39</v>
      </c>
      <c r="K1288" s="25">
        <v>2</v>
      </c>
      <c r="L1288" s="11">
        <v>552.15</v>
      </c>
      <c r="M1288" s="12">
        <v>0</v>
      </c>
      <c r="N1288" s="13">
        <v>132.52000000000001</v>
      </c>
      <c r="O1288" s="13">
        <v>13.78</v>
      </c>
      <c r="P1288" s="13">
        <v>1250.5999999999999</v>
      </c>
      <c r="Q1288" s="9" t="s">
        <v>69</v>
      </c>
      <c r="R1288" s="9" t="s">
        <v>132</v>
      </c>
      <c r="S1288" s="9" t="s">
        <v>166</v>
      </c>
      <c r="T1288" s="9" t="s">
        <v>167</v>
      </c>
      <c r="U1288" s="9" t="s">
        <v>43</v>
      </c>
      <c r="V1288" s="9" t="s">
        <v>2539</v>
      </c>
    </row>
    <row r="1289" spans="1:22" ht="17.100000000000001" customHeight="1" x14ac:dyDescent="0.25">
      <c r="A1289" s="29" t="s">
        <v>3899</v>
      </c>
      <c r="B1289" s="15">
        <v>45401</v>
      </c>
      <c r="C1289" s="9">
        <f t="shared" si="20"/>
        <v>2024</v>
      </c>
      <c r="D1289" s="9" t="str">
        <f>TEXT(salestable[[#This Row],[OrderDate]],"MMM")</f>
        <v>Apr</v>
      </c>
      <c r="E1289" s="14" t="s">
        <v>3900</v>
      </c>
      <c r="F1289" s="14" t="s">
        <v>1858</v>
      </c>
      <c r="G1289" s="14" t="s">
        <v>172</v>
      </c>
      <c r="H1289" s="14" t="s">
        <v>173</v>
      </c>
      <c r="I1289" s="14" t="s">
        <v>50</v>
      </c>
      <c r="J1289" s="14" t="s">
        <v>68</v>
      </c>
      <c r="K1289" s="25">
        <v>2</v>
      </c>
      <c r="L1289" s="16">
        <v>407.69</v>
      </c>
      <c r="M1289" s="17">
        <v>0</v>
      </c>
      <c r="N1289" s="18">
        <v>65.23</v>
      </c>
      <c r="O1289" s="18">
        <v>10.039999999999999</v>
      </c>
      <c r="P1289" s="18">
        <v>890.65</v>
      </c>
      <c r="Q1289" s="14" t="s">
        <v>80</v>
      </c>
      <c r="R1289" s="14" t="s">
        <v>132</v>
      </c>
      <c r="S1289" s="14" t="s">
        <v>154</v>
      </c>
      <c r="T1289" s="14" t="s">
        <v>155</v>
      </c>
      <c r="U1289" s="14" t="s">
        <v>43</v>
      </c>
      <c r="V1289" s="14" t="s">
        <v>3901</v>
      </c>
    </row>
    <row r="1290" spans="1:22" ht="17.100000000000001" customHeight="1" x14ac:dyDescent="0.25">
      <c r="A1290" s="28" t="s">
        <v>3902</v>
      </c>
      <c r="B1290" s="10">
        <v>44343</v>
      </c>
      <c r="C1290" s="9">
        <f t="shared" si="20"/>
        <v>2021</v>
      </c>
      <c r="D1290" s="9" t="str">
        <f>TEXT(salestable[[#This Row],[OrderDate]],"MMM")</f>
        <v>May</v>
      </c>
      <c r="E1290" s="9" t="s">
        <v>3903</v>
      </c>
      <c r="F1290" s="9" t="s">
        <v>324</v>
      </c>
      <c r="G1290" s="9" t="s">
        <v>106</v>
      </c>
      <c r="H1290" s="9" t="s">
        <v>107</v>
      </c>
      <c r="I1290" s="9" t="s">
        <v>50</v>
      </c>
      <c r="J1290" s="9" t="s">
        <v>58</v>
      </c>
      <c r="K1290" s="25">
        <v>2</v>
      </c>
      <c r="L1290" s="11">
        <v>391.41</v>
      </c>
      <c r="M1290" s="12">
        <v>0.05</v>
      </c>
      <c r="N1290" s="13">
        <v>0</v>
      </c>
      <c r="O1290" s="13">
        <v>12.3</v>
      </c>
      <c r="P1290" s="13">
        <v>755.98</v>
      </c>
      <c r="Q1290" s="9" t="s">
        <v>40</v>
      </c>
      <c r="R1290" s="9" t="s">
        <v>28</v>
      </c>
      <c r="S1290" s="9" t="s">
        <v>188</v>
      </c>
      <c r="T1290" s="9" t="s">
        <v>82</v>
      </c>
      <c r="U1290" s="9" t="s">
        <v>43</v>
      </c>
      <c r="V1290" s="9" t="s">
        <v>3904</v>
      </c>
    </row>
    <row r="1291" spans="1:22" ht="17.100000000000001" customHeight="1" x14ac:dyDescent="0.25">
      <c r="A1291" s="29" t="s">
        <v>3905</v>
      </c>
      <c r="B1291" s="15">
        <v>45150</v>
      </c>
      <c r="C1291" s="9">
        <f t="shared" si="20"/>
        <v>2023</v>
      </c>
      <c r="D1291" s="9" t="str">
        <f>TEXT(salestable[[#This Row],[OrderDate]],"MMM")</f>
        <v>Aug</v>
      </c>
      <c r="E1291" s="14" t="s">
        <v>3906</v>
      </c>
      <c r="F1291" s="14" t="s">
        <v>1919</v>
      </c>
      <c r="G1291" s="14" t="s">
        <v>23</v>
      </c>
      <c r="H1291" s="14" t="s">
        <v>24</v>
      </c>
      <c r="I1291" s="14" t="s">
        <v>50</v>
      </c>
      <c r="J1291" s="14" t="s">
        <v>58</v>
      </c>
      <c r="K1291" s="25">
        <v>1</v>
      </c>
      <c r="L1291" s="16">
        <v>481.98</v>
      </c>
      <c r="M1291" s="17">
        <v>0.2</v>
      </c>
      <c r="N1291" s="18">
        <v>0</v>
      </c>
      <c r="O1291" s="18">
        <v>2.0299999999999998</v>
      </c>
      <c r="P1291" s="18">
        <v>387.61</v>
      </c>
      <c r="Q1291" s="14" t="s">
        <v>153</v>
      </c>
      <c r="R1291" s="14" t="s">
        <v>28</v>
      </c>
      <c r="S1291" s="14" t="s">
        <v>188</v>
      </c>
      <c r="T1291" s="14" t="s">
        <v>82</v>
      </c>
      <c r="U1291" s="14" t="s">
        <v>91</v>
      </c>
      <c r="V1291" s="14" t="s">
        <v>315</v>
      </c>
    </row>
    <row r="1292" spans="1:22" ht="17.100000000000001" customHeight="1" x14ac:dyDescent="0.25">
      <c r="A1292" s="28" t="s">
        <v>3907</v>
      </c>
      <c r="B1292" s="10">
        <v>45174</v>
      </c>
      <c r="C1292" s="9">
        <f t="shared" si="20"/>
        <v>2023</v>
      </c>
      <c r="D1292" s="9" t="str">
        <f>TEXT(salestable[[#This Row],[OrderDate]],"MMM")</f>
        <v>Sep</v>
      </c>
      <c r="E1292" s="9" t="s">
        <v>3908</v>
      </c>
      <c r="F1292" s="9" t="s">
        <v>76</v>
      </c>
      <c r="G1292" s="9" t="s">
        <v>469</v>
      </c>
      <c r="H1292" s="9" t="s">
        <v>470</v>
      </c>
      <c r="I1292" s="9" t="s">
        <v>25</v>
      </c>
      <c r="J1292" s="9" t="s">
        <v>58</v>
      </c>
      <c r="K1292" s="25">
        <v>1</v>
      </c>
      <c r="L1292" s="11">
        <v>68.680000000000007</v>
      </c>
      <c r="M1292" s="12">
        <v>0</v>
      </c>
      <c r="N1292" s="13">
        <v>8.24</v>
      </c>
      <c r="O1292" s="13">
        <v>11.12</v>
      </c>
      <c r="P1292" s="13">
        <v>88.04</v>
      </c>
      <c r="Q1292" s="9" t="s">
        <v>69</v>
      </c>
      <c r="R1292" s="9" t="s">
        <v>28</v>
      </c>
      <c r="S1292" s="9" t="s">
        <v>210</v>
      </c>
      <c r="T1292" s="9" t="s">
        <v>42</v>
      </c>
      <c r="U1292" s="9" t="s">
        <v>43</v>
      </c>
      <c r="V1292" s="9" t="s">
        <v>3909</v>
      </c>
    </row>
    <row r="1293" spans="1:22" ht="17.100000000000001" customHeight="1" x14ac:dyDescent="0.25">
      <c r="A1293" s="29" t="s">
        <v>3910</v>
      </c>
      <c r="B1293" s="15">
        <v>44748</v>
      </c>
      <c r="C1293" s="9">
        <f t="shared" si="20"/>
        <v>2022</v>
      </c>
      <c r="D1293" s="9" t="str">
        <f>TEXT(salestable[[#This Row],[OrderDate]],"MMM")</f>
        <v>Jul</v>
      </c>
      <c r="E1293" s="14" t="s">
        <v>3911</v>
      </c>
      <c r="F1293" s="14" t="s">
        <v>986</v>
      </c>
      <c r="G1293" s="14" t="s">
        <v>319</v>
      </c>
      <c r="H1293" s="14" t="s">
        <v>320</v>
      </c>
      <c r="I1293" s="14" t="s">
        <v>108</v>
      </c>
      <c r="J1293" s="14" t="s">
        <v>263</v>
      </c>
      <c r="K1293" s="25">
        <v>4</v>
      </c>
      <c r="L1293" s="16">
        <v>431.8</v>
      </c>
      <c r="M1293" s="17">
        <v>0.05</v>
      </c>
      <c r="N1293" s="18">
        <v>196.9</v>
      </c>
      <c r="O1293" s="18">
        <v>14.81</v>
      </c>
      <c r="P1293" s="18">
        <v>1852.55</v>
      </c>
      <c r="Q1293" s="14" t="s">
        <v>69</v>
      </c>
      <c r="R1293" s="14" t="s">
        <v>28</v>
      </c>
      <c r="S1293" s="14" t="s">
        <v>89</v>
      </c>
      <c r="T1293" s="14" t="s">
        <v>90</v>
      </c>
      <c r="U1293" s="14" t="s">
        <v>43</v>
      </c>
      <c r="V1293" s="14" t="s">
        <v>3912</v>
      </c>
    </row>
    <row r="1294" spans="1:22" ht="17.100000000000001" customHeight="1" x14ac:dyDescent="0.25">
      <c r="A1294" s="28" t="s">
        <v>3913</v>
      </c>
      <c r="B1294" s="10">
        <v>45426</v>
      </c>
      <c r="C1294" s="9">
        <f t="shared" si="20"/>
        <v>2024</v>
      </c>
      <c r="D1294" s="9" t="str">
        <f>TEXT(salestable[[#This Row],[OrderDate]],"MMM")</f>
        <v>May</v>
      </c>
      <c r="E1294" s="9" t="s">
        <v>3914</v>
      </c>
      <c r="F1294" s="9" t="s">
        <v>1107</v>
      </c>
      <c r="G1294" s="9" t="s">
        <v>164</v>
      </c>
      <c r="H1294" s="9" t="s">
        <v>165</v>
      </c>
      <c r="I1294" s="9" t="s">
        <v>98</v>
      </c>
      <c r="J1294" s="9" t="s">
        <v>68</v>
      </c>
      <c r="K1294" s="25">
        <v>1</v>
      </c>
      <c r="L1294" s="11">
        <v>478.17</v>
      </c>
      <c r="M1294" s="12">
        <v>0</v>
      </c>
      <c r="N1294" s="13">
        <v>86.07</v>
      </c>
      <c r="O1294" s="13">
        <v>11.02</v>
      </c>
      <c r="P1294" s="13">
        <v>575.26</v>
      </c>
      <c r="Q1294" s="9" t="s">
        <v>40</v>
      </c>
      <c r="R1294" s="9" t="s">
        <v>28</v>
      </c>
      <c r="S1294" s="9" t="s">
        <v>166</v>
      </c>
      <c r="T1294" s="9" t="s">
        <v>167</v>
      </c>
      <c r="U1294" s="9" t="s">
        <v>43</v>
      </c>
      <c r="V1294" s="9" t="s">
        <v>3915</v>
      </c>
    </row>
    <row r="1295" spans="1:22" ht="17.100000000000001" customHeight="1" x14ac:dyDescent="0.25">
      <c r="A1295" s="29" t="s">
        <v>3916</v>
      </c>
      <c r="B1295" s="15">
        <v>45203</v>
      </c>
      <c r="C1295" s="9">
        <f t="shared" si="20"/>
        <v>2023</v>
      </c>
      <c r="D1295" s="9" t="str">
        <f>TEXT(salestable[[#This Row],[OrderDate]],"MMM")</f>
        <v>Oct</v>
      </c>
      <c r="E1295" s="14" t="s">
        <v>3917</v>
      </c>
      <c r="F1295" s="14" t="s">
        <v>405</v>
      </c>
      <c r="G1295" s="14" t="s">
        <v>386</v>
      </c>
      <c r="H1295" s="14" t="s">
        <v>387</v>
      </c>
      <c r="I1295" s="14" t="s">
        <v>25</v>
      </c>
      <c r="J1295" s="14" t="s">
        <v>68</v>
      </c>
      <c r="K1295" s="25">
        <v>4</v>
      </c>
      <c r="L1295" s="16">
        <v>175.06</v>
      </c>
      <c r="M1295" s="17">
        <v>0</v>
      </c>
      <c r="N1295" s="18">
        <v>0</v>
      </c>
      <c r="O1295" s="18">
        <v>1.23</v>
      </c>
      <c r="P1295" s="18">
        <v>701.47</v>
      </c>
      <c r="Q1295" s="14" t="s">
        <v>80</v>
      </c>
      <c r="R1295" s="14" t="s">
        <v>132</v>
      </c>
      <c r="S1295" s="14" t="s">
        <v>89</v>
      </c>
      <c r="T1295" s="14" t="s">
        <v>90</v>
      </c>
      <c r="U1295" s="14" t="s">
        <v>43</v>
      </c>
      <c r="V1295" s="14" t="s">
        <v>3918</v>
      </c>
    </row>
    <row r="1296" spans="1:22" ht="17.100000000000001" customHeight="1" x14ac:dyDescent="0.25">
      <c r="A1296" s="28" t="s">
        <v>3919</v>
      </c>
      <c r="B1296" s="10">
        <v>45633</v>
      </c>
      <c r="C1296" s="9">
        <f t="shared" si="20"/>
        <v>2024</v>
      </c>
      <c r="D1296" s="9" t="str">
        <f>TEXT(salestable[[#This Row],[OrderDate]],"MMM")</f>
        <v>Dec</v>
      </c>
      <c r="E1296" s="9" t="s">
        <v>3920</v>
      </c>
      <c r="F1296" s="9" t="s">
        <v>573</v>
      </c>
      <c r="G1296" s="9" t="s">
        <v>352</v>
      </c>
      <c r="H1296" s="9" t="s">
        <v>353</v>
      </c>
      <c r="I1296" s="9" t="s">
        <v>25</v>
      </c>
      <c r="J1296" s="9" t="s">
        <v>263</v>
      </c>
      <c r="K1296" s="25">
        <v>5</v>
      </c>
      <c r="L1296" s="11">
        <v>401.12</v>
      </c>
      <c r="M1296" s="12">
        <v>0.1</v>
      </c>
      <c r="N1296" s="13">
        <v>216.6</v>
      </c>
      <c r="O1296" s="13">
        <v>10.18</v>
      </c>
      <c r="P1296" s="13">
        <v>2031.82</v>
      </c>
      <c r="Q1296" s="9" t="s">
        <v>69</v>
      </c>
      <c r="R1296" s="9" t="s">
        <v>28</v>
      </c>
      <c r="S1296" s="9" t="s">
        <v>339</v>
      </c>
      <c r="T1296" s="9" t="s">
        <v>82</v>
      </c>
      <c r="U1296" s="9" t="s">
        <v>43</v>
      </c>
      <c r="V1296" s="9" t="s">
        <v>3921</v>
      </c>
    </row>
    <row r="1297" spans="1:22" ht="17.100000000000001" customHeight="1" x14ac:dyDescent="0.25">
      <c r="A1297" s="29" t="s">
        <v>3922</v>
      </c>
      <c r="B1297" s="15">
        <v>44703</v>
      </c>
      <c r="C1297" s="9">
        <f t="shared" si="20"/>
        <v>2022</v>
      </c>
      <c r="D1297" s="9" t="str">
        <f>TEXT(salestable[[#This Row],[OrderDate]],"MMM")</f>
        <v>May</v>
      </c>
      <c r="E1297" s="14" t="s">
        <v>3923</v>
      </c>
      <c r="F1297" s="14" t="s">
        <v>843</v>
      </c>
      <c r="G1297" s="14" t="s">
        <v>164</v>
      </c>
      <c r="H1297" s="14" t="s">
        <v>165</v>
      </c>
      <c r="I1297" s="14" t="s">
        <v>108</v>
      </c>
      <c r="J1297" s="14" t="s">
        <v>39</v>
      </c>
      <c r="K1297" s="25">
        <v>3</v>
      </c>
      <c r="L1297" s="16">
        <v>452.26</v>
      </c>
      <c r="M1297" s="17">
        <v>0</v>
      </c>
      <c r="N1297" s="18">
        <v>67.84</v>
      </c>
      <c r="O1297" s="18">
        <v>2.52</v>
      </c>
      <c r="P1297" s="18">
        <v>1427.14</v>
      </c>
      <c r="Q1297" s="14" t="s">
        <v>69</v>
      </c>
      <c r="R1297" s="14" t="s">
        <v>28</v>
      </c>
      <c r="S1297" s="14" t="s">
        <v>210</v>
      </c>
      <c r="T1297" s="14" t="s">
        <v>42</v>
      </c>
      <c r="U1297" s="14" t="s">
        <v>43</v>
      </c>
      <c r="V1297" s="14" t="s">
        <v>3924</v>
      </c>
    </row>
    <row r="1298" spans="1:22" ht="17.100000000000001" customHeight="1" x14ac:dyDescent="0.25">
      <c r="A1298" s="28" t="s">
        <v>3925</v>
      </c>
      <c r="B1298" s="10">
        <v>45083</v>
      </c>
      <c r="C1298" s="9">
        <f t="shared" si="20"/>
        <v>2023</v>
      </c>
      <c r="D1298" s="9" t="str">
        <f>TEXT(salestable[[#This Row],[OrderDate]],"MMM")</f>
        <v>Jun</v>
      </c>
      <c r="E1298" s="9" t="s">
        <v>3926</v>
      </c>
      <c r="F1298" s="9" t="s">
        <v>163</v>
      </c>
      <c r="G1298" s="9" t="s">
        <v>592</v>
      </c>
      <c r="H1298" s="9" t="s">
        <v>593</v>
      </c>
      <c r="I1298" s="9" t="s">
        <v>50</v>
      </c>
      <c r="J1298" s="9" t="s">
        <v>123</v>
      </c>
      <c r="K1298" s="25">
        <v>1</v>
      </c>
      <c r="L1298" s="11">
        <v>9.56</v>
      </c>
      <c r="M1298" s="12">
        <v>0</v>
      </c>
      <c r="N1298" s="13">
        <v>0.48</v>
      </c>
      <c r="O1298" s="13">
        <v>3.24</v>
      </c>
      <c r="P1298" s="13">
        <v>13.28</v>
      </c>
      <c r="Q1298" s="9" t="s">
        <v>69</v>
      </c>
      <c r="R1298" s="9" t="s">
        <v>28</v>
      </c>
      <c r="S1298" s="9" t="s">
        <v>71</v>
      </c>
      <c r="T1298" s="9" t="s">
        <v>42</v>
      </c>
      <c r="U1298" s="9" t="s">
        <v>43</v>
      </c>
      <c r="V1298" s="9" t="s">
        <v>3927</v>
      </c>
    </row>
    <row r="1299" spans="1:22" ht="17.100000000000001" customHeight="1" x14ac:dyDescent="0.25">
      <c r="A1299" s="29" t="s">
        <v>3928</v>
      </c>
      <c r="B1299" s="15">
        <v>44100</v>
      </c>
      <c r="C1299" s="9">
        <f t="shared" si="20"/>
        <v>2020</v>
      </c>
      <c r="D1299" s="9" t="str">
        <f>TEXT(salestable[[#This Row],[OrderDate]],"MMM")</f>
        <v>Sep</v>
      </c>
      <c r="E1299" s="14" t="s">
        <v>3929</v>
      </c>
      <c r="F1299" s="14" t="s">
        <v>324</v>
      </c>
      <c r="G1299" s="14" t="s">
        <v>96</v>
      </c>
      <c r="H1299" s="14" t="s">
        <v>97</v>
      </c>
      <c r="I1299" s="14" t="s">
        <v>98</v>
      </c>
      <c r="J1299" s="14" t="s">
        <v>79</v>
      </c>
      <c r="K1299" s="25">
        <v>1</v>
      </c>
      <c r="L1299" s="16">
        <v>578.89</v>
      </c>
      <c r="M1299" s="17">
        <v>0</v>
      </c>
      <c r="N1299" s="18">
        <v>28.94</v>
      </c>
      <c r="O1299" s="18">
        <v>12</v>
      </c>
      <c r="P1299" s="18">
        <v>619.83000000000004</v>
      </c>
      <c r="Q1299" s="14" t="s">
        <v>69</v>
      </c>
      <c r="R1299" s="14" t="s">
        <v>28</v>
      </c>
      <c r="S1299" s="14" t="s">
        <v>154</v>
      </c>
      <c r="T1299" s="14" t="s">
        <v>155</v>
      </c>
      <c r="U1299" s="14" t="s">
        <v>43</v>
      </c>
      <c r="V1299" s="14" t="s">
        <v>1656</v>
      </c>
    </row>
    <row r="1300" spans="1:22" ht="17.100000000000001" customHeight="1" x14ac:dyDescent="0.25">
      <c r="A1300" s="28" t="s">
        <v>3930</v>
      </c>
      <c r="B1300" s="10">
        <v>44628</v>
      </c>
      <c r="C1300" s="9">
        <f t="shared" si="20"/>
        <v>2022</v>
      </c>
      <c r="D1300" s="9" t="str">
        <f>TEXT(salestable[[#This Row],[OrderDate]],"MMM")</f>
        <v>Mar</v>
      </c>
      <c r="E1300" s="9" t="s">
        <v>3931</v>
      </c>
      <c r="F1300" s="9" t="s">
        <v>396</v>
      </c>
      <c r="G1300" s="9" t="s">
        <v>530</v>
      </c>
      <c r="H1300" s="9" t="s">
        <v>531</v>
      </c>
      <c r="I1300" s="9" t="s">
        <v>50</v>
      </c>
      <c r="J1300" s="9" t="s">
        <v>39</v>
      </c>
      <c r="K1300" s="25">
        <v>4</v>
      </c>
      <c r="L1300" s="11">
        <v>399.62</v>
      </c>
      <c r="M1300" s="12">
        <v>0</v>
      </c>
      <c r="N1300" s="13">
        <v>79.92</v>
      </c>
      <c r="O1300" s="13">
        <v>2.2999999999999998</v>
      </c>
      <c r="P1300" s="13">
        <v>1680.7</v>
      </c>
      <c r="Q1300" s="9" t="s">
        <v>80</v>
      </c>
      <c r="R1300" s="9" t="s">
        <v>28</v>
      </c>
      <c r="S1300" s="9" t="s">
        <v>210</v>
      </c>
      <c r="T1300" s="9" t="s">
        <v>42</v>
      </c>
      <c r="U1300" s="9" t="s">
        <v>43</v>
      </c>
      <c r="V1300" s="9" t="s">
        <v>3932</v>
      </c>
    </row>
    <row r="1301" spans="1:22" ht="17.100000000000001" customHeight="1" x14ac:dyDescent="0.25">
      <c r="A1301" s="29" t="s">
        <v>3933</v>
      </c>
      <c r="B1301" s="15">
        <v>45145</v>
      </c>
      <c r="C1301" s="9">
        <f t="shared" si="20"/>
        <v>2023</v>
      </c>
      <c r="D1301" s="9" t="str">
        <f>TEXT(salestable[[#This Row],[OrderDate]],"MMM")</f>
        <v>Aug</v>
      </c>
      <c r="E1301" s="14" t="s">
        <v>3934</v>
      </c>
      <c r="F1301" s="14" t="s">
        <v>1085</v>
      </c>
      <c r="G1301" s="14" t="s">
        <v>400</v>
      </c>
      <c r="H1301" s="14" t="s">
        <v>401</v>
      </c>
      <c r="I1301" s="14" t="s">
        <v>180</v>
      </c>
      <c r="J1301" s="14" t="s">
        <v>354</v>
      </c>
      <c r="K1301" s="25">
        <v>5</v>
      </c>
      <c r="L1301" s="16">
        <v>82.71</v>
      </c>
      <c r="M1301" s="17">
        <v>0</v>
      </c>
      <c r="N1301" s="18">
        <v>33.08</v>
      </c>
      <c r="O1301" s="18">
        <v>11.6</v>
      </c>
      <c r="P1301" s="18">
        <v>458.23</v>
      </c>
      <c r="Q1301" s="14" t="s">
        <v>27</v>
      </c>
      <c r="R1301" s="14" t="s">
        <v>132</v>
      </c>
      <c r="S1301" s="14" t="s">
        <v>210</v>
      </c>
      <c r="T1301" s="14" t="s">
        <v>42</v>
      </c>
      <c r="U1301" s="14" t="s">
        <v>43</v>
      </c>
      <c r="V1301" s="14" t="s">
        <v>3324</v>
      </c>
    </row>
    <row r="1302" spans="1:22" ht="17.100000000000001" customHeight="1" x14ac:dyDescent="0.25">
      <c r="A1302" s="28" t="s">
        <v>3935</v>
      </c>
      <c r="B1302" s="10">
        <v>44555</v>
      </c>
      <c r="C1302" s="9">
        <f t="shared" si="20"/>
        <v>2021</v>
      </c>
      <c r="D1302" s="9" t="str">
        <f>TEXT(salestable[[#This Row],[OrderDate]],"MMM")</f>
        <v>Dec</v>
      </c>
      <c r="E1302" s="9" t="s">
        <v>3936</v>
      </c>
      <c r="F1302" s="9" t="s">
        <v>1465</v>
      </c>
      <c r="G1302" s="9" t="s">
        <v>233</v>
      </c>
      <c r="H1302" s="9" t="s">
        <v>234</v>
      </c>
      <c r="I1302" s="9" t="s">
        <v>98</v>
      </c>
      <c r="J1302" s="9" t="s">
        <v>58</v>
      </c>
      <c r="K1302" s="25">
        <v>5</v>
      </c>
      <c r="L1302" s="11">
        <v>389.89</v>
      </c>
      <c r="M1302" s="12">
        <v>0.25</v>
      </c>
      <c r="N1302" s="13">
        <v>116.97</v>
      </c>
      <c r="O1302" s="13">
        <v>6.28</v>
      </c>
      <c r="P1302" s="13">
        <v>1585.34</v>
      </c>
      <c r="Q1302" s="9" t="s">
        <v>69</v>
      </c>
      <c r="R1302" s="9" t="s">
        <v>132</v>
      </c>
      <c r="S1302" s="9" t="s">
        <v>89</v>
      </c>
      <c r="T1302" s="9" t="s">
        <v>90</v>
      </c>
      <c r="U1302" s="9" t="s">
        <v>235</v>
      </c>
      <c r="V1302" s="9" t="s">
        <v>3937</v>
      </c>
    </row>
    <row r="1303" spans="1:22" ht="17.100000000000001" customHeight="1" x14ac:dyDescent="0.25">
      <c r="A1303" s="29" t="s">
        <v>3938</v>
      </c>
      <c r="B1303" s="15">
        <v>45019</v>
      </c>
      <c r="C1303" s="9">
        <f t="shared" si="20"/>
        <v>2023</v>
      </c>
      <c r="D1303" s="9" t="str">
        <f>TEXT(salestable[[#This Row],[OrderDate]],"MMM")</f>
        <v>Apr</v>
      </c>
      <c r="E1303" s="14" t="s">
        <v>3939</v>
      </c>
      <c r="F1303" s="14" t="s">
        <v>624</v>
      </c>
      <c r="G1303" s="14" t="s">
        <v>280</v>
      </c>
      <c r="H1303" s="14" t="s">
        <v>281</v>
      </c>
      <c r="I1303" s="14" t="s">
        <v>38</v>
      </c>
      <c r="J1303" s="14" t="s">
        <v>39</v>
      </c>
      <c r="K1303" s="25">
        <v>4</v>
      </c>
      <c r="L1303" s="16">
        <v>215.5</v>
      </c>
      <c r="M1303" s="17">
        <v>0.25</v>
      </c>
      <c r="N1303" s="18">
        <v>51.72</v>
      </c>
      <c r="O1303" s="18">
        <v>14.93</v>
      </c>
      <c r="P1303" s="18">
        <v>713.15</v>
      </c>
      <c r="Q1303" s="14" t="s">
        <v>27</v>
      </c>
      <c r="R1303" s="14" t="s">
        <v>28</v>
      </c>
      <c r="S1303" s="14" t="s">
        <v>100</v>
      </c>
      <c r="T1303" s="14" t="s">
        <v>101</v>
      </c>
      <c r="U1303" s="14" t="s">
        <v>43</v>
      </c>
      <c r="V1303" s="14" t="s">
        <v>820</v>
      </c>
    </row>
    <row r="1304" spans="1:22" ht="17.100000000000001" customHeight="1" x14ac:dyDescent="0.25">
      <c r="A1304" s="28" t="s">
        <v>3940</v>
      </c>
      <c r="B1304" s="10">
        <v>43835</v>
      </c>
      <c r="C1304" s="9">
        <f t="shared" si="20"/>
        <v>2020</v>
      </c>
      <c r="D1304" s="9" t="str">
        <f>TEXT(salestable[[#This Row],[OrderDate]],"MMM")</f>
        <v>Jan</v>
      </c>
      <c r="E1304" s="9" t="s">
        <v>3941</v>
      </c>
      <c r="F1304" s="9" t="s">
        <v>648</v>
      </c>
      <c r="G1304" s="9" t="s">
        <v>151</v>
      </c>
      <c r="H1304" s="9" t="s">
        <v>152</v>
      </c>
      <c r="I1304" s="9" t="s">
        <v>98</v>
      </c>
      <c r="J1304" s="9" t="s">
        <v>58</v>
      </c>
      <c r="K1304" s="25">
        <v>5</v>
      </c>
      <c r="L1304" s="11">
        <v>213.36</v>
      </c>
      <c r="M1304" s="12">
        <v>0</v>
      </c>
      <c r="N1304" s="13">
        <v>85.34</v>
      </c>
      <c r="O1304" s="13">
        <v>9.74</v>
      </c>
      <c r="P1304" s="13">
        <v>1161.8800000000001</v>
      </c>
      <c r="Q1304" s="9" t="s">
        <v>153</v>
      </c>
      <c r="R1304" s="9" t="s">
        <v>28</v>
      </c>
      <c r="S1304" s="9" t="s">
        <v>41</v>
      </c>
      <c r="T1304" s="9" t="s">
        <v>42</v>
      </c>
      <c r="U1304" s="9" t="s">
        <v>43</v>
      </c>
      <c r="V1304" s="9" t="s">
        <v>3942</v>
      </c>
    </row>
    <row r="1305" spans="1:22" ht="17.100000000000001" customHeight="1" x14ac:dyDescent="0.25">
      <c r="A1305" s="29" t="s">
        <v>3943</v>
      </c>
      <c r="B1305" s="15">
        <v>44681</v>
      </c>
      <c r="C1305" s="9">
        <f t="shared" si="20"/>
        <v>2022</v>
      </c>
      <c r="D1305" s="9" t="str">
        <f>TEXT(salestable[[#This Row],[OrderDate]],"MMM")</f>
        <v>Apr</v>
      </c>
      <c r="E1305" s="14" t="s">
        <v>3944</v>
      </c>
      <c r="F1305" s="14" t="s">
        <v>267</v>
      </c>
      <c r="G1305" s="14" t="s">
        <v>137</v>
      </c>
      <c r="H1305" s="14" t="s">
        <v>138</v>
      </c>
      <c r="I1305" s="14" t="s">
        <v>180</v>
      </c>
      <c r="J1305" s="14" t="s">
        <v>109</v>
      </c>
      <c r="K1305" s="25">
        <v>5</v>
      </c>
      <c r="L1305" s="16">
        <v>155.61000000000001</v>
      </c>
      <c r="M1305" s="17">
        <v>0</v>
      </c>
      <c r="N1305" s="18">
        <v>38.9</v>
      </c>
      <c r="O1305" s="18">
        <v>0.8</v>
      </c>
      <c r="P1305" s="18">
        <v>817.75</v>
      </c>
      <c r="Q1305" s="14" t="s">
        <v>69</v>
      </c>
      <c r="R1305" s="14" t="s">
        <v>28</v>
      </c>
      <c r="S1305" s="14" t="s">
        <v>100</v>
      </c>
      <c r="T1305" s="14" t="s">
        <v>101</v>
      </c>
      <c r="U1305" s="14" t="s">
        <v>91</v>
      </c>
      <c r="V1305" s="14" t="s">
        <v>3945</v>
      </c>
    </row>
    <row r="1306" spans="1:22" ht="17.100000000000001" customHeight="1" x14ac:dyDescent="0.25">
      <c r="A1306" s="28" t="s">
        <v>3946</v>
      </c>
      <c r="B1306" s="10">
        <v>45233</v>
      </c>
      <c r="C1306" s="9">
        <f t="shared" si="20"/>
        <v>2023</v>
      </c>
      <c r="D1306" s="9" t="str">
        <f>TEXT(salestable[[#This Row],[OrderDate]],"MMM")</f>
        <v>Nov</v>
      </c>
      <c r="E1306" s="9" t="s">
        <v>3947</v>
      </c>
      <c r="F1306" s="9" t="s">
        <v>904</v>
      </c>
      <c r="G1306" s="9" t="s">
        <v>380</v>
      </c>
      <c r="H1306" s="9" t="s">
        <v>381</v>
      </c>
      <c r="I1306" s="9" t="s">
        <v>108</v>
      </c>
      <c r="J1306" s="9" t="s">
        <v>68</v>
      </c>
      <c r="K1306" s="25">
        <v>1</v>
      </c>
      <c r="L1306" s="11">
        <v>356.62</v>
      </c>
      <c r="M1306" s="12">
        <v>0</v>
      </c>
      <c r="N1306" s="13">
        <v>64.19</v>
      </c>
      <c r="O1306" s="13">
        <v>14.03</v>
      </c>
      <c r="P1306" s="13">
        <v>434.84</v>
      </c>
      <c r="Q1306" s="9" t="s">
        <v>27</v>
      </c>
      <c r="R1306" s="9" t="s">
        <v>28</v>
      </c>
      <c r="S1306" s="9" t="s">
        <v>188</v>
      </c>
      <c r="T1306" s="9" t="s">
        <v>82</v>
      </c>
      <c r="U1306" s="9" t="s">
        <v>72</v>
      </c>
      <c r="V1306" s="9" t="s">
        <v>3293</v>
      </c>
    </row>
    <row r="1307" spans="1:22" ht="17.100000000000001" customHeight="1" x14ac:dyDescent="0.25">
      <c r="A1307" s="29" t="s">
        <v>3948</v>
      </c>
      <c r="B1307" s="15">
        <v>43908</v>
      </c>
      <c r="C1307" s="9">
        <f t="shared" si="20"/>
        <v>2020</v>
      </c>
      <c r="D1307" s="9" t="str">
        <f>TEXT(salestable[[#This Row],[OrderDate]],"MMM")</f>
        <v>Mar</v>
      </c>
      <c r="E1307" s="14" t="s">
        <v>3949</v>
      </c>
      <c r="F1307" s="14" t="s">
        <v>1192</v>
      </c>
      <c r="G1307" s="14" t="s">
        <v>23</v>
      </c>
      <c r="H1307" s="14" t="s">
        <v>24</v>
      </c>
      <c r="I1307" s="14" t="s">
        <v>25</v>
      </c>
      <c r="J1307" s="14" t="s">
        <v>354</v>
      </c>
      <c r="K1307" s="25">
        <v>5</v>
      </c>
      <c r="L1307" s="16">
        <v>450.96</v>
      </c>
      <c r="M1307" s="17">
        <v>0.05</v>
      </c>
      <c r="N1307" s="18">
        <v>107.1</v>
      </c>
      <c r="O1307" s="18">
        <v>12.45</v>
      </c>
      <c r="P1307" s="18">
        <v>2261.61</v>
      </c>
      <c r="Q1307" s="14" t="s">
        <v>27</v>
      </c>
      <c r="R1307" s="14" t="s">
        <v>28</v>
      </c>
      <c r="S1307" s="14" t="s">
        <v>228</v>
      </c>
      <c r="T1307" s="14" t="s">
        <v>82</v>
      </c>
      <c r="U1307" s="14" t="s">
        <v>43</v>
      </c>
      <c r="V1307" s="14" t="s">
        <v>3950</v>
      </c>
    </row>
    <row r="1308" spans="1:22" ht="17.100000000000001" customHeight="1" x14ac:dyDescent="0.25">
      <c r="A1308" s="28" t="s">
        <v>3951</v>
      </c>
      <c r="B1308" s="10">
        <v>45264</v>
      </c>
      <c r="C1308" s="9">
        <f t="shared" si="20"/>
        <v>2023</v>
      </c>
      <c r="D1308" s="9" t="str">
        <f>TEXT(salestable[[#This Row],[OrderDate]],"MMM")</f>
        <v>Dec</v>
      </c>
      <c r="E1308" s="9" t="s">
        <v>3952</v>
      </c>
      <c r="F1308" s="9" t="s">
        <v>451</v>
      </c>
      <c r="G1308" s="9" t="s">
        <v>945</v>
      </c>
      <c r="H1308" s="9" t="s">
        <v>946</v>
      </c>
      <c r="I1308" s="9" t="s">
        <v>25</v>
      </c>
      <c r="J1308" s="9" t="s">
        <v>68</v>
      </c>
      <c r="K1308" s="25">
        <v>1</v>
      </c>
      <c r="L1308" s="11">
        <v>322.05</v>
      </c>
      <c r="M1308" s="12">
        <v>0</v>
      </c>
      <c r="N1308" s="13">
        <v>0</v>
      </c>
      <c r="O1308" s="13">
        <v>8.2799999999999994</v>
      </c>
      <c r="P1308" s="13">
        <v>330.33</v>
      </c>
      <c r="Q1308" s="9" t="s">
        <v>69</v>
      </c>
      <c r="R1308" s="9" t="s">
        <v>28</v>
      </c>
      <c r="S1308" s="9" t="s">
        <v>182</v>
      </c>
      <c r="T1308" s="9" t="s">
        <v>183</v>
      </c>
      <c r="U1308" s="9" t="s">
        <v>43</v>
      </c>
      <c r="V1308" s="9" t="s">
        <v>3953</v>
      </c>
    </row>
    <row r="1309" spans="1:22" ht="17.100000000000001" customHeight="1" x14ac:dyDescent="0.25">
      <c r="A1309" s="29" t="s">
        <v>3954</v>
      </c>
      <c r="B1309" s="15">
        <v>44404</v>
      </c>
      <c r="C1309" s="9">
        <f t="shared" si="20"/>
        <v>2021</v>
      </c>
      <c r="D1309" s="9" t="str">
        <f>TEXT(salestable[[#This Row],[OrderDate]],"MMM")</f>
        <v>Jul</v>
      </c>
      <c r="E1309" s="14" t="s">
        <v>3955</v>
      </c>
      <c r="F1309" s="14" t="s">
        <v>1120</v>
      </c>
      <c r="G1309" s="14" t="s">
        <v>87</v>
      </c>
      <c r="H1309" s="14" t="s">
        <v>88</v>
      </c>
      <c r="I1309" s="14" t="s">
        <v>38</v>
      </c>
      <c r="J1309" s="14" t="s">
        <v>109</v>
      </c>
      <c r="K1309" s="25">
        <v>1</v>
      </c>
      <c r="L1309" s="16">
        <v>46.79</v>
      </c>
      <c r="M1309" s="17">
        <v>0.1</v>
      </c>
      <c r="N1309" s="18">
        <v>7.58</v>
      </c>
      <c r="O1309" s="18">
        <v>4.2300000000000004</v>
      </c>
      <c r="P1309" s="18">
        <v>53.92</v>
      </c>
      <c r="Q1309" s="14" t="s">
        <v>80</v>
      </c>
      <c r="R1309" s="14" t="s">
        <v>28</v>
      </c>
      <c r="S1309" s="14" t="s">
        <v>71</v>
      </c>
      <c r="T1309" s="14" t="s">
        <v>42</v>
      </c>
      <c r="U1309" s="14" t="s">
        <v>43</v>
      </c>
      <c r="V1309" s="14" t="s">
        <v>1719</v>
      </c>
    </row>
    <row r="1310" spans="1:22" ht="17.100000000000001" customHeight="1" x14ac:dyDescent="0.25">
      <c r="A1310" s="28" t="s">
        <v>3956</v>
      </c>
      <c r="B1310" s="10">
        <v>43962</v>
      </c>
      <c r="C1310" s="9">
        <f t="shared" si="20"/>
        <v>2020</v>
      </c>
      <c r="D1310" s="9" t="str">
        <f>TEXT(salestable[[#This Row],[OrderDate]],"MMM")</f>
        <v>May</v>
      </c>
      <c r="E1310" s="9" t="s">
        <v>3957</v>
      </c>
      <c r="F1310" s="9" t="s">
        <v>373</v>
      </c>
      <c r="G1310" s="9" t="s">
        <v>226</v>
      </c>
      <c r="H1310" s="9" t="s">
        <v>227</v>
      </c>
      <c r="I1310" s="9" t="s">
        <v>50</v>
      </c>
      <c r="J1310" s="9" t="s">
        <v>39</v>
      </c>
      <c r="K1310" s="25">
        <v>2</v>
      </c>
      <c r="L1310" s="11">
        <v>294.29000000000002</v>
      </c>
      <c r="M1310" s="12">
        <v>0.25</v>
      </c>
      <c r="N1310" s="13">
        <v>22.07</v>
      </c>
      <c r="O1310" s="13">
        <v>4.66</v>
      </c>
      <c r="P1310" s="13">
        <v>468.17</v>
      </c>
      <c r="Q1310" s="9" t="s">
        <v>69</v>
      </c>
      <c r="R1310" s="9" t="s">
        <v>28</v>
      </c>
      <c r="S1310" s="9" t="s">
        <v>29</v>
      </c>
      <c r="T1310" s="9" t="s">
        <v>30</v>
      </c>
      <c r="U1310" s="9" t="s">
        <v>43</v>
      </c>
      <c r="V1310" s="9" t="s">
        <v>3131</v>
      </c>
    </row>
    <row r="1311" spans="1:22" ht="17.100000000000001" customHeight="1" x14ac:dyDescent="0.25">
      <c r="A1311" s="29" t="s">
        <v>3958</v>
      </c>
      <c r="B1311" s="15">
        <v>44431</v>
      </c>
      <c r="C1311" s="9">
        <f t="shared" si="20"/>
        <v>2021</v>
      </c>
      <c r="D1311" s="9" t="str">
        <f>TEXT(salestable[[#This Row],[OrderDate]],"MMM")</f>
        <v>Aug</v>
      </c>
      <c r="E1311" s="14" t="s">
        <v>3959</v>
      </c>
      <c r="F1311" s="14" t="s">
        <v>694</v>
      </c>
      <c r="G1311" s="14" t="s">
        <v>114</v>
      </c>
      <c r="H1311" s="14" t="s">
        <v>115</v>
      </c>
      <c r="I1311" s="14" t="s">
        <v>108</v>
      </c>
      <c r="J1311" s="14" t="s">
        <v>256</v>
      </c>
      <c r="K1311" s="25">
        <v>3</v>
      </c>
      <c r="L1311" s="16">
        <v>399.08</v>
      </c>
      <c r="M1311" s="17">
        <v>0</v>
      </c>
      <c r="N1311" s="18">
        <v>143.66999999999999</v>
      </c>
      <c r="O1311" s="18">
        <v>9.1300000000000008</v>
      </c>
      <c r="P1311" s="18">
        <v>1350.04</v>
      </c>
      <c r="Q1311" s="14" t="s">
        <v>69</v>
      </c>
      <c r="R1311" s="14" t="s">
        <v>28</v>
      </c>
      <c r="S1311" s="14" t="s">
        <v>29</v>
      </c>
      <c r="T1311" s="14" t="s">
        <v>30</v>
      </c>
      <c r="U1311" s="14" t="s">
        <v>43</v>
      </c>
      <c r="V1311" s="14" t="s">
        <v>3296</v>
      </c>
    </row>
    <row r="1312" spans="1:22" ht="17.100000000000001" customHeight="1" x14ac:dyDescent="0.25">
      <c r="A1312" s="28" t="s">
        <v>3960</v>
      </c>
      <c r="B1312" s="10">
        <v>45603</v>
      </c>
      <c r="C1312" s="9">
        <f t="shared" si="20"/>
        <v>2024</v>
      </c>
      <c r="D1312" s="9" t="str">
        <f>TEXT(salestable[[#This Row],[OrderDate]],"MMM")</f>
        <v>Nov</v>
      </c>
      <c r="E1312" s="9" t="s">
        <v>3961</v>
      </c>
      <c r="F1312" s="9" t="s">
        <v>620</v>
      </c>
      <c r="G1312" s="9" t="s">
        <v>36</v>
      </c>
      <c r="H1312" s="9" t="s">
        <v>37</v>
      </c>
      <c r="I1312" s="9" t="s">
        <v>25</v>
      </c>
      <c r="J1312" s="9" t="s">
        <v>58</v>
      </c>
      <c r="K1312" s="25">
        <v>1</v>
      </c>
      <c r="L1312" s="11">
        <v>89.75</v>
      </c>
      <c r="M1312" s="12">
        <v>0</v>
      </c>
      <c r="N1312" s="13">
        <v>10.77</v>
      </c>
      <c r="O1312" s="13">
        <v>11.42</v>
      </c>
      <c r="P1312" s="13">
        <v>111.94</v>
      </c>
      <c r="Q1312" s="9" t="s">
        <v>153</v>
      </c>
      <c r="R1312" s="9" t="s">
        <v>28</v>
      </c>
      <c r="S1312" s="9" t="s">
        <v>221</v>
      </c>
      <c r="T1312" s="9" t="s">
        <v>222</v>
      </c>
      <c r="U1312" s="9" t="s">
        <v>43</v>
      </c>
      <c r="V1312" s="9" t="s">
        <v>3962</v>
      </c>
    </row>
    <row r="1313" spans="1:22" ht="17.100000000000001" customHeight="1" x14ac:dyDescent="0.25">
      <c r="A1313" s="29" t="s">
        <v>3963</v>
      </c>
      <c r="B1313" s="15">
        <v>44896</v>
      </c>
      <c r="C1313" s="9">
        <f t="shared" si="20"/>
        <v>2022</v>
      </c>
      <c r="D1313" s="9" t="str">
        <f>TEXT(salestable[[#This Row],[OrderDate]],"MMM")</f>
        <v>Dec</v>
      </c>
      <c r="E1313" s="14" t="s">
        <v>3964</v>
      </c>
      <c r="F1313" s="14" t="s">
        <v>249</v>
      </c>
      <c r="G1313" s="14" t="s">
        <v>286</v>
      </c>
      <c r="H1313" s="14" t="s">
        <v>287</v>
      </c>
      <c r="I1313" s="14" t="s">
        <v>38</v>
      </c>
      <c r="J1313" s="14" t="s">
        <v>256</v>
      </c>
      <c r="K1313" s="25">
        <v>1</v>
      </c>
      <c r="L1313" s="16">
        <v>263.77999999999997</v>
      </c>
      <c r="M1313" s="17">
        <v>0.05</v>
      </c>
      <c r="N1313" s="18">
        <v>0</v>
      </c>
      <c r="O1313" s="18">
        <v>0.73</v>
      </c>
      <c r="P1313" s="18">
        <v>251.32</v>
      </c>
      <c r="Q1313" s="14" t="s">
        <v>40</v>
      </c>
      <c r="R1313" s="14" t="s">
        <v>132</v>
      </c>
      <c r="S1313" s="14" t="s">
        <v>139</v>
      </c>
      <c r="T1313" s="14" t="s">
        <v>140</v>
      </c>
      <c r="U1313" s="14" t="s">
        <v>43</v>
      </c>
      <c r="V1313" s="14" t="s">
        <v>2690</v>
      </c>
    </row>
    <row r="1314" spans="1:22" ht="17.100000000000001" customHeight="1" x14ac:dyDescent="0.25">
      <c r="A1314" s="28" t="s">
        <v>3965</v>
      </c>
      <c r="B1314" s="10">
        <v>43919</v>
      </c>
      <c r="C1314" s="9">
        <f t="shared" si="20"/>
        <v>2020</v>
      </c>
      <c r="D1314" s="9" t="str">
        <f>TEXT(salestable[[#This Row],[OrderDate]],"MMM")</f>
        <v>Mar</v>
      </c>
      <c r="E1314" s="9" t="s">
        <v>3966</v>
      </c>
      <c r="F1314" s="9" t="s">
        <v>1107</v>
      </c>
      <c r="G1314" s="9" t="s">
        <v>319</v>
      </c>
      <c r="H1314" s="9" t="s">
        <v>320</v>
      </c>
      <c r="I1314" s="9" t="s">
        <v>25</v>
      </c>
      <c r="J1314" s="9" t="s">
        <v>123</v>
      </c>
      <c r="K1314" s="25">
        <v>4</v>
      </c>
      <c r="L1314" s="11">
        <v>271.02999999999997</v>
      </c>
      <c r="M1314" s="12">
        <v>0.05</v>
      </c>
      <c r="N1314" s="13">
        <v>82.39</v>
      </c>
      <c r="O1314" s="13">
        <v>0.19</v>
      </c>
      <c r="P1314" s="13">
        <v>1112.49</v>
      </c>
      <c r="Q1314" s="9" t="s">
        <v>69</v>
      </c>
      <c r="R1314" s="9" t="s">
        <v>28</v>
      </c>
      <c r="S1314" s="9" t="s">
        <v>41</v>
      </c>
      <c r="T1314" s="9" t="s">
        <v>42</v>
      </c>
      <c r="U1314" s="9" t="s">
        <v>72</v>
      </c>
      <c r="V1314" s="9" t="s">
        <v>3967</v>
      </c>
    </row>
    <row r="1315" spans="1:22" ht="17.100000000000001" customHeight="1" x14ac:dyDescent="0.25">
      <c r="A1315" s="29" t="s">
        <v>3968</v>
      </c>
      <c r="B1315" s="15">
        <v>44232</v>
      </c>
      <c r="C1315" s="9">
        <f t="shared" si="20"/>
        <v>2021</v>
      </c>
      <c r="D1315" s="9" t="str">
        <f>TEXT(salestable[[#This Row],[OrderDate]],"MMM")</f>
        <v>Feb</v>
      </c>
      <c r="E1315" s="14" t="s">
        <v>3969</v>
      </c>
      <c r="F1315" s="14" t="s">
        <v>120</v>
      </c>
      <c r="G1315" s="14" t="s">
        <v>244</v>
      </c>
      <c r="H1315" s="14" t="s">
        <v>245</v>
      </c>
      <c r="I1315" s="14" t="s">
        <v>50</v>
      </c>
      <c r="J1315" s="14" t="s">
        <v>123</v>
      </c>
      <c r="K1315" s="25">
        <v>3</v>
      </c>
      <c r="L1315" s="16">
        <v>7.85</v>
      </c>
      <c r="M1315" s="17">
        <v>0</v>
      </c>
      <c r="N1315" s="18">
        <v>0</v>
      </c>
      <c r="O1315" s="18">
        <v>5.05</v>
      </c>
      <c r="P1315" s="18">
        <v>28.6</v>
      </c>
      <c r="Q1315" s="14" t="s">
        <v>80</v>
      </c>
      <c r="R1315" s="14" t="s">
        <v>28</v>
      </c>
      <c r="S1315" s="14" t="s">
        <v>166</v>
      </c>
      <c r="T1315" s="14" t="s">
        <v>167</v>
      </c>
      <c r="U1315" s="14" t="s">
        <v>43</v>
      </c>
      <c r="V1315" s="14" t="s">
        <v>3614</v>
      </c>
    </row>
    <row r="1316" spans="1:22" ht="17.100000000000001" customHeight="1" x14ac:dyDescent="0.25">
      <c r="A1316" s="28" t="s">
        <v>3970</v>
      </c>
      <c r="B1316" s="10">
        <v>44126</v>
      </c>
      <c r="C1316" s="9">
        <f t="shared" si="20"/>
        <v>2020</v>
      </c>
      <c r="D1316" s="9" t="str">
        <f>TEXT(salestable[[#This Row],[OrderDate]],"MMM")</f>
        <v>Oct</v>
      </c>
      <c r="E1316" s="9" t="s">
        <v>3971</v>
      </c>
      <c r="F1316" s="9" t="s">
        <v>260</v>
      </c>
      <c r="G1316" s="9" t="s">
        <v>492</v>
      </c>
      <c r="H1316" s="9" t="s">
        <v>493</v>
      </c>
      <c r="I1316" s="9" t="s">
        <v>25</v>
      </c>
      <c r="J1316" s="9" t="s">
        <v>263</v>
      </c>
      <c r="K1316" s="25">
        <v>2</v>
      </c>
      <c r="L1316" s="11">
        <v>503.42</v>
      </c>
      <c r="M1316" s="12">
        <v>0.1</v>
      </c>
      <c r="N1316" s="13">
        <v>0</v>
      </c>
      <c r="O1316" s="13">
        <v>12.86</v>
      </c>
      <c r="P1316" s="13">
        <v>919.02</v>
      </c>
      <c r="Q1316" s="9" t="s">
        <v>27</v>
      </c>
      <c r="R1316" s="9" t="s">
        <v>99</v>
      </c>
      <c r="S1316" s="9" t="s">
        <v>100</v>
      </c>
      <c r="T1316" s="9" t="s">
        <v>101</v>
      </c>
      <c r="U1316" s="9" t="s">
        <v>43</v>
      </c>
      <c r="V1316" s="9" t="s">
        <v>993</v>
      </c>
    </row>
    <row r="1317" spans="1:22" ht="17.100000000000001" customHeight="1" x14ac:dyDescent="0.25">
      <c r="A1317" s="29" t="s">
        <v>3972</v>
      </c>
      <c r="B1317" s="15">
        <v>45149</v>
      </c>
      <c r="C1317" s="9">
        <f t="shared" si="20"/>
        <v>2023</v>
      </c>
      <c r="D1317" s="9" t="str">
        <f>TEXT(salestable[[#This Row],[OrderDate]],"MMM")</f>
        <v>Aug</v>
      </c>
      <c r="E1317" s="14" t="s">
        <v>3973</v>
      </c>
      <c r="F1317" s="14" t="s">
        <v>1892</v>
      </c>
      <c r="G1317" s="14" t="s">
        <v>23</v>
      </c>
      <c r="H1317" s="14" t="s">
        <v>24</v>
      </c>
      <c r="I1317" s="14" t="s">
        <v>25</v>
      </c>
      <c r="J1317" s="14" t="s">
        <v>26</v>
      </c>
      <c r="K1317" s="25">
        <v>5</v>
      </c>
      <c r="L1317" s="16">
        <v>82.83</v>
      </c>
      <c r="M1317" s="17">
        <v>0</v>
      </c>
      <c r="N1317" s="18">
        <v>49.7</v>
      </c>
      <c r="O1317" s="18">
        <v>14.89</v>
      </c>
      <c r="P1317" s="18">
        <v>478.74</v>
      </c>
      <c r="Q1317" s="14" t="s">
        <v>27</v>
      </c>
      <c r="R1317" s="14" t="s">
        <v>28</v>
      </c>
      <c r="S1317" s="14" t="s">
        <v>221</v>
      </c>
      <c r="T1317" s="14" t="s">
        <v>222</v>
      </c>
      <c r="U1317" s="14" t="s">
        <v>43</v>
      </c>
      <c r="V1317" s="14" t="s">
        <v>1124</v>
      </c>
    </row>
    <row r="1318" spans="1:22" ht="17.100000000000001" customHeight="1" x14ac:dyDescent="0.25">
      <c r="A1318" s="28" t="s">
        <v>3974</v>
      </c>
      <c r="B1318" s="10">
        <v>44446</v>
      </c>
      <c r="C1318" s="9">
        <f t="shared" si="20"/>
        <v>2021</v>
      </c>
      <c r="D1318" s="9" t="str">
        <f>TEXT(salestable[[#This Row],[OrderDate]],"MMM")</f>
        <v>Sep</v>
      </c>
      <c r="E1318" s="9" t="s">
        <v>3975</v>
      </c>
      <c r="F1318" s="9" t="s">
        <v>1736</v>
      </c>
      <c r="G1318" s="9" t="s">
        <v>178</v>
      </c>
      <c r="H1318" s="9" t="s">
        <v>179</v>
      </c>
      <c r="I1318" s="9" t="s">
        <v>25</v>
      </c>
      <c r="J1318" s="9" t="s">
        <v>39</v>
      </c>
      <c r="K1318" s="25">
        <v>1</v>
      </c>
      <c r="L1318" s="11">
        <v>346.7</v>
      </c>
      <c r="M1318" s="12">
        <v>0.15</v>
      </c>
      <c r="N1318" s="13">
        <v>0</v>
      </c>
      <c r="O1318" s="13">
        <v>6.48</v>
      </c>
      <c r="P1318" s="13">
        <v>301.18</v>
      </c>
      <c r="Q1318" s="9" t="s">
        <v>69</v>
      </c>
      <c r="R1318" s="9" t="s">
        <v>28</v>
      </c>
      <c r="S1318" s="9" t="s">
        <v>81</v>
      </c>
      <c r="T1318" s="9" t="s">
        <v>82</v>
      </c>
      <c r="U1318" s="9" t="s">
        <v>31</v>
      </c>
      <c r="V1318" s="9" t="s">
        <v>2003</v>
      </c>
    </row>
    <row r="1319" spans="1:22" ht="17.100000000000001" customHeight="1" x14ac:dyDescent="0.25">
      <c r="A1319" s="29" t="s">
        <v>3976</v>
      </c>
      <c r="B1319" s="15">
        <v>45380</v>
      </c>
      <c r="C1319" s="9">
        <f t="shared" si="20"/>
        <v>2024</v>
      </c>
      <c r="D1319" s="9" t="str">
        <f>TEXT(salestable[[#This Row],[OrderDate]],"MMM")</f>
        <v>Mar</v>
      </c>
      <c r="E1319" s="14" t="s">
        <v>3977</v>
      </c>
      <c r="F1319" s="14" t="s">
        <v>465</v>
      </c>
      <c r="G1319" s="14" t="s">
        <v>196</v>
      </c>
      <c r="H1319" s="14" t="s">
        <v>197</v>
      </c>
      <c r="I1319" s="14" t="s">
        <v>25</v>
      </c>
      <c r="J1319" s="14" t="s">
        <v>58</v>
      </c>
      <c r="K1319" s="25">
        <v>3</v>
      </c>
      <c r="L1319" s="16">
        <v>534.09</v>
      </c>
      <c r="M1319" s="17">
        <v>0</v>
      </c>
      <c r="N1319" s="18">
        <v>80.11</v>
      </c>
      <c r="O1319" s="18">
        <v>0.2</v>
      </c>
      <c r="P1319" s="18">
        <v>1682.58</v>
      </c>
      <c r="Q1319" s="14" t="s">
        <v>69</v>
      </c>
      <c r="R1319" s="14" t="s">
        <v>28</v>
      </c>
      <c r="S1319" s="14" t="s">
        <v>182</v>
      </c>
      <c r="T1319" s="14" t="s">
        <v>183</v>
      </c>
      <c r="U1319" s="14" t="s">
        <v>43</v>
      </c>
      <c r="V1319" s="14" t="s">
        <v>3978</v>
      </c>
    </row>
    <row r="1320" spans="1:22" ht="17.100000000000001" customHeight="1" x14ac:dyDescent="0.25">
      <c r="A1320" s="28" t="s">
        <v>3979</v>
      </c>
      <c r="B1320" s="10">
        <v>44630</v>
      </c>
      <c r="C1320" s="9">
        <f t="shared" si="20"/>
        <v>2022</v>
      </c>
      <c r="D1320" s="9" t="str">
        <f>TEXT(salestable[[#This Row],[OrderDate]],"MMM")</f>
        <v>Mar</v>
      </c>
      <c r="E1320" s="9" t="s">
        <v>3980</v>
      </c>
      <c r="F1320" s="9" t="s">
        <v>113</v>
      </c>
      <c r="G1320" s="9" t="s">
        <v>358</v>
      </c>
      <c r="H1320" s="9" t="s">
        <v>359</v>
      </c>
      <c r="I1320" s="9" t="s">
        <v>25</v>
      </c>
      <c r="J1320" s="9" t="s">
        <v>256</v>
      </c>
      <c r="K1320" s="25">
        <v>3</v>
      </c>
      <c r="L1320" s="11">
        <v>529.73</v>
      </c>
      <c r="M1320" s="12">
        <v>0</v>
      </c>
      <c r="N1320" s="13">
        <v>286.05</v>
      </c>
      <c r="O1320" s="13">
        <v>14.72</v>
      </c>
      <c r="P1320" s="13">
        <v>1889.96</v>
      </c>
      <c r="Q1320" s="9" t="s">
        <v>69</v>
      </c>
      <c r="R1320" s="9" t="s">
        <v>28</v>
      </c>
      <c r="S1320" s="9" t="s">
        <v>182</v>
      </c>
      <c r="T1320" s="9" t="s">
        <v>183</v>
      </c>
      <c r="U1320" s="9" t="s">
        <v>43</v>
      </c>
      <c r="V1320" s="9" t="s">
        <v>1308</v>
      </c>
    </row>
    <row r="1321" spans="1:22" ht="17.100000000000001" customHeight="1" x14ac:dyDescent="0.25">
      <c r="A1321" s="29" t="s">
        <v>3981</v>
      </c>
      <c r="B1321" s="15">
        <v>45545</v>
      </c>
      <c r="C1321" s="9">
        <f t="shared" si="20"/>
        <v>2024</v>
      </c>
      <c r="D1321" s="9" t="str">
        <f>TEXT(salestable[[#This Row],[OrderDate]],"MMM")</f>
        <v>Sep</v>
      </c>
      <c r="E1321" s="14" t="s">
        <v>3982</v>
      </c>
      <c r="F1321" s="14" t="s">
        <v>1825</v>
      </c>
      <c r="G1321" s="14" t="s">
        <v>530</v>
      </c>
      <c r="H1321" s="14" t="s">
        <v>531</v>
      </c>
      <c r="I1321" s="14" t="s">
        <v>25</v>
      </c>
      <c r="J1321" s="14" t="s">
        <v>109</v>
      </c>
      <c r="K1321" s="25">
        <v>3</v>
      </c>
      <c r="L1321" s="16">
        <v>425.65</v>
      </c>
      <c r="M1321" s="17">
        <v>0.1</v>
      </c>
      <c r="N1321" s="18">
        <v>206.87</v>
      </c>
      <c r="O1321" s="18">
        <v>5.46</v>
      </c>
      <c r="P1321" s="18">
        <v>1361.58</v>
      </c>
      <c r="Q1321" s="14" t="s">
        <v>80</v>
      </c>
      <c r="R1321" s="14" t="s">
        <v>132</v>
      </c>
      <c r="S1321" s="14" t="s">
        <v>100</v>
      </c>
      <c r="T1321" s="14" t="s">
        <v>101</v>
      </c>
      <c r="U1321" s="14" t="s">
        <v>43</v>
      </c>
      <c r="V1321" s="14" t="s">
        <v>2388</v>
      </c>
    </row>
    <row r="1322" spans="1:22" ht="17.100000000000001" customHeight="1" x14ac:dyDescent="0.25">
      <c r="A1322" s="28" t="s">
        <v>3983</v>
      </c>
      <c r="B1322" s="10">
        <v>45491</v>
      </c>
      <c r="C1322" s="9">
        <f t="shared" si="20"/>
        <v>2024</v>
      </c>
      <c r="D1322" s="9" t="str">
        <f>TEXT(salestable[[#This Row],[OrderDate]],"MMM")</f>
        <v>Jul</v>
      </c>
      <c r="E1322" s="9" t="s">
        <v>3290</v>
      </c>
      <c r="F1322" s="9" t="s">
        <v>1081</v>
      </c>
      <c r="G1322" s="9" t="s">
        <v>261</v>
      </c>
      <c r="H1322" s="9" t="s">
        <v>262</v>
      </c>
      <c r="I1322" s="9" t="s">
        <v>50</v>
      </c>
      <c r="J1322" s="9" t="s">
        <v>354</v>
      </c>
      <c r="K1322" s="25">
        <v>1</v>
      </c>
      <c r="L1322" s="11">
        <v>482.23</v>
      </c>
      <c r="M1322" s="12">
        <v>0</v>
      </c>
      <c r="N1322" s="13">
        <v>86.8</v>
      </c>
      <c r="O1322" s="13">
        <v>11.48</v>
      </c>
      <c r="P1322" s="13">
        <v>580.51</v>
      </c>
      <c r="Q1322" s="9" t="s">
        <v>59</v>
      </c>
      <c r="R1322" s="9" t="s">
        <v>28</v>
      </c>
      <c r="S1322" s="9" t="s">
        <v>124</v>
      </c>
      <c r="T1322" s="9" t="s">
        <v>125</v>
      </c>
      <c r="U1322" s="9" t="s">
        <v>43</v>
      </c>
      <c r="V1322" s="9" t="s">
        <v>3984</v>
      </c>
    </row>
    <row r="1323" spans="1:22" ht="17.100000000000001" customHeight="1" x14ac:dyDescent="0.25">
      <c r="A1323" s="29" t="s">
        <v>3985</v>
      </c>
      <c r="B1323" s="15">
        <v>44252</v>
      </c>
      <c r="C1323" s="9">
        <f t="shared" si="20"/>
        <v>2021</v>
      </c>
      <c r="D1323" s="9" t="str">
        <f>TEXT(salestable[[#This Row],[OrderDate]],"MMM")</f>
        <v>Feb</v>
      </c>
      <c r="E1323" s="14" t="s">
        <v>3986</v>
      </c>
      <c r="F1323" s="14" t="s">
        <v>779</v>
      </c>
      <c r="G1323" s="14" t="s">
        <v>23</v>
      </c>
      <c r="H1323" s="14" t="s">
        <v>24</v>
      </c>
      <c r="I1323" s="14" t="s">
        <v>25</v>
      </c>
      <c r="J1323" s="14" t="s">
        <v>256</v>
      </c>
      <c r="K1323" s="25">
        <v>5</v>
      </c>
      <c r="L1323" s="16">
        <v>561.04</v>
      </c>
      <c r="M1323" s="17">
        <v>0.05</v>
      </c>
      <c r="N1323" s="18">
        <v>213.2</v>
      </c>
      <c r="O1323" s="18">
        <v>4.4800000000000004</v>
      </c>
      <c r="P1323" s="18">
        <v>2882.62</v>
      </c>
      <c r="Q1323" s="14" t="s">
        <v>153</v>
      </c>
      <c r="R1323" s="14" t="s">
        <v>28</v>
      </c>
      <c r="S1323" s="14" t="s">
        <v>81</v>
      </c>
      <c r="T1323" s="14" t="s">
        <v>82</v>
      </c>
      <c r="U1323" s="14" t="s">
        <v>31</v>
      </c>
      <c r="V1323" s="14" t="s">
        <v>971</v>
      </c>
    </row>
    <row r="1324" spans="1:22" ht="17.100000000000001" customHeight="1" x14ac:dyDescent="0.25">
      <c r="A1324" s="28" t="s">
        <v>3987</v>
      </c>
      <c r="B1324" s="10">
        <v>44877</v>
      </c>
      <c r="C1324" s="9">
        <f t="shared" si="20"/>
        <v>2022</v>
      </c>
      <c r="D1324" s="9" t="str">
        <f>TEXT(salestable[[#This Row],[OrderDate]],"MMM")</f>
        <v>Nov</v>
      </c>
      <c r="E1324" s="9" t="s">
        <v>3988</v>
      </c>
      <c r="F1324" s="9" t="s">
        <v>347</v>
      </c>
      <c r="G1324" s="9" t="s">
        <v>374</v>
      </c>
      <c r="H1324" s="9" t="s">
        <v>375</v>
      </c>
      <c r="I1324" s="9" t="s">
        <v>25</v>
      </c>
      <c r="J1324" s="9" t="s">
        <v>39</v>
      </c>
      <c r="K1324" s="25">
        <v>3</v>
      </c>
      <c r="L1324" s="11">
        <v>258.02999999999997</v>
      </c>
      <c r="M1324" s="12">
        <v>0.2</v>
      </c>
      <c r="N1324" s="13">
        <v>111.47</v>
      </c>
      <c r="O1324" s="13">
        <v>4.7300000000000004</v>
      </c>
      <c r="P1324" s="13">
        <v>735.47</v>
      </c>
      <c r="Q1324" s="9" t="s">
        <v>80</v>
      </c>
      <c r="R1324" s="9" t="s">
        <v>132</v>
      </c>
      <c r="S1324" s="9" t="s">
        <v>221</v>
      </c>
      <c r="T1324" s="9" t="s">
        <v>222</v>
      </c>
      <c r="U1324" s="9" t="s">
        <v>43</v>
      </c>
      <c r="V1324" s="9" t="s">
        <v>3989</v>
      </c>
    </row>
    <row r="1325" spans="1:22" ht="17.100000000000001" customHeight="1" x14ac:dyDescent="0.25">
      <c r="A1325" s="29" t="s">
        <v>3990</v>
      </c>
      <c r="B1325" s="15">
        <v>44405</v>
      </c>
      <c r="C1325" s="9">
        <f t="shared" si="20"/>
        <v>2021</v>
      </c>
      <c r="D1325" s="9" t="str">
        <f>TEXT(salestable[[#This Row],[OrderDate]],"MMM")</f>
        <v>Jul</v>
      </c>
      <c r="E1325" s="14" t="s">
        <v>3991</v>
      </c>
      <c r="F1325" s="14" t="s">
        <v>113</v>
      </c>
      <c r="G1325" s="14" t="s">
        <v>456</v>
      </c>
      <c r="H1325" s="14" t="s">
        <v>457</v>
      </c>
      <c r="I1325" s="14" t="s">
        <v>108</v>
      </c>
      <c r="J1325" s="14" t="s">
        <v>263</v>
      </c>
      <c r="K1325" s="25">
        <v>3</v>
      </c>
      <c r="L1325" s="16">
        <v>557.23</v>
      </c>
      <c r="M1325" s="17">
        <v>0.05</v>
      </c>
      <c r="N1325" s="18">
        <v>127.05</v>
      </c>
      <c r="O1325" s="18">
        <v>11.71</v>
      </c>
      <c r="P1325" s="18">
        <v>1726.87</v>
      </c>
      <c r="Q1325" s="14" t="s">
        <v>27</v>
      </c>
      <c r="R1325" s="14" t="s">
        <v>132</v>
      </c>
      <c r="S1325" s="14" t="s">
        <v>116</v>
      </c>
      <c r="T1325" s="14" t="s">
        <v>42</v>
      </c>
      <c r="U1325" s="14" t="s">
        <v>43</v>
      </c>
      <c r="V1325" s="14" t="s">
        <v>3992</v>
      </c>
    </row>
    <row r="1326" spans="1:22" ht="17.100000000000001" customHeight="1" x14ac:dyDescent="0.25">
      <c r="A1326" s="28" t="s">
        <v>3993</v>
      </c>
      <c r="B1326" s="10">
        <v>43973</v>
      </c>
      <c r="C1326" s="9">
        <f t="shared" si="20"/>
        <v>2020</v>
      </c>
      <c r="D1326" s="9" t="str">
        <f>TEXT(salestable[[#This Row],[OrderDate]],"MMM")</f>
        <v>May</v>
      </c>
      <c r="E1326" s="9" t="s">
        <v>3994</v>
      </c>
      <c r="F1326" s="9" t="s">
        <v>620</v>
      </c>
      <c r="G1326" s="9" t="s">
        <v>106</v>
      </c>
      <c r="H1326" s="9" t="s">
        <v>107</v>
      </c>
      <c r="I1326" s="9" t="s">
        <v>98</v>
      </c>
      <c r="J1326" s="9" t="s">
        <v>263</v>
      </c>
      <c r="K1326" s="25">
        <v>3</v>
      </c>
      <c r="L1326" s="11">
        <v>555.58000000000004</v>
      </c>
      <c r="M1326" s="12">
        <v>0</v>
      </c>
      <c r="N1326" s="13">
        <v>133.34</v>
      </c>
      <c r="O1326" s="13">
        <v>2.02</v>
      </c>
      <c r="P1326" s="13">
        <v>1802.1</v>
      </c>
      <c r="Q1326" s="9" t="s">
        <v>69</v>
      </c>
      <c r="R1326" s="9" t="s">
        <v>28</v>
      </c>
      <c r="S1326" s="9" t="s">
        <v>210</v>
      </c>
      <c r="T1326" s="9" t="s">
        <v>42</v>
      </c>
      <c r="U1326" s="9" t="s">
        <v>43</v>
      </c>
      <c r="V1326" s="9" t="s">
        <v>1466</v>
      </c>
    </row>
    <row r="1327" spans="1:22" ht="17.100000000000001" customHeight="1" x14ac:dyDescent="0.25">
      <c r="A1327" s="29" t="s">
        <v>3995</v>
      </c>
      <c r="B1327" s="15">
        <v>44823</v>
      </c>
      <c r="C1327" s="9">
        <f t="shared" si="20"/>
        <v>2022</v>
      </c>
      <c r="D1327" s="9" t="str">
        <f>TEXT(salestable[[#This Row],[OrderDate]],"MMM")</f>
        <v>Sep</v>
      </c>
      <c r="E1327" s="14" t="s">
        <v>3996</v>
      </c>
      <c r="F1327" s="14" t="s">
        <v>772</v>
      </c>
      <c r="G1327" s="14" t="s">
        <v>114</v>
      </c>
      <c r="H1327" s="14" t="s">
        <v>115</v>
      </c>
      <c r="I1327" s="14" t="s">
        <v>98</v>
      </c>
      <c r="J1327" s="14" t="s">
        <v>109</v>
      </c>
      <c r="K1327" s="25">
        <v>4</v>
      </c>
      <c r="L1327" s="16">
        <v>190.97</v>
      </c>
      <c r="M1327" s="17">
        <v>0.1</v>
      </c>
      <c r="N1327" s="18">
        <v>55</v>
      </c>
      <c r="O1327" s="18">
        <v>11.74</v>
      </c>
      <c r="P1327" s="18">
        <v>754.23</v>
      </c>
      <c r="Q1327" s="14" t="s">
        <v>80</v>
      </c>
      <c r="R1327" s="14" t="s">
        <v>28</v>
      </c>
      <c r="S1327" s="14" t="s">
        <v>81</v>
      </c>
      <c r="T1327" s="14" t="s">
        <v>82</v>
      </c>
      <c r="U1327" s="14" t="s">
        <v>43</v>
      </c>
      <c r="V1327" s="14" t="s">
        <v>3883</v>
      </c>
    </row>
    <row r="1328" spans="1:22" ht="17.100000000000001" customHeight="1" x14ac:dyDescent="0.25">
      <c r="A1328" s="28" t="s">
        <v>3997</v>
      </c>
      <c r="B1328" s="10">
        <v>44495</v>
      </c>
      <c r="C1328" s="9">
        <f t="shared" si="20"/>
        <v>2021</v>
      </c>
      <c r="D1328" s="9" t="str">
        <f>TEXT(salestable[[#This Row],[OrderDate]],"MMM")</f>
        <v>Oct</v>
      </c>
      <c r="E1328" s="9" t="s">
        <v>3998</v>
      </c>
      <c r="F1328" s="9" t="s">
        <v>429</v>
      </c>
      <c r="G1328" s="9" t="s">
        <v>358</v>
      </c>
      <c r="H1328" s="9" t="s">
        <v>359</v>
      </c>
      <c r="I1328" s="9" t="s">
        <v>180</v>
      </c>
      <c r="J1328" s="9" t="s">
        <v>109</v>
      </c>
      <c r="K1328" s="25">
        <v>2</v>
      </c>
      <c r="L1328" s="11">
        <v>447.48</v>
      </c>
      <c r="M1328" s="12">
        <v>0.15</v>
      </c>
      <c r="N1328" s="13">
        <v>60.86</v>
      </c>
      <c r="O1328" s="13">
        <v>2.83</v>
      </c>
      <c r="P1328" s="13">
        <v>824.41</v>
      </c>
      <c r="Q1328" s="9" t="s">
        <v>40</v>
      </c>
      <c r="R1328" s="9" t="s">
        <v>28</v>
      </c>
      <c r="S1328" s="9" t="s">
        <v>221</v>
      </c>
      <c r="T1328" s="9" t="s">
        <v>222</v>
      </c>
      <c r="U1328" s="9" t="s">
        <v>43</v>
      </c>
      <c r="V1328" s="9" t="s">
        <v>3999</v>
      </c>
    </row>
    <row r="1329" spans="1:22" ht="17.100000000000001" customHeight="1" x14ac:dyDescent="0.25">
      <c r="A1329" s="29" t="s">
        <v>4000</v>
      </c>
      <c r="B1329" s="15">
        <v>43975</v>
      </c>
      <c r="C1329" s="9">
        <f t="shared" si="20"/>
        <v>2020</v>
      </c>
      <c r="D1329" s="9" t="str">
        <f>TEXT(salestable[[#This Row],[OrderDate]],"MMM")</f>
        <v>May</v>
      </c>
      <c r="E1329" s="14" t="s">
        <v>4001</v>
      </c>
      <c r="F1329" s="14" t="s">
        <v>611</v>
      </c>
      <c r="G1329" s="14" t="s">
        <v>208</v>
      </c>
      <c r="H1329" s="14" t="s">
        <v>209</v>
      </c>
      <c r="I1329" s="14" t="s">
        <v>180</v>
      </c>
      <c r="J1329" s="14" t="s">
        <v>39</v>
      </c>
      <c r="K1329" s="25">
        <v>5</v>
      </c>
      <c r="L1329" s="16">
        <v>423.11</v>
      </c>
      <c r="M1329" s="17">
        <v>0.1</v>
      </c>
      <c r="N1329" s="18">
        <v>95.2</v>
      </c>
      <c r="O1329" s="18">
        <v>3.57</v>
      </c>
      <c r="P1329" s="18">
        <v>2002.76</v>
      </c>
      <c r="Q1329" s="14" t="s">
        <v>69</v>
      </c>
      <c r="R1329" s="14" t="s">
        <v>28</v>
      </c>
      <c r="S1329" s="14" t="s">
        <v>51</v>
      </c>
      <c r="T1329" s="14" t="s">
        <v>42</v>
      </c>
      <c r="U1329" s="14" t="s">
        <v>43</v>
      </c>
      <c r="V1329" s="14" t="s">
        <v>4002</v>
      </c>
    </row>
    <row r="1330" spans="1:22" ht="17.100000000000001" customHeight="1" x14ac:dyDescent="0.25">
      <c r="A1330" s="28" t="s">
        <v>4003</v>
      </c>
      <c r="B1330" s="10">
        <v>45079</v>
      </c>
      <c r="C1330" s="9">
        <f t="shared" si="20"/>
        <v>2023</v>
      </c>
      <c r="D1330" s="9" t="str">
        <f>TEXT(salestable[[#This Row],[OrderDate]],"MMM")</f>
        <v>Jun</v>
      </c>
      <c r="E1330" s="9" t="s">
        <v>4004</v>
      </c>
      <c r="F1330" s="9" t="s">
        <v>801</v>
      </c>
      <c r="G1330" s="9" t="s">
        <v>87</v>
      </c>
      <c r="H1330" s="9" t="s">
        <v>88</v>
      </c>
      <c r="I1330" s="9" t="s">
        <v>25</v>
      </c>
      <c r="J1330" s="9" t="s">
        <v>123</v>
      </c>
      <c r="K1330" s="25">
        <v>4</v>
      </c>
      <c r="L1330" s="11">
        <v>51.21</v>
      </c>
      <c r="M1330" s="12">
        <v>0.05</v>
      </c>
      <c r="N1330" s="13">
        <v>23.35</v>
      </c>
      <c r="O1330" s="13">
        <v>5.9</v>
      </c>
      <c r="P1330" s="13">
        <v>223.85</v>
      </c>
      <c r="Q1330" s="9" t="s">
        <v>80</v>
      </c>
      <c r="R1330" s="9" t="s">
        <v>28</v>
      </c>
      <c r="S1330" s="9" t="s">
        <v>51</v>
      </c>
      <c r="T1330" s="9" t="s">
        <v>42</v>
      </c>
      <c r="U1330" s="9" t="s">
        <v>43</v>
      </c>
      <c r="V1330" s="9" t="s">
        <v>653</v>
      </c>
    </row>
    <row r="1331" spans="1:22" ht="17.100000000000001" customHeight="1" x14ac:dyDescent="0.25">
      <c r="A1331" s="29" t="s">
        <v>4005</v>
      </c>
      <c r="B1331" s="15">
        <v>44837</v>
      </c>
      <c r="C1331" s="9">
        <f t="shared" si="20"/>
        <v>2022</v>
      </c>
      <c r="D1331" s="9" t="str">
        <f>TEXT(salestable[[#This Row],[OrderDate]],"MMM")</f>
        <v>Oct</v>
      </c>
      <c r="E1331" s="14" t="s">
        <v>4006</v>
      </c>
      <c r="F1331" s="14" t="s">
        <v>1418</v>
      </c>
      <c r="G1331" s="14" t="s">
        <v>164</v>
      </c>
      <c r="H1331" s="14" t="s">
        <v>165</v>
      </c>
      <c r="I1331" s="14" t="s">
        <v>38</v>
      </c>
      <c r="J1331" s="14" t="s">
        <v>39</v>
      </c>
      <c r="K1331" s="25">
        <v>5</v>
      </c>
      <c r="L1331" s="16">
        <v>501.97</v>
      </c>
      <c r="M1331" s="17">
        <v>0.15</v>
      </c>
      <c r="N1331" s="18">
        <v>170.67</v>
      </c>
      <c r="O1331" s="18">
        <v>11.29</v>
      </c>
      <c r="P1331" s="18">
        <v>2315.33</v>
      </c>
      <c r="Q1331" s="14" t="s">
        <v>27</v>
      </c>
      <c r="R1331" s="14" t="s">
        <v>28</v>
      </c>
      <c r="S1331" s="14" t="s">
        <v>339</v>
      </c>
      <c r="T1331" s="14" t="s">
        <v>82</v>
      </c>
      <c r="U1331" s="14" t="s">
        <v>43</v>
      </c>
      <c r="V1331" s="14" t="s">
        <v>4007</v>
      </c>
    </row>
    <row r="1332" spans="1:22" ht="17.100000000000001" customHeight="1" x14ac:dyDescent="0.25">
      <c r="A1332" s="28" t="s">
        <v>4008</v>
      </c>
      <c r="B1332" s="10">
        <v>44333</v>
      </c>
      <c r="C1332" s="9">
        <f t="shared" si="20"/>
        <v>2021</v>
      </c>
      <c r="D1332" s="9" t="str">
        <f>TEXT(salestable[[#This Row],[OrderDate]],"MMM")</f>
        <v>May</v>
      </c>
      <c r="E1332" s="9" t="s">
        <v>4009</v>
      </c>
      <c r="F1332" s="9" t="s">
        <v>1264</v>
      </c>
      <c r="G1332" s="9" t="s">
        <v>530</v>
      </c>
      <c r="H1332" s="9" t="s">
        <v>531</v>
      </c>
      <c r="I1332" s="9" t="s">
        <v>108</v>
      </c>
      <c r="J1332" s="9" t="s">
        <v>58</v>
      </c>
      <c r="K1332" s="25">
        <v>4</v>
      </c>
      <c r="L1332" s="11">
        <v>98.5</v>
      </c>
      <c r="M1332" s="12">
        <v>0.1</v>
      </c>
      <c r="N1332" s="13">
        <v>63.83</v>
      </c>
      <c r="O1332" s="13">
        <v>6.55</v>
      </c>
      <c r="P1332" s="13">
        <v>424.98</v>
      </c>
      <c r="Q1332" s="9" t="s">
        <v>80</v>
      </c>
      <c r="R1332" s="9" t="s">
        <v>28</v>
      </c>
      <c r="S1332" s="9" t="s">
        <v>339</v>
      </c>
      <c r="T1332" s="9" t="s">
        <v>82</v>
      </c>
      <c r="U1332" s="9" t="s">
        <v>43</v>
      </c>
      <c r="V1332" s="9" t="s">
        <v>489</v>
      </c>
    </row>
    <row r="1333" spans="1:22" ht="17.100000000000001" customHeight="1" x14ac:dyDescent="0.25">
      <c r="A1333" s="29" t="s">
        <v>4010</v>
      </c>
      <c r="B1333" s="15">
        <v>44651</v>
      </c>
      <c r="C1333" s="9">
        <f t="shared" si="20"/>
        <v>2022</v>
      </c>
      <c r="D1333" s="9" t="str">
        <f>TEXT(salestable[[#This Row],[OrderDate]],"MMM")</f>
        <v>Mar</v>
      </c>
      <c r="E1333" s="14" t="s">
        <v>4011</v>
      </c>
      <c r="F1333" s="14" t="s">
        <v>2468</v>
      </c>
      <c r="G1333" s="14" t="s">
        <v>319</v>
      </c>
      <c r="H1333" s="14" t="s">
        <v>320</v>
      </c>
      <c r="I1333" s="14" t="s">
        <v>108</v>
      </c>
      <c r="J1333" s="14" t="s">
        <v>58</v>
      </c>
      <c r="K1333" s="25">
        <v>3</v>
      </c>
      <c r="L1333" s="16">
        <v>142.41999999999999</v>
      </c>
      <c r="M1333" s="17">
        <v>0.05</v>
      </c>
      <c r="N1333" s="18">
        <v>32.47</v>
      </c>
      <c r="O1333" s="18">
        <v>4.67</v>
      </c>
      <c r="P1333" s="18">
        <v>443.04</v>
      </c>
      <c r="Q1333" s="14" t="s">
        <v>40</v>
      </c>
      <c r="R1333" s="14" t="s">
        <v>132</v>
      </c>
      <c r="S1333" s="14" t="s">
        <v>124</v>
      </c>
      <c r="T1333" s="14" t="s">
        <v>125</v>
      </c>
      <c r="U1333" s="14" t="s">
        <v>43</v>
      </c>
      <c r="V1333" s="14" t="s">
        <v>4012</v>
      </c>
    </row>
    <row r="1334" spans="1:22" ht="17.100000000000001" customHeight="1" x14ac:dyDescent="0.25">
      <c r="A1334" s="28" t="s">
        <v>4013</v>
      </c>
      <c r="B1334" s="10">
        <v>45470</v>
      </c>
      <c r="C1334" s="9">
        <f t="shared" si="20"/>
        <v>2024</v>
      </c>
      <c r="D1334" s="9" t="str">
        <f>TEXT(salestable[[#This Row],[OrderDate]],"MMM")</f>
        <v>Jun</v>
      </c>
      <c r="E1334" s="9" t="s">
        <v>4014</v>
      </c>
      <c r="F1334" s="9" t="s">
        <v>1099</v>
      </c>
      <c r="G1334" s="9" t="s">
        <v>215</v>
      </c>
      <c r="H1334" s="9" t="s">
        <v>216</v>
      </c>
      <c r="I1334" s="9" t="s">
        <v>50</v>
      </c>
      <c r="J1334" s="9" t="s">
        <v>109</v>
      </c>
      <c r="K1334" s="25">
        <v>2</v>
      </c>
      <c r="L1334" s="11">
        <v>352.04</v>
      </c>
      <c r="M1334" s="12">
        <v>0.1</v>
      </c>
      <c r="N1334" s="13">
        <v>31.68</v>
      </c>
      <c r="O1334" s="13">
        <v>14.47</v>
      </c>
      <c r="P1334" s="13">
        <v>679.82</v>
      </c>
      <c r="Q1334" s="9" t="s">
        <v>27</v>
      </c>
      <c r="R1334" s="9" t="s">
        <v>28</v>
      </c>
      <c r="S1334" s="9" t="s">
        <v>154</v>
      </c>
      <c r="T1334" s="9" t="s">
        <v>155</v>
      </c>
      <c r="U1334" s="9" t="s">
        <v>235</v>
      </c>
      <c r="V1334" s="9" t="s">
        <v>2294</v>
      </c>
    </row>
    <row r="1335" spans="1:22" ht="17.100000000000001" customHeight="1" x14ac:dyDescent="0.25">
      <c r="A1335" s="29" t="s">
        <v>4015</v>
      </c>
      <c r="B1335" s="15">
        <v>43934</v>
      </c>
      <c r="C1335" s="9">
        <f t="shared" si="20"/>
        <v>2020</v>
      </c>
      <c r="D1335" s="9" t="str">
        <f>TEXT(salestable[[#This Row],[OrderDate]],"MMM")</f>
        <v>Apr</v>
      </c>
      <c r="E1335" s="14" t="s">
        <v>4016</v>
      </c>
      <c r="F1335" s="14" t="s">
        <v>986</v>
      </c>
      <c r="G1335" s="14" t="s">
        <v>66</v>
      </c>
      <c r="H1335" s="14" t="s">
        <v>67</v>
      </c>
      <c r="I1335" s="14" t="s">
        <v>50</v>
      </c>
      <c r="J1335" s="14" t="s">
        <v>263</v>
      </c>
      <c r="K1335" s="25">
        <v>1</v>
      </c>
      <c r="L1335" s="16">
        <v>428.75</v>
      </c>
      <c r="M1335" s="17">
        <v>0</v>
      </c>
      <c r="N1335" s="18">
        <v>51.45</v>
      </c>
      <c r="O1335" s="18">
        <v>1.7</v>
      </c>
      <c r="P1335" s="18">
        <v>481.9</v>
      </c>
      <c r="Q1335" s="14" t="s">
        <v>80</v>
      </c>
      <c r="R1335" s="14" t="s">
        <v>28</v>
      </c>
      <c r="S1335" s="14" t="s">
        <v>60</v>
      </c>
      <c r="T1335" s="14" t="s">
        <v>61</v>
      </c>
      <c r="U1335" s="14" t="s">
        <v>43</v>
      </c>
      <c r="V1335" s="14" t="s">
        <v>4017</v>
      </c>
    </row>
    <row r="1336" spans="1:22" ht="17.100000000000001" customHeight="1" x14ac:dyDescent="0.25">
      <c r="A1336" s="28" t="s">
        <v>4018</v>
      </c>
      <c r="B1336" s="10">
        <v>44893</v>
      </c>
      <c r="C1336" s="9">
        <f t="shared" si="20"/>
        <v>2022</v>
      </c>
      <c r="D1336" s="9" t="str">
        <f>TEXT(salestable[[#This Row],[OrderDate]],"MMM")</f>
        <v>Nov</v>
      </c>
      <c r="E1336" s="9" t="s">
        <v>4019</v>
      </c>
      <c r="F1336" s="9" t="s">
        <v>562</v>
      </c>
      <c r="G1336" s="9" t="s">
        <v>151</v>
      </c>
      <c r="H1336" s="9" t="s">
        <v>152</v>
      </c>
      <c r="I1336" s="9" t="s">
        <v>98</v>
      </c>
      <c r="J1336" s="9" t="s">
        <v>109</v>
      </c>
      <c r="K1336" s="25">
        <v>5</v>
      </c>
      <c r="L1336" s="11">
        <v>465.39</v>
      </c>
      <c r="M1336" s="12">
        <v>0.05</v>
      </c>
      <c r="N1336" s="13">
        <v>265.27</v>
      </c>
      <c r="O1336" s="13">
        <v>4.93</v>
      </c>
      <c r="P1336" s="13">
        <v>2480.8000000000002</v>
      </c>
      <c r="Q1336" s="9" t="s">
        <v>40</v>
      </c>
      <c r="R1336" s="9" t="s">
        <v>28</v>
      </c>
      <c r="S1336" s="9" t="s">
        <v>51</v>
      </c>
      <c r="T1336" s="9" t="s">
        <v>42</v>
      </c>
      <c r="U1336" s="9" t="s">
        <v>91</v>
      </c>
      <c r="V1336" s="9" t="s">
        <v>1114</v>
      </c>
    </row>
    <row r="1337" spans="1:22" ht="17.100000000000001" customHeight="1" x14ac:dyDescent="0.25">
      <c r="A1337" s="29" t="s">
        <v>4020</v>
      </c>
      <c r="B1337" s="15">
        <v>44028</v>
      </c>
      <c r="C1337" s="9">
        <f t="shared" si="20"/>
        <v>2020</v>
      </c>
      <c r="D1337" s="9" t="str">
        <f>TEXT(salestable[[#This Row],[OrderDate]],"MMM")</f>
        <v>Jul</v>
      </c>
      <c r="E1337" s="14" t="s">
        <v>4021</v>
      </c>
      <c r="F1337" s="14" t="s">
        <v>549</v>
      </c>
      <c r="G1337" s="14" t="s">
        <v>202</v>
      </c>
      <c r="H1337" s="14" t="s">
        <v>203</v>
      </c>
      <c r="I1337" s="14" t="s">
        <v>50</v>
      </c>
      <c r="J1337" s="14" t="s">
        <v>123</v>
      </c>
      <c r="K1337" s="25">
        <v>5</v>
      </c>
      <c r="L1337" s="16">
        <v>213.34</v>
      </c>
      <c r="M1337" s="17">
        <v>0.05</v>
      </c>
      <c r="N1337" s="18">
        <v>81.069999999999993</v>
      </c>
      <c r="O1337" s="18">
        <v>11.6</v>
      </c>
      <c r="P1337" s="18">
        <v>1106.03</v>
      </c>
      <c r="Q1337" s="14" t="s">
        <v>69</v>
      </c>
      <c r="R1337" s="14" t="s">
        <v>28</v>
      </c>
      <c r="S1337" s="14" t="s">
        <v>81</v>
      </c>
      <c r="T1337" s="14" t="s">
        <v>82</v>
      </c>
      <c r="U1337" s="14" t="s">
        <v>43</v>
      </c>
      <c r="V1337" s="14" t="s">
        <v>4022</v>
      </c>
    </row>
    <row r="1338" spans="1:22" ht="17.100000000000001" customHeight="1" x14ac:dyDescent="0.25">
      <c r="A1338" s="28" t="s">
        <v>4023</v>
      </c>
      <c r="B1338" s="10">
        <v>45500</v>
      </c>
      <c r="C1338" s="9">
        <f t="shared" si="20"/>
        <v>2024</v>
      </c>
      <c r="D1338" s="9" t="str">
        <f>TEXT(salestable[[#This Row],[OrderDate]],"MMM")</f>
        <v>Jul</v>
      </c>
      <c r="E1338" s="9" t="s">
        <v>4024</v>
      </c>
      <c r="F1338" s="9" t="s">
        <v>177</v>
      </c>
      <c r="G1338" s="9" t="s">
        <v>77</v>
      </c>
      <c r="H1338" s="9" t="s">
        <v>78</v>
      </c>
      <c r="I1338" s="9" t="s">
        <v>180</v>
      </c>
      <c r="J1338" s="9" t="s">
        <v>354</v>
      </c>
      <c r="K1338" s="25">
        <v>2</v>
      </c>
      <c r="L1338" s="11">
        <v>303.27999999999997</v>
      </c>
      <c r="M1338" s="12">
        <v>0</v>
      </c>
      <c r="N1338" s="13">
        <v>109.18</v>
      </c>
      <c r="O1338" s="13">
        <v>2.42</v>
      </c>
      <c r="P1338" s="13">
        <v>718.16</v>
      </c>
      <c r="Q1338" s="9" t="s">
        <v>69</v>
      </c>
      <c r="R1338" s="9" t="s">
        <v>28</v>
      </c>
      <c r="S1338" s="9" t="s">
        <v>221</v>
      </c>
      <c r="T1338" s="9" t="s">
        <v>222</v>
      </c>
      <c r="U1338" s="9" t="s">
        <v>43</v>
      </c>
      <c r="V1338" s="9" t="s">
        <v>4025</v>
      </c>
    </row>
    <row r="1339" spans="1:22" ht="17.100000000000001" customHeight="1" x14ac:dyDescent="0.25">
      <c r="A1339" s="29" t="s">
        <v>4026</v>
      </c>
      <c r="B1339" s="15">
        <v>44409</v>
      </c>
      <c r="C1339" s="9">
        <f t="shared" si="20"/>
        <v>2021</v>
      </c>
      <c r="D1339" s="9" t="str">
        <f>TEXT(salestable[[#This Row],[OrderDate]],"MMM")</f>
        <v>Aug</v>
      </c>
      <c r="E1339" s="14" t="s">
        <v>4027</v>
      </c>
      <c r="F1339" s="14" t="s">
        <v>1333</v>
      </c>
      <c r="G1339" s="14" t="s">
        <v>469</v>
      </c>
      <c r="H1339" s="14" t="s">
        <v>470</v>
      </c>
      <c r="I1339" s="14" t="s">
        <v>38</v>
      </c>
      <c r="J1339" s="14" t="s">
        <v>79</v>
      </c>
      <c r="K1339" s="25">
        <v>4</v>
      </c>
      <c r="L1339" s="16">
        <v>255.5</v>
      </c>
      <c r="M1339" s="17">
        <v>0.05</v>
      </c>
      <c r="N1339" s="18">
        <v>116.51</v>
      </c>
      <c r="O1339" s="18">
        <v>1.97</v>
      </c>
      <c r="P1339" s="18">
        <v>1089.3800000000001</v>
      </c>
      <c r="Q1339" s="14" t="s">
        <v>40</v>
      </c>
      <c r="R1339" s="14" t="s">
        <v>28</v>
      </c>
      <c r="S1339" s="14" t="s">
        <v>51</v>
      </c>
      <c r="T1339" s="14" t="s">
        <v>42</v>
      </c>
      <c r="U1339" s="14" t="s">
        <v>43</v>
      </c>
      <c r="V1339" s="14" t="s">
        <v>4028</v>
      </c>
    </row>
    <row r="1340" spans="1:22" ht="17.100000000000001" customHeight="1" x14ac:dyDescent="0.25">
      <c r="A1340" s="28" t="s">
        <v>4029</v>
      </c>
      <c r="B1340" s="10">
        <v>44221</v>
      </c>
      <c r="C1340" s="9">
        <f t="shared" si="20"/>
        <v>2021</v>
      </c>
      <c r="D1340" s="9" t="str">
        <f>TEXT(salestable[[#This Row],[OrderDate]],"MMM")</f>
        <v>Jan</v>
      </c>
      <c r="E1340" s="9" t="s">
        <v>4030</v>
      </c>
      <c r="F1340" s="9" t="s">
        <v>1192</v>
      </c>
      <c r="G1340" s="9" t="s">
        <v>254</v>
      </c>
      <c r="H1340" s="9" t="s">
        <v>255</v>
      </c>
      <c r="I1340" s="9" t="s">
        <v>50</v>
      </c>
      <c r="J1340" s="9" t="s">
        <v>109</v>
      </c>
      <c r="K1340" s="25">
        <v>5</v>
      </c>
      <c r="L1340" s="11">
        <v>129.41999999999999</v>
      </c>
      <c r="M1340" s="12">
        <v>0</v>
      </c>
      <c r="N1340" s="13">
        <v>77.650000000000006</v>
      </c>
      <c r="O1340" s="13">
        <v>13.27</v>
      </c>
      <c r="P1340" s="13">
        <v>738.02</v>
      </c>
      <c r="Q1340" s="9" t="s">
        <v>153</v>
      </c>
      <c r="R1340" s="9" t="s">
        <v>28</v>
      </c>
      <c r="S1340" s="9" t="s">
        <v>116</v>
      </c>
      <c r="T1340" s="9" t="s">
        <v>42</v>
      </c>
      <c r="U1340" s="9" t="s">
        <v>43</v>
      </c>
      <c r="V1340" s="9" t="s">
        <v>3477</v>
      </c>
    </row>
    <row r="1341" spans="1:22" ht="17.100000000000001" customHeight="1" x14ac:dyDescent="0.25">
      <c r="A1341" s="29" t="s">
        <v>4031</v>
      </c>
      <c r="B1341" s="15">
        <v>45033</v>
      </c>
      <c r="C1341" s="9">
        <f t="shared" si="20"/>
        <v>2023</v>
      </c>
      <c r="D1341" s="9" t="str">
        <f>TEXT(salestable[[#This Row],[OrderDate]],"MMM")</f>
        <v>Apr</v>
      </c>
      <c r="E1341" s="14" t="s">
        <v>4032</v>
      </c>
      <c r="F1341" s="14" t="s">
        <v>694</v>
      </c>
      <c r="G1341" s="14" t="s">
        <v>121</v>
      </c>
      <c r="H1341" s="14" t="s">
        <v>122</v>
      </c>
      <c r="I1341" s="14" t="s">
        <v>50</v>
      </c>
      <c r="J1341" s="14" t="s">
        <v>123</v>
      </c>
      <c r="K1341" s="25">
        <v>2</v>
      </c>
      <c r="L1341" s="16">
        <v>165.57</v>
      </c>
      <c r="M1341" s="17">
        <v>0.05</v>
      </c>
      <c r="N1341" s="18">
        <v>56.62</v>
      </c>
      <c r="O1341" s="18">
        <v>9.41</v>
      </c>
      <c r="P1341" s="18">
        <v>380.61</v>
      </c>
      <c r="Q1341" s="14" t="s">
        <v>153</v>
      </c>
      <c r="R1341" s="14" t="s">
        <v>28</v>
      </c>
      <c r="S1341" s="14" t="s">
        <v>154</v>
      </c>
      <c r="T1341" s="14" t="s">
        <v>155</v>
      </c>
      <c r="U1341" s="14" t="s">
        <v>43</v>
      </c>
      <c r="V1341" s="14" t="s">
        <v>4033</v>
      </c>
    </row>
    <row r="1342" spans="1:22" ht="17.100000000000001" customHeight="1" x14ac:dyDescent="0.25">
      <c r="A1342" s="28" t="s">
        <v>4034</v>
      </c>
      <c r="B1342" s="10">
        <v>44384</v>
      </c>
      <c r="C1342" s="9">
        <f t="shared" si="20"/>
        <v>2021</v>
      </c>
      <c r="D1342" s="9" t="str">
        <f>TEXT(salestable[[#This Row],[OrderDate]],"MMM")</f>
        <v>Jul</v>
      </c>
      <c r="E1342" s="9" t="s">
        <v>4035</v>
      </c>
      <c r="F1342" s="9" t="s">
        <v>712</v>
      </c>
      <c r="G1342" s="9" t="s">
        <v>319</v>
      </c>
      <c r="H1342" s="9" t="s">
        <v>320</v>
      </c>
      <c r="I1342" s="9" t="s">
        <v>50</v>
      </c>
      <c r="J1342" s="9" t="s">
        <v>68</v>
      </c>
      <c r="K1342" s="25">
        <v>3</v>
      </c>
      <c r="L1342" s="11">
        <v>375.82</v>
      </c>
      <c r="M1342" s="12">
        <v>0</v>
      </c>
      <c r="N1342" s="13">
        <v>90.2</v>
      </c>
      <c r="O1342" s="13">
        <v>14.13</v>
      </c>
      <c r="P1342" s="13">
        <v>1231.79</v>
      </c>
      <c r="Q1342" s="9" t="s">
        <v>69</v>
      </c>
      <c r="R1342" s="9" t="s">
        <v>28</v>
      </c>
      <c r="S1342" s="9" t="s">
        <v>339</v>
      </c>
      <c r="T1342" s="9" t="s">
        <v>82</v>
      </c>
      <c r="U1342" s="9" t="s">
        <v>43</v>
      </c>
      <c r="V1342" s="9" t="s">
        <v>4036</v>
      </c>
    </row>
    <row r="1343" spans="1:22" ht="17.100000000000001" customHeight="1" x14ac:dyDescent="0.25">
      <c r="A1343" s="29" t="s">
        <v>4037</v>
      </c>
      <c r="B1343" s="15">
        <v>45302</v>
      </c>
      <c r="C1343" s="9">
        <f t="shared" si="20"/>
        <v>2024</v>
      </c>
      <c r="D1343" s="9" t="str">
        <f>TEXT(salestable[[#This Row],[OrderDate]],"MMM")</f>
        <v>Jan</v>
      </c>
      <c r="E1343" s="14" t="s">
        <v>4038</v>
      </c>
      <c r="F1343" s="14" t="s">
        <v>328</v>
      </c>
      <c r="G1343" s="14" t="s">
        <v>337</v>
      </c>
      <c r="H1343" s="14" t="s">
        <v>338</v>
      </c>
      <c r="I1343" s="14" t="s">
        <v>25</v>
      </c>
      <c r="J1343" s="14" t="s">
        <v>109</v>
      </c>
      <c r="K1343" s="25">
        <v>1</v>
      </c>
      <c r="L1343" s="16">
        <v>481.81</v>
      </c>
      <c r="M1343" s="17">
        <v>0</v>
      </c>
      <c r="N1343" s="18">
        <v>38.54</v>
      </c>
      <c r="O1343" s="18">
        <v>6</v>
      </c>
      <c r="P1343" s="18">
        <v>526.35</v>
      </c>
      <c r="Q1343" s="14" t="s">
        <v>153</v>
      </c>
      <c r="R1343" s="14" t="s">
        <v>28</v>
      </c>
      <c r="S1343" s="14" t="s">
        <v>60</v>
      </c>
      <c r="T1343" s="14" t="s">
        <v>61</v>
      </c>
      <c r="U1343" s="14" t="s">
        <v>43</v>
      </c>
      <c r="V1343" s="14" t="s">
        <v>4039</v>
      </c>
    </row>
    <row r="1344" spans="1:22" ht="17.100000000000001" customHeight="1" x14ac:dyDescent="0.25">
      <c r="A1344" s="28" t="s">
        <v>4040</v>
      </c>
      <c r="B1344" s="10">
        <v>45354</v>
      </c>
      <c r="C1344" s="9">
        <f t="shared" si="20"/>
        <v>2024</v>
      </c>
      <c r="D1344" s="9" t="str">
        <f>TEXT(salestable[[#This Row],[OrderDate]],"MMM")</f>
        <v>Mar</v>
      </c>
      <c r="E1344" s="9" t="s">
        <v>4041</v>
      </c>
      <c r="F1344" s="9" t="s">
        <v>1006</v>
      </c>
      <c r="G1344" s="9" t="s">
        <v>469</v>
      </c>
      <c r="H1344" s="9" t="s">
        <v>470</v>
      </c>
      <c r="I1344" s="9" t="s">
        <v>25</v>
      </c>
      <c r="J1344" s="9" t="s">
        <v>39</v>
      </c>
      <c r="K1344" s="25">
        <v>2</v>
      </c>
      <c r="L1344" s="11">
        <v>365.53</v>
      </c>
      <c r="M1344" s="12">
        <v>0.2</v>
      </c>
      <c r="N1344" s="13">
        <v>29.24</v>
      </c>
      <c r="O1344" s="13">
        <v>10.57</v>
      </c>
      <c r="P1344" s="13">
        <v>624.66</v>
      </c>
      <c r="Q1344" s="9" t="s">
        <v>153</v>
      </c>
      <c r="R1344" s="9" t="s">
        <v>28</v>
      </c>
      <c r="S1344" s="9" t="s">
        <v>210</v>
      </c>
      <c r="T1344" s="9" t="s">
        <v>42</v>
      </c>
      <c r="U1344" s="9" t="s">
        <v>31</v>
      </c>
      <c r="V1344" s="9" t="s">
        <v>4042</v>
      </c>
    </row>
    <row r="1345" spans="1:22" ht="17.100000000000001" customHeight="1" x14ac:dyDescent="0.25">
      <c r="A1345" s="29" t="s">
        <v>4043</v>
      </c>
      <c r="B1345" s="15">
        <v>44869</v>
      </c>
      <c r="C1345" s="9">
        <f t="shared" si="20"/>
        <v>2022</v>
      </c>
      <c r="D1345" s="9" t="str">
        <f>TEXT(salestable[[#This Row],[OrderDate]],"MMM")</f>
        <v>Nov</v>
      </c>
      <c r="E1345" s="14" t="s">
        <v>4044</v>
      </c>
      <c r="F1345" s="14" t="s">
        <v>55</v>
      </c>
      <c r="G1345" s="14" t="s">
        <v>202</v>
      </c>
      <c r="H1345" s="14" t="s">
        <v>203</v>
      </c>
      <c r="I1345" s="14" t="s">
        <v>108</v>
      </c>
      <c r="J1345" s="14" t="s">
        <v>79</v>
      </c>
      <c r="K1345" s="25">
        <v>1</v>
      </c>
      <c r="L1345" s="16">
        <v>287.20999999999998</v>
      </c>
      <c r="M1345" s="17">
        <v>0.05</v>
      </c>
      <c r="N1345" s="18">
        <v>13.64</v>
      </c>
      <c r="O1345" s="18">
        <v>6.6</v>
      </c>
      <c r="P1345" s="18">
        <v>293.08999999999997</v>
      </c>
      <c r="Q1345" s="14" t="s">
        <v>40</v>
      </c>
      <c r="R1345" s="14" t="s">
        <v>28</v>
      </c>
      <c r="S1345" s="14" t="s">
        <v>154</v>
      </c>
      <c r="T1345" s="14" t="s">
        <v>155</v>
      </c>
      <c r="U1345" s="14" t="s">
        <v>43</v>
      </c>
      <c r="V1345" s="14" t="s">
        <v>4045</v>
      </c>
    </row>
    <row r="1346" spans="1:22" ht="17.100000000000001" customHeight="1" x14ac:dyDescent="0.25">
      <c r="A1346" s="28" t="s">
        <v>4046</v>
      </c>
      <c r="B1346" s="10">
        <v>45477</v>
      </c>
      <c r="C1346" s="9">
        <f t="shared" si="20"/>
        <v>2024</v>
      </c>
      <c r="D1346" s="9" t="str">
        <f>TEXT(salestable[[#This Row],[OrderDate]],"MMM")</f>
        <v>Jul</v>
      </c>
      <c r="E1346" s="9" t="s">
        <v>4047</v>
      </c>
      <c r="F1346" s="9" t="s">
        <v>239</v>
      </c>
      <c r="G1346" s="9" t="s">
        <v>400</v>
      </c>
      <c r="H1346" s="9" t="s">
        <v>401</v>
      </c>
      <c r="I1346" s="9" t="s">
        <v>108</v>
      </c>
      <c r="J1346" s="9" t="s">
        <v>109</v>
      </c>
      <c r="K1346" s="25">
        <v>2</v>
      </c>
      <c r="L1346" s="11">
        <v>451.76</v>
      </c>
      <c r="M1346" s="12">
        <v>0</v>
      </c>
      <c r="N1346" s="13">
        <v>45.18</v>
      </c>
      <c r="O1346" s="13">
        <v>11.99</v>
      </c>
      <c r="P1346" s="13">
        <v>960.69</v>
      </c>
      <c r="Q1346" s="9" t="s">
        <v>27</v>
      </c>
      <c r="R1346" s="9" t="s">
        <v>28</v>
      </c>
      <c r="S1346" s="9" t="s">
        <v>41</v>
      </c>
      <c r="T1346" s="9" t="s">
        <v>42</v>
      </c>
      <c r="U1346" s="9" t="s">
        <v>235</v>
      </c>
      <c r="V1346" s="9" t="s">
        <v>3521</v>
      </c>
    </row>
    <row r="1347" spans="1:22" ht="17.100000000000001" customHeight="1" x14ac:dyDescent="0.25">
      <c r="A1347" s="29" t="s">
        <v>4048</v>
      </c>
      <c r="B1347" s="15">
        <v>45523</v>
      </c>
      <c r="C1347" s="9">
        <f t="shared" si="20"/>
        <v>2024</v>
      </c>
      <c r="D1347" s="9" t="str">
        <f>TEXT(salestable[[#This Row],[OrderDate]],"MMM")</f>
        <v>Aug</v>
      </c>
      <c r="E1347" s="14" t="s">
        <v>4049</v>
      </c>
      <c r="F1347" s="14" t="s">
        <v>318</v>
      </c>
      <c r="G1347" s="14" t="s">
        <v>675</v>
      </c>
      <c r="H1347" s="14" t="s">
        <v>676</v>
      </c>
      <c r="I1347" s="14" t="s">
        <v>38</v>
      </c>
      <c r="J1347" s="14" t="s">
        <v>109</v>
      </c>
      <c r="K1347" s="25">
        <v>5</v>
      </c>
      <c r="L1347" s="16">
        <v>64.2</v>
      </c>
      <c r="M1347" s="17">
        <v>0</v>
      </c>
      <c r="N1347" s="18">
        <v>16.05</v>
      </c>
      <c r="O1347" s="18">
        <v>7.62</v>
      </c>
      <c r="P1347" s="18">
        <v>344.67</v>
      </c>
      <c r="Q1347" s="14" t="s">
        <v>69</v>
      </c>
      <c r="R1347" s="14" t="s">
        <v>28</v>
      </c>
      <c r="S1347" s="14" t="s">
        <v>210</v>
      </c>
      <c r="T1347" s="14" t="s">
        <v>42</v>
      </c>
      <c r="U1347" s="14" t="s">
        <v>43</v>
      </c>
      <c r="V1347" s="14" t="s">
        <v>4050</v>
      </c>
    </row>
    <row r="1348" spans="1:22" ht="17.100000000000001" customHeight="1" x14ac:dyDescent="0.25">
      <c r="A1348" s="28" t="s">
        <v>4051</v>
      </c>
      <c r="B1348" s="10">
        <v>45143</v>
      </c>
      <c r="C1348" s="9">
        <f t="shared" ref="C1348:C1411" si="21">YEAR(B1348)</f>
        <v>2023</v>
      </c>
      <c r="D1348" s="9" t="str">
        <f>TEXT(salestable[[#This Row],[OrderDate]],"MMM")</f>
        <v>Aug</v>
      </c>
      <c r="E1348" s="9" t="s">
        <v>4052</v>
      </c>
      <c r="F1348" s="9" t="s">
        <v>836</v>
      </c>
      <c r="G1348" s="9" t="s">
        <v>592</v>
      </c>
      <c r="H1348" s="9" t="s">
        <v>593</v>
      </c>
      <c r="I1348" s="9" t="s">
        <v>50</v>
      </c>
      <c r="J1348" s="9" t="s">
        <v>79</v>
      </c>
      <c r="K1348" s="25">
        <v>2</v>
      </c>
      <c r="L1348" s="11">
        <v>342.04</v>
      </c>
      <c r="M1348" s="12">
        <v>0</v>
      </c>
      <c r="N1348" s="13">
        <v>54.73</v>
      </c>
      <c r="O1348" s="13">
        <v>7.22</v>
      </c>
      <c r="P1348" s="13">
        <v>746.03</v>
      </c>
      <c r="Q1348" s="9" t="s">
        <v>40</v>
      </c>
      <c r="R1348" s="9" t="s">
        <v>132</v>
      </c>
      <c r="S1348" s="9" t="s">
        <v>228</v>
      </c>
      <c r="T1348" s="9" t="s">
        <v>82</v>
      </c>
      <c r="U1348" s="9" t="s">
        <v>72</v>
      </c>
      <c r="V1348" s="9" t="s">
        <v>4053</v>
      </c>
    </row>
    <row r="1349" spans="1:22" ht="17.100000000000001" customHeight="1" x14ac:dyDescent="0.25">
      <c r="A1349" s="29" t="s">
        <v>4054</v>
      </c>
      <c r="B1349" s="15">
        <v>44308</v>
      </c>
      <c r="C1349" s="9">
        <f t="shared" si="21"/>
        <v>2021</v>
      </c>
      <c r="D1349" s="9" t="str">
        <f>TEXT(salestable[[#This Row],[OrderDate]],"MMM")</f>
        <v>Apr</v>
      </c>
      <c r="E1349" s="14" t="s">
        <v>4055</v>
      </c>
      <c r="F1349" s="14" t="s">
        <v>373</v>
      </c>
      <c r="G1349" s="14" t="s">
        <v>352</v>
      </c>
      <c r="H1349" s="14" t="s">
        <v>353</v>
      </c>
      <c r="I1349" s="14" t="s">
        <v>38</v>
      </c>
      <c r="J1349" s="14" t="s">
        <v>58</v>
      </c>
      <c r="K1349" s="25">
        <v>1</v>
      </c>
      <c r="L1349" s="16">
        <v>290.72000000000003</v>
      </c>
      <c r="M1349" s="17">
        <v>0</v>
      </c>
      <c r="N1349" s="18">
        <v>0</v>
      </c>
      <c r="O1349" s="18">
        <v>13.08</v>
      </c>
      <c r="P1349" s="18">
        <v>303.8</v>
      </c>
      <c r="Q1349" s="14" t="s">
        <v>69</v>
      </c>
      <c r="R1349" s="14" t="s">
        <v>28</v>
      </c>
      <c r="S1349" s="14" t="s">
        <v>210</v>
      </c>
      <c r="T1349" s="14" t="s">
        <v>42</v>
      </c>
      <c r="U1349" s="14" t="s">
        <v>31</v>
      </c>
      <c r="V1349" s="14" t="s">
        <v>3041</v>
      </c>
    </row>
    <row r="1350" spans="1:22" ht="17.100000000000001" customHeight="1" x14ac:dyDescent="0.25">
      <c r="A1350" s="28" t="s">
        <v>4056</v>
      </c>
      <c r="B1350" s="10">
        <v>45085</v>
      </c>
      <c r="C1350" s="9">
        <f t="shared" si="21"/>
        <v>2023</v>
      </c>
      <c r="D1350" s="9" t="str">
        <f>TEXT(salestable[[#This Row],[OrderDate]],"MMM")</f>
        <v>Jun</v>
      </c>
      <c r="E1350" s="9" t="s">
        <v>4057</v>
      </c>
      <c r="F1350" s="9" t="s">
        <v>405</v>
      </c>
      <c r="G1350" s="9" t="s">
        <v>208</v>
      </c>
      <c r="H1350" s="9" t="s">
        <v>209</v>
      </c>
      <c r="I1350" s="9" t="s">
        <v>180</v>
      </c>
      <c r="J1350" s="9" t="s">
        <v>109</v>
      </c>
      <c r="K1350" s="25">
        <v>2</v>
      </c>
      <c r="L1350" s="11">
        <v>129.19</v>
      </c>
      <c r="M1350" s="12">
        <v>0.05</v>
      </c>
      <c r="N1350" s="13">
        <v>44.18</v>
      </c>
      <c r="O1350" s="13">
        <v>10.6</v>
      </c>
      <c r="P1350" s="13">
        <v>300.24</v>
      </c>
      <c r="Q1350" s="9" t="s">
        <v>27</v>
      </c>
      <c r="R1350" s="9" t="s">
        <v>28</v>
      </c>
      <c r="S1350" s="9" t="s">
        <v>29</v>
      </c>
      <c r="T1350" s="9" t="s">
        <v>30</v>
      </c>
      <c r="U1350" s="9" t="s">
        <v>43</v>
      </c>
      <c r="V1350" s="9" t="s">
        <v>3207</v>
      </c>
    </row>
    <row r="1351" spans="1:22" ht="17.100000000000001" customHeight="1" x14ac:dyDescent="0.25">
      <c r="A1351" s="29" t="s">
        <v>4058</v>
      </c>
      <c r="B1351" s="15">
        <v>44753</v>
      </c>
      <c r="C1351" s="9">
        <f t="shared" si="21"/>
        <v>2022</v>
      </c>
      <c r="D1351" s="9" t="str">
        <f>TEXT(salestable[[#This Row],[OrderDate]],"MMM")</f>
        <v>Jul</v>
      </c>
      <c r="E1351" s="14" t="s">
        <v>4059</v>
      </c>
      <c r="F1351" s="14" t="s">
        <v>1250</v>
      </c>
      <c r="G1351" s="14" t="s">
        <v>456</v>
      </c>
      <c r="H1351" s="14" t="s">
        <v>457</v>
      </c>
      <c r="I1351" s="14" t="s">
        <v>25</v>
      </c>
      <c r="J1351" s="14" t="s">
        <v>263</v>
      </c>
      <c r="K1351" s="25">
        <v>3</v>
      </c>
      <c r="L1351" s="16">
        <v>178.57</v>
      </c>
      <c r="M1351" s="17">
        <v>0</v>
      </c>
      <c r="N1351" s="18">
        <v>26.79</v>
      </c>
      <c r="O1351" s="18">
        <v>4.6399999999999997</v>
      </c>
      <c r="P1351" s="18">
        <v>567.14</v>
      </c>
      <c r="Q1351" s="14" t="s">
        <v>40</v>
      </c>
      <c r="R1351" s="14" t="s">
        <v>28</v>
      </c>
      <c r="S1351" s="14" t="s">
        <v>41</v>
      </c>
      <c r="T1351" s="14" t="s">
        <v>42</v>
      </c>
      <c r="U1351" s="14" t="s">
        <v>43</v>
      </c>
      <c r="V1351" s="14" t="s">
        <v>4060</v>
      </c>
    </row>
    <row r="1352" spans="1:22" ht="17.100000000000001" customHeight="1" x14ac:dyDescent="0.25">
      <c r="A1352" s="28" t="s">
        <v>4061</v>
      </c>
      <c r="B1352" s="10">
        <v>44250</v>
      </c>
      <c r="C1352" s="9">
        <f t="shared" si="21"/>
        <v>2021</v>
      </c>
      <c r="D1352" s="9" t="str">
        <f>TEXT(salestable[[#This Row],[OrderDate]],"MMM")</f>
        <v>Feb</v>
      </c>
      <c r="E1352" s="9" t="s">
        <v>4062</v>
      </c>
      <c r="F1352" s="9" t="s">
        <v>267</v>
      </c>
      <c r="G1352" s="9" t="s">
        <v>521</v>
      </c>
      <c r="H1352" s="9" t="s">
        <v>522</v>
      </c>
      <c r="I1352" s="9" t="s">
        <v>98</v>
      </c>
      <c r="J1352" s="9" t="s">
        <v>256</v>
      </c>
      <c r="K1352" s="25">
        <v>4</v>
      </c>
      <c r="L1352" s="11">
        <v>435.23</v>
      </c>
      <c r="M1352" s="12">
        <v>0</v>
      </c>
      <c r="N1352" s="13">
        <v>87.05</v>
      </c>
      <c r="O1352" s="13">
        <v>3.14</v>
      </c>
      <c r="P1352" s="13">
        <v>1831.11</v>
      </c>
      <c r="Q1352" s="9" t="s">
        <v>69</v>
      </c>
      <c r="R1352" s="9" t="s">
        <v>28</v>
      </c>
      <c r="S1352" s="9" t="s">
        <v>124</v>
      </c>
      <c r="T1352" s="9" t="s">
        <v>125</v>
      </c>
      <c r="U1352" s="9" t="s">
        <v>43</v>
      </c>
      <c r="V1352" s="9" t="s">
        <v>422</v>
      </c>
    </row>
    <row r="1353" spans="1:22" ht="17.100000000000001" customHeight="1" x14ac:dyDescent="0.25">
      <c r="A1353" s="29" t="s">
        <v>4063</v>
      </c>
      <c r="B1353" s="15">
        <v>43987</v>
      </c>
      <c r="C1353" s="9">
        <f t="shared" si="21"/>
        <v>2020</v>
      </c>
      <c r="D1353" s="9" t="str">
        <f>TEXT(salestable[[#This Row],[OrderDate]],"MMM")</f>
        <v>Jun</v>
      </c>
      <c r="E1353" s="14" t="s">
        <v>4064</v>
      </c>
      <c r="F1353" s="14" t="s">
        <v>1292</v>
      </c>
      <c r="G1353" s="14" t="s">
        <v>675</v>
      </c>
      <c r="H1353" s="14" t="s">
        <v>676</v>
      </c>
      <c r="I1353" s="14" t="s">
        <v>108</v>
      </c>
      <c r="J1353" s="14" t="s">
        <v>26</v>
      </c>
      <c r="K1353" s="25">
        <v>4</v>
      </c>
      <c r="L1353" s="16">
        <v>305.35000000000002</v>
      </c>
      <c r="M1353" s="17">
        <v>0</v>
      </c>
      <c r="N1353" s="18">
        <v>61.07</v>
      </c>
      <c r="O1353" s="18">
        <v>2.4300000000000002</v>
      </c>
      <c r="P1353" s="18">
        <v>1284.9000000000001</v>
      </c>
      <c r="Q1353" s="14" t="s">
        <v>153</v>
      </c>
      <c r="R1353" s="14" t="s">
        <v>181</v>
      </c>
      <c r="S1353" s="14" t="s">
        <v>89</v>
      </c>
      <c r="T1353" s="14" t="s">
        <v>90</v>
      </c>
      <c r="U1353" s="14" t="s">
        <v>72</v>
      </c>
      <c r="V1353" s="14" t="s">
        <v>348</v>
      </c>
    </row>
    <row r="1354" spans="1:22" ht="17.100000000000001" customHeight="1" x14ac:dyDescent="0.25">
      <c r="A1354" s="28" t="s">
        <v>4065</v>
      </c>
      <c r="B1354" s="10">
        <v>44380</v>
      </c>
      <c r="C1354" s="9">
        <f t="shared" si="21"/>
        <v>2021</v>
      </c>
      <c r="D1354" s="9" t="str">
        <f>TEXT(salestable[[#This Row],[OrderDate]],"MMM")</f>
        <v>Jul</v>
      </c>
      <c r="E1354" s="9" t="s">
        <v>4066</v>
      </c>
      <c r="F1354" s="9" t="s">
        <v>2111</v>
      </c>
      <c r="G1354" s="9" t="s">
        <v>592</v>
      </c>
      <c r="H1354" s="9" t="s">
        <v>593</v>
      </c>
      <c r="I1354" s="9" t="s">
        <v>38</v>
      </c>
      <c r="J1354" s="9" t="s">
        <v>26</v>
      </c>
      <c r="K1354" s="25">
        <v>5</v>
      </c>
      <c r="L1354" s="11">
        <v>506.57</v>
      </c>
      <c r="M1354" s="12">
        <v>0.05</v>
      </c>
      <c r="N1354" s="13">
        <v>288.74</v>
      </c>
      <c r="O1354" s="13">
        <v>13.65</v>
      </c>
      <c r="P1354" s="13">
        <v>2708.6</v>
      </c>
      <c r="Q1354" s="9" t="s">
        <v>27</v>
      </c>
      <c r="R1354" s="9" t="s">
        <v>28</v>
      </c>
      <c r="S1354" s="9" t="s">
        <v>71</v>
      </c>
      <c r="T1354" s="9" t="s">
        <v>42</v>
      </c>
      <c r="U1354" s="9" t="s">
        <v>31</v>
      </c>
      <c r="V1354" s="9" t="s">
        <v>4067</v>
      </c>
    </row>
    <row r="1355" spans="1:22" ht="17.100000000000001" customHeight="1" x14ac:dyDescent="0.25">
      <c r="A1355" s="29" t="s">
        <v>4068</v>
      </c>
      <c r="B1355" s="15">
        <v>45295</v>
      </c>
      <c r="C1355" s="9">
        <f t="shared" si="21"/>
        <v>2024</v>
      </c>
      <c r="D1355" s="9" t="str">
        <f>TEXT(salestable[[#This Row],[OrderDate]],"MMM")</f>
        <v>Jan</v>
      </c>
      <c r="E1355" s="14" t="s">
        <v>4069</v>
      </c>
      <c r="F1355" s="14" t="s">
        <v>1878</v>
      </c>
      <c r="G1355" s="14" t="s">
        <v>783</v>
      </c>
      <c r="H1355" s="14" t="s">
        <v>784</v>
      </c>
      <c r="I1355" s="14" t="s">
        <v>108</v>
      </c>
      <c r="J1355" s="14" t="s">
        <v>26</v>
      </c>
      <c r="K1355" s="25">
        <v>3</v>
      </c>
      <c r="L1355" s="16">
        <v>22.85</v>
      </c>
      <c r="M1355" s="17">
        <v>0.1</v>
      </c>
      <c r="N1355" s="18">
        <v>4.9400000000000004</v>
      </c>
      <c r="O1355" s="18">
        <v>9.35</v>
      </c>
      <c r="P1355" s="18">
        <v>75.989999999999995</v>
      </c>
      <c r="Q1355" s="14" t="s">
        <v>80</v>
      </c>
      <c r="R1355" s="14" t="s">
        <v>28</v>
      </c>
      <c r="S1355" s="14" t="s">
        <v>145</v>
      </c>
      <c r="T1355" s="14" t="s">
        <v>146</v>
      </c>
      <c r="U1355" s="14" t="s">
        <v>31</v>
      </c>
      <c r="V1355" s="14" t="s">
        <v>4070</v>
      </c>
    </row>
    <row r="1356" spans="1:22" ht="17.100000000000001" customHeight="1" x14ac:dyDescent="0.25">
      <c r="A1356" s="28" t="s">
        <v>4071</v>
      </c>
      <c r="B1356" s="10">
        <v>44951</v>
      </c>
      <c r="C1356" s="9">
        <f t="shared" si="21"/>
        <v>2023</v>
      </c>
      <c r="D1356" s="9" t="str">
        <f>TEXT(salestable[[#This Row],[OrderDate]],"MMM")</f>
        <v>Jan</v>
      </c>
      <c r="E1356" s="9" t="s">
        <v>4072</v>
      </c>
      <c r="F1356" s="9" t="s">
        <v>1520</v>
      </c>
      <c r="G1356" s="9" t="s">
        <v>244</v>
      </c>
      <c r="H1356" s="9" t="s">
        <v>245</v>
      </c>
      <c r="I1356" s="9" t="s">
        <v>50</v>
      </c>
      <c r="J1356" s="9" t="s">
        <v>123</v>
      </c>
      <c r="K1356" s="25">
        <v>3</v>
      </c>
      <c r="L1356" s="11">
        <v>217.65</v>
      </c>
      <c r="M1356" s="12">
        <v>0</v>
      </c>
      <c r="N1356" s="13">
        <v>78.349999999999994</v>
      </c>
      <c r="O1356" s="13">
        <v>9.02</v>
      </c>
      <c r="P1356" s="13">
        <v>740.32</v>
      </c>
      <c r="Q1356" s="9" t="s">
        <v>69</v>
      </c>
      <c r="R1356" s="9" t="s">
        <v>28</v>
      </c>
      <c r="S1356" s="9" t="s">
        <v>100</v>
      </c>
      <c r="T1356" s="9" t="s">
        <v>101</v>
      </c>
      <c r="U1356" s="9" t="s">
        <v>43</v>
      </c>
      <c r="V1356" s="9" t="s">
        <v>3052</v>
      </c>
    </row>
    <row r="1357" spans="1:22" ht="17.100000000000001" customHeight="1" x14ac:dyDescent="0.25">
      <c r="A1357" s="29" t="s">
        <v>4073</v>
      </c>
      <c r="B1357" s="15">
        <v>44851</v>
      </c>
      <c r="C1357" s="9">
        <f t="shared" si="21"/>
        <v>2022</v>
      </c>
      <c r="D1357" s="9" t="str">
        <f>TEXT(salestable[[#This Row],[OrderDate]],"MMM")</f>
        <v>Oct</v>
      </c>
      <c r="E1357" s="14" t="s">
        <v>4074</v>
      </c>
      <c r="F1357" s="14" t="s">
        <v>986</v>
      </c>
      <c r="G1357" s="14" t="s">
        <v>77</v>
      </c>
      <c r="H1357" s="14" t="s">
        <v>78</v>
      </c>
      <c r="I1357" s="14" t="s">
        <v>98</v>
      </c>
      <c r="J1357" s="14" t="s">
        <v>79</v>
      </c>
      <c r="K1357" s="25">
        <v>4</v>
      </c>
      <c r="L1357" s="16">
        <v>181.98</v>
      </c>
      <c r="M1357" s="17">
        <v>0.2</v>
      </c>
      <c r="N1357" s="18">
        <v>69.88</v>
      </c>
      <c r="O1357" s="18">
        <v>2.5099999999999998</v>
      </c>
      <c r="P1357" s="18">
        <v>654.73</v>
      </c>
      <c r="Q1357" s="14" t="s">
        <v>69</v>
      </c>
      <c r="R1357" s="14" t="s">
        <v>28</v>
      </c>
      <c r="S1357" s="14" t="s">
        <v>166</v>
      </c>
      <c r="T1357" s="14" t="s">
        <v>167</v>
      </c>
      <c r="U1357" s="14" t="s">
        <v>43</v>
      </c>
      <c r="V1357" s="14" t="s">
        <v>1438</v>
      </c>
    </row>
    <row r="1358" spans="1:22" ht="17.100000000000001" customHeight="1" x14ac:dyDescent="0.25">
      <c r="A1358" s="28" t="s">
        <v>4075</v>
      </c>
      <c r="B1358" s="10">
        <v>44827</v>
      </c>
      <c r="C1358" s="9">
        <f t="shared" si="21"/>
        <v>2022</v>
      </c>
      <c r="D1358" s="9" t="str">
        <f>TEXT(salestable[[#This Row],[OrderDate]],"MMM")</f>
        <v>Sep</v>
      </c>
      <c r="E1358" s="9" t="s">
        <v>4076</v>
      </c>
      <c r="F1358" s="9" t="s">
        <v>351</v>
      </c>
      <c r="G1358" s="9" t="s">
        <v>302</v>
      </c>
      <c r="H1358" s="9" t="s">
        <v>303</v>
      </c>
      <c r="I1358" s="9" t="s">
        <v>38</v>
      </c>
      <c r="J1358" s="9" t="s">
        <v>354</v>
      </c>
      <c r="K1358" s="25">
        <v>2</v>
      </c>
      <c r="L1358" s="11">
        <v>153.75</v>
      </c>
      <c r="M1358" s="12">
        <v>0.1</v>
      </c>
      <c r="N1358" s="13">
        <v>33.21</v>
      </c>
      <c r="O1358" s="13">
        <v>13.35</v>
      </c>
      <c r="P1358" s="13">
        <v>323.31</v>
      </c>
      <c r="Q1358" s="9" t="s">
        <v>69</v>
      </c>
      <c r="R1358" s="9" t="s">
        <v>132</v>
      </c>
      <c r="S1358" s="9" t="s">
        <v>60</v>
      </c>
      <c r="T1358" s="9" t="s">
        <v>61</v>
      </c>
      <c r="U1358" s="9" t="s">
        <v>43</v>
      </c>
      <c r="V1358" s="9" t="s">
        <v>4077</v>
      </c>
    </row>
    <row r="1359" spans="1:22" ht="17.100000000000001" customHeight="1" x14ac:dyDescent="0.25">
      <c r="A1359" s="29" t="s">
        <v>4078</v>
      </c>
      <c r="B1359" s="15">
        <v>45265</v>
      </c>
      <c r="C1359" s="9">
        <f t="shared" si="21"/>
        <v>2023</v>
      </c>
      <c r="D1359" s="9" t="str">
        <f>TEXT(salestable[[#This Row],[OrderDate]],"MMM")</f>
        <v>Dec</v>
      </c>
      <c r="E1359" s="14" t="s">
        <v>4079</v>
      </c>
      <c r="F1359" s="14" t="s">
        <v>1465</v>
      </c>
      <c r="G1359" s="14" t="s">
        <v>456</v>
      </c>
      <c r="H1359" s="14" t="s">
        <v>457</v>
      </c>
      <c r="I1359" s="14" t="s">
        <v>108</v>
      </c>
      <c r="J1359" s="14" t="s">
        <v>79</v>
      </c>
      <c r="K1359" s="25">
        <v>5</v>
      </c>
      <c r="L1359" s="16">
        <v>373.93</v>
      </c>
      <c r="M1359" s="17">
        <v>0.15</v>
      </c>
      <c r="N1359" s="18">
        <v>79.459999999999994</v>
      </c>
      <c r="O1359" s="18">
        <v>1.17</v>
      </c>
      <c r="P1359" s="18">
        <v>1669.83</v>
      </c>
      <c r="Q1359" s="14" t="s">
        <v>69</v>
      </c>
      <c r="R1359" s="14" t="s">
        <v>28</v>
      </c>
      <c r="S1359" s="14" t="s">
        <v>51</v>
      </c>
      <c r="T1359" s="14" t="s">
        <v>42</v>
      </c>
      <c r="U1359" s="14" t="s">
        <v>43</v>
      </c>
      <c r="V1359" s="14" t="s">
        <v>4080</v>
      </c>
    </row>
    <row r="1360" spans="1:22" ht="17.100000000000001" customHeight="1" x14ac:dyDescent="0.25">
      <c r="A1360" s="28" t="s">
        <v>4081</v>
      </c>
      <c r="B1360" s="10">
        <v>44781</v>
      </c>
      <c r="C1360" s="9">
        <f t="shared" si="21"/>
        <v>2022</v>
      </c>
      <c r="D1360" s="9" t="str">
        <f>TEXT(salestable[[#This Row],[OrderDate]],"MMM")</f>
        <v>Aug</v>
      </c>
      <c r="E1360" s="9" t="s">
        <v>4082</v>
      </c>
      <c r="F1360" s="9" t="s">
        <v>753</v>
      </c>
      <c r="G1360" s="9" t="s">
        <v>215</v>
      </c>
      <c r="H1360" s="9" t="s">
        <v>216</v>
      </c>
      <c r="I1360" s="9" t="s">
        <v>38</v>
      </c>
      <c r="J1360" s="9" t="s">
        <v>68</v>
      </c>
      <c r="K1360" s="25">
        <v>2</v>
      </c>
      <c r="L1360" s="11">
        <v>277.83</v>
      </c>
      <c r="M1360" s="12">
        <v>0</v>
      </c>
      <c r="N1360" s="13">
        <v>44.45</v>
      </c>
      <c r="O1360" s="13">
        <v>11.71</v>
      </c>
      <c r="P1360" s="13">
        <v>611.82000000000005</v>
      </c>
      <c r="Q1360" s="9" t="s">
        <v>40</v>
      </c>
      <c r="R1360" s="9" t="s">
        <v>28</v>
      </c>
      <c r="S1360" s="9" t="s">
        <v>51</v>
      </c>
      <c r="T1360" s="9" t="s">
        <v>42</v>
      </c>
      <c r="U1360" s="9" t="s">
        <v>31</v>
      </c>
      <c r="V1360" s="9" t="s">
        <v>452</v>
      </c>
    </row>
    <row r="1361" spans="1:22" ht="17.100000000000001" customHeight="1" x14ac:dyDescent="0.25">
      <c r="A1361" s="29" t="s">
        <v>4083</v>
      </c>
      <c r="B1361" s="15">
        <v>44119</v>
      </c>
      <c r="C1361" s="9">
        <f t="shared" si="21"/>
        <v>2020</v>
      </c>
      <c r="D1361" s="9" t="str">
        <f>TEXT(salestable[[#This Row],[OrderDate]],"MMM")</f>
        <v>Oct</v>
      </c>
      <c r="E1361" s="14" t="s">
        <v>4084</v>
      </c>
      <c r="F1361" s="14" t="s">
        <v>214</v>
      </c>
      <c r="G1361" s="14" t="s">
        <v>151</v>
      </c>
      <c r="H1361" s="14" t="s">
        <v>152</v>
      </c>
      <c r="I1361" s="14" t="s">
        <v>50</v>
      </c>
      <c r="J1361" s="14" t="s">
        <v>26</v>
      </c>
      <c r="K1361" s="25">
        <v>4</v>
      </c>
      <c r="L1361" s="16">
        <v>491.69</v>
      </c>
      <c r="M1361" s="17">
        <v>0</v>
      </c>
      <c r="N1361" s="18">
        <v>236.01</v>
      </c>
      <c r="O1361" s="18">
        <v>11.62</v>
      </c>
      <c r="P1361" s="18">
        <v>2214.39</v>
      </c>
      <c r="Q1361" s="14" t="s">
        <v>69</v>
      </c>
      <c r="R1361" s="14" t="s">
        <v>28</v>
      </c>
      <c r="S1361" s="14" t="s">
        <v>182</v>
      </c>
      <c r="T1361" s="14" t="s">
        <v>183</v>
      </c>
      <c r="U1361" s="14" t="s">
        <v>31</v>
      </c>
      <c r="V1361" s="14" t="s">
        <v>4085</v>
      </c>
    </row>
    <row r="1362" spans="1:22" ht="17.100000000000001" customHeight="1" x14ac:dyDescent="0.25">
      <c r="A1362" s="28" t="s">
        <v>4086</v>
      </c>
      <c r="B1362" s="10">
        <v>45108</v>
      </c>
      <c r="C1362" s="9">
        <f t="shared" si="21"/>
        <v>2023</v>
      </c>
      <c r="D1362" s="9" t="str">
        <f>TEXT(salestable[[#This Row],[OrderDate]],"MMM")</f>
        <v>Jul</v>
      </c>
      <c r="E1362" s="9" t="s">
        <v>4087</v>
      </c>
      <c r="F1362" s="9" t="s">
        <v>885</v>
      </c>
      <c r="G1362" s="9" t="s">
        <v>337</v>
      </c>
      <c r="H1362" s="9" t="s">
        <v>338</v>
      </c>
      <c r="I1362" s="9" t="s">
        <v>38</v>
      </c>
      <c r="J1362" s="9" t="s">
        <v>256</v>
      </c>
      <c r="K1362" s="25">
        <v>2</v>
      </c>
      <c r="L1362" s="11">
        <v>36.200000000000003</v>
      </c>
      <c r="M1362" s="12">
        <v>0</v>
      </c>
      <c r="N1362" s="13">
        <v>8.69</v>
      </c>
      <c r="O1362" s="13">
        <v>10.76</v>
      </c>
      <c r="P1362" s="13">
        <v>91.85</v>
      </c>
      <c r="Q1362" s="9" t="s">
        <v>153</v>
      </c>
      <c r="R1362" s="9" t="s">
        <v>28</v>
      </c>
      <c r="S1362" s="9" t="s">
        <v>89</v>
      </c>
      <c r="T1362" s="9" t="s">
        <v>90</v>
      </c>
      <c r="U1362" s="9" t="s">
        <v>43</v>
      </c>
      <c r="V1362" s="9" t="s">
        <v>4088</v>
      </c>
    </row>
    <row r="1363" spans="1:22" ht="17.100000000000001" customHeight="1" x14ac:dyDescent="0.25">
      <c r="A1363" s="29" t="s">
        <v>4089</v>
      </c>
      <c r="B1363" s="15">
        <v>44026</v>
      </c>
      <c r="C1363" s="9">
        <f t="shared" si="21"/>
        <v>2020</v>
      </c>
      <c r="D1363" s="9" t="str">
        <f>TEXT(salestable[[#This Row],[OrderDate]],"MMM")</f>
        <v>Jul</v>
      </c>
      <c r="E1363" s="14" t="s">
        <v>4090</v>
      </c>
      <c r="F1363" s="14" t="s">
        <v>207</v>
      </c>
      <c r="G1363" s="14" t="s">
        <v>172</v>
      </c>
      <c r="H1363" s="14" t="s">
        <v>173</v>
      </c>
      <c r="I1363" s="14" t="s">
        <v>38</v>
      </c>
      <c r="J1363" s="14" t="s">
        <v>263</v>
      </c>
      <c r="K1363" s="25">
        <v>3</v>
      </c>
      <c r="L1363" s="16">
        <v>307.08</v>
      </c>
      <c r="M1363" s="17">
        <v>0.3</v>
      </c>
      <c r="N1363" s="18">
        <v>32.24</v>
      </c>
      <c r="O1363" s="18">
        <v>6.64</v>
      </c>
      <c r="P1363" s="18">
        <v>683.75</v>
      </c>
      <c r="Q1363" s="14" t="s">
        <v>80</v>
      </c>
      <c r="R1363" s="14" t="s">
        <v>28</v>
      </c>
      <c r="S1363" s="14" t="s">
        <v>210</v>
      </c>
      <c r="T1363" s="14" t="s">
        <v>42</v>
      </c>
      <c r="U1363" s="14" t="s">
        <v>91</v>
      </c>
      <c r="V1363" s="14" t="s">
        <v>2668</v>
      </c>
    </row>
    <row r="1364" spans="1:22" ht="17.100000000000001" customHeight="1" x14ac:dyDescent="0.25">
      <c r="A1364" s="28" t="s">
        <v>4091</v>
      </c>
      <c r="B1364" s="10">
        <v>44428</v>
      </c>
      <c r="C1364" s="9">
        <f t="shared" si="21"/>
        <v>2021</v>
      </c>
      <c r="D1364" s="9" t="str">
        <f>TEXT(salestable[[#This Row],[OrderDate]],"MMM")</f>
        <v>Aug</v>
      </c>
      <c r="E1364" s="9" t="s">
        <v>4092</v>
      </c>
      <c r="F1364" s="9" t="s">
        <v>249</v>
      </c>
      <c r="G1364" s="9" t="s">
        <v>391</v>
      </c>
      <c r="H1364" s="9" t="s">
        <v>392</v>
      </c>
      <c r="I1364" s="9" t="s">
        <v>180</v>
      </c>
      <c r="J1364" s="9" t="s">
        <v>256</v>
      </c>
      <c r="K1364" s="25">
        <v>5</v>
      </c>
      <c r="L1364" s="11">
        <v>123.31</v>
      </c>
      <c r="M1364" s="12">
        <v>0</v>
      </c>
      <c r="N1364" s="13">
        <v>110.98</v>
      </c>
      <c r="O1364" s="13">
        <v>6.37</v>
      </c>
      <c r="P1364" s="13">
        <v>733.9</v>
      </c>
      <c r="Q1364" s="9" t="s">
        <v>69</v>
      </c>
      <c r="R1364" s="9" t="s">
        <v>28</v>
      </c>
      <c r="S1364" s="9" t="s">
        <v>60</v>
      </c>
      <c r="T1364" s="9" t="s">
        <v>61</v>
      </c>
      <c r="U1364" s="9" t="s">
        <v>91</v>
      </c>
      <c r="V1364" s="9" t="s">
        <v>2935</v>
      </c>
    </row>
    <row r="1365" spans="1:22" ht="17.100000000000001" customHeight="1" x14ac:dyDescent="0.25">
      <c r="A1365" s="29" t="s">
        <v>4093</v>
      </c>
      <c r="B1365" s="15">
        <v>45376</v>
      </c>
      <c r="C1365" s="9">
        <f t="shared" si="21"/>
        <v>2024</v>
      </c>
      <c r="D1365" s="9" t="str">
        <f>TEXT(salestable[[#This Row],[OrderDate]],"MMM")</f>
        <v>Mar</v>
      </c>
      <c r="E1365" s="14" t="s">
        <v>4094</v>
      </c>
      <c r="F1365" s="14" t="s">
        <v>1006</v>
      </c>
      <c r="G1365" s="14" t="s">
        <v>96</v>
      </c>
      <c r="H1365" s="14" t="s">
        <v>97</v>
      </c>
      <c r="I1365" s="14" t="s">
        <v>50</v>
      </c>
      <c r="J1365" s="14" t="s">
        <v>263</v>
      </c>
      <c r="K1365" s="25">
        <v>4</v>
      </c>
      <c r="L1365" s="16">
        <v>127.48</v>
      </c>
      <c r="M1365" s="17">
        <v>0.15</v>
      </c>
      <c r="N1365" s="18">
        <v>34.67</v>
      </c>
      <c r="O1365" s="18">
        <v>13.23</v>
      </c>
      <c r="P1365" s="18">
        <v>481.33</v>
      </c>
      <c r="Q1365" s="14" t="s">
        <v>69</v>
      </c>
      <c r="R1365" s="14" t="s">
        <v>28</v>
      </c>
      <c r="S1365" s="14" t="s">
        <v>124</v>
      </c>
      <c r="T1365" s="14" t="s">
        <v>125</v>
      </c>
      <c r="U1365" s="14" t="s">
        <v>31</v>
      </c>
      <c r="V1365" s="14" t="s">
        <v>4095</v>
      </c>
    </row>
    <row r="1366" spans="1:22" ht="17.100000000000001" customHeight="1" x14ac:dyDescent="0.25">
      <c r="A1366" s="28" t="s">
        <v>4096</v>
      </c>
      <c r="B1366" s="10">
        <v>44347</v>
      </c>
      <c r="C1366" s="9">
        <f t="shared" si="21"/>
        <v>2021</v>
      </c>
      <c r="D1366" s="9" t="str">
        <f>TEXT(salestable[[#This Row],[OrderDate]],"MMM")</f>
        <v>May</v>
      </c>
      <c r="E1366" s="9" t="s">
        <v>4097</v>
      </c>
      <c r="F1366" s="9" t="s">
        <v>768</v>
      </c>
      <c r="G1366" s="9" t="s">
        <v>244</v>
      </c>
      <c r="H1366" s="9" t="s">
        <v>245</v>
      </c>
      <c r="I1366" s="9" t="s">
        <v>38</v>
      </c>
      <c r="J1366" s="9" t="s">
        <v>79</v>
      </c>
      <c r="K1366" s="25">
        <v>4</v>
      </c>
      <c r="L1366" s="11">
        <v>12.23</v>
      </c>
      <c r="M1366" s="12">
        <v>0.1</v>
      </c>
      <c r="N1366" s="13">
        <v>3.52</v>
      </c>
      <c r="O1366" s="13">
        <v>5.14</v>
      </c>
      <c r="P1366" s="13">
        <v>52.69</v>
      </c>
      <c r="Q1366" s="9" t="s">
        <v>80</v>
      </c>
      <c r="R1366" s="9" t="s">
        <v>28</v>
      </c>
      <c r="S1366" s="9" t="s">
        <v>182</v>
      </c>
      <c r="T1366" s="9" t="s">
        <v>183</v>
      </c>
      <c r="U1366" s="9" t="s">
        <v>91</v>
      </c>
      <c r="V1366" s="9" t="s">
        <v>4098</v>
      </c>
    </row>
    <row r="1367" spans="1:22" ht="17.100000000000001" customHeight="1" x14ac:dyDescent="0.25">
      <c r="A1367" s="29" t="s">
        <v>4099</v>
      </c>
      <c r="B1367" s="15">
        <v>45489</v>
      </c>
      <c r="C1367" s="9">
        <f t="shared" si="21"/>
        <v>2024</v>
      </c>
      <c r="D1367" s="9" t="str">
        <f>TEXT(salestable[[#This Row],[OrderDate]],"MMM")</f>
        <v>Jul</v>
      </c>
      <c r="E1367" s="14" t="s">
        <v>4100</v>
      </c>
      <c r="F1367" s="14" t="s">
        <v>1885</v>
      </c>
      <c r="G1367" s="14" t="s">
        <v>521</v>
      </c>
      <c r="H1367" s="14" t="s">
        <v>522</v>
      </c>
      <c r="I1367" s="14" t="s">
        <v>108</v>
      </c>
      <c r="J1367" s="14" t="s">
        <v>58</v>
      </c>
      <c r="K1367" s="25">
        <v>1</v>
      </c>
      <c r="L1367" s="16">
        <v>158.49</v>
      </c>
      <c r="M1367" s="17">
        <v>0.25</v>
      </c>
      <c r="N1367" s="18">
        <v>21.4</v>
      </c>
      <c r="O1367" s="18">
        <v>1.63</v>
      </c>
      <c r="P1367" s="18">
        <v>141.9</v>
      </c>
      <c r="Q1367" s="14" t="s">
        <v>80</v>
      </c>
      <c r="R1367" s="14" t="s">
        <v>28</v>
      </c>
      <c r="S1367" s="14" t="s">
        <v>81</v>
      </c>
      <c r="T1367" s="14" t="s">
        <v>82</v>
      </c>
      <c r="U1367" s="14" t="s">
        <v>235</v>
      </c>
      <c r="V1367" s="14" t="s">
        <v>649</v>
      </c>
    </row>
    <row r="1368" spans="1:22" ht="17.100000000000001" customHeight="1" x14ac:dyDescent="0.25">
      <c r="A1368" s="28" t="s">
        <v>4101</v>
      </c>
      <c r="B1368" s="10">
        <v>44695</v>
      </c>
      <c r="C1368" s="9">
        <f t="shared" si="21"/>
        <v>2022</v>
      </c>
      <c r="D1368" s="9" t="str">
        <f>TEXT(salestable[[#This Row],[OrderDate]],"MMM")</f>
        <v>May</v>
      </c>
      <c r="E1368" s="9" t="s">
        <v>4102</v>
      </c>
      <c r="F1368" s="9" t="s">
        <v>425</v>
      </c>
      <c r="G1368" s="9" t="s">
        <v>114</v>
      </c>
      <c r="H1368" s="9" t="s">
        <v>115</v>
      </c>
      <c r="I1368" s="9" t="s">
        <v>25</v>
      </c>
      <c r="J1368" s="9" t="s">
        <v>79</v>
      </c>
      <c r="K1368" s="25">
        <v>1</v>
      </c>
      <c r="L1368" s="11">
        <v>454.74</v>
      </c>
      <c r="M1368" s="12">
        <v>0.2</v>
      </c>
      <c r="N1368" s="13">
        <v>29.1</v>
      </c>
      <c r="O1368" s="13">
        <v>1.35</v>
      </c>
      <c r="P1368" s="13">
        <v>394.24</v>
      </c>
      <c r="Q1368" s="9" t="s">
        <v>69</v>
      </c>
      <c r="R1368" s="9" t="s">
        <v>28</v>
      </c>
      <c r="S1368" s="9" t="s">
        <v>124</v>
      </c>
      <c r="T1368" s="9" t="s">
        <v>125</v>
      </c>
      <c r="U1368" s="9" t="s">
        <v>43</v>
      </c>
      <c r="V1368" s="9" t="s">
        <v>4103</v>
      </c>
    </row>
    <row r="1369" spans="1:22" ht="17.100000000000001" customHeight="1" x14ac:dyDescent="0.25">
      <c r="A1369" s="29" t="s">
        <v>4104</v>
      </c>
      <c r="B1369" s="15">
        <v>44972</v>
      </c>
      <c r="C1369" s="9">
        <f t="shared" si="21"/>
        <v>2023</v>
      </c>
      <c r="D1369" s="9" t="str">
        <f>TEXT(salestable[[#This Row],[OrderDate]],"MMM")</f>
        <v>Feb</v>
      </c>
      <c r="E1369" s="14" t="s">
        <v>4105</v>
      </c>
      <c r="F1369" s="14" t="s">
        <v>1052</v>
      </c>
      <c r="G1369" s="14" t="s">
        <v>130</v>
      </c>
      <c r="H1369" s="14" t="s">
        <v>131</v>
      </c>
      <c r="I1369" s="14" t="s">
        <v>98</v>
      </c>
      <c r="J1369" s="14" t="s">
        <v>123</v>
      </c>
      <c r="K1369" s="25">
        <v>4</v>
      </c>
      <c r="L1369" s="16">
        <v>409.4</v>
      </c>
      <c r="M1369" s="17">
        <v>0</v>
      </c>
      <c r="N1369" s="18">
        <v>196.51</v>
      </c>
      <c r="O1369" s="18">
        <v>6.03</v>
      </c>
      <c r="P1369" s="18">
        <v>1840.14</v>
      </c>
      <c r="Q1369" s="14" t="s">
        <v>69</v>
      </c>
      <c r="R1369" s="14" t="s">
        <v>28</v>
      </c>
      <c r="S1369" s="14" t="s">
        <v>60</v>
      </c>
      <c r="T1369" s="14" t="s">
        <v>61</v>
      </c>
      <c r="U1369" s="14" t="s">
        <v>43</v>
      </c>
      <c r="V1369" s="14" t="s">
        <v>3622</v>
      </c>
    </row>
    <row r="1370" spans="1:22" ht="17.100000000000001" customHeight="1" x14ac:dyDescent="0.25">
      <c r="A1370" s="28" t="s">
        <v>4106</v>
      </c>
      <c r="B1370" s="10">
        <v>44636</v>
      </c>
      <c r="C1370" s="9">
        <f t="shared" si="21"/>
        <v>2022</v>
      </c>
      <c r="D1370" s="9" t="str">
        <f>TEXT(salestable[[#This Row],[OrderDate]],"MMM")</f>
        <v>Mar</v>
      </c>
      <c r="E1370" s="9" t="s">
        <v>4107</v>
      </c>
      <c r="F1370" s="9" t="s">
        <v>2168</v>
      </c>
      <c r="G1370" s="9" t="s">
        <v>23</v>
      </c>
      <c r="H1370" s="9" t="s">
        <v>24</v>
      </c>
      <c r="I1370" s="9" t="s">
        <v>180</v>
      </c>
      <c r="J1370" s="9" t="s">
        <v>109</v>
      </c>
      <c r="K1370" s="25">
        <v>2</v>
      </c>
      <c r="L1370" s="11">
        <v>314.02999999999997</v>
      </c>
      <c r="M1370" s="12">
        <v>0.1</v>
      </c>
      <c r="N1370" s="13">
        <v>67.83</v>
      </c>
      <c r="O1370" s="13">
        <v>4.43</v>
      </c>
      <c r="P1370" s="13">
        <v>637.51</v>
      </c>
      <c r="Q1370" s="9" t="s">
        <v>153</v>
      </c>
      <c r="R1370" s="9" t="s">
        <v>28</v>
      </c>
      <c r="S1370" s="9" t="s">
        <v>116</v>
      </c>
      <c r="T1370" s="9" t="s">
        <v>42</v>
      </c>
      <c r="U1370" s="9" t="s">
        <v>43</v>
      </c>
      <c r="V1370" s="9" t="s">
        <v>2687</v>
      </c>
    </row>
    <row r="1371" spans="1:22" ht="17.100000000000001" customHeight="1" x14ac:dyDescent="0.25">
      <c r="A1371" s="29" t="s">
        <v>4108</v>
      </c>
      <c r="B1371" s="15">
        <v>45013</v>
      </c>
      <c r="C1371" s="9">
        <f t="shared" si="21"/>
        <v>2023</v>
      </c>
      <c r="D1371" s="9" t="str">
        <f>TEXT(salestable[[#This Row],[OrderDate]],"MMM")</f>
        <v>Mar</v>
      </c>
      <c r="E1371" s="14" t="s">
        <v>4109</v>
      </c>
      <c r="F1371" s="14" t="s">
        <v>1825</v>
      </c>
      <c r="G1371" s="14" t="s">
        <v>196</v>
      </c>
      <c r="H1371" s="14" t="s">
        <v>197</v>
      </c>
      <c r="I1371" s="14" t="s">
        <v>180</v>
      </c>
      <c r="J1371" s="14" t="s">
        <v>263</v>
      </c>
      <c r="K1371" s="25">
        <v>1</v>
      </c>
      <c r="L1371" s="16">
        <v>468.97</v>
      </c>
      <c r="M1371" s="17">
        <v>0.1</v>
      </c>
      <c r="N1371" s="18">
        <v>50.65</v>
      </c>
      <c r="O1371" s="18">
        <v>5.46</v>
      </c>
      <c r="P1371" s="18">
        <v>478.18</v>
      </c>
      <c r="Q1371" s="14" t="s">
        <v>80</v>
      </c>
      <c r="R1371" s="14" t="s">
        <v>28</v>
      </c>
      <c r="S1371" s="14" t="s">
        <v>339</v>
      </c>
      <c r="T1371" s="14" t="s">
        <v>82</v>
      </c>
      <c r="U1371" s="14" t="s">
        <v>43</v>
      </c>
      <c r="V1371" s="14" t="s">
        <v>3706</v>
      </c>
    </row>
    <row r="1372" spans="1:22" ht="17.100000000000001" customHeight="1" x14ac:dyDescent="0.25">
      <c r="A1372" s="28" t="s">
        <v>4110</v>
      </c>
      <c r="B1372" s="10">
        <v>44645</v>
      </c>
      <c r="C1372" s="9">
        <f t="shared" si="21"/>
        <v>2022</v>
      </c>
      <c r="D1372" s="9" t="str">
        <f>TEXT(salestable[[#This Row],[OrderDate]],"MMM")</f>
        <v>Mar</v>
      </c>
      <c r="E1372" s="9" t="s">
        <v>4111</v>
      </c>
      <c r="F1372" s="9" t="s">
        <v>620</v>
      </c>
      <c r="G1372" s="9" t="s">
        <v>215</v>
      </c>
      <c r="H1372" s="9" t="s">
        <v>216</v>
      </c>
      <c r="I1372" s="9" t="s">
        <v>108</v>
      </c>
      <c r="J1372" s="9" t="s">
        <v>79</v>
      </c>
      <c r="K1372" s="25">
        <v>4</v>
      </c>
      <c r="L1372" s="11">
        <v>75.39</v>
      </c>
      <c r="M1372" s="12">
        <v>0.25</v>
      </c>
      <c r="N1372" s="13">
        <v>40.71</v>
      </c>
      <c r="O1372" s="13">
        <v>12.95</v>
      </c>
      <c r="P1372" s="13">
        <v>279.83</v>
      </c>
      <c r="Q1372" s="9" t="s">
        <v>80</v>
      </c>
      <c r="R1372" s="9" t="s">
        <v>181</v>
      </c>
      <c r="S1372" s="9" t="s">
        <v>89</v>
      </c>
      <c r="T1372" s="9" t="s">
        <v>90</v>
      </c>
      <c r="U1372" s="9" t="s">
        <v>31</v>
      </c>
      <c r="V1372" s="9" t="s">
        <v>3602</v>
      </c>
    </row>
    <row r="1373" spans="1:22" ht="17.100000000000001" customHeight="1" x14ac:dyDescent="0.25">
      <c r="A1373" s="29" t="s">
        <v>4112</v>
      </c>
      <c r="B1373" s="15">
        <v>44058</v>
      </c>
      <c r="C1373" s="9">
        <f t="shared" si="21"/>
        <v>2020</v>
      </c>
      <c r="D1373" s="9" t="str">
        <f>TEXT(salestable[[#This Row],[OrderDate]],"MMM")</f>
        <v>Aug</v>
      </c>
      <c r="E1373" s="14" t="s">
        <v>4113</v>
      </c>
      <c r="F1373" s="14" t="s">
        <v>351</v>
      </c>
      <c r="G1373" s="14" t="s">
        <v>244</v>
      </c>
      <c r="H1373" s="14" t="s">
        <v>245</v>
      </c>
      <c r="I1373" s="14" t="s">
        <v>38</v>
      </c>
      <c r="J1373" s="14" t="s">
        <v>39</v>
      </c>
      <c r="K1373" s="25">
        <v>3</v>
      </c>
      <c r="L1373" s="16">
        <v>163.28</v>
      </c>
      <c r="M1373" s="17">
        <v>0</v>
      </c>
      <c r="N1373" s="18">
        <v>88.17</v>
      </c>
      <c r="O1373" s="18">
        <v>4.17</v>
      </c>
      <c r="P1373" s="18">
        <v>582.17999999999995</v>
      </c>
      <c r="Q1373" s="14" t="s">
        <v>40</v>
      </c>
      <c r="R1373" s="14" t="s">
        <v>28</v>
      </c>
      <c r="S1373" s="14" t="s">
        <v>60</v>
      </c>
      <c r="T1373" s="14" t="s">
        <v>61</v>
      </c>
      <c r="U1373" s="14" t="s">
        <v>43</v>
      </c>
      <c r="V1373" s="14" t="s">
        <v>1035</v>
      </c>
    </row>
    <row r="1374" spans="1:22" ht="17.100000000000001" customHeight="1" x14ac:dyDescent="0.25">
      <c r="A1374" s="28" t="s">
        <v>4114</v>
      </c>
      <c r="B1374" s="10">
        <v>44046</v>
      </c>
      <c r="C1374" s="9">
        <f t="shared" si="21"/>
        <v>2020</v>
      </c>
      <c r="D1374" s="9" t="str">
        <f>TEXT(salestable[[#This Row],[OrderDate]],"MMM")</f>
        <v>Aug</v>
      </c>
      <c r="E1374" s="9" t="s">
        <v>4115</v>
      </c>
      <c r="F1374" s="9" t="s">
        <v>65</v>
      </c>
      <c r="G1374" s="9" t="s">
        <v>469</v>
      </c>
      <c r="H1374" s="9" t="s">
        <v>470</v>
      </c>
      <c r="I1374" s="9" t="s">
        <v>108</v>
      </c>
      <c r="J1374" s="9" t="s">
        <v>123</v>
      </c>
      <c r="K1374" s="25">
        <v>1</v>
      </c>
      <c r="L1374" s="11">
        <v>588.99</v>
      </c>
      <c r="M1374" s="12">
        <v>0.1</v>
      </c>
      <c r="N1374" s="13">
        <v>63.61</v>
      </c>
      <c r="O1374" s="13">
        <v>0.06</v>
      </c>
      <c r="P1374" s="13">
        <v>593.76</v>
      </c>
      <c r="Q1374" s="9" t="s">
        <v>69</v>
      </c>
      <c r="R1374" s="9" t="s">
        <v>132</v>
      </c>
      <c r="S1374" s="9" t="s">
        <v>139</v>
      </c>
      <c r="T1374" s="9" t="s">
        <v>140</v>
      </c>
      <c r="U1374" s="9" t="s">
        <v>72</v>
      </c>
      <c r="V1374" s="9" t="s">
        <v>4116</v>
      </c>
    </row>
    <row r="1375" spans="1:22" ht="17.100000000000001" customHeight="1" x14ac:dyDescent="0.25">
      <c r="A1375" s="29" t="s">
        <v>4117</v>
      </c>
      <c r="B1375" s="15">
        <v>44778</v>
      </c>
      <c r="C1375" s="9">
        <f t="shared" si="21"/>
        <v>2022</v>
      </c>
      <c r="D1375" s="9" t="str">
        <f>TEXT(salestable[[#This Row],[OrderDate]],"MMM")</f>
        <v>Aug</v>
      </c>
      <c r="E1375" s="14" t="s">
        <v>4118</v>
      </c>
      <c r="F1375" s="14" t="s">
        <v>474</v>
      </c>
      <c r="G1375" s="14" t="s">
        <v>77</v>
      </c>
      <c r="H1375" s="14" t="s">
        <v>78</v>
      </c>
      <c r="I1375" s="14" t="s">
        <v>108</v>
      </c>
      <c r="J1375" s="14" t="s">
        <v>58</v>
      </c>
      <c r="K1375" s="25">
        <v>1</v>
      </c>
      <c r="L1375" s="16">
        <v>434.13</v>
      </c>
      <c r="M1375" s="17">
        <v>0</v>
      </c>
      <c r="N1375" s="18">
        <v>21.71</v>
      </c>
      <c r="O1375" s="18">
        <v>6.36</v>
      </c>
      <c r="P1375" s="18">
        <v>462.2</v>
      </c>
      <c r="Q1375" s="14" t="s">
        <v>69</v>
      </c>
      <c r="R1375" s="14" t="s">
        <v>28</v>
      </c>
      <c r="S1375" s="14" t="s">
        <v>166</v>
      </c>
      <c r="T1375" s="14" t="s">
        <v>167</v>
      </c>
      <c r="U1375" s="14" t="s">
        <v>91</v>
      </c>
      <c r="V1375" s="14" t="s">
        <v>2471</v>
      </c>
    </row>
    <row r="1376" spans="1:22" ht="17.100000000000001" customHeight="1" x14ac:dyDescent="0.25">
      <c r="A1376" s="28" t="s">
        <v>4119</v>
      </c>
      <c r="B1376" s="10">
        <v>45550</v>
      </c>
      <c r="C1376" s="9">
        <f t="shared" si="21"/>
        <v>2024</v>
      </c>
      <c r="D1376" s="9" t="str">
        <f>TEXT(salestable[[#This Row],[OrderDate]],"MMM")</f>
        <v>Sep</v>
      </c>
      <c r="E1376" s="9" t="s">
        <v>4120</v>
      </c>
      <c r="F1376" s="9" t="s">
        <v>2236</v>
      </c>
      <c r="G1376" s="9" t="s">
        <v>202</v>
      </c>
      <c r="H1376" s="9" t="s">
        <v>203</v>
      </c>
      <c r="I1376" s="9" t="s">
        <v>98</v>
      </c>
      <c r="J1376" s="9" t="s">
        <v>256</v>
      </c>
      <c r="K1376" s="25">
        <v>5</v>
      </c>
      <c r="L1376" s="11">
        <v>246.18</v>
      </c>
      <c r="M1376" s="12">
        <v>0.05</v>
      </c>
      <c r="N1376" s="13">
        <v>58.47</v>
      </c>
      <c r="O1376" s="13">
        <v>7.68</v>
      </c>
      <c r="P1376" s="13">
        <v>1235.51</v>
      </c>
      <c r="Q1376" s="9" t="s">
        <v>27</v>
      </c>
      <c r="R1376" s="9" t="s">
        <v>28</v>
      </c>
      <c r="S1376" s="9" t="s">
        <v>116</v>
      </c>
      <c r="T1376" s="9" t="s">
        <v>42</v>
      </c>
      <c r="U1376" s="9" t="s">
        <v>43</v>
      </c>
      <c r="V1376" s="9" t="s">
        <v>4121</v>
      </c>
    </row>
    <row r="1377" spans="1:22" ht="17.100000000000001" customHeight="1" x14ac:dyDescent="0.25">
      <c r="A1377" s="29" t="s">
        <v>4122</v>
      </c>
      <c r="B1377" s="15">
        <v>43845</v>
      </c>
      <c r="C1377" s="9">
        <f t="shared" si="21"/>
        <v>2020</v>
      </c>
      <c r="D1377" s="9" t="str">
        <f>TEXT(salestable[[#This Row],[OrderDate]],"MMM")</f>
        <v>Jan</v>
      </c>
      <c r="E1377" s="14" t="s">
        <v>4123</v>
      </c>
      <c r="F1377" s="14" t="s">
        <v>336</v>
      </c>
      <c r="G1377" s="14" t="s">
        <v>592</v>
      </c>
      <c r="H1377" s="14" t="s">
        <v>593</v>
      </c>
      <c r="I1377" s="14" t="s">
        <v>108</v>
      </c>
      <c r="J1377" s="14" t="s">
        <v>263</v>
      </c>
      <c r="K1377" s="25">
        <v>1</v>
      </c>
      <c r="L1377" s="16">
        <v>253.16</v>
      </c>
      <c r="M1377" s="17">
        <v>0.1</v>
      </c>
      <c r="N1377" s="18">
        <v>11.39</v>
      </c>
      <c r="O1377" s="18">
        <v>5.86</v>
      </c>
      <c r="P1377" s="18">
        <v>245.09</v>
      </c>
      <c r="Q1377" s="14" t="s">
        <v>40</v>
      </c>
      <c r="R1377" s="14" t="s">
        <v>28</v>
      </c>
      <c r="S1377" s="14" t="s">
        <v>154</v>
      </c>
      <c r="T1377" s="14" t="s">
        <v>155</v>
      </c>
      <c r="U1377" s="14" t="s">
        <v>43</v>
      </c>
      <c r="V1377" s="14" t="s">
        <v>4124</v>
      </c>
    </row>
    <row r="1378" spans="1:22" ht="17.100000000000001" customHeight="1" x14ac:dyDescent="0.25">
      <c r="A1378" s="28" t="s">
        <v>4125</v>
      </c>
      <c r="B1378" s="10">
        <v>45011</v>
      </c>
      <c r="C1378" s="9">
        <f t="shared" si="21"/>
        <v>2023</v>
      </c>
      <c r="D1378" s="9" t="str">
        <f>TEXT(salestable[[#This Row],[OrderDate]],"MMM")</f>
        <v>Mar</v>
      </c>
      <c r="E1378" s="9" t="s">
        <v>4126</v>
      </c>
      <c r="F1378" s="9" t="s">
        <v>753</v>
      </c>
      <c r="G1378" s="9" t="s">
        <v>380</v>
      </c>
      <c r="H1378" s="9" t="s">
        <v>381</v>
      </c>
      <c r="I1378" s="9" t="s">
        <v>50</v>
      </c>
      <c r="J1378" s="9" t="s">
        <v>109</v>
      </c>
      <c r="K1378" s="25">
        <v>3</v>
      </c>
      <c r="L1378" s="11">
        <v>359.13</v>
      </c>
      <c r="M1378" s="12">
        <v>0</v>
      </c>
      <c r="N1378" s="13">
        <v>86.19</v>
      </c>
      <c r="O1378" s="13">
        <v>2.29</v>
      </c>
      <c r="P1378" s="13">
        <v>1165.8699999999999</v>
      </c>
      <c r="Q1378" s="9" t="s">
        <v>27</v>
      </c>
      <c r="R1378" s="9" t="s">
        <v>28</v>
      </c>
      <c r="S1378" s="9" t="s">
        <v>166</v>
      </c>
      <c r="T1378" s="9" t="s">
        <v>167</v>
      </c>
      <c r="U1378" s="9" t="s">
        <v>43</v>
      </c>
      <c r="V1378" s="9" t="s">
        <v>4127</v>
      </c>
    </row>
    <row r="1379" spans="1:22" ht="17.100000000000001" customHeight="1" x14ac:dyDescent="0.25">
      <c r="A1379" s="29" t="s">
        <v>4128</v>
      </c>
      <c r="B1379" s="15">
        <v>45502</v>
      </c>
      <c r="C1379" s="9">
        <f t="shared" si="21"/>
        <v>2024</v>
      </c>
      <c r="D1379" s="9" t="str">
        <f>TEXT(salestable[[#This Row],[OrderDate]],"MMM")</f>
        <v>Jul</v>
      </c>
      <c r="E1379" s="14" t="s">
        <v>4129</v>
      </c>
      <c r="F1379" s="14" t="s">
        <v>1885</v>
      </c>
      <c r="G1379" s="14" t="s">
        <v>244</v>
      </c>
      <c r="H1379" s="14" t="s">
        <v>245</v>
      </c>
      <c r="I1379" s="14" t="s">
        <v>108</v>
      </c>
      <c r="J1379" s="14" t="s">
        <v>354</v>
      </c>
      <c r="K1379" s="25">
        <v>2</v>
      </c>
      <c r="L1379" s="16">
        <v>12.11</v>
      </c>
      <c r="M1379" s="17">
        <v>0.15</v>
      </c>
      <c r="N1379" s="18">
        <v>0</v>
      </c>
      <c r="O1379" s="18">
        <v>2.21</v>
      </c>
      <c r="P1379" s="18">
        <v>22.8</v>
      </c>
      <c r="Q1379" s="14" t="s">
        <v>69</v>
      </c>
      <c r="R1379" s="14" t="s">
        <v>28</v>
      </c>
      <c r="S1379" s="14" t="s">
        <v>182</v>
      </c>
      <c r="T1379" s="14" t="s">
        <v>183</v>
      </c>
      <c r="U1379" s="14" t="s">
        <v>43</v>
      </c>
      <c r="V1379" s="14" t="s">
        <v>4130</v>
      </c>
    </row>
    <row r="1380" spans="1:22" ht="17.100000000000001" customHeight="1" x14ac:dyDescent="0.25">
      <c r="A1380" s="28" t="s">
        <v>4131</v>
      </c>
      <c r="B1380" s="10">
        <v>45115</v>
      </c>
      <c r="C1380" s="9">
        <f t="shared" si="21"/>
        <v>2023</v>
      </c>
      <c r="D1380" s="9" t="str">
        <f>TEXT(salestable[[#This Row],[OrderDate]],"MMM")</f>
        <v>Jul</v>
      </c>
      <c r="E1380" s="9" t="s">
        <v>4132</v>
      </c>
      <c r="F1380" s="9" t="s">
        <v>2056</v>
      </c>
      <c r="G1380" s="9" t="s">
        <v>302</v>
      </c>
      <c r="H1380" s="9" t="s">
        <v>303</v>
      </c>
      <c r="I1380" s="9" t="s">
        <v>50</v>
      </c>
      <c r="J1380" s="9" t="s">
        <v>68</v>
      </c>
      <c r="K1380" s="25">
        <v>1</v>
      </c>
      <c r="L1380" s="11">
        <v>426.52</v>
      </c>
      <c r="M1380" s="12">
        <v>0.05</v>
      </c>
      <c r="N1380" s="13">
        <v>72.930000000000007</v>
      </c>
      <c r="O1380" s="13">
        <v>9.48</v>
      </c>
      <c r="P1380" s="13">
        <v>487.6</v>
      </c>
      <c r="Q1380" s="9" t="s">
        <v>69</v>
      </c>
      <c r="R1380" s="9" t="s">
        <v>181</v>
      </c>
      <c r="S1380" s="9" t="s">
        <v>188</v>
      </c>
      <c r="T1380" s="9" t="s">
        <v>82</v>
      </c>
      <c r="U1380" s="9" t="s">
        <v>43</v>
      </c>
      <c r="V1380" s="9" t="s">
        <v>4133</v>
      </c>
    </row>
    <row r="1381" spans="1:22" ht="17.100000000000001" customHeight="1" x14ac:dyDescent="0.25">
      <c r="A1381" s="29" t="s">
        <v>4134</v>
      </c>
      <c r="B1381" s="15">
        <v>45011</v>
      </c>
      <c r="C1381" s="9">
        <f t="shared" si="21"/>
        <v>2023</v>
      </c>
      <c r="D1381" s="9" t="str">
        <f>TEXT(salestable[[#This Row],[OrderDate]],"MMM")</f>
        <v>Mar</v>
      </c>
      <c r="E1381" s="14" t="s">
        <v>4135</v>
      </c>
      <c r="F1381" s="14" t="s">
        <v>549</v>
      </c>
      <c r="G1381" s="14" t="s">
        <v>400</v>
      </c>
      <c r="H1381" s="14" t="s">
        <v>401</v>
      </c>
      <c r="I1381" s="14" t="s">
        <v>108</v>
      </c>
      <c r="J1381" s="14" t="s">
        <v>79</v>
      </c>
      <c r="K1381" s="25">
        <v>3</v>
      </c>
      <c r="L1381" s="16">
        <v>42.53</v>
      </c>
      <c r="M1381" s="17">
        <v>0.05</v>
      </c>
      <c r="N1381" s="18">
        <v>6.06</v>
      </c>
      <c r="O1381" s="18">
        <v>6.62</v>
      </c>
      <c r="P1381" s="18">
        <v>133.88999999999999</v>
      </c>
      <c r="Q1381" s="14" t="s">
        <v>69</v>
      </c>
      <c r="R1381" s="14" t="s">
        <v>28</v>
      </c>
      <c r="S1381" s="14" t="s">
        <v>51</v>
      </c>
      <c r="T1381" s="14" t="s">
        <v>42</v>
      </c>
      <c r="U1381" s="14" t="s">
        <v>31</v>
      </c>
      <c r="V1381" s="14" t="s">
        <v>4136</v>
      </c>
    </row>
    <row r="1382" spans="1:22" ht="17.100000000000001" customHeight="1" x14ac:dyDescent="0.25">
      <c r="A1382" s="28" t="s">
        <v>4137</v>
      </c>
      <c r="B1382" s="10">
        <v>43877</v>
      </c>
      <c r="C1382" s="9">
        <f t="shared" si="21"/>
        <v>2020</v>
      </c>
      <c r="D1382" s="9" t="str">
        <f>TEXT(salestable[[#This Row],[OrderDate]],"MMM")</f>
        <v>Feb</v>
      </c>
      <c r="E1382" s="9" t="s">
        <v>4138</v>
      </c>
      <c r="F1382" s="9" t="s">
        <v>757</v>
      </c>
      <c r="G1382" s="9" t="s">
        <v>66</v>
      </c>
      <c r="H1382" s="9" t="s">
        <v>67</v>
      </c>
      <c r="I1382" s="9" t="s">
        <v>25</v>
      </c>
      <c r="J1382" s="9" t="s">
        <v>263</v>
      </c>
      <c r="K1382" s="25">
        <v>5</v>
      </c>
      <c r="L1382" s="11">
        <v>303.37</v>
      </c>
      <c r="M1382" s="12">
        <v>0.15</v>
      </c>
      <c r="N1382" s="13">
        <v>64.47</v>
      </c>
      <c r="O1382" s="13">
        <v>10.78</v>
      </c>
      <c r="P1382" s="13">
        <v>1364.57</v>
      </c>
      <c r="Q1382" s="9" t="s">
        <v>40</v>
      </c>
      <c r="R1382" s="9" t="s">
        <v>28</v>
      </c>
      <c r="S1382" s="9" t="s">
        <v>145</v>
      </c>
      <c r="T1382" s="9" t="s">
        <v>146</v>
      </c>
      <c r="U1382" s="9" t="s">
        <v>43</v>
      </c>
      <c r="V1382" s="9" t="s">
        <v>4139</v>
      </c>
    </row>
    <row r="1383" spans="1:22" ht="17.100000000000001" customHeight="1" x14ac:dyDescent="0.25">
      <c r="A1383" s="29" t="s">
        <v>4140</v>
      </c>
      <c r="B1383" s="15">
        <v>44154</v>
      </c>
      <c r="C1383" s="9">
        <f t="shared" si="21"/>
        <v>2020</v>
      </c>
      <c r="D1383" s="9" t="str">
        <f>TEXT(salestable[[#This Row],[OrderDate]],"MMM")</f>
        <v>Nov</v>
      </c>
      <c r="E1383" s="14" t="s">
        <v>4141</v>
      </c>
      <c r="F1383" s="14" t="s">
        <v>791</v>
      </c>
      <c r="G1383" s="14" t="s">
        <v>23</v>
      </c>
      <c r="H1383" s="14" t="s">
        <v>24</v>
      </c>
      <c r="I1383" s="14" t="s">
        <v>180</v>
      </c>
      <c r="J1383" s="14" t="s">
        <v>256</v>
      </c>
      <c r="K1383" s="25">
        <v>1</v>
      </c>
      <c r="L1383" s="16">
        <v>376.67</v>
      </c>
      <c r="M1383" s="17">
        <v>0</v>
      </c>
      <c r="N1383" s="18">
        <v>18.829999999999998</v>
      </c>
      <c r="O1383" s="18">
        <v>9.83</v>
      </c>
      <c r="P1383" s="18">
        <v>405.33</v>
      </c>
      <c r="Q1383" s="14" t="s">
        <v>27</v>
      </c>
      <c r="R1383" s="14" t="s">
        <v>28</v>
      </c>
      <c r="S1383" s="14" t="s">
        <v>116</v>
      </c>
      <c r="T1383" s="14" t="s">
        <v>42</v>
      </c>
      <c r="U1383" s="14" t="s">
        <v>43</v>
      </c>
      <c r="V1383" s="14" t="s">
        <v>4142</v>
      </c>
    </row>
    <row r="1384" spans="1:22" ht="17.100000000000001" customHeight="1" x14ac:dyDescent="0.25">
      <c r="A1384" s="28" t="s">
        <v>4143</v>
      </c>
      <c r="B1384" s="10">
        <v>44674</v>
      </c>
      <c r="C1384" s="9">
        <f t="shared" si="21"/>
        <v>2022</v>
      </c>
      <c r="D1384" s="9" t="str">
        <f>TEXT(salestable[[#This Row],[OrderDate]],"MMM")</f>
        <v>Apr</v>
      </c>
      <c r="E1384" s="9" t="s">
        <v>4144</v>
      </c>
      <c r="F1384" s="9" t="s">
        <v>1321</v>
      </c>
      <c r="G1384" s="9" t="s">
        <v>358</v>
      </c>
      <c r="H1384" s="9" t="s">
        <v>359</v>
      </c>
      <c r="I1384" s="9" t="s">
        <v>25</v>
      </c>
      <c r="J1384" s="9" t="s">
        <v>256</v>
      </c>
      <c r="K1384" s="25">
        <v>1</v>
      </c>
      <c r="L1384" s="11">
        <v>366.48</v>
      </c>
      <c r="M1384" s="12">
        <v>0.1</v>
      </c>
      <c r="N1384" s="13">
        <v>26.39</v>
      </c>
      <c r="O1384" s="13">
        <v>14.85</v>
      </c>
      <c r="P1384" s="13">
        <v>371.07</v>
      </c>
      <c r="Q1384" s="9" t="s">
        <v>69</v>
      </c>
      <c r="R1384" s="9" t="s">
        <v>28</v>
      </c>
      <c r="S1384" s="9" t="s">
        <v>166</v>
      </c>
      <c r="T1384" s="9" t="s">
        <v>167</v>
      </c>
      <c r="U1384" s="9" t="s">
        <v>43</v>
      </c>
      <c r="V1384" s="9" t="s">
        <v>4145</v>
      </c>
    </row>
    <row r="1385" spans="1:22" ht="17.100000000000001" customHeight="1" x14ac:dyDescent="0.25">
      <c r="A1385" s="29" t="s">
        <v>4146</v>
      </c>
      <c r="B1385" s="15">
        <v>45539</v>
      </c>
      <c r="C1385" s="9">
        <f t="shared" si="21"/>
        <v>2024</v>
      </c>
      <c r="D1385" s="9" t="str">
        <f>TEXT(salestable[[#This Row],[OrderDate]],"MMM")</f>
        <v>Sep</v>
      </c>
      <c r="E1385" s="14" t="s">
        <v>4147</v>
      </c>
      <c r="F1385" s="14" t="s">
        <v>865</v>
      </c>
      <c r="G1385" s="14" t="s">
        <v>196</v>
      </c>
      <c r="H1385" s="14" t="s">
        <v>197</v>
      </c>
      <c r="I1385" s="14" t="s">
        <v>108</v>
      </c>
      <c r="J1385" s="14" t="s">
        <v>58</v>
      </c>
      <c r="K1385" s="25">
        <v>2</v>
      </c>
      <c r="L1385" s="16">
        <v>541.80999999999995</v>
      </c>
      <c r="M1385" s="17">
        <v>0.1</v>
      </c>
      <c r="N1385" s="18">
        <v>175.55</v>
      </c>
      <c r="O1385" s="18">
        <v>10.19</v>
      </c>
      <c r="P1385" s="18">
        <v>1161</v>
      </c>
      <c r="Q1385" s="14" t="s">
        <v>69</v>
      </c>
      <c r="R1385" s="14" t="s">
        <v>28</v>
      </c>
      <c r="S1385" s="14" t="s">
        <v>188</v>
      </c>
      <c r="T1385" s="14" t="s">
        <v>82</v>
      </c>
      <c r="U1385" s="14" t="s">
        <v>43</v>
      </c>
      <c r="V1385" s="14" t="s">
        <v>4148</v>
      </c>
    </row>
    <row r="1386" spans="1:22" ht="17.100000000000001" customHeight="1" x14ac:dyDescent="0.25">
      <c r="A1386" s="28" t="s">
        <v>4149</v>
      </c>
      <c r="B1386" s="10">
        <v>43960</v>
      </c>
      <c r="C1386" s="9">
        <f t="shared" si="21"/>
        <v>2020</v>
      </c>
      <c r="D1386" s="9" t="str">
        <f>TEXT(salestable[[#This Row],[OrderDate]],"MMM")</f>
        <v>May</v>
      </c>
      <c r="E1386" s="9" t="s">
        <v>4150</v>
      </c>
      <c r="F1386" s="9" t="s">
        <v>597</v>
      </c>
      <c r="G1386" s="9" t="s">
        <v>812</v>
      </c>
      <c r="H1386" s="9" t="s">
        <v>813</v>
      </c>
      <c r="I1386" s="9" t="s">
        <v>108</v>
      </c>
      <c r="J1386" s="9" t="s">
        <v>68</v>
      </c>
      <c r="K1386" s="25">
        <v>1</v>
      </c>
      <c r="L1386" s="11">
        <v>137.61000000000001</v>
      </c>
      <c r="M1386" s="12">
        <v>0</v>
      </c>
      <c r="N1386" s="13">
        <v>11.01</v>
      </c>
      <c r="O1386" s="13">
        <v>14.77</v>
      </c>
      <c r="P1386" s="13">
        <v>163.38999999999999</v>
      </c>
      <c r="Q1386" s="9" t="s">
        <v>69</v>
      </c>
      <c r="R1386" s="9" t="s">
        <v>28</v>
      </c>
      <c r="S1386" s="9" t="s">
        <v>145</v>
      </c>
      <c r="T1386" s="9" t="s">
        <v>146</v>
      </c>
      <c r="U1386" s="9" t="s">
        <v>43</v>
      </c>
      <c r="V1386" s="9" t="s">
        <v>4151</v>
      </c>
    </row>
    <row r="1387" spans="1:22" ht="17.100000000000001" customHeight="1" x14ac:dyDescent="0.25">
      <c r="A1387" s="29" t="s">
        <v>4152</v>
      </c>
      <c r="B1387" s="15">
        <v>45265</v>
      </c>
      <c r="C1387" s="9">
        <f t="shared" si="21"/>
        <v>2023</v>
      </c>
      <c r="D1387" s="9" t="str">
        <f>TEXT(salestable[[#This Row],[OrderDate]],"MMM")</f>
        <v>Dec</v>
      </c>
      <c r="E1387" s="14" t="s">
        <v>4153</v>
      </c>
      <c r="F1387" s="14" t="s">
        <v>1458</v>
      </c>
      <c r="G1387" s="14" t="s">
        <v>48</v>
      </c>
      <c r="H1387" s="14" t="s">
        <v>49</v>
      </c>
      <c r="I1387" s="14" t="s">
        <v>50</v>
      </c>
      <c r="J1387" s="14" t="s">
        <v>68</v>
      </c>
      <c r="K1387" s="25">
        <v>2</v>
      </c>
      <c r="L1387" s="16">
        <v>117.71</v>
      </c>
      <c r="M1387" s="17">
        <v>0.05</v>
      </c>
      <c r="N1387" s="18">
        <v>11.18</v>
      </c>
      <c r="O1387" s="18">
        <v>10.210000000000001</v>
      </c>
      <c r="P1387" s="18">
        <v>245.04</v>
      </c>
      <c r="Q1387" s="14" t="s">
        <v>69</v>
      </c>
      <c r="R1387" s="14" t="s">
        <v>28</v>
      </c>
      <c r="S1387" s="14" t="s">
        <v>145</v>
      </c>
      <c r="T1387" s="14" t="s">
        <v>146</v>
      </c>
      <c r="U1387" s="14" t="s">
        <v>235</v>
      </c>
      <c r="V1387" s="14" t="s">
        <v>4154</v>
      </c>
    </row>
    <row r="1388" spans="1:22" ht="17.100000000000001" customHeight="1" x14ac:dyDescent="0.25">
      <c r="A1388" s="28" t="s">
        <v>4155</v>
      </c>
      <c r="B1388" s="10">
        <v>43925</v>
      </c>
      <c r="C1388" s="9">
        <f t="shared" si="21"/>
        <v>2020</v>
      </c>
      <c r="D1388" s="9" t="str">
        <f>TEXT(salestable[[#This Row],[OrderDate]],"MMM")</f>
        <v>Apr</v>
      </c>
      <c r="E1388" s="9" t="s">
        <v>4156</v>
      </c>
      <c r="F1388" s="9" t="s">
        <v>2575</v>
      </c>
      <c r="G1388" s="9" t="s">
        <v>812</v>
      </c>
      <c r="H1388" s="9" t="s">
        <v>813</v>
      </c>
      <c r="I1388" s="9" t="s">
        <v>50</v>
      </c>
      <c r="J1388" s="9" t="s">
        <v>79</v>
      </c>
      <c r="K1388" s="25">
        <v>3</v>
      </c>
      <c r="L1388" s="11">
        <v>405.8</v>
      </c>
      <c r="M1388" s="12">
        <v>0</v>
      </c>
      <c r="N1388" s="13">
        <v>60.87</v>
      </c>
      <c r="O1388" s="13">
        <v>3.63</v>
      </c>
      <c r="P1388" s="13">
        <v>1281.9000000000001</v>
      </c>
      <c r="Q1388" s="9" t="s">
        <v>153</v>
      </c>
      <c r="R1388" s="9" t="s">
        <v>28</v>
      </c>
      <c r="S1388" s="9" t="s">
        <v>51</v>
      </c>
      <c r="T1388" s="9" t="s">
        <v>42</v>
      </c>
      <c r="U1388" s="9" t="s">
        <v>43</v>
      </c>
      <c r="V1388" s="9" t="s">
        <v>3286</v>
      </c>
    </row>
    <row r="1389" spans="1:22" ht="17.100000000000001" customHeight="1" x14ac:dyDescent="0.25">
      <c r="A1389" s="29" t="s">
        <v>4157</v>
      </c>
      <c r="B1389" s="15">
        <v>44457</v>
      </c>
      <c r="C1389" s="9">
        <f t="shared" si="21"/>
        <v>2021</v>
      </c>
      <c r="D1389" s="9" t="str">
        <f>TEXT(salestable[[#This Row],[OrderDate]],"MMM")</f>
        <v>Sep</v>
      </c>
      <c r="E1389" s="14" t="s">
        <v>4158</v>
      </c>
      <c r="F1389" s="14" t="s">
        <v>22</v>
      </c>
      <c r="G1389" s="14" t="s">
        <v>244</v>
      </c>
      <c r="H1389" s="14" t="s">
        <v>245</v>
      </c>
      <c r="I1389" s="14" t="s">
        <v>108</v>
      </c>
      <c r="J1389" s="14" t="s">
        <v>123</v>
      </c>
      <c r="K1389" s="25">
        <v>5</v>
      </c>
      <c r="L1389" s="16">
        <v>280.95999999999998</v>
      </c>
      <c r="M1389" s="17">
        <v>0</v>
      </c>
      <c r="N1389" s="18">
        <v>0</v>
      </c>
      <c r="O1389" s="18">
        <v>0.67</v>
      </c>
      <c r="P1389" s="18">
        <v>1405.47</v>
      </c>
      <c r="Q1389" s="14" t="s">
        <v>27</v>
      </c>
      <c r="R1389" s="14" t="s">
        <v>132</v>
      </c>
      <c r="S1389" s="14" t="s">
        <v>139</v>
      </c>
      <c r="T1389" s="14" t="s">
        <v>140</v>
      </c>
      <c r="U1389" s="14" t="s">
        <v>43</v>
      </c>
      <c r="V1389" s="14" t="s">
        <v>4159</v>
      </c>
    </row>
    <row r="1390" spans="1:22" ht="17.100000000000001" customHeight="1" x14ac:dyDescent="0.25">
      <c r="A1390" s="28" t="s">
        <v>4160</v>
      </c>
      <c r="B1390" s="10">
        <v>44585</v>
      </c>
      <c r="C1390" s="9">
        <f t="shared" si="21"/>
        <v>2022</v>
      </c>
      <c r="D1390" s="9" t="str">
        <f>TEXT(salestable[[#This Row],[OrderDate]],"MMM")</f>
        <v>Jan</v>
      </c>
      <c r="E1390" s="9" t="s">
        <v>4161</v>
      </c>
      <c r="F1390" s="9" t="s">
        <v>2468</v>
      </c>
      <c r="G1390" s="9" t="s">
        <v>178</v>
      </c>
      <c r="H1390" s="9" t="s">
        <v>179</v>
      </c>
      <c r="I1390" s="9" t="s">
        <v>50</v>
      </c>
      <c r="J1390" s="9" t="s">
        <v>26</v>
      </c>
      <c r="K1390" s="25">
        <v>2</v>
      </c>
      <c r="L1390" s="11">
        <v>457.46</v>
      </c>
      <c r="M1390" s="12">
        <v>0.15</v>
      </c>
      <c r="N1390" s="13">
        <v>0</v>
      </c>
      <c r="O1390" s="13">
        <v>0.11</v>
      </c>
      <c r="P1390" s="13">
        <v>777.79</v>
      </c>
      <c r="Q1390" s="9" t="s">
        <v>69</v>
      </c>
      <c r="R1390" s="9" t="s">
        <v>28</v>
      </c>
      <c r="S1390" s="9" t="s">
        <v>154</v>
      </c>
      <c r="T1390" s="9" t="s">
        <v>155</v>
      </c>
      <c r="U1390" s="9" t="s">
        <v>43</v>
      </c>
      <c r="V1390" s="9" t="s">
        <v>3649</v>
      </c>
    </row>
    <row r="1391" spans="1:22" ht="17.100000000000001" customHeight="1" x14ac:dyDescent="0.25">
      <c r="A1391" s="29" t="s">
        <v>4162</v>
      </c>
      <c r="B1391" s="15">
        <v>45146</v>
      </c>
      <c r="C1391" s="9">
        <f t="shared" si="21"/>
        <v>2023</v>
      </c>
      <c r="D1391" s="9" t="str">
        <f>TEXT(salestable[[#This Row],[OrderDate]],"MMM")</f>
        <v>Aug</v>
      </c>
      <c r="E1391" s="14" t="s">
        <v>4163</v>
      </c>
      <c r="F1391" s="14" t="s">
        <v>1174</v>
      </c>
      <c r="G1391" s="14" t="s">
        <v>280</v>
      </c>
      <c r="H1391" s="14" t="s">
        <v>281</v>
      </c>
      <c r="I1391" s="14" t="s">
        <v>38</v>
      </c>
      <c r="J1391" s="14" t="s">
        <v>26</v>
      </c>
      <c r="K1391" s="25">
        <v>1</v>
      </c>
      <c r="L1391" s="16">
        <v>276.97000000000003</v>
      </c>
      <c r="M1391" s="17">
        <v>0</v>
      </c>
      <c r="N1391" s="18">
        <v>0</v>
      </c>
      <c r="O1391" s="18">
        <v>11.97</v>
      </c>
      <c r="P1391" s="18">
        <v>288.94</v>
      </c>
      <c r="Q1391" s="14" t="s">
        <v>69</v>
      </c>
      <c r="R1391" s="14" t="s">
        <v>28</v>
      </c>
      <c r="S1391" s="14" t="s">
        <v>29</v>
      </c>
      <c r="T1391" s="14" t="s">
        <v>30</v>
      </c>
      <c r="U1391" s="14" t="s">
        <v>43</v>
      </c>
      <c r="V1391" s="14" t="s">
        <v>681</v>
      </c>
    </row>
    <row r="1392" spans="1:22" ht="17.100000000000001" customHeight="1" x14ac:dyDescent="0.25">
      <c r="A1392" s="28" t="s">
        <v>4164</v>
      </c>
      <c r="B1392" s="10">
        <v>44624</v>
      </c>
      <c r="C1392" s="9">
        <f t="shared" si="21"/>
        <v>2022</v>
      </c>
      <c r="D1392" s="9" t="str">
        <f>TEXT(salestable[[#This Row],[OrderDate]],"MMM")</f>
        <v>Mar</v>
      </c>
      <c r="E1392" s="9" t="s">
        <v>4165</v>
      </c>
      <c r="F1392" s="9" t="s">
        <v>768</v>
      </c>
      <c r="G1392" s="9" t="s">
        <v>196</v>
      </c>
      <c r="H1392" s="9" t="s">
        <v>197</v>
      </c>
      <c r="I1392" s="9" t="s">
        <v>25</v>
      </c>
      <c r="J1392" s="9" t="s">
        <v>39</v>
      </c>
      <c r="K1392" s="25">
        <v>2</v>
      </c>
      <c r="L1392" s="11">
        <v>353.52</v>
      </c>
      <c r="M1392" s="12">
        <v>0.15</v>
      </c>
      <c r="N1392" s="13">
        <v>48.08</v>
      </c>
      <c r="O1392" s="13">
        <v>8</v>
      </c>
      <c r="P1392" s="13">
        <v>657.06</v>
      </c>
      <c r="Q1392" s="9" t="s">
        <v>27</v>
      </c>
      <c r="R1392" s="9" t="s">
        <v>132</v>
      </c>
      <c r="S1392" s="9" t="s">
        <v>89</v>
      </c>
      <c r="T1392" s="9" t="s">
        <v>90</v>
      </c>
      <c r="U1392" s="9" t="s">
        <v>43</v>
      </c>
      <c r="V1392" s="9" t="s">
        <v>1019</v>
      </c>
    </row>
    <row r="1393" spans="1:22" ht="17.100000000000001" customHeight="1" x14ac:dyDescent="0.25">
      <c r="A1393" s="29" t="s">
        <v>4166</v>
      </c>
      <c r="B1393" s="15">
        <v>45137</v>
      </c>
      <c r="C1393" s="9">
        <f t="shared" si="21"/>
        <v>2023</v>
      </c>
      <c r="D1393" s="9" t="str">
        <f>TEXT(salestable[[#This Row],[OrderDate]],"MMM")</f>
        <v>Jul</v>
      </c>
      <c r="E1393" s="14" t="s">
        <v>4167</v>
      </c>
      <c r="F1393" s="14" t="s">
        <v>311</v>
      </c>
      <c r="G1393" s="14" t="s">
        <v>592</v>
      </c>
      <c r="H1393" s="14" t="s">
        <v>593</v>
      </c>
      <c r="I1393" s="14" t="s">
        <v>38</v>
      </c>
      <c r="J1393" s="14" t="s">
        <v>109</v>
      </c>
      <c r="K1393" s="25">
        <v>2</v>
      </c>
      <c r="L1393" s="16">
        <v>18.809999999999999</v>
      </c>
      <c r="M1393" s="17">
        <v>0.1</v>
      </c>
      <c r="N1393" s="18">
        <v>1.69</v>
      </c>
      <c r="O1393" s="18">
        <v>0.96</v>
      </c>
      <c r="P1393" s="18">
        <v>36.51</v>
      </c>
      <c r="Q1393" s="14" t="s">
        <v>40</v>
      </c>
      <c r="R1393" s="14" t="s">
        <v>28</v>
      </c>
      <c r="S1393" s="14" t="s">
        <v>166</v>
      </c>
      <c r="T1393" s="14" t="s">
        <v>167</v>
      </c>
      <c r="U1393" s="14" t="s">
        <v>43</v>
      </c>
      <c r="V1393" s="14" t="s">
        <v>44</v>
      </c>
    </row>
    <row r="1394" spans="1:22" ht="17.100000000000001" customHeight="1" x14ac:dyDescent="0.25">
      <c r="A1394" s="28" t="s">
        <v>4168</v>
      </c>
      <c r="B1394" s="10">
        <v>43899</v>
      </c>
      <c r="C1394" s="9">
        <f t="shared" si="21"/>
        <v>2020</v>
      </c>
      <c r="D1394" s="9" t="str">
        <f>TEXT(salestable[[#This Row],[OrderDate]],"MMM")</f>
        <v>Mar</v>
      </c>
      <c r="E1394" s="9" t="s">
        <v>4169</v>
      </c>
      <c r="F1394" s="9" t="s">
        <v>425</v>
      </c>
      <c r="G1394" s="9" t="s">
        <v>164</v>
      </c>
      <c r="H1394" s="9" t="s">
        <v>165</v>
      </c>
      <c r="I1394" s="9" t="s">
        <v>98</v>
      </c>
      <c r="J1394" s="9" t="s">
        <v>256</v>
      </c>
      <c r="K1394" s="25">
        <v>1</v>
      </c>
      <c r="L1394" s="11">
        <v>447.8</v>
      </c>
      <c r="M1394" s="12">
        <v>0.15</v>
      </c>
      <c r="N1394" s="13">
        <v>30.45</v>
      </c>
      <c r="O1394" s="13">
        <v>0.41</v>
      </c>
      <c r="P1394" s="13">
        <v>411.49</v>
      </c>
      <c r="Q1394" s="9" t="s">
        <v>27</v>
      </c>
      <c r="R1394" s="9" t="s">
        <v>132</v>
      </c>
      <c r="S1394" s="9" t="s">
        <v>41</v>
      </c>
      <c r="T1394" s="9" t="s">
        <v>42</v>
      </c>
      <c r="U1394" s="9" t="s">
        <v>43</v>
      </c>
      <c r="V1394" s="9" t="s">
        <v>3521</v>
      </c>
    </row>
    <row r="1395" spans="1:22" ht="17.100000000000001" customHeight="1" x14ac:dyDescent="0.25">
      <c r="A1395" s="29" t="s">
        <v>4170</v>
      </c>
      <c r="B1395" s="15">
        <v>45514</v>
      </c>
      <c r="C1395" s="9">
        <f t="shared" si="21"/>
        <v>2024</v>
      </c>
      <c r="D1395" s="9" t="str">
        <f>TEXT(salestable[[#This Row],[OrderDate]],"MMM")</f>
        <v>Aug</v>
      </c>
      <c r="E1395" s="14" t="s">
        <v>4171</v>
      </c>
      <c r="F1395" s="14" t="s">
        <v>1028</v>
      </c>
      <c r="G1395" s="14" t="s">
        <v>202</v>
      </c>
      <c r="H1395" s="14" t="s">
        <v>203</v>
      </c>
      <c r="I1395" s="14" t="s">
        <v>108</v>
      </c>
      <c r="J1395" s="14" t="s">
        <v>109</v>
      </c>
      <c r="K1395" s="25">
        <v>4</v>
      </c>
      <c r="L1395" s="16">
        <v>570.72</v>
      </c>
      <c r="M1395" s="17">
        <v>0</v>
      </c>
      <c r="N1395" s="18">
        <v>0</v>
      </c>
      <c r="O1395" s="18">
        <v>3.98</v>
      </c>
      <c r="P1395" s="18">
        <v>2286.86</v>
      </c>
      <c r="Q1395" s="14" t="s">
        <v>80</v>
      </c>
      <c r="R1395" s="14" t="s">
        <v>28</v>
      </c>
      <c r="S1395" s="14" t="s">
        <v>188</v>
      </c>
      <c r="T1395" s="14" t="s">
        <v>82</v>
      </c>
      <c r="U1395" s="14" t="s">
        <v>43</v>
      </c>
      <c r="V1395" s="14" t="s">
        <v>1575</v>
      </c>
    </row>
    <row r="1396" spans="1:22" ht="17.100000000000001" customHeight="1" x14ac:dyDescent="0.25">
      <c r="A1396" s="28" t="s">
        <v>4172</v>
      </c>
      <c r="B1396" s="10">
        <v>43841</v>
      </c>
      <c r="C1396" s="9">
        <f t="shared" si="21"/>
        <v>2020</v>
      </c>
      <c r="D1396" s="9" t="str">
        <f>TEXT(salestable[[#This Row],[OrderDate]],"MMM")</f>
        <v>Jan</v>
      </c>
      <c r="E1396" s="9" t="s">
        <v>4173</v>
      </c>
      <c r="F1396" s="9" t="s">
        <v>214</v>
      </c>
      <c r="G1396" s="9" t="s">
        <v>202</v>
      </c>
      <c r="H1396" s="9" t="s">
        <v>203</v>
      </c>
      <c r="I1396" s="9" t="s">
        <v>180</v>
      </c>
      <c r="J1396" s="9" t="s">
        <v>256</v>
      </c>
      <c r="K1396" s="25">
        <v>4</v>
      </c>
      <c r="L1396" s="11">
        <v>78.73</v>
      </c>
      <c r="M1396" s="12">
        <v>0.25</v>
      </c>
      <c r="N1396" s="13">
        <v>18.899999999999999</v>
      </c>
      <c r="O1396" s="13">
        <v>0.01</v>
      </c>
      <c r="P1396" s="13">
        <v>255.1</v>
      </c>
      <c r="Q1396" s="9" t="s">
        <v>27</v>
      </c>
      <c r="R1396" s="9" t="s">
        <v>28</v>
      </c>
      <c r="S1396" s="9" t="s">
        <v>124</v>
      </c>
      <c r="T1396" s="9" t="s">
        <v>125</v>
      </c>
      <c r="U1396" s="9" t="s">
        <v>43</v>
      </c>
      <c r="V1396" s="9" t="s">
        <v>653</v>
      </c>
    </row>
    <row r="1397" spans="1:22" ht="17.100000000000001" customHeight="1" x14ac:dyDescent="0.25">
      <c r="A1397" s="29" t="s">
        <v>4174</v>
      </c>
      <c r="B1397" s="15">
        <v>45108</v>
      </c>
      <c r="C1397" s="9">
        <f t="shared" si="21"/>
        <v>2023</v>
      </c>
      <c r="D1397" s="9" t="str">
        <f>TEXT(salestable[[#This Row],[OrderDate]],"MMM")</f>
        <v>Jul</v>
      </c>
      <c r="E1397" s="14" t="s">
        <v>4175</v>
      </c>
      <c r="F1397" s="14" t="s">
        <v>542</v>
      </c>
      <c r="G1397" s="14" t="s">
        <v>521</v>
      </c>
      <c r="H1397" s="14" t="s">
        <v>522</v>
      </c>
      <c r="I1397" s="14" t="s">
        <v>25</v>
      </c>
      <c r="J1397" s="14" t="s">
        <v>123</v>
      </c>
      <c r="K1397" s="25">
        <v>5</v>
      </c>
      <c r="L1397" s="16">
        <v>123.07</v>
      </c>
      <c r="M1397" s="17">
        <v>0.2</v>
      </c>
      <c r="N1397" s="18">
        <v>39.380000000000003</v>
      </c>
      <c r="O1397" s="18">
        <v>6.73</v>
      </c>
      <c r="P1397" s="18">
        <v>538.39</v>
      </c>
      <c r="Q1397" s="14" t="s">
        <v>69</v>
      </c>
      <c r="R1397" s="14" t="s">
        <v>28</v>
      </c>
      <c r="S1397" s="14" t="s">
        <v>210</v>
      </c>
      <c r="T1397" s="14" t="s">
        <v>42</v>
      </c>
      <c r="U1397" s="14" t="s">
        <v>43</v>
      </c>
      <c r="V1397" s="14" t="s">
        <v>3644</v>
      </c>
    </row>
    <row r="1398" spans="1:22" ht="17.100000000000001" customHeight="1" x14ac:dyDescent="0.25">
      <c r="A1398" s="28" t="s">
        <v>4176</v>
      </c>
      <c r="B1398" s="10">
        <v>44702</v>
      </c>
      <c r="C1398" s="9">
        <f t="shared" si="21"/>
        <v>2022</v>
      </c>
      <c r="D1398" s="9" t="str">
        <f>TEXT(salestable[[#This Row],[OrderDate]],"MMM")</f>
        <v>May</v>
      </c>
      <c r="E1398" s="9" t="s">
        <v>4177</v>
      </c>
      <c r="F1398" s="9" t="s">
        <v>429</v>
      </c>
      <c r="G1398" s="9" t="s">
        <v>261</v>
      </c>
      <c r="H1398" s="9" t="s">
        <v>262</v>
      </c>
      <c r="I1398" s="9" t="s">
        <v>98</v>
      </c>
      <c r="J1398" s="9" t="s">
        <v>39</v>
      </c>
      <c r="K1398" s="25">
        <v>4</v>
      </c>
      <c r="L1398" s="11">
        <v>487.87</v>
      </c>
      <c r="M1398" s="12">
        <v>0.2</v>
      </c>
      <c r="N1398" s="13">
        <v>78.06</v>
      </c>
      <c r="O1398" s="13">
        <v>13.92</v>
      </c>
      <c r="P1398" s="13">
        <v>1653.16</v>
      </c>
      <c r="Q1398" s="9" t="s">
        <v>69</v>
      </c>
      <c r="R1398" s="9" t="s">
        <v>70</v>
      </c>
      <c r="S1398" s="9" t="s">
        <v>221</v>
      </c>
      <c r="T1398" s="9" t="s">
        <v>222</v>
      </c>
      <c r="U1398" s="9" t="s">
        <v>43</v>
      </c>
      <c r="V1398" s="9" t="s">
        <v>4178</v>
      </c>
    </row>
    <row r="1399" spans="1:22" ht="17.100000000000001" customHeight="1" x14ac:dyDescent="0.25">
      <c r="A1399" s="29" t="s">
        <v>4179</v>
      </c>
      <c r="B1399" s="15">
        <v>44380</v>
      </c>
      <c r="C1399" s="9">
        <f t="shared" si="21"/>
        <v>2021</v>
      </c>
      <c r="D1399" s="9" t="str">
        <f>TEXT(salestable[[#This Row],[OrderDate]],"MMM")</f>
        <v>Jul</v>
      </c>
      <c r="E1399" s="14" t="s">
        <v>4180</v>
      </c>
      <c r="F1399" s="14" t="s">
        <v>753</v>
      </c>
      <c r="G1399" s="14" t="s">
        <v>352</v>
      </c>
      <c r="H1399" s="14" t="s">
        <v>353</v>
      </c>
      <c r="I1399" s="14" t="s">
        <v>25</v>
      </c>
      <c r="J1399" s="14" t="s">
        <v>256</v>
      </c>
      <c r="K1399" s="25">
        <v>2</v>
      </c>
      <c r="L1399" s="16">
        <v>55.59</v>
      </c>
      <c r="M1399" s="17">
        <v>0</v>
      </c>
      <c r="N1399" s="18">
        <v>5.56</v>
      </c>
      <c r="O1399" s="18">
        <v>8</v>
      </c>
      <c r="P1399" s="18">
        <v>124.74</v>
      </c>
      <c r="Q1399" s="14" t="s">
        <v>27</v>
      </c>
      <c r="R1399" s="14" t="s">
        <v>28</v>
      </c>
      <c r="S1399" s="14" t="s">
        <v>51</v>
      </c>
      <c r="T1399" s="14" t="s">
        <v>42</v>
      </c>
      <c r="U1399" s="14" t="s">
        <v>31</v>
      </c>
      <c r="V1399" s="14" t="s">
        <v>2753</v>
      </c>
    </row>
    <row r="1400" spans="1:22" ht="17.100000000000001" customHeight="1" x14ac:dyDescent="0.25">
      <c r="A1400" s="28" t="s">
        <v>4181</v>
      </c>
      <c r="B1400" s="10">
        <v>44988</v>
      </c>
      <c r="C1400" s="9">
        <f t="shared" si="21"/>
        <v>2023</v>
      </c>
      <c r="D1400" s="9" t="str">
        <f>TEXT(salestable[[#This Row],[OrderDate]],"MMM")</f>
        <v>Mar</v>
      </c>
      <c r="E1400" s="9" t="s">
        <v>4182</v>
      </c>
      <c r="F1400" s="9" t="s">
        <v>811</v>
      </c>
      <c r="G1400" s="9" t="s">
        <v>352</v>
      </c>
      <c r="H1400" s="9" t="s">
        <v>353</v>
      </c>
      <c r="I1400" s="9" t="s">
        <v>50</v>
      </c>
      <c r="J1400" s="9" t="s">
        <v>26</v>
      </c>
      <c r="K1400" s="25">
        <v>3</v>
      </c>
      <c r="L1400" s="11">
        <v>94.34</v>
      </c>
      <c r="M1400" s="12">
        <v>0</v>
      </c>
      <c r="N1400" s="13">
        <v>50.94</v>
      </c>
      <c r="O1400" s="13">
        <v>12.72</v>
      </c>
      <c r="P1400" s="13">
        <v>346.68</v>
      </c>
      <c r="Q1400" s="9" t="s">
        <v>27</v>
      </c>
      <c r="R1400" s="9" t="s">
        <v>181</v>
      </c>
      <c r="S1400" s="9" t="s">
        <v>41</v>
      </c>
      <c r="T1400" s="9" t="s">
        <v>42</v>
      </c>
      <c r="U1400" s="9" t="s">
        <v>43</v>
      </c>
      <c r="V1400" s="9" t="s">
        <v>1549</v>
      </c>
    </row>
    <row r="1401" spans="1:22" ht="17.100000000000001" customHeight="1" x14ac:dyDescent="0.25">
      <c r="A1401" s="29" t="s">
        <v>4183</v>
      </c>
      <c r="B1401" s="15">
        <v>44542</v>
      </c>
      <c r="C1401" s="9">
        <f t="shared" si="21"/>
        <v>2021</v>
      </c>
      <c r="D1401" s="9" t="str">
        <f>TEXT(salestable[[#This Row],[OrderDate]],"MMM")</f>
        <v>Dec</v>
      </c>
      <c r="E1401" s="14" t="s">
        <v>4184</v>
      </c>
      <c r="F1401" s="14" t="s">
        <v>1614</v>
      </c>
      <c r="G1401" s="14" t="s">
        <v>226</v>
      </c>
      <c r="H1401" s="14" t="s">
        <v>227</v>
      </c>
      <c r="I1401" s="14" t="s">
        <v>98</v>
      </c>
      <c r="J1401" s="14" t="s">
        <v>263</v>
      </c>
      <c r="K1401" s="25">
        <v>5</v>
      </c>
      <c r="L1401" s="16">
        <v>94.01</v>
      </c>
      <c r="M1401" s="17">
        <v>0.15</v>
      </c>
      <c r="N1401" s="18">
        <v>19.98</v>
      </c>
      <c r="O1401" s="18">
        <v>6.13</v>
      </c>
      <c r="P1401" s="18">
        <v>425.65</v>
      </c>
      <c r="Q1401" s="14" t="s">
        <v>69</v>
      </c>
      <c r="R1401" s="14" t="s">
        <v>132</v>
      </c>
      <c r="S1401" s="14" t="s">
        <v>124</v>
      </c>
      <c r="T1401" s="14" t="s">
        <v>125</v>
      </c>
      <c r="U1401" s="14" t="s">
        <v>43</v>
      </c>
      <c r="V1401" s="14" t="s">
        <v>160</v>
      </c>
    </row>
    <row r="1402" spans="1:22" ht="17.100000000000001" customHeight="1" x14ac:dyDescent="0.25">
      <c r="A1402" s="28" t="s">
        <v>4185</v>
      </c>
      <c r="B1402" s="10">
        <v>43853</v>
      </c>
      <c r="C1402" s="9">
        <f t="shared" si="21"/>
        <v>2020</v>
      </c>
      <c r="D1402" s="9" t="str">
        <f>TEXT(salestable[[#This Row],[OrderDate]],"MMM")</f>
        <v>Jan</v>
      </c>
      <c r="E1402" s="9" t="s">
        <v>4186</v>
      </c>
      <c r="F1402" s="9" t="s">
        <v>674</v>
      </c>
      <c r="G1402" s="9" t="s">
        <v>215</v>
      </c>
      <c r="H1402" s="9" t="s">
        <v>216</v>
      </c>
      <c r="I1402" s="9" t="s">
        <v>180</v>
      </c>
      <c r="J1402" s="9" t="s">
        <v>58</v>
      </c>
      <c r="K1402" s="25">
        <v>4</v>
      </c>
      <c r="L1402" s="11">
        <v>193.72</v>
      </c>
      <c r="M1402" s="12">
        <v>0.05</v>
      </c>
      <c r="N1402" s="13">
        <v>88.34</v>
      </c>
      <c r="O1402" s="13">
        <v>3.01</v>
      </c>
      <c r="P1402" s="13">
        <v>827.49</v>
      </c>
      <c r="Q1402" s="9" t="s">
        <v>27</v>
      </c>
      <c r="R1402" s="9" t="s">
        <v>132</v>
      </c>
      <c r="S1402" s="9" t="s">
        <v>81</v>
      </c>
      <c r="T1402" s="9" t="s">
        <v>82</v>
      </c>
      <c r="U1402" s="9" t="s">
        <v>91</v>
      </c>
      <c r="V1402" s="9" t="s">
        <v>765</v>
      </c>
    </row>
    <row r="1403" spans="1:22" ht="17.100000000000001" customHeight="1" x14ac:dyDescent="0.25">
      <c r="A1403" s="29" t="s">
        <v>4187</v>
      </c>
      <c r="B1403" s="15">
        <v>44645</v>
      </c>
      <c r="C1403" s="9">
        <f t="shared" si="21"/>
        <v>2022</v>
      </c>
      <c r="D1403" s="9" t="str">
        <f>TEXT(salestable[[#This Row],[OrderDate]],"MMM")</f>
        <v>Mar</v>
      </c>
      <c r="E1403" s="14" t="s">
        <v>4188</v>
      </c>
      <c r="F1403" s="14" t="s">
        <v>865</v>
      </c>
      <c r="G1403" s="14" t="s">
        <v>358</v>
      </c>
      <c r="H1403" s="14" t="s">
        <v>359</v>
      </c>
      <c r="I1403" s="14" t="s">
        <v>108</v>
      </c>
      <c r="J1403" s="14" t="s">
        <v>58</v>
      </c>
      <c r="K1403" s="25">
        <v>1</v>
      </c>
      <c r="L1403" s="16">
        <v>348.16</v>
      </c>
      <c r="M1403" s="17">
        <v>0.1</v>
      </c>
      <c r="N1403" s="18">
        <v>25.07</v>
      </c>
      <c r="O1403" s="18">
        <v>9.24</v>
      </c>
      <c r="P1403" s="18">
        <v>347.65</v>
      </c>
      <c r="Q1403" s="14" t="s">
        <v>69</v>
      </c>
      <c r="R1403" s="14" t="s">
        <v>28</v>
      </c>
      <c r="S1403" s="14" t="s">
        <v>100</v>
      </c>
      <c r="T1403" s="14" t="s">
        <v>101</v>
      </c>
      <c r="U1403" s="14" t="s">
        <v>43</v>
      </c>
      <c r="V1403" s="14" t="s">
        <v>1029</v>
      </c>
    </row>
    <row r="1404" spans="1:22" ht="17.100000000000001" customHeight="1" x14ac:dyDescent="0.25">
      <c r="A1404" s="28" t="s">
        <v>4189</v>
      </c>
      <c r="B1404" s="10">
        <v>44176</v>
      </c>
      <c r="C1404" s="9">
        <f t="shared" si="21"/>
        <v>2020</v>
      </c>
      <c r="D1404" s="9" t="str">
        <f>TEXT(salestable[[#This Row],[OrderDate]],"MMM")</f>
        <v>Dec</v>
      </c>
      <c r="E1404" s="9" t="s">
        <v>4190</v>
      </c>
      <c r="F1404" s="9" t="s">
        <v>843</v>
      </c>
      <c r="G1404" s="9" t="s">
        <v>434</v>
      </c>
      <c r="H1404" s="9" t="s">
        <v>435</v>
      </c>
      <c r="I1404" s="9" t="s">
        <v>180</v>
      </c>
      <c r="J1404" s="9" t="s">
        <v>256</v>
      </c>
      <c r="K1404" s="25">
        <v>4</v>
      </c>
      <c r="L1404" s="11">
        <v>321.52</v>
      </c>
      <c r="M1404" s="12">
        <v>0</v>
      </c>
      <c r="N1404" s="13">
        <v>102.89</v>
      </c>
      <c r="O1404" s="13">
        <v>6.12</v>
      </c>
      <c r="P1404" s="13">
        <v>1395.09</v>
      </c>
      <c r="Q1404" s="9" t="s">
        <v>153</v>
      </c>
      <c r="R1404" s="9" t="s">
        <v>28</v>
      </c>
      <c r="S1404" s="9" t="s">
        <v>71</v>
      </c>
      <c r="T1404" s="9" t="s">
        <v>42</v>
      </c>
      <c r="U1404" s="9" t="s">
        <v>31</v>
      </c>
      <c r="V1404" s="9" t="s">
        <v>4191</v>
      </c>
    </row>
    <row r="1405" spans="1:22" ht="17.100000000000001" customHeight="1" x14ac:dyDescent="0.25">
      <c r="A1405" s="29" t="s">
        <v>4192</v>
      </c>
      <c r="B1405" s="15">
        <v>44132</v>
      </c>
      <c r="C1405" s="9">
        <f t="shared" si="21"/>
        <v>2020</v>
      </c>
      <c r="D1405" s="9" t="str">
        <f>TEXT(salestable[[#This Row],[OrderDate]],"MMM")</f>
        <v>Oct</v>
      </c>
      <c r="E1405" s="14" t="s">
        <v>4193</v>
      </c>
      <c r="F1405" s="14" t="s">
        <v>843</v>
      </c>
      <c r="G1405" s="14" t="s">
        <v>96</v>
      </c>
      <c r="H1405" s="14" t="s">
        <v>97</v>
      </c>
      <c r="I1405" s="14" t="s">
        <v>25</v>
      </c>
      <c r="J1405" s="14" t="s">
        <v>58</v>
      </c>
      <c r="K1405" s="25">
        <v>2</v>
      </c>
      <c r="L1405" s="16">
        <v>357.03</v>
      </c>
      <c r="M1405" s="17">
        <v>0</v>
      </c>
      <c r="N1405" s="18">
        <v>57.12</v>
      </c>
      <c r="O1405" s="18">
        <v>13.87</v>
      </c>
      <c r="P1405" s="18">
        <v>785.05</v>
      </c>
      <c r="Q1405" s="14" t="s">
        <v>27</v>
      </c>
      <c r="R1405" s="14" t="s">
        <v>28</v>
      </c>
      <c r="S1405" s="14" t="s">
        <v>29</v>
      </c>
      <c r="T1405" s="14" t="s">
        <v>30</v>
      </c>
      <c r="U1405" s="14" t="s">
        <v>43</v>
      </c>
      <c r="V1405" s="14" t="s">
        <v>3268</v>
      </c>
    </row>
    <row r="1406" spans="1:22" ht="17.100000000000001" customHeight="1" x14ac:dyDescent="0.25">
      <c r="A1406" s="28" t="s">
        <v>4194</v>
      </c>
      <c r="B1406" s="10">
        <v>44193</v>
      </c>
      <c r="C1406" s="9">
        <f t="shared" si="21"/>
        <v>2020</v>
      </c>
      <c r="D1406" s="9" t="str">
        <f>TEXT(salestable[[#This Row],[OrderDate]],"MMM")</f>
        <v>Dec</v>
      </c>
      <c r="E1406" s="9" t="s">
        <v>4195</v>
      </c>
      <c r="F1406" s="9" t="s">
        <v>369</v>
      </c>
      <c r="G1406" s="9" t="s">
        <v>226</v>
      </c>
      <c r="H1406" s="9" t="s">
        <v>227</v>
      </c>
      <c r="I1406" s="9" t="s">
        <v>38</v>
      </c>
      <c r="J1406" s="9" t="s">
        <v>109</v>
      </c>
      <c r="K1406" s="25">
        <v>3</v>
      </c>
      <c r="L1406" s="11">
        <v>56.02</v>
      </c>
      <c r="M1406" s="12">
        <v>0</v>
      </c>
      <c r="N1406" s="13">
        <v>8.4</v>
      </c>
      <c r="O1406" s="13">
        <v>4.88</v>
      </c>
      <c r="P1406" s="13">
        <v>181.34</v>
      </c>
      <c r="Q1406" s="9" t="s">
        <v>69</v>
      </c>
      <c r="R1406" s="9" t="s">
        <v>28</v>
      </c>
      <c r="S1406" s="9" t="s">
        <v>188</v>
      </c>
      <c r="T1406" s="9" t="s">
        <v>82</v>
      </c>
      <c r="U1406" s="9" t="s">
        <v>31</v>
      </c>
      <c r="V1406" s="9" t="s">
        <v>3065</v>
      </c>
    </row>
    <row r="1407" spans="1:22" ht="17.100000000000001" customHeight="1" x14ac:dyDescent="0.25">
      <c r="A1407" s="29" t="s">
        <v>4196</v>
      </c>
      <c r="B1407" s="15">
        <v>44226</v>
      </c>
      <c r="C1407" s="9">
        <f t="shared" si="21"/>
        <v>2021</v>
      </c>
      <c r="D1407" s="9" t="str">
        <f>TEXT(salestable[[#This Row],[OrderDate]],"MMM")</f>
        <v>Jan</v>
      </c>
      <c r="E1407" s="14" t="s">
        <v>4197</v>
      </c>
      <c r="F1407" s="14" t="s">
        <v>791</v>
      </c>
      <c r="G1407" s="14" t="s">
        <v>77</v>
      </c>
      <c r="H1407" s="14" t="s">
        <v>78</v>
      </c>
      <c r="I1407" s="14" t="s">
        <v>25</v>
      </c>
      <c r="J1407" s="14" t="s">
        <v>39</v>
      </c>
      <c r="K1407" s="25">
        <v>4</v>
      </c>
      <c r="L1407" s="16">
        <v>124</v>
      </c>
      <c r="M1407" s="17">
        <v>0.1</v>
      </c>
      <c r="N1407" s="18">
        <v>22.32</v>
      </c>
      <c r="O1407" s="18">
        <v>6.74</v>
      </c>
      <c r="P1407" s="18">
        <v>475.46</v>
      </c>
      <c r="Q1407" s="14" t="s">
        <v>69</v>
      </c>
      <c r="R1407" s="14" t="s">
        <v>28</v>
      </c>
      <c r="S1407" s="14" t="s">
        <v>182</v>
      </c>
      <c r="T1407" s="14" t="s">
        <v>183</v>
      </c>
      <c r="U1407" s="14" t="s">
        <v>43</v>
      </c>
      <c r="V1407" s="14" t="s">
        <v>4198</v>
      </c>
    </row>
    <row r="1408" spans="1:22" ht="17.100000000000001" customHeight="1" x14ac:dyDescent="0.25">
      <c r="A1408" s="28" t="s">
        <v>4199</v>
      </c>
      <c r="B1408" s="10">
        <v>44048</v>
      </c>
      <c r="C1408" s="9">
        <f t="shared" si="21"/>
        <v>2020</v>
      </c>
      <c r="D1408" s="9" t="str">
        <f>TEXT(salestable[[#This Row],[OrderDate]],"MMM")</f>
        <v>Aug</v>
      </c>
      <c r="E1408" s="9" t="s">
        <v>4200</v>
      </c>
      <c r="F1408" s="9" t="s">
        <v>1085</v>
      </c>
      <c r="G1408" s="9" t="s">
        <v>675</v>
      </c>
      <c r="H1408" s="9" t="s">
        <v>676</v>
      </c>
      <c r="I1408" s="9" t="s">
        <v>108</v>
      </c>
      <c r="J1408" s="9" t="s">
        <v>39</v>
      </c>
      <c r="K1408" s="25">
        <v>3</v>
      </c>
      <c r="L1408" s="11">
        <v>529.57000000000005</v>
      </c>
      <c r="M1408" s="12">
        <v>0.2</v>
      </c>
      <c r="N1408" s="13">
        <v>101.68</v>
      </c>
      <c r="O1408" s="13">
        <v>14.61</v>
      </c>
      <c r="P1408" s="13">
        <v>1387.26</v>
      </c>
      <c r="Q1408" s="9" t="s">
        <v>27</v>
      </c>
      <c r="R1408" s="9" t="s">
        <v>28</v>
      </c>
      <c r="S1408" s="9" t="s">
        <v>221</v>
      </c>
      <c r="T1408" s="9" t="s">
        <v>222</v>
      </c>
      <c r="U1408" s="9" t="s">
        <v>235</v>
      </c>
      <c r="V1408" s="9" t="s">
        <v>2416</v>
      </c>
    </row>
    <row r="1409" spans="1:22" ht="17.100000000000001" customHeight="1" x14ac:dyDescent="0.25">
      <c r="A1409" s="29" t="s">
        <v>4201</v>
      </c>
      <c r="B1409" s="15">
        <v>43971</v>
      </c>
      <c r="C1409" s="9">
        <f t="shared" si="21"/>
        <v>2020</v>
      </c>
      <c r="D1409" s="9" t="str">
        <f>TEXT(salestable[[#This Row],[OrderDate]],"MMM")</f>
        <v>May</v>
      </c>
      <c r="E1409" s="14" t="s">
        <v>4202</v>
      </c>
      <c r="F1409" s="14" t="s">
        <v>768</v>
      </c>
      <c r="G1409" s="14" t="s">
        <v>374</v>
      </c>
      <c r="H1409" s="14" t="s">
        <v>375</v>
      </c>
      <c r="I1409" s="14" t="s">
        <v>98</v>
      </c>
      <c r="J1409" s="14" t="s">
        <v>39</v>
      </c>
      <c r="K1409" s="25">
        <v>1</v>
      </c>
      <c r="L1409" s="16">
        <v>23.45</v>
      </c>
      <c r="M1409" s="17">
        <v>0</v>
      </c>
      <c r="N1409" s="18">
        <v>4.22</v>
      </c>
      <c r="O1409" s="18">
        <v>4.78</v>
      </c>
      <c r="P1409" s="18">
        <v>32.450000000000003</v>
      </c>
      <c r="Q1409" s="14" t="s">
        <v>59</v>
      </c>
      <c r="R1409" s="14" t="s">
        <v>28</v>
      </c>
      <c r="S1409" s="14" t="s">
        <v>89</v>
      </c>
      <c r="T1409" s="14" t="s">
        <v>90</v>
      </c>
      <c r="U1409" s="14" t="s">
        <v>43</v>
      </c>
      <c r="V1409" s="14" t="s">
        <v>4203</v>
      </c>
    </row>
    <row r="1410" spans="1:22" ht="17.100000000000001" customHeight="1" x14ac:dyDescent="0.25">
      <c r="A1410" s="28" t="s">
        <v>4204</v>
      </c>
      <c r="B1410" s="10">
        <v>45470</v>
      </c>
      <c r="C1410" s="9">
        <f t="shared" si="21"/>
        <v>2024</v>
      </c>
      <c r="D1410" s="9" t="str">
        <f>TEXT(salestable[[#This Row],[OrderDate]],"MMM")</f>
        <v>Jun</v>
      </c>
      <c r="E1410" s="9" t="s">
        <v>4205</v>
      </c>
      <c r="F1410" s="9" t="s">
        <v>2126</v>
      </c>
      <c r="G1410" s="9" t="s">
        <v>434</v>
      </c>
      <c r="H1410" s="9" t="s">
        <v>435</v>
      </c>
      <c r="I1410" s="9" t="s">
        <v>180</v>
      </c>
      <c r="J1410" s="9" t="s">
        <v>123</v>
      </c>
      <c r="K1410" s="25">
        <v>2</v>
      </c>
      <c r="L1410" s="11">
        <v>510.58</v>
      </c>
      <c r="M1410" s="12">
        <v>0.1</v>
      </c>
      <c r="N1410" s="13">
        <v>73.52</v>
      </c>
      <c r="O1410" s="13">
        <v>10.68</v>
      </c>
      <c r="P1410" s="13">
        <v>1003.24</v>
      </c>
      <c r="Q1410" s="9" t="s">
        <v>40</v>
      </c>
      <c r="R1410" s="9" t="s">
        <v>28</v>
      </c>
      <c r="S1410" s="9" t="s">
        <v>210</v>
      </c>
      <c r="T1410" s="9" t="s">
        <v>42</v>
      </c>
      <c r="U1410" s="9" t="s">
        <v>43</v>
      </c>
      <c r="V1410" s="9" t="s">
        <v>4206</v>
      </c>
    </row>
    <row r="1411" spans="1:22" ht="17.100000000000001" customHeight="1" x14ac:dyDescent="0.25">
      <c r="A1411" s="29" t="s">
        <v>4207</v>
      </c>
      <c r="B1411" s="15">
        <v>44788</v>
      </c>
      <c r="C1411" s="9">
        <f t="shared" si="21"/>
        <v>2022</v>
      </c>
      <c r="D1411" s="9" t="str">
        <f>TEXT(salestable[[#This Row],[OrderDate]],"MMM")</f>
        <v>Aug</v>
      </c>
      <c r="E1411" s="14" t="s">
        <v>4208</v>
      </c>
      <c r="F1411" s="14" t="s">
        <v>1321</v>
      </c>
      <c r="G1411" s="14" t="s">
        <v>137</v>
      </c>
      <c r="H1411" s="14" t="s">
        <v>138</v>
      </c>
      <c r="I1411" s="14" t="s">
        <v>25</v>
      </c>
      <c r="J1411" s="14" t="s">
        <v>256</v>
      </c>
      <c r="K1411" s="25">
        <v>2</v>
      </c>
      <c r="L1411" s="16">
        <v>32.71</v>
      </c>
      <c r="M1411" s="17">
        <v>0.15</v>
      </c>
      <c r="N1411" s="18">
        <v>6.67</v>
      </c>
      <c r="O1411" s="18">
        <v>2.13</v>
      </c>
      <c r="P1411" s="18">
        <v>64.41</v>
      </c>
      <c r="Q1411" s="14" t="s">
        <v>27</v>
      </c>
      <c r="R1411" s="14" t="s">
        <v>132</v>
      </c>
      <c r="S1411" s="14" t="s">
        <v>29</v>
      </c>
      <c r="T1411" s="14" t="s">
        <v>30</v>
      </c>
      <c r="U1411" s="14" t="s">
        <v>72</v>
      </c>
      <c r="V1411" s="14" t="s">
        <v>4209</v>
      </c>
    </row>
    <row r="1412" spans="1:22" ht="17.100000000000001" customHeight="1" x14ac:dyDescent="0.25">
      <c r="A1412" s="28" t="s">
        <v>4210</v>
      </c>
      <c r="B1412" s="10">
        <v>45064</v>
      </c>
      <c r="C1412" s="9">
        <f t="shared" ref="C1412:C1475" si="22">YEAR(B1412)</f>
        <v>2023</v>
      </c>
      <c r="D1412" s="9" t="str">
        <f>TEXT(salestable[[#This Row],[OrderDate]],"MMM")</f>
        <v>May</v>
      </c>
      <c r="E1412" s="9" t="s">
        <v>4211</v>
      </c>
      <c r="F1412" s="9" t="s">
        <v>1509</v>
      </c>
      <c r="G1412" s="9" t="s">
        <v>244</v>
      </c>
      <c r="H1412" s="9" t="s">
        <v>245</v>
      </c>
      <c r="I1412" s="9" t="s">
        <v>50</v>
      </c>
      <c r="J1412" s="9" t="s">
        <v>123</v>
      </c>
      <c r="K1412" s="25">
        <v>1</v>
      </c>
      <c r="L1412" s="11">
        <v>274.29000000000002</v>
      </c>
      <c r="M1412" s="12">
        <v>0.1</v>
      </c>
      <c r="N1412" s="13">
        <v>0</v>
      </c>
      <c r="O1412" s="13">
        <v>1.29</v>
      </c>
      <c r="P1412" s="13">
        <v>248.15</v>
      </c>
      <c r="Q1412" s="9" t="s">
        <v>69</v>
      </c>
      <c r="R1412" s="9" t="s">
        <v>28</v>
      </c>
      <c r="S1412" s="9" t="s">
        <v>182</v>
      </c>
      <c r="T1412" s="9" t="s">
        <v>183</v>
      </c>
      <c r="U1412" s="9" t="s">
        <v>43</v>
      </c>
      <c r="V1412" s="9" t="s">
        <v>2197</v>
      </c>
    </row>
    <row r="1413" spans="1:22" ht="17.100000000000001" customHeight="1" x14ac:dyDescent="0.25">
      <c r="A1413" s="29" t="s">
        <v>4212</v>
      </c>
      <c r="B1413" s="15">
        <v>44815</v>
      </c>
      <c r="C1413" s="9">
        <f t="shared" si="22"/>
        <v>2022</v>
      </c>
      <c r="D1413" s="9" t="str">
        <f>TEXT(salestable[[#This Row],[OrderDate]],"MMM")</f>
        <v>Sep</v>
      </c>
      <c r="E1413" s="14" t="s">
        <v>4213</v>
      </c>
      <c r="F1413" s="14" t="s">
        <v>1885</v>
      </c>
      <c r="G1413" s="14" t="s">
        <v>137</v>
      </c>
      <c r="H1413" s="14" t="s">
        <v>138</v>
      </c>
      <c r="I1413" s="14" t="s">
        <v>108</v>
      </c>
      <c r="J1413" s="14" t="s">
        <v>263</v>
      </c>
      <c r="K1413" s="25">
        <v>4</v>
      </c>
      <c r="L1413" s="16">
        <v>168.29</v>
      </c>
      <c r="M1413" s="17">
        <v>0</v>
      </c>
      <c r="N1413" s="18">
        <v>53.85</v>
      </c>
      <c r="O1413" s="18">
        <v>14.86</v>
      </c>
      <c r="P1413" s="18">
        <v>741.87</v>
      </c>
      <c r="Q1413" s="14" t="s">
        <v>153</v>
      </c>
      <c r="R1413" s="14" t="s">
        <v>28</v>
      </c>
      <c r="S1413" s="14" t="s">
        <v>154</v>
      </c>
      <c r="T1413" s="14" t="s">
        <v>155</v>
      </c>
      <c r="U1413" s="14" t="s">
        <v>91</v>
      </c>
      <c r="V1413" s="14" t="s">
        <v>987</v>
      </c>
    </row>
    <row r="1414" spans="1:22" ht="17.100000000000001" customHeight="1" x14ac:dyDescent="0.25">
      <c r="A1414" s="28" t="s">
        <v>4214</v>
      </c>
      <c r="B1414" s="10">
        <v>44823</v>
      </c>
      <c r="C1414" s="9">
        <f t="shared" si="22"/>
        <v>2022</v>
      </c>
      <c r="D1414" s="9" t="str">
        <f>TEXT(salestable[[#This Row],[OrderDate]],"MMM")</f>
        <v>Sep</v>
      </c>
      <c r="E1414" s="9" t="s">
        <v>4215</v>
      </c>
      <c r="F1414" s="9" t="s">
        <v>1402</v>
      </c>
      <c r="G1414" s="9" t="s">
        <v>121</v>
      </c>
      <c r="H1414" s="9" t="s">
        <v>122</v>
      </c>
      <c r="I1414" s="9" t="s">
        <v>98</v>
      </c>
      <c r="J1414" s="9" t="s">
        <v>263</v>
      </c>
      <c r="K1414" s="25">
        <v>2</v>
      </c>
      <c r="L1414" s="11">
        <v>66.5</v>
      </c>
      <c r="M1414" s="12">
        <v>0</v>
      </c>
      <c r="N1414" s="13">
        <v>23.94</v>
      </c>
      <c r="O1414" s="13">
        <v>7.93</v>
      </c>
      <c r="P1414" s="13">
        <v>164.87</v>
      </c>
      <c r="Q1414" s="9" t="s">
        <v>59</v>
      </c>
      <c r="R1414" s="9" t="s">
        <v>28</v>
      </c>
      <c r="S1414" s="9" t="s">
        <v>60</v>
      </c>
      <c r="T1414" s="9" t="s">
        <v>61</v>
      </c>
      <c r="U1414" s="9" t="s">
        <v>43</v>
      </c>
      <c r="V1414" s="9" t="s">
        <v>4216</v>
      </c>
    </row>
    <row r="1415" spans="1:22" ht="17.100000000000001" customHeight="1" x14ac:dyDescent="0.25">
      <c r="A1415" s="29" t="s">
        <v>4217</v>
      </c>
      <c r="B1415" s="15">
        <v>45477</v>
      </c>
      <c r="C1415" s="9">
        <f t="shared" si="22"/>
        <v>2024</v>
      </c>
      <c r="D1415" s="9" t="str">
        <f>TEXT(salestable[[#This Row],[OrderDate]],"MMM")</f>
        <v>Jul</v>
      </c>
      <c r="E1415" s="14" t="s">
        <v>4218</v>
      </c>
      <c r="F1415" s="14" t="s">
        <v>1137</v>
      </c>
      <c r="G1415" s="14" t="s">
        <v>172</v>
      </c>
      <c r="H1415" s="14" t="s">
        <v>173</v>
      </c>
      <c r="I1415" s="14" t="s">
        <v>50</v>
      </c>
      <c r="J1415" s="14" t="s">
        <v>109</v>
      </c>
      <c r="K1415" s="25">
        <v>3</v>
      </c>
      <c r="L1415" s="16">
        <v>60.2</v>
      </c>
      <c r="M1415" s="17">
        <v>0</v>
      </c>
      <c r="N1415" s="18">
        <v>32.51</v>
      </c>
      <c r="O1415" s="18">
        <v>7.26</v>
      </c>
      <c r="P1415" s="18">
        <v>220.37</v>
      </c>
      <c r="Q1415" s="14" t="s">
        <v>27</v>
      </c>
      <c r="R1415" s="14" t="s">
        <v>28</v>
      </c>
      <c r="S1415" s="14" t="s">
        <v>210</v>
      </c>
      <c r="T1415" s="14" t="s">
        <v>42</v>
      </c>
      <c r="U1415" s="14" t="s">
        <v>43</v>
      </c>
      <c r="V1415" s="14" t="s">
        <v>4219</v>
      </c>
    </row>
    <row r="1416" spans="1:22" ht="17.100000000000001" customHeight="1" x14ac:dyDescent="0.25">
      <c r="A1416" s="28" t="s">
        <v>4220</v>
      </c>
      <c r="B1416" s="10">
        <v>45470</v>
      </c>
      <c r="C1416" s="9">
        <f t="shared" si="22"/>
        <v>2024</v>
      </c>
      <c r="D1416" s="9" t="str">
        <f>TEXT(salestable[[#This Row],[OrderDate]],"MMM")</f>
        <v>Jun</v>
      </c>
      <c r="E1416" s="9" t="s">
        <v>4221</v>
      </c>
      <c r="F1416" s="9" t="s">
        <v>311</v>
      </c>
      <c r="G1416" s="9" t="s">
        <v>280</v>
      </c>
      <c r="H1416" s="9" t="s">
        <v>281</v>
      </c>
      <c r="I1416" s="9" t="s">
        <v>38</v>
      </c>
      <c r="J1416" s="9" t="s">
        <v>109</v>
      </c>
      <c r="K1416" s="25">
        <v>1</v>
      </c>
      <c r="L1416" s="11">
        <v>12.19</v>
      </c>
      <c r="M1416" s="12">
        <v>0.25</v>
      </c>
      <c r="N1416" s="13">
        <v>1.1000000000000001</v>
      </c>
      <c r="O1416" s="13">
        <v>5.71</v>
      </c>
      <c r="P1416" s="13">
        <v>15.95</v>
      </c>
      <c r="Q1416" s="9" t="s">
        <v>27</v>
      </c>
      <c r="R1416" s="9" t="s">
        <v>28</v>
      </c>
      <c r="S1416" s="9" t="s">
        <v>81</v>
      </c>
      <c r="T1416" s="9" t="s">
        <v>82</v>
      </c>
      <c r="U1416" s="9" t="s">
        <v>31</v>
      </c>
      <c r="V1416" s="9" t="s">
        <v>4222</v>
      </c>
    </row>
    <row r="1417" spans="1:22" ht="17.100000000000001" customHeight="1" x14ac:dyDescent="0.25">
      <c r="A1417" s="29" t="s">
        <v>4223</v>
      </c>
      <c r="B1417" s="15">
        <v>44658</v>
      </c>
      <c r="C1417" s="9">
        <f t="shared" si="22"/>
        <v>2022</v>
      </c>
      <c r="D1417" s="9" t="str">
        <f>TEXT(salestable[[#This Row],[OrderDate]],"MMM")</f>
        <v>Apr</v>
      </c>
      <c r="E1417" s="14" t="s">
        <v>4224</v>
      </c>
      <c r="F1417" s="14" t="s">
        <v>279</v>
      </c>
      <c r="G1417" s="14" t="s">
        <v>172</v>
      </c>
      <c r="H1417" s="14" t="s">
        <v>173</v>
      </c>
      <c r="I1417" s="14" t="s">
        <v>98</v>
      </c>
      <c r="J1417" s="14" t="s">
        <v>263</v>
      </c>
      <c r="K1417" s="25">
        <v>5</v>
      </c>
      <c r="L1417" s="16">
        <v>539.13</v>
      </c>
      <c r="M1417" s="17">
        <v>0.2</v>
      </c>
      <c r="N1417" s="18">
        <v>107.83</v>
      </c>
      <c r="O1417" s="18">
        <v>8.7799999999999994</v>
      </c>
      <c r="P1417" s="18">
        <v>2273.13</v>
      </c>
      <c r="Q1417" s="14" t="s">
        <v>69</v>
      </c>
      <c r="R1417" s="14" t="s">
        <v>132</v>
      </c>
      <c r="S1417" s="14" t="s">
        <v>81</v>
      </c>
      <c r="T1417" s="14" t="s">
        <v>82</v>
      </c>
      <c r="U1417" s="14" t="s">
        <v>43</v>
      </c>
      <c r="V1417" s="14" t="s">
        <v>2411</v>
      </c>
    </row>
    <row r="1418" spans="1:22" ht="17.100000000000001" customHeight="1" x14ac:dyDescent="0.25">
      <c r="A1418" s="28" t="s">
        <v>4225</v>
      </c>
      <c r="B1418" s="10">
        <v>44513</v>
      </c>
      <c r="C1418" s="9">
        <f t="shared" si="22"/>
        <v>2021</v>
      </c>
      <c r="D1418" s="9" t="str">
        <f>TEXT(salestable[[#This Row],[OrderDate]],"MMM")</f>
        <v>Nov</v>
      </c>
      <c r="E1418" s="9" t="s">
        <v>4226</v>
      </c>
      <c r="F1418" s="9" t="s">
        <v>2440</v>
      </c>
      <c r="G1418" s="9" t="s">
        <v>36</v>
      </c>
      <c r="H1418" s="9" t="s">
        <v>37</v>
      </c>
      <c r="I1418" s="9" t="s">
        <v>25</v>
      </c>
      <c r="J1418" s="9" t="s">
        <v>256</v>
      </c>
      <c r="K1418" s="25">
        <v>5</v>
      </c>
      <c r="L1418" s="11">
        <v>87.06</v>
      </c>
      <c r="M1418" s="12">
        <v>0.15</v>
      </c>
      <c r="N1418" s="13">
        <v>66.599999999999994</v>
      </c>
      <c r="O1418" s="13">
        <v>10.11</v>
      </c>
      <c r="P1418" s="13">
        <v>446.72</v>
      </c>
      <c r="Q1418" s="9" t="s">
        <v>69</v>
      </c>
      <c r="R1418" s="9" t="s">
        <v>28</v>
      </c>
      <c r="S1418" s="9" t="s">
        <v>81</v>
      </c>
      <c r="T1418" s="9" t="s">
        <v>82</v>
      </c>
      <c r="U1418" s="9" t="s">
        <v>43</v>
      </c>
      <c r="V1418" s="9" t="s">
        <v>4227</v>
      </c>
    </row>
    <row r="1419" spans="1:22" ht="17.100000000000001" customHeight="1" x14ac:dyDescent="0.25">
      <c r="A1419" s="29" t="s">
        <v>4228</v>
      </c>
      <c r="B1419" s="15">
        <v>45314</v>
      </c>
      <c r="C1419" s="9">
        <f t="shared" si="22"/>
        <v>2024</v>
      </c>
      <c r="D1419" s="9" t="str">
        <f>TEXT(salestable[[#This Row],[OrderDate]],"MMM")</f>
        <v>Jan</v>
      </c>
      <c r="E1419" s="14" t="s">
        <v>4229</v>
      </c>
      <c r="F1419" s="14" t="s">
        <v>443</v>
      </c>
      <c r="G1419" s="14" t="s">
        <v>380</v>
      </c>
      <c r="H1419" s="14" t="s">
        <v>381</v>
      </c>
      <c r="I1419" s="14" t="s">
        <v>180</v>
      </c>
      <c r="J1419" s="14" t="s">
        <v>39</v>
      </c>
      <c r="K1419" s="25">
        <v>4</v>
      </c>
      <c r="L1419" s="16">
        <v>361.92</v>
      </c>
      <c r="M1419" s="17">
        <v>0</v>
      </c>
      <c r="N1419" s="18">
        <v>0</v>
      </c>
      <c r="O1419" s="18">
        <v>11.31</v>
      </c>
      <c r="P1419" s="18">
        <v>1458.99</v>
      </c>
      <c r="Q1419" s="14" t="s">
        <v>69</v>
      </c>
      <c r="R1419" s="14" t="s">
        <v>28</v>
      </c>
      <c r="S1419" s="14" t="s">
        <v>221</v>
      </c>
      <c r="T1419" s="14" t="s">
        <v>222</v>
      </c>
      <c r="U1419" s="14" t="s">
        <v>72</v>
      </c>
      <c r="V1419" s="14" t="s">
        <v>4230</v>
      </c>
    </row>
    <row r="1420" spans="1:22" ht="17.100000000000001" customHeight="1" x14ac:dyDescent="0.25">
      <c r="A1420" s="28" t="s">
        <v>4231</v>
      </c>
      <c r="B1420" s="10">
        <v>44834</v>
      </c>
      <c r="C1420" s="9">
        <f t="shared" si="22"/>
        <v>2022</v>
      </c>
      <c r="D1420" s="9" t="str">
        <f>TEXT(salestable[[#This Row],[OrderDate]],"MMM")</f>
        <v>Sep</v>
      </c>
      <c r="E1420" s="9" t="s">
        <v>4232</v>
      </c>
      <c r="F1420" s="9" t="s">
        <v>1408</v>
      </c>
      <c r="G1420" s="9" t="s">
        <v>137</v>
      </c>
      <c r="H1420" s="9" t="s">
        <v>138</v>
      </c>
      <c r="I1420" s="9" t="s">
        <v>98</v>
      </c>
      <c r="J1420" s="9" t="s">
        <v>68</v>
      </c>
      <c r="K1420" s="25">
        <v>3</v>
      </c>
      <c r="L1420" s="11">
        <v>307.72000000000003</v>
      </c>
      <c r="M1420" s="12">
        <v>0</v>
      </c>
      <c r="N1420" s="13">
        <v>73.849999999999994</v>
      </c>
      <c r="O1420" s="13">
        <v>2.86</v>
      </c>
      <c r="P1420" s="13">
        <v>999.87</v>
      </c>
      <c r="Q1420" s="9" t="s">
        <v>80</v>
      </c>
      <c r="R1420" s="9" t="s">
        <v>28</v>
      </c>
      <c r="S1420" s="9" t="s">
        <v>339</v>
      </c>
      <c r="T1420" s="9" t="s">
        <v>82</v>
      </c>
      <c r="U1420" s="9" t="s">
        <v>43</v>
      </c>
      <c r="V1420" s="9" t="s">
        <v>805</v>
      </c>
    </row>
    <row r="1421" spans="1:22" ht="17.100000000000001" customHeight="1" x14ac:dyDescent="0.25">
      <c r="A1421" s="29" t="s">
        <v>4233</v>
      </c>
      <c r="B1421" s="15">
        <v>44186</v>
      </c>
      <c r="C1421" s="9">
        <f t="shared" si="22"/>
        <v>2020</v>
      </c>
      <c r="D1421" s="9" t="str">
        <f>TEXT(salestable[[#This Row],[OrderDate]],"MMM")</f>
        <v>Dec</v>
      </c>
      <c r="E1421" s="14" t="s">
        <v>4234</v>
      </c>
      <c r="F1421" s="14" t="s">
        <v>150</v>
      </c>
      <c r="G1421" s="14" t="s">
        <v>215</v>
      </c>
      <c r="H1421" s="14" t="s">
        <v>216</v>
      </c>
      <c r="I1421" s="14" t="s">
        <v>50</v>
      </c>
      <c r="J1421" s="14" t="s">
        <v>68</v>
      </c>
      <c r="K1421" s="25">
        <v>1</v>
      </c>
      <c r="L1421" s="16">
        <v>206.21</v>
      </c>
      <c r="M1421" s="17">
        <v>0.05</v>
      </c>
      <c r="N1421" s="18">
        <v>15.67</v>
      </c>
      <c r="O1421" s="18">
        <v>13.17</v>
      </c>
      <c r="P1421" s="18">
        <v>224.74</v>
      </c>
      <c r="Q1421" s="14" t="s">
        <v>27</v>
      </c>
      <c r="R1421" s="14" t="s">
        <v>132</v>
      </c>
      <c r="S1421" s="14" t="s">
        <v>339</v>
      </c>
      <c r="T1421" s="14" t="s">
        <v>82</v>
      </c>
      <c r="U1421" s="14" t="s">
        <v>43</v>
      </c>
      <c r="V1421" s="14" t="s">
        <v>2539</v>
      </c>
    </row>
    <row r="1422" spans="1:22" ht="17.100000000000001" customHeight="1" x14ac:dyDescent="0.25">
      <c r="A1422" s="28" t="s">
        <v>4235</v>
      </c>
      <c r="B1422" s="10">
        <v>44838</v>
      </c>
      <c r="C1422" s="9">
        <f t="shared" si="22"/>
        <v>2022</v>
      </c>
      <c r="D1422" s="9" t="str">
        <f>TEXT(salestable[[#This Row],[OrderDate]],"MMM")</f>
        <v>Oct</v>
      </c>
      <c r="E1422" s="9" t="s">
        <v>4236</v>
      </c>
      <c r="F1422" s="9" t="s">
        <v>159</v>
      </c>
      <c r="G1422" s="9" t="s">
        <v>244</v>
      </c>
      <c r="H1422" s="9" t="s">
        <v>245</v>
      </c>
      <c r="I1422" s="9" t="s">
        <v>25</v>
      </c>
      <c r="J1422" s="9" t="s">
        <v>58</v>
      </c>
      <c r="K1422" s="25">
        <v>4</v>
      </c>
      <c r="L1422" s="11">
        <v>242.22</v>
      </c>
      <c r="M1422" s="12">
        <v>0.05</v>
      </c>
      <c r="N1422" s="13">
        <v>46.02</v>
      </c>
      <c r="O1422" s="13">
        <v>13.22</v>
      </c>
      <c r="P1422" s="13">
        <v>979.68</v>
      </c>
      <c r="Q1422" s="9" t="s">
        <v>27</v>
      </c>
      <c r="R1422" s="9" t="s">
        <v>28</v>
      </c>
      <c r="S1422" s="9" t="s">
        <v>339</v>
      </c>
      <c r="T1422" s="9" t="s">
        <v>82</v>
      </c>
      <c r="U1422" s="9" t="s">
        <v>43</v>
      </c>
      <c r="V1422" s="9" t="s">
        <v>4237</v>
      </c>
    </row>
    <row r="1423" spans="1:22" ht="17.100000000000001" customHeight="1" x14ac:dyDescent="0.25">
      <c r="A1423" s="29" t="s">
        <v>4238</v>
      </c>
      <c r="B1423" s="15">
        <v>45178</v>
      </c>
      <c r="C1423" s="9">
        <f t="shared" si="22"/>
        <v>2023</v>
      </c>
      <c r="D1423" s="9" t="str">
        <f>TEXT(salestable[[#This Row],[OrderDate]],"MMM")</f>
        <v>Sep</v>
      </c>
      <c r="E1423" s="14" t="s">
        <v>4239</v>
      </c>
      <c r="F1423" s="14" t="s">
        <v>1943</v>
      </c>
      <c r="G1423" s="14" t="s">
        <v>233</v>
      </c>
      <c r="H1423" s="14" t="s">
        <v>234</v>
      </c>
      <c r="I1423" s="14" t="s">
        <v>50</v>
      </c>
      <c r="J1423" s="14" t="s">
        <v>123</v>
      </c>
      <c r="K1423" s="25">
        <v>4</v>
      </c>
      <c r="L1423" s="16">
        <v>553.64</v>
      </c>
      <c r="M1423" s="17">
        <v>0</v>
      </c>
      <c r="N1423" s="18">
        <v>265.75</v>
      </c>
      <c r="O1423" s="18">
        <v>9.69</v>
      </c>
      <c r="P1423" s="18">
        <v>2490</v>
      </c>
      <c r="Q1423" s="14" t="s">
        <v>69</v>
      </c>
      <c r="R1423" s="14" t="s">
        <v>132</v>
      </c>
      <c r="S1423" s="14" t="s">
        <v>100</v>
      </c>
      <c r="T1423" s="14" t="s">
        <v>101</v>
      </c>
      <c r="U1423" s="14" t="s">
        <v>43</v>
      </c>
      <c r="V1423" s="14" t="s">
        <v>1111</v>
      </c>
    </row>
    <row r="1424" spans="1:22" ht="17.100000000000001" customHeight="1" x14ac:dyDescent="0.25">
      <c r="A1424" s="28" t="s">
        <v>4240</v>
      </c>
      <c r="B1424" s="10">
        <v>44987</v>
      </c>
      <c r="C1424" s="9">
        <f t="shared" si="22"/>
        <v>2023</v>
      </c>
      <c r="D1424" s="9" t="str">
        <f>TEXT(salestable[[#This Row],[OrderDate]],"MMM")</f>
        <v>Mar</v>
      </c>
      <c r="E1424" s="9" t="s">
        <v>4241</v>
      </c>
      <c r="F1424" s="9" t="s">
        <v>2168</v>
      </c>
      <c r="G1424" s="9" t="s">
        <v>164</v>
      </c>
      <c r="H1424" s="9" t="s">
        <v>165</v>
      </c>
      <c r="I1424" s="9" t="s">
        <v>38</v>
      </c>
      <c r="J1424" s="9" t="s">
        <v>263</v>
      </c>
      <c r="K1424" s="25">
        <v>1</v>
      </c>
      <c r="L1424" s="11">
        <v>358.55</v>
      </c>
      <c r="M1424" s="12">
        <v>0</v>
      </c>
      <c r="N1424" s="13">
        <v>28.68</v>
      </c>
      <c r="O1424" s="13">
        <v>11.95</v>
      </c>
      <c r="P1424" s="13">
        <v>399.18</v>
      </c>
      <c r="Q1424" s="9" t="s">
        <v>153</v>
      </c>
      <c r="R1424" s="9" t="s">
        <v>28</v>
      </c>
      <c r="S1424" s="9" t="s">
        <v>51</v>
      </c>
      <c r="T1424" s="9" t="s">
        <v>42</v>
      </c>
      <c r="U1424" s="9" t="s">
        <v>43</v>
      </c>
      <c r="V1424" s="9" t="s">
        <v>3035</v>
      </c>
    </row>
    <row r="1425" spans="1:22" ht="17.100000000000001" customHeight="1" x14ac:dyDescent="0.25">
      <c r="A1425" s="29" t="s">
        <v>4242</v>
      </c>
      <c r="B1425" s="15">
        <v>44718</v>
      </c>
      <c r="C1425" s="9">
        <f t="shared" si="22"/>
        <v>2022</v>
      </c>
      <c r="D1425" s="9" t="str">
        <f>TEXT(salestable[[#This Row],[OrderDate]],"MMM")</f>
        <v>Jun</v>
      </c>
      <c r="E1425" s="14" t="s">
        <v>4243</v>
      </c>
      <c r="F1425" s="14" t="s">
        <v>253</v>
      </c>
      <c r="G1425" s="14" t="s">
        <v>106</v>
      </c>
      <c r="H1425" s="14" t="s">
        <v>107</v>
      </c>
      <c r="I1425" s="14" t="s">
        <v>50</v>
      </c>
      <c r="J1425" s="14" t="s">
        <v>256</v>
      </c>
      <c r="K1425" s="25">
        <v>4</v>
      </c>
      <c r="L1425" s="16">
        <v>469.21</v>
      </c>
      <c r="M1425" s="17">
        <v>0.1</v>
      </c>
      <c r="N1425" s="18">
        <v>304.05</v>
      </c>
      <c r="O1425" s="18">
        <v>10.27</v>
      </c>
      <c r="P1425" s="18">
        <v>2003.48</v>
      </c>
      <c r="Q1425" s="14" t="s">
        <v>69</v>
      </c>
      <c r="R1425" s="14" t="s">
        <v>28</v>
      </c>
      <c r="S1425" s="14" t="s">
        <v>154</v>
      </c>
      <c r="T1425" s="14" t="s">
        <v>155</v>
      </c>
      <c r="U1425" s="14" t="s">
        <v>43</v>
      </c>
      <c r="V1425" s="14" t="s">
        <v>3950</v>
      </c>
    </row>
    <row r="1426" spans="1:22" ht="17.100000000000001" customHeight="1" x14ac:dyDescent="0.25">
      <c r="A1426" s="28" t="s">
        <v>4244</v>
      </c>
      <c r="B1426" s="10">
        <v>43957</v>
      </c>
      <c r="C1426" s="9">
        <f t="shared" si="22"/>
        <v>2020</v>
      </c>
      <c r="D1426" s="9" t="str">
        <f>TEXT(salestable[[#This Row],[OrderDate]],"MMM")</f>
        <v>May</v>
      </c>
      <c r="E1426" s="9" t="s">
        <v>4245</v>
      </c>
      <c r="F1426" s="9" t="s">
        <v>1885</v>
      </c>
      <c r="G1426" s="9" t="s">
        <v>374</v>
      </c>
      <c r="H1426" s="9" t="s">
        <v>375</v>
      </c>
      <c r="I1426" s="9" t="s">
        <v>108</v>
      </c>
      <c r="J1426" s="9" t="s">
        <v>58</v>
      </c>
      <c r="K1426" s="25">
        <v>4</v>
      </c>
      <c r="L1426" s="11">
        <v>218.28</v>
      </c>
      <c r="M1426" s="12">
        <v>0</v>
      </c>
      <c r="N1426" s="13">
        <v>157.16</v>
      </c>
      <c r="O1426" s="13">
        <v>5.31</v>
      </c>
      <c r="P1426" s="13">
        <v>1035.5899999999999</v>
      </c>
      <c r="Q1426" s="9" t="s">
        <v>69</v>
      </c>
      <c r="R1426" s="9" t="s">
        <v>28</v>
      </c>
      <c r="S1426" s="9" t="s">
        <v>182</v>
      </c>
      <c r="T1426" s="9" t="s">
        <v>183</v>
      </c>
      <c r="U1426" s="9" t="s">
        <v>43</v>
      </c>
      <c r="V1426" s="9" t="s">
        <v>3799</v>
      </c>
    </row>
    <row r="1427" spans="1:22" ht="17.100000000000001" customHeight="1" x14ac:dyDescent="0.25">
      <c r="A1427" s="29" t="s">
        <v>4246</v>
      </c>
      <c r="B1427" s="15">
        <v>44960</v>
      </c>
      <c r="C1427" s="9">
        <f t="shared" si="22"/>
        <v>2023</v>
      </c>
      <c r="D1427" s="9" t="str">
        <f>TEXT(salestable[[#This Row],[OrderDate]],"MMM")</f>
        <v>Feb</v>
      </c>
      <c r="E1427" s="14" t="s">
        <v>4247</v>
      </c>
      <c r="F1427" s="14" t="s">
        <v>724</v>
      </c>
      <c r="G1427" s="14" t="s">
        <v>380</v>
      </c>
      <c r="H1427" s="14" t="s">
        <v>381</v>
      </c>
      <c r="I1427" s="14" t="s">
        <v>180</v>
      </c>
      <c r="J1427" s="14" t="s">
        <v>79</v>
      </c>
      <c r="K1427" s="25">
        <v>2</v>
      </c>
      <c r="L1427" s="16">
        <v>225.59</v>
      </c>
      <c r="M1427" s="17">
        <v>0</v>
      </c>
      <c r="N1427" s="18">
        <v>36.090000000000003</v>
      </c>
      <c r="O1427" s="18">
        <v>5.89</v>
      </c>
      <c r="P1427" s="18">
        <v>493.16</v>
      </c>
      <c r="Q1427" s="14" t="s">
        <v>69</v>
      </c>
      <c r="R1427" s="14" t="s">
        <v>28</v>
      </c>
      <c r="S1427" s="14" t="s">
        <v>188</v>
      </c>
      <c r="T1427" s="14" t="s">
        <v>82</v>
      </c>
      <c r="U1427" s="14" t="s">
        <v>43</v>
      </c>
      <c r="V1427" s="14" t="s">
        <v>4248</v>
      </c>
    </row>
    <row r="1428" spans="1:22" ht="17.100000000000001" customHeight="1" x14ac:dyDescent="0.25">
      <c r="A1428" s="28" t="s">
        <v>4249</v>
      </c>
      <c r="B1428" s="10">
        <v>44839</v>
      </c>
      <c r="C1428" s="9">
        <f t="shared" si="22"/>
        <v>2022</v>
      </c>
      <c r="D1428" s="9" t="str">
        <f>TEXT(salestable[[#This Row],[OrderDate]],"MMM")</f>
        <v>Oct</v>
      </c>
      <c r="E1428" s="9" t="s">
        <v>4250</v>
      </c>
      <c r="F1428" s="9" t="s">
        <v>318</v>
      </c>
      <c r="G1428" s="9" t="s">
        <v>400</v>
      </c>
      <c r="H1428" s="9" t="s">
        <v>401</v>
      </c>
      <c r="I1428" s="9" t="s">
        <v>108</v>
      </c>
      <c r="J1428" s="9" t="s">
        <v>256</v>
      </c>
      <c r="K1428" s="25">
        <v>5</v>
      </c>
      <c r="L1428" s="11">
        <v>450.86</v>
      </c>
      <c r="M1428" s="12">
        <v>0.05</v>
      </c>
      <c r="N1428" s="13">
        <v>171.33</v>
      </c>
      <c r="O1428" s="13">
        <v>14.91</v>
      </c>
      <c r="P1428" s="13">
        <v>2327.8200000000002</v>
      </c>
      <c r="Q1428" s="9" t="s">
        <v>80</v>
      </c>
      <c r="R1428" s="9" t="s">
        <v>28</v>
      </c>
      <c r="S1428" s="9" t="s">
        <v>51</v>
      </c>
      <c r="T1428" s="9" t="s">
        <v>42</v>
      </c>
      <c r="U1428" s="9" t="s">
        <v>31</v>
      </c>
      <c r="V1428" s="9" t="s">
        <v>4251</v>
      </c>
    </row>
    <row r="1429" spans="1:22" ht="17.100000000000001" customHeight="1" x14ac:dyDescent="0.25">
      <c r="A1429" s="29" t="s">
        <v>4252</v>
      </c>
      <c r="B1429" s="15">
        <v>44434</v>
      </c>
      <c r="C1429" s="9">
        <f t="shared" si="22"/>
        <v>2021</v>
      </c>
      <c r="D1429" s="9" t="str">
        <f>TEXT(salestable[[#This Row],[OrderDate]],"MMM")</f>
        <v>Aug</v>
      </c>
      <c r="E1429" s="14" t="s">
        <v>4253</v>
      </c>
      <c r="F1429" s="14" t="s">
        <v>570</v>
      </c>
      <c r="G1429" s="14" t="s">
        <v>137</v>
      </c>
      <c r="H1429" s="14" t="s">
        <v>138</v>
      </c>
      <c r="I1429" s="14" t="s">
        <v>180</v>
      </c>
      <c r="J1429" s="14" t="s">
        <v>354</v>
      </c>
      <c r="K1429" s="25">
        <v>3</v>
      </c>
      <c r="L1429" s="16">
        <v>238.27</v>
      </c>
      <c r="M1429" s="17">
        <v>0.25</v>
      </c>
      <c r="N1429" s="18">
        <v>42.89</v>
      </c>
      <c r="O1429" s="18">
        <v>5.39</v>
      </c>
      <c r="P1429" s="18">
        <v>584.39</v>
      </c>
      <c r="Q1429" s="14" t="s">
        <v>27</v>
      </c>
      <c r="R1429" s="14" t="s">
        <v>132</v>
      </c>
      <c r="S1429" s="14" t="s">
        <v>29</v>
      </c>
      <c r="T1429" s="14" t="s">
        <v>30</v>
      </c>
      <c r="U1429" s="14" t="s">
        <v>43</v>
      </c>
      <c r="V1429" s="14" t="s">
        <v>2654</v>
      </c>
    </row>
    <row r="1430" spans="1:22" ht="17.100000000000001" customHeight="1" x14ac:dyDescent="0.25">
      <c r="A1430" s="28" t="s">
        <v>4254</v>
      </c>
      <c r="B1430" s="10">
        <v>45653</v>
      </c>
      <c r="C1430" s="9">
        <f t="shared" si="22"/>
        <v>2024</v>
      </c>
      <c r="D1430" s="9" t="str">
        <f>TEXT(salestable[[#This Row],[OrderDate]],"MMM")</f>
        <v>Dec</v>
      </c>
      <c r="E1430" s="9" t="s">
        <v>4255</v>
      </c>
      <c r="F1430" s="9" t="s">
        <v>637</v>
      </c>
      <c r="G1430" s="9" t="s">
        <v>226</v>
      </c>
      <c r="H1430" s="9" t="s">
        <v>227</v>
      </c>
      <c r="I1430" s="9" t="s">
        <v>180</v>
      </c>
      <c r="J1430" s="9" t="s">
        <v>39</v>
      </c>
      <c r="K1430" s="25">
        <v>5</v>
      </c>
      <c r="L1430" s="11">
        <v>21.64</v>
      </c>
      <c r="M1430" s="12">
        <v>0.05</v>
      </c>
      <c r="N1430" s="13">
        <v>5.14</v>
      </c>
      <c r="O1430" s="13">
        <v>11.91</v>
      </c>
      <c r="P1430" s="13">
        <v>119.84</v>
      </c>
      <c r="Q1430" s="9" t="s">
        <v>69</v>
      </c>
      <c r="R1430" s="9" t="s">
        <v>28</v>
      </c>
      <c r="S1430" s="9" t="s">
        <v>60</v>
      </c>
      <c r="T1430" s="9" t="s">
        <v>61</v>
      </c>
      <c r="U1430" s="9" t="s">
        <v>43</v>
      </c>
      <c r="V1430" s="9" t="s">
        <v>2286</v>
      </c>
    </row>
    <row r="1431" spans="1:22" ht="17.100000000000001" customHeight="1" x14ac:dyDescent="0.25">
      <c r="A1431" s="29" t="s">
        <v>4256</v>
      </c>
      <c r="B1431" s="15">
        <v>45232</v>
      </c>
      <c r="C1431" s="9">
        <f t="shared" si="22"/>
        <v>2023</v>
      </c>
      <c r="D1431" s="9" t="str">
        <f>TEXT(salestable[[#This Row],[OrderDate]],"MMM")</f>
        <v>Nov</v>
      </c>
      <c r="E1431" s="14" t="s">
        <v>4257</v>
      </c>
      <c r="F1431" s="14" t="s">
        <v>1056</v>
      </c>
      <c r="G1431" s="14" t="s">
        <v>114</v>
      </c>
      <c r="H1431" s="14" t="s">
        <v>115</v>
      </c>
      <c r="I1431" s="14" t="s">
        <v>108</v>
      </c>
      <c r="J1431" s="14" t="s">
        <v>58</v>
      </c>
      <c r="K1431" s="25">
        <v>1</v>
      </c>
      <c r="L1431" s="16">
        <v>472.89</v>
      </c>
      <c r="M1431" s="17">
        <v>0.05</v>
      </c>
      <c r="N1431" s="18">
        <v>35.94</v>
      </c>
      <c r="O1431" s="18">
        <v>13.6</v>
      </c>
      <c r="P1431" s="18">
        <v>498.79</v>
      </c>
      <c r="Q1431" s="14" t="s">
        <v>69</v>
      </c>
      <c r="R1431" s="14" t="s">
        <v>28</v>
      </c>
      <c r="S1431" s="14" t="s">
        <v>116</v>
      </c>
      <c r="T1431" s="14" t="s">
        <v>42</v>
      </c>
      <c r="U1431" s="14" t="s">
        <v>235</v>
      </c>
      <c r="V1431" s="14" t="s">
        <v>4258</v>
      </c>
    </row>
    <row r="1432" spans="1:22" ht="17.100000000000001" customHeight="1" x14ac:dyDescent="0.25">
      <c r="A1432" s="28" t="s">
        <v>4259</v>
      </c>
      <c r="B1432" s="10">
        <v>44844</v>
      </c>
      <c r="C1432" s="9">
        <f t="shared" si="22"/>
        <v>2022</v>
      </c>
      <c r="D1432" s="9" t="str">
        <f>TEXT(salestable[[#This Row],[OrderDate]],"MMM")</f>
        <v>Oct</v>
      </c>
      <c r="E1432" s="9" t="s">
        <v>4260</v>
      </c>
      <c r="F1432" s="9" t="s">
        <v>666</v>
      </c>
      <c r="G1432" s="9" t="s">
        <v>87</v>
      </c>
      <c r="H1432" s="9" t="s">
        <v>88</v>
      </c>
      <c r="I1432" s="9" t="s">
        <v>108</v>
      </c>
      <c r="J1432" s="9" t="s">
        <v>109</v>
      </c>
      <c r="K1432" s="25">
        <v>5</v>
      </c>
      <c r="L1432" s="11">
        <v>235.05</v>
      </c>
      <c r="M1432" s="12">
        <v>0.2</v>
      </c>
      <c r="N1432" s="13">
        <v>75.22</v>
      </c>
      <c r="O1432" s="13">
        <v>11.19</v>
      </c>
      <c r="P1432" s="13">
        <v>1026.6099999999999</v>
      </c>
      <c r="Q1432" s="9" t="s">
        <v>80</v>
      </c>
      <c r="R1432" s="9" t="s">
        <v>132</v>
      </c>
      <c r="S1432" s="9" t="s">
        <v>221</v>
      </c>
      <c r="T1432" s="9" t="s">
        <v>222</v>
      </c>
      <c r="U1432" s="9" t="s">
        <v>91</v>
      </c>
      <c r="V1432" s="9" t="s">
        <v>2697</v>
      </c>
    </row>
    <row r="1433" spans="1:22" ht="17.100000000000001" customHeight="1" x14ac:dyDescent="0.25">
      <c r="A1433" s="29" t="s">
        <v>4261</v>
      </c>
      <c r="B1433" s="15">
        <v>43881</v>
      </c>
      <c r="C1433" s="9">
        <f t="shared" si="22"/>
        <v>2020</v>
      </c>
      <c r="D1433" s="9" t="str">
        <f>TEXT(salestable[[#This Row],[OrderDate]],"MMM")</f>
        <v>Feb</v>
      </c>
      <c r="E1433" s="14" t="s">
        <v>4262</v>
      </c>
      <c r="F1433" s="14" t="s">
        <v>177</v>
      </c>
      <c r="G1433" s="14" t="s">
        <v>400</v>
      </c>
      <c r="H1433" s="14" t="s">
        <v>401</v>
      </c>
      <c r="I1433" s="14" t="s">
        <v>108</v>
      </c>
      <c r="J1433" s="14" t="s">
        <v>109</v>
      </c>
      <c r="K1433" s="25">
        <v>5</v>
      </c>
      <c r="L1433" s="16">
        <v>282.83</v>
      </c>
      <c r="M1433" s="17">
        <v>0</v>
      </c>
      <c r="N1433" s="18">
        <v>113.13</v>
      </c>
      <c r="O1433" s="18">
        <v>5.07</v>
      </c>
      <c r="P1433" s="18">
        <v>1532.35</v>
      </c>
      <c r="Q1433" s="14" t="s">
        <v>27</v>
      </c>
      <c r="R1433" s="14" t="s">
        <v>28</v>
      </c>
      <c r="S1433" s="14" t="s">
        <v>51</v>
      </c>
      <c r="T1433" s="14" t="s">
        <v>42</v>
      </c>
      <c r="U1433" s="14" t="s">
        <v>31</v>
      </c>
      <c r="V1433" s="14" t="s">
        <v>4263</v>
      </c>
    </row>
    <row r="1434" spans="1:22" ht="17.100000000000001" customHeight="1" x14ac:dyDescent="0.25">
      <c r="A1434" s="28" t="s">
        <v>4264</v>
      </c>
      <c r="B1434" s="10">
        <v>44883</v>
      </c>
      <c r="C1434" s="9">
        <f t="shared" si="22"/>
        <v>2022</v>
      </c>
      <c r="D1434" s="9" t="str">
        <f>TEXT(salestable[[#This Row],[OrderDate]],"MMM")</f>
        <v>Nov</v>
      </c>
      <c r="E1434" s="9" t="s">
        <v>4265</v>
      </c>
      <c r="F1434" s="9" t="s">
        <v>674</v>
      </c>
      <c r="G1434" s="9" t="s">
        <v>137</v>
      </c>
      <c r="H1434" s="9" t="s">
        <v>138</v>
      </c>
      <c r="I1434" s="9" t="s">
        <v>38</v>
      </c>
      <c r="J1434" s="9" t="s">
        <v>39</v>
      </c>
      <c r="K1434" s="25">
        <v>5</v>
      </c>
      <c r="L1434" s="11">
        <v>356.2</v>
      </c>
      <c r="M1434" s="12">
        <v>0</v>
      </c>
      <c r="N1434" s="13">
        <v>142.47999999999999</v>
      </c>
      <c r="O1434" s="13">
        <v>0.11</v>
      </c>
      <c r="P1434" s="13">
        <v>1923.59</v>
      </c>
      <c r="Q1434" s="9" t="s">
        <v>80</v>
      </c>
      <c r="R1434" s="9" t="s">
        <v>181</v>
      </c>
      <c r="S1434" s="9" t="s">
        <v>124</v>
      </c>
      <c r="T1434" s="9" t="s">
        <v>125</v>
      </c>
      <c r="U1434" s="9" t="s">
        <v>43</v>
      </c>
      <c r="V1434" s="9" t="s">
        <v>4266</v>
      </c>
    </row>
    <row r="1435" spans="1:22" ht="17.100000000000001" customHeight="1" x14ac:dyDescent="0.25">
      <c r="A1435" s="29" t="s">
        <v>4267</v>
      </c>
      <c r="B1435" s="15">
        <v>45316</v>
      </c>
      <c r="C1435" s="9">
        <f t="shared" si="22"/>
        <v>2024</v>
      </c>
      <c r="D1435" s="9" t="str">
        <f>TEXT(salestable[[#This Row],[OrderDate]],"MMM")</f>
        <v>Jan</v>
      </c>
      <c r="E1435" s="14" t="s">
        <v>4268</v>
      </c>
      <c r="F1435" s="14" t="s">
        <v>474</v>
      </c>
      <c r="G1435" s="14" t="s">
        <v>202</v>
      </c>
      <c r="H1435" s="14" t="s">
        <v>203</v>
      </c>
      <c r="I1435" s="14" t="s">
        <v>108</v>
      </c>
      <c r="J1435" s="14" t="s">
        <v>58</v>
      </c>
      <c r="K1435" s="25">
        <v>2</v>
      </c>
      <c r="L1435" s="16">
        <v>30.9</v>
      </c>
      <c r="M1435" s="17">
        <v>0</v>
      </c>
      <c r="N1435" s="18">
        <v>4.9400000000000004</v>
      </c>
      <c r="O1435" s="18">
        <v>0.83</v>
      </c>
      <c r="P1435" s="18">
        <v>67.569999999999993</v>
      </c>
      <c r="Q1435" s="14" t="s">
        <v>69</v>
      </c>
      <c r="R1435" s="14" t="s">
        <v>28</v>
      </c>
      <c r="S1435" s="14" t="s">
        <v>139</v>
      </c>
      <c r="T1435" s="14" t="s">
        <v>140</v>
      </c>
      <c r="U1435" s="14" t="s">
        <v>31</v>
      </c>
      <c r="V1435" s="14" t="s">
        <v>4269</v>
      </c>
    </row>
    <row r="1436" spans="1:22" ht="17.100000000000001" customHeight="1" x14ac:dyDescent="0.25">
      <c r="A1436" s="28" t="s">
        <v>4270</v>
      </c>
      <c r="B1436" s="10">
        <v>45150</v>
      </c>
      <c r="C1436" s="9">
        <f t="shared" si="22"/>
        <v>2023</v>
      </c>
      <c r="D1436" s="9" t="str">
        <f>TEXT(salestable[[#This Row],[OrderDate]],"MMM")</f>
        <v>Aug</v>
      </c>
      <c r="E1436" s="9" t="s">
        <v>4271</v>
      </c>
      <c r="F1436" s="9" t="s">
        <v>336</v>
      </c>
      <c r="G1436" s="9" t="s">
        <v>23</v>
      </c>
      <c r="H1436" s="9" t="s">
        <v>24</v>
      </c>
      <c r="I1436" s="9" t="s">
        <v>50</v>
      </c>
      <c r="J1436" s="9" t="s">
        <v>109</v>
      </c>
      <c r="K1436" s="25">
        <v>5</v>
      </c>
      <c r="L1436" s="11">
        <v>326.05</v>
      </c>
      <c r="M1436" s="12">
        <v>0.25</v>
      </c>
      <c r="N1436" s="13">
        <v>0</v>
      </c>
      <c r="O1436" s="13">
        <v>4.76</v>
      </c>
      <c r="P1436" s="13">
        <v>1227.45</v>
      </c>
      <c r="Q1436" s="9" t="s">
        <v>69</v>
      </c>
      <c r="R1436" s="9" t="s">
        <v>28</v>
      </c>
      <c r="S1436" s="9" t="s">
        <v>139</v>
      </c>
      <c r="T1436" s="9" t="s">
        <v>140</v>
      </c>
      <c r="U1436" s="9" t="s">
        <v>43</v>
      </c>
      <c r="V1436" s="9" t="s">
        <v>4272</v>
      </c>
    </row>
    <row r="1437" spans="1:22" ht="17.100000000000001" customHeight="1" x14ac:dyDescent="0.25">
      <c r="A1437" s="29" t="s">
        <v>4273</v>
      </c>
      <c r="B1437" s="15">
        <v>45151</v>
      </c>
      <c r="C1437" s="9">
        <f t="shared" si="22"/>
        <v>2023</v>
      </c>
      <c r="D1437" s="9" t="str">
        <f>TEXT(salestable[[#This Row],[OrderDate]],"MMM")</f>
        <v>Aug</v>
      </c>
      <c r="E1437" s="14" t="s">
        <v>4274</v>
      </c>
      <c r="F1437" s="14" t="s">
        <v>1028</v>
      </c>
      <c r="G1437" s="14" t="s">
        <v>945</v>
      </c>
      <c r="H1437" s="14" t="s">
        <v>946</v>
      </c>
      <c r="I1437" s="14" t="s">
        <v>38</v>
      </c>
      <c r="J1437" s="14" t="s">
        <v>123</v>
      </c>
      <c r="K1437" s="25">
        <v>5</v>
      </c>
      <c r="L1437" s="16">
        <v>303.70999999999998</v>
      </c>
      <c r="M1437" s="17">
        <v>0</v>
      </c>
      <c r="N1437" s="18">
        <v>182.23</v>
      </c>
      <c r="O1437" s="18">
        <v>6.97</v>
      </c>
      <c r="P1437" s="18">
        <v>1707.75</v>
      </c>
      <c r="Q1437" s="14" t="s">
        <v>153</v>
      </c>
      <c r="R1437" s="14" t="s">
        <v>28</v>
      </c>
      <c r="S1437" s="14" t="s">
        <v>41</v>
      </c>
      <c r="T1437" s="14" t="s">
        <v>42</v>
      </c>
      <c r="U1437" s="14" t="s">
        <v>43</v>
      </c>
      <c r="V1437" s="14" t="s">
        <v>1475</v>
      </c>
    </row>
    <row r="1438" spans="1:22" ht="17.100000000000001" customHeight="1" x14ac:dyDescent="0.25">
      <c r="A1438" s="28" t="s">
        <v>4275</v>
      </c>
      <c r="B1438" s="10">
        <v>45580</v>
      </c>
      <c r="C1438" s="9">
        <f t="shared" si="22"/>
        <v>2024</v>
      </c>
      <c r="D1438" s="9" t="str">
        <f>TEXT(salestable[[#This Row],[OrderDate]],"MMM")</f>
        <v>Oct</v>
      </c>
      <c r="E1438" s="9" t="s">
        <v>4276</v>
      </c>
      <c r="F1438" s="9" t="s">
        <v>485</v>
      </c>
      <c r="G1438" s="9" t="s">
        <v>302</v>
      </c>
      <c r="H1438" s="9" t="s">
        <v>303</v>
      </c>
      <c r="I1438" s="9" t="s">
        <v>108</v>
      </c>
      <c r="J1438" s="9" t="s">
        <v>39</v>
      </c>
      <c r="K1438" s="25">
        <v>5</v>
      </c>
      <c r="L1438" s="11">
        <v>36.26</v>
      </c>
      <c r="M1438" s="12">
        <v>0</v>
      </c>
      <c r="N1438" s="13">
        <v>9.06</v>
      </c>
      <c r="O1438" s="13">
        <v>12.11</v>
      </c>
      <c r="P1438" s="13">
        <v>202.47</v>
      </c>
      <c r="Q1438" s="9" t="s">
        <v>69</v>
      </c>
      <c r="R1438" s="9" t="s">
        <v>28</v>
      </c>
      <c r="S1438" s="9" t="s">
        <v>41</v>
      </c>
      <c r="T1438" s="9" t="s">
        <v>42</v>
      </c>
      <c r="U1438" s="9" t="s">
        <v>43</v>
      </c>
      <c r="V1438" s="9" t="s">
        <v>961</v>
      </c>
    </row>
    <row r="1439" spans="1:22" ht="17.100000000000001" customHeight="1" x14ac:dyDescent="0.25">
      <c r="A1439" s="29" t="s">
        <v>4277</v>
      </c>
      <c r="B1439" s="15">
        <v>44609</v>
      </c>
      <c r="C1439" s="9">
        <f t="shared" si="22"/>
        <v>2022</v>
      </c>
      <c r="D1439" s="9" t="str">
        <f>TEXT(salestable[[#This Row],[OrderDate]],"MMM")</f>
        <v>Feb</v>
      </c>
      <c r="E1439" s="14" t="s">
        <v>4278</v>
      </c>
      <c r="F1439" s="14" t="s">
        <v>1736</v>
      </c>
      <c r="G1439" s="14" t="s">
        <v>675</v>
      </c>
      <c r="H1439" s="14" t="s">
        <v>676</v>
      </c>
      <c r="I1439" s="14" t="s">
        <v>38</v>
      </c>
      <c r="J1439" s="14" t="s">
        <v>79</v>
      </c>
      <c r="K1439" s="25">
        <v>1</v>
      </c>
      <c r="L1439" s="16">
        <v>254.73</v>
      </c>
      <c r="M1439" s="17">
        <v>0.05</v>
      </c>
      <c r="N1439" s="18">
        <v>19.36</v>
      </c>
      <c r="O1439" s="18">
        <v>8.4499999999999993</v>
      </c>
      <c r="P1439" s="18">
        <v>269.8</v>
      </c>
      <c r="Q1439" s="14" t="s">
        <v>27</v>
      </c>
      <c r="R1439" s="14" t="s">
        <v>28</v>
      </c>
      <c r="S1439" s="14" t="s">
        <v>339</v>
      </c>
      <c r="T1439" s="14" t="s">
        <v>82</v>
      </c>
      <c r="U1439" s="14" t="s">
        <v>43</v>
      </c>
      <c r="V1439" s="14" t="s">
        <v>2559</v>
      </c>
    </row>
    <row r="1440" spans="1:22" ht="17.100000000000001" customHeight="1" x14ac:dyDescent="0.25">
      <c r="A1440" s="28" t="s">
        <v>4279</v>
      </c>
      <c r="B1440" s="10">
        <v>45261</v>
      </c>
      <c r="C1440" s="9">
        <f t="shared" si="22"/>
        <v>2023</v>
      </c>
      <c r="D1440" s="9" t="str">
        <f>TEXT(salestable[[#This Row],[OrderDate]],"MMM")</f>
        <v>Dec</v>
      </c>
      <c r="E1440" s="9" t="s">
        <v>4280</v>
      </c>
      <c r="F1440" s="9" t="s">
        <v>351</v>
      </c>
      <c r="G1440" s="9" t="s">
        <v>358</v>
      </c>
      <c r="H1440" s="9" t="s">
        <v>359</v>
      </c>
      <c r="I1440" s="9" t="s">
        <v>108</v>
      </c>
      <c r="J1440" s="9" t="s">
        <v>263</v>
      </c>
      <c r="K1440" s="25">
        <v>3</v>
      </c>
      <c r="L1440" s="11">
        <v>432.81</v>
      </c>
      <c r="M1440" s="12">
        <v>0.1</v>
      </c>
      <c r="N1440" s="13">
        <v>93.49</v>
      </c>
      <c r="O1440" s="13">
        <v>7.16</v>
      </c>
      <c r="P1440" s="13">
        <v>1269.24</v>
      </c>
      <c r="Q1440" s="9" t="s">
        <v>27</v>
      </c>
      <c r="R1440" s="9" t="s">
        <v>28</v>
      </c>
      <c r="S1440" s="9" t="s">
        <v>188</v>
      </c>
      <c r="T1440" s="9" t="s">
        <v>82</v>
      </c>
      <c r="U1440" s="9" t="s">
        <v>43</v>
      </c>
      <c r="V1440" s="9" t="s">
        <v>2668</v>
      </c>
    </row>
    <row r="1441" spans="1:22" ht="17.100000000000001" customHeight="1" x14ac:dyDescent="0.25">
      <c r="A1441" s="29" t="s">
        <v>4281</v>
      </c>
      <c r="B1441" s="15">
        <v>45623</v>
      </c>
      <c r="C1441" s="9">
        <f t="shared" si="22"/>
        <v>2024</v>
      </c>
      <c r="D1441" s="9" t="str">
        <f>TEXT(salestable[[#This Row],[OrderDate]],"MMM")</f>
        <v>Nov</v>
      </c>
      <c r="E1441" s="14" t="s">
        <v>4282</v>
      </c>
      <c r="F1441" s="14" t="s">
        <v>1458</v>
      </c>
      <c r="G1441" s="14" t="s">
        <v>456</v>
      </c>
      <c r="H1441" s="14" t="s">
        <v>457</v>
      </c>
      <c r="I1441" s="14" t="s">
        <v>50</v>
      </c>
      <c r="J1441" s="14" t="s">
        <v>58</v>
      </c>
      <c r="K1441" s="25">
        <v>5</v>
      </c>
      <c r="L1441" s="16">
        <v>242.16</v>
      </c>
      <c r="M1441" s="17">
        <v>0</v>
      </c>
      <c r="N1441" s="18">
        <v>0</v>
      </c>
      <c r="O1441" s="18">
        <v>2.46</v>
      </c>
      <c r="P1441" s="18">
        <v>1213.26</v>
      </c>
      <c r="Q1441" s="14" t="s">
        <v>59</v>
      </c>
      <c r="R1441" s="14" t="s">
        <v>28</v>
      </c>
      <c r="S1441" s="14" t="s">
        <v>154</v>
      </c>
      <c r="T1441" s="14" t="s">
        <v>155</v>
      </c>
      <c r="U1441" s="14" t="s">
        <v>43</v>
      </c>
      <c r="V1441" s="14" t="s">
        <v>4283</v>
      </c>
    </row>
    <row r="1442" spans="1:22" ht="17.100000000000001" customHeight="1" x14ac:dyDescent="0.25">
      <c r="A1442" s="28" t="s">
        <v>4284</v>
      </c>
      <c r="B1442" s="10">
        <v>44644</v>
      </c>
      <c r="C1442" s="9">
        <f t="shared" si="22"/>
        <v>2022</v>
      </c>
      <c r="D1442" s="9" t="str">
        <f>TEXT(salestable[[#This Row],[OrderDate]],"MMM")</f>
        <v>Mar</v>
      </c>
      <c r="E1442" s="9" t="s">
        <v>4285</v>
      </c>
      <c r="F1442" s="9" t="s">
        <v>670</v>
      </c>
      <c r="G1442" s="9" t="s">
        <v>226</v>
      </c>
      <c r="H1442" s="9" t="s">
        <v>227</v>
      </c>
      <c r="I1442" s="9" t="s">
        <v>98</v>
      </c>
      <c r="J1442" s="9" t="s">
        <v>123</v>
      </c>
      <c r="K1442" s="25">
        <v>2</v>
      </c>
      <c r="L1442" s="11">
        <v>574.65</v>
      </c>
      <c r="M1442" s="12">
        <v>0.1</v>
      </c>
      <c r="N1442" s="13">
        <v>51.72</v>
      </c>
      <c r="O1442" s="13">
        <v>8.69</v>
      </c>
      <c r="P1442" s="13">
        <v>1094.78</v>
      </c>
      <c r="Q1442" s="9" t="s">
        <v>69</v>
      </c>
      <c r="R1442" s="9" t="s">
        <v>28</v>
      </c>
      <c r="S1442" s="9" t="s">
        <v>210</v>
      </c>
      <c r="T1442" s="9" t="s">
        <v>42</v>
      </c>
      <c r="U1442" s="9" t="s">
        <v>43</v>
      </c>
      <c r="V1442" s="9" t="s">
        <v>4286</v>
      </c>
    </row>
    <row r="1443" spans="1:22" ht="17.100000000000001" customHeight="1" x14ac:dyDescent="0.25">
      <c r="A1443" s="29" t="s">
        <v>4287</v>
      </c>
      <c r="B1443" s="15">
        <v>45467</v>
      </c>
      <c r="C1443" s="9">
        <f t="shared" si="22"/>
        <v>2024</v>
      </c>
      <c r="D1443" s="9" t="str">
        <f>TEXT(salestable[[#This Row],[OrderDate]],"MMM")</f>
        <v>Jun</v>
      </c>
      <c r="E1443" s="14" t="s">
        <v>4288</v>
      </c>
      <c r="F1443" s="14" t="s">
        <v>555</v>
      </c>
      <c r="G1443" s="14" t="s">
        <v>492</v>
      </c>
      <c r="H1443" s="14" t="s">
        <v>493</v>
      </c>
      <c r="I1443" s="14" t="s">
        <v>25</v>
      </c>
      <c r="J1443" s="14" t="s">
        <v>256</v>
      </c>
      <c r="K1443" s="25">
        <v>1</v>
      </c>
      <c r="L1443" s="16">
        <v>183.43</v>
      </c>
      <c r="M1443" s="17">
        <v>0</v>
      </c>
      <c r="N1443" s="18">
        <v>9.17</v>
      </c>
      <c r="O1443" s="18">
        <v>11.58</v>
      </c>
      <c r="P1443" s="18">
        <v>204.18</v>
      </c>
      <c r="Q1443" s="14" t="s">
        <v>69</v>
      </c>
      <c r="R1443" s="14" t="s">
        <v>28</v>
      </c>
      <c r="S1443" s="14" t="s">
        <v>188</v>
      </c>
      <c r="T1443" s="14" t="s">
        <v>82</v>
      </c>
      <c r="U1443" s="14" t="s">
        <v>43</v>
      </c>
      <c r="V1443" s="14" t="s">
        <v>2441</v>
      </c>
    </row>
    <row r="1444" spans="1:22" ht="17.100000000000001" customHeight="1" x14ac:dyDescent="0.25">
      <c r="A1444" s="28" t="s">
        <v>4289</v>
      </c>
      <c r="B1444" s="10">
        <v>45259</v>
      </c>
      <c r="C1444" s="9">
        <f t="shared" si="22"/>
        <v>2023</v>
      </c>
      <c r="D1444" s="9" t="str">
        <f>TEXT(salestable[[#This Row],[OrderDate]],"MMM")</f>
        <v>Nov</v>
      </c>
      <c r="E1444" s="9" t="s">
        <v>4290</v>
      </c>
      <c r="F1444" s="9" t="s">
        <v>1133</v>
      </c>
      <c r="G1444" s="9" t="s">
        <v>492</v>
      </c>
      <c r="H1444" s="9" t="s">
        <v>493</v>
      </c>
      <c r="I1444" s="9" t="s">
        <v>180</v>
      </c>
      <c r="J1444" s="9" t="s">
        <v>263</v>
      </c>
      <c r="K1444" s="25">
        <v>4</v>
      </c>
      <c r="L1444" s="11">
        <v>280.01</v>
      </c>
      <c r="M1444" s="12">
        <v>0</v>
      </c>
      <c r="N1444" s="13">
        <v>89.6</v>
      </c>
      <c r="O1444" s="13">
        <v>12.4</v>
      </c>
      <c r="P1444" s="13">
        <v>1222.04</v>
      </c>
      <c r="Q1444" s="9" t="s">
        <v>80</v>
      </c>
      <c r="R1444" s="9" t="s">
        <v>28</v>
      </c>
      <c r="S1444" s="9" t="s">
        <v>71</v>
      </c>
      <c r="T1444" s="9" t="s">
        <v>42</v>
      </c>
      <c r="U1444" s="9" t="s">
        <v>43</v>
      </c>
      <c r="V1444" s="9" t="s">
        <v>1678</v>
      </c>
    </row>
    <row r="1445" spans="1:22" ht="17.100000000000001" customHeight="1" x14ac:dyDescent="0.25">
      <c r="A1445" s="29" t="s">
        <v>4291</v>
      </c>
      <c r="B1445" s="15">
        <v>45200</v>
      </c>
      <c r="C1445" s="9">
        <f t="shared" si="22"/>
        <v>2023</v>
      </c>
      <c r="D1445" s="9" t="str">
        <f>TEXT(salestable[[#This Row],[OrderDate]],"MMM")</f>
        <v>Oct</v>
      </c>
      <c r="E1445" s="14" t="s">
        <v>4292</v>
      </c>
      <c r="F1445" s="14" t="s">
        <v>2236</v>
      </c>
      <c r="G1445" s="14" t="s">
        <v>23</v>
      </c>
      <c r="H1445" s="14" t="s">
        <v>24</v>
      </c>
      <c r="I1445" s="14" t="s">
        <v>180</v>
      </c>
      <c r="J1445" s="14" t="s">
        <v>256</v>
      </c>
      <c r="K1445" s="25">
        <v>4</v>
      </c>
      <c r="L1445" s="16">
        <v>138.29</v>
      </c>
      <c r="M1445" s="17">
        <v>0.05</v>
      </c>
      <c r="N1445" s="18">
        <v>26.28</v>
      </c>
      <c r="O1445" s="18">
        <v>11.48</v>
      </c>
      <c r="P1445" s="18">
        <v>563.26</v>
      </c>
      <c r="Q1445" s="14" t="s">
        <v>80</v>
      </c>
      <c r="R1445" s="14" t="s">
        <v>181</v>
      </c>
      <c r="S1445" s="14" t="s">
        <v>81</v>
      </c>
      <c r="T1445" s="14" t="s">
        <v>82</v>
      </c>
      <c r="U1445" s="14" t="s">
        <v>43</v>
      </c>
      <c r="V1445" s="14" t="s">
        <v>4293</v>
      </c>
    </row>
    <row r="1446" spans="1:22" ht="17.100000000000001" customHeight="1" x14ac:dyDescent="0.25">
      <c r="A1446" s="28" t="s">
        <v>4294</v>
      </c>
      <c r="B1446" s="10">
        <v>45476</v>
      </c>
      <c r="C1446" s="9">
        <f t="shared" si="22"/>
        <v>2024</v>
      </c>
      <c r="D1446" s="9" t="str">
        <f>TEXT(salestable[[#This Row],[OrderDate]],"MMM")</f>
        <v>Jul</v>
      </c>
      <c r="E1446" s="9" t="s">
        <v>4295</v>
      </c>
      <c r="F1446" s="9" t="s">
        <v>2168</v>
      </c>
      <c r="G1446" s="9" t="s">
        <v>215</v>
      </c>
      <c r="H1446" s="9" t="s">
        <v>216</v>
      </c>
      <c r="I1446" s="9" t="s">
        <v>98</v>
      </c>
      <c r="J1446" s="9" t="s">
        <v>58</v>
      </c>
      <c r="K1446" s="25">
        <v>2</v>
      </c>
      <c r="L1446" s="11">
        <v>497.46</v>
      </c>
      <c r="M1446" s="12">
        <v>0</v>
      </c>
      <c r="N1446" s="13">
        <v>79.59</v>
      </c>
      <c r="O1446" s="13">
        <v>4.5</v>
      </c>
      <c r="P1446" s="13">
        <v>1079.01</v>
      </c>
      <c r="Q1446" s="9" t="s">
        <v>27</v>
      </c>
      <c r="R1446" s="9" t="s">
        <v>28</v>
      </c>
      <c r="S1446" s="9" t="s">
        <v>339</v>
      </c>
      <c r="T1446" s="9" t="s">
        <v>82</v>
      </c>
      <c r="U1446" s="9" t="s">
        <v>235</v>
      </c>
      <c r="V1446" s="9" t="s">
        <v>4296</v>
      </c>
    </row>
    <row r="1447" spans="1:22" ht="17.100000000000001" customHeight="1" x14ac:dyDescent="0.25">
      <c r="A1447" s="29" t="s">
        <v>4297</v>
      </c>
      <c r="B1447" s="15">
        <v>44250</v>
      </c>
      <c r="C1447" s="9">
        <f t="shared" si="22"/>
        <v>2021</v>
      </c>
      <c r="D1447" s="9" t="str">
        <f>TEXT(salestable[[#This Row],[OrderDate]],"MMM")</f>
        <v>Feb</v>
      </c>
      <c r="E1447" s="14" t="s">
        <v>4298</v>
      </c>
      <c r="F1447" s="14" t="s">
        <v>964</v>
      </c>
      <c r="G1447" s="14" t="s">
        <v>574</v>
      </c>
      <c r="H1447" s="14" t="s">
        <v>575</v>
      </c>
      <c r="I1447" s="14" t="s">
        <v>50</v>
      </c>
      <c r="J1447" s="14" t="s">
        <v>39</v>
      </c>
      <c r="K1447" s="25">
        <v>1</v>
      </c>
      <c r="L1447" s="16">
        <v>106.47</v>
      </c>
      <c r="M1447" s="17">
        <v>0.05</v>
      </c>
      <c r="N1447" s="18">
        <v>5.0599999999999996</v>
      </c>
      <c r="O1447" s="18">
        <v>3.19</v>
      </c>
      <c r="P1447" s="18">
        <v>109.4</v>
      </c>
      <c r="Q1447" s="14" t="s">
        <v>153</v>
      </c>
      <c r="R1447" s="14" t="s">
        <v>132</v>
      </c>
      <c r="S1447" s="14" t="s">
        <v>154</v>
      </c>
      <c r="T1447" s="14" t="s">
        <v>155</v>
      </c>
      <c r="U1447" s="14" t="s">
        <v>43</v>
      </c>
      <c r="V1447" s="14" t="s">
        <v>1308</v>
      </c>
    </row>
    <row r="1448" spans="1:22" ht="17.100000000000001" customHeight="1" x14ac:dyDescent="0.25">
      <c r="A1448" s="28" t="s">
        <v>4299</v>
      </c>
      <c r="B1448" s="10">
        <v>45036</v>
      </c>
      <c r="C1448" s="9">
        <f t="shared" si="22"/>
        <v>2023</v>
      </c>
      <c r="D1448" s="9" t="str">
        <f>TEXT(salestable[[#This Row],[OrderDate]],"MMM")</f>
        <v>Apr</v>
      </c>
      <c r="E1448" s="9" t="s">
        <v>4300</v>
      </c>
      <c r="F1448" s="9" t="s">
        <v>1892</v>
      </c>
      <c r="G1448" s="9" t="s">
        <v>302</v>
      </c>
      <c r="H1448" s="9" t="s">
        <v>303</v>
      </c>
      <c r="I1448" s="9" t="s">
        <v>98</v>
      </c>
      <c r="J1448" s="9" t="s">
        <v>39</v>
      </c>
      <c r="K1448" s="25">
        <v>4</v>
      </c>
      <c r="L1448" s="11">
        <v>317.98</v>
      </c>
      <c r="M1448" s="12">
        <v>0.15</v>
      </c>
      <c r="N1448" s="13">
        <v>129.74</v>
      </c>
      <c r="O1448" s="13">
        <v>1.87</v>
      </c>
      <c r="P1448" s="13">
        <v>1212.74</v>
      </c>
      <c r="Q1448" s="9" t="s">
        <v>69</v>
      </c>
      <c r="R1448" s="9" t="s">
        <v>70</v>
      </c>
      <c r="S1448" s="9" t="s">
        <v>89</v>
      </c>
      <c r="T1448" s="9" t="s">
        <v>90</v>
      </c>
      <c r="U1448" s="9" t="s">
        <v>43</v>
      </c>
      <c r="V1448" s="9" t="s">
        <v>4301</v>
      </c>
    </row>
    <row r="1449" spans="1:22" ht="17.100000000000001" customHeight="1" x14ac:dyDescent="0.25">
      <c r="A1449" s="29" t="s">
        <v>4302</v>
      </c>
      <c r="B1449" s="15">
        <v>44813</v>
      </c>
      <c r="C1449" s="9">
        <f t="shared" si="22"/>
        <v>2022</v>
      </c>
      <c r="D1449" s="9" t="str">
        <f>TEXT(salestable[[#This Row],[OrderDate]],"MMM")</f>
        <v>Sep</v>
      </c>
      <c r="E1449" s="14" t="s">
        <v>4303</v>
      </c>
      <c r="F1449" s="14" t="s">
        <v>1885</v>
      </c>
      <c r="G1449" s="14" t="s">
        <v>121</v>
      </c>
      <c r="H1449" s="14" t="s">
        <v>122</v>
      </c>
      <c r="I1449" s="14" t="s">
        <v>98</v>
      </c>
      <c r="J1449" s="14" t="s">
        <v>79</v>
      </c>
      <c r="K1449" s="25">
        <v>3</v>
      </c>
      <c r="L1449" s="16">
        <v>235.23</v>
      </c>
      <c r="M1449" s="17">
        <v>0</v>
      </c>
      <c r="N1449" s="18">
        <v>84.68</v>
      </c>
      <c r="O1449" s="18">
        <v>1</v>
      </c>
      <c r="P1449" s="18">
        <v>791.37</v>
      </c>
      <c r="Q1449" s="14" t="s">
        <v>27</v>
      </c>
      <c r="R1449" s="14" t="s">
        <v>28</v>
      </c>
      <c r="S1449" s="14" t="s">
        <v>154</v>
      </c>
      <c r="T1449" s="14" t="s">
        <v>155</v>
      </c>
      <c r="U1449" s="14" t="s">
        <v>235</v>
      </c>
      <c r="V1449" s="14" t="s">
        <v>4304</v>
      </c>
    </row>
    <row r="1450" spans="1:22" ht="17.100000000000001" customHeight="1" x14ac:dyDescent="0.25">
      <c r="A1450" s="28" t="s">
        <v>4305</v>
      </c>
      <c r="B1450" s="10">
        <v>44655</v>
      </c>
      <c r="C1450" s="9">
        <f t="shared" si="22"/>
        <v>2022</v>
      </c>
      <c r="D1450" s="9" t="str">
        <f>TEXT(salestable[[#This Row],[OrderDate]],"MMM")</f>
        <v>Apr</v>
      </c>
      <c r="E1450" s="9" t="s">
        <v>4306</v>
      </c>
      <c r="F1450" s="9" t="s">
        <v>1002</v>
      </c>
      <c r="G1450" s="9" t="s">
        <v>400</v>
      </c>
      <c r="H1450" s="9" t="s">
        <v>401</v>
      </c>
      <c r="I1450" s="9" t="s">
        <v>108</v>
      </c>
      <c r="J1450" s="9" t="s">
        <v>39</v>
      </c>
      <c r="K1450" s="25">
        <v>1</v>
      </c>
      <c r="L1450" s="11">
        <v>254.37</v>
      </c>
      <c r="M1450" s="12">
        <v>0</v>
      </c>
      <c r="N1450" s="13">
        <v>45.79</v>
      </c>
      <c r="O1450" s="13">
        <v>14.83</v>
      </c>
      <c r="P1450" s="13">
        <v>314.99</v>
      </c>
      <c r="Q1450" s="9" t="s">
        <v>80</v>
      </c>
      <c r="R1450" s="9" t="s">
        <v>99</v>
      </c>
      <c r="S1450" s="9" t="s">
        <v>154</v>
      </c>
      <c r="T1450" s="9" t="s">
        <v>155</v>
      </c>
      <c r="U1450" s="9" t="s">
        <v>43</v>
      </c>
      <c r="V1450" s="9" t="s">
        <v>4307</v>
      </c>
    </row>
    <row r="1451" spans="1:22" ht="17.100000000000001" customHeight="1" x14ac:dyDescent="0.25">
      <c r="A1451" s="29" t="s">
        <v>4308</v>
      </c>
      <c r="B1451" s="15">
        <v>44855</v>
      </c>
      <c r="C1451" s="9">
        <f t="shared" si="22"/>
        <v>2022</v>
      </c>
      <c r="D1451" s="9" t="str">
        <f>TEXT(salestable[[#This Row],[OrderDate]],"MMM")</f>
        <v>Oct</v>
      </c>
      <c r="E1451" s="14" t="s">
        <v>4309</v>
      </c>
      <c r="F1451" s="14" t="s">
        <v>86</v>
      </c>
      <c r="G1451" s="14" t="s">
        <v>521</v>
      </c>
      <c r="H1451" s="14" t="s">
        <v>522</v>
      </c>
      <c r="I1451" s="14" t="s">
        <v>108</v>
      </c>
      <c r="J1451" s="14" t="s">
        <v>39</v>
      </c>
      <c r="K1451" s="25">
        <v>5</v>
      </c>
      <c r="L1451" s="16">
        <v>460.27</v>
      </c>
      <c r="M1451" s="17">
        <v>0.05</v>
      </c>
      <c r="N1451" s="18">
        <v>109.31</v>
      </c>
      <c r="O1451" s="18">
        <v>0.91</v>
      </c>
      <c r="P1451" s="18">
        <v>2296.5</v>
      </c>
      <c r="Q1451" s="14" t="s">
        <v>69</v>
      </c>
      <c r="R1451" s="14" t="s">
        <v>28</v>
      </c>
      <c r="S1451" s="14" t="s">
        <v>139</v>
      </c>
      <c r="T1451" s="14" t="s">
        <v>140</v>
      </c>
      <c r="U1451" s="14" t="s">
        <v>43</v>
      </c>
      <c r="V1451" s="14" t="s">
        <v>4310</v>
      </c>
    </row>
    <row r="1452" spans="1:22" ht="17.100000000000001" customHeight="1" x14ac:dyDescent="0.25">
      <c r="A1452" s="28" t="s">
        <v>4311</v>
      </c>
      <c r="B1452" s="10">
        <v>44397</v>
      </c>
      <c r="C1452" s="9">
        <f t="shared" si="22"/>
        <v>2021</v>
      </c>
      <c r="D1452" s="9" t="str">
        <f>TEXT(salestable[[#This Row],[OrderDate]],"MMM")</f>
        <v>Jul</v>
      </c>
      <c r="E1452" s="9" t="s">
        <v>4312</v>
      </c>
      <c r="F1452" s="9" t="s">
        <v>35</v>
      </c>
      <c r="G1452" s="9" t="s">
        <v>380</v>
      </c>
      <c r="H1452" s="9" t="s">
        <v>381</v>
      </c>
      <c r="I1452" s="9" t="s">
        <v>50</v>
      </c>
      <c r="J1452" s="9" t="s">
        <v>123</v>
      </c>
      <c r="K1452" s="25">
        <v>3</v>
      </c>
      <c r="L1452" s="11">
        <v>411.82</v>
      </c>
      <c r="M1452" s="12">
        <v>0</v>
      </c>
      <c r="N1452" s="13">
        <v>148.26</v>
      </c>
      <c r="O1452" s="13">
        <v>8.1</v>
      </c>
      <c r="P1452" s="13">
        <v>1391.82</v>
      </c>
      <c r="Q1452" s="9" t="s">
        <v>27</v>
      </c>
      <c r="R1452" s="9" t="s">
        <v>28</v>
      </c>
      <c r="S1452" s="9" t="s">
        <v>41</v>
      </c>
      <c r="T1452" s="9" t="s">
        <v>42</v>
      </c>
      <c r="U1452" s="9" t="s">
        <v>43</v>
      </c>
      <c r="V1452" s="9" t="s">
        <v>4230</v>
      </c>
    </row>
    <row r="1453" spans="1:22" ht="17.100000000000001" customHeight="1" x14ac:dyDescent="0.25">
      <c r="A1453" s="29" t="s">
        <v>4313</v>
      </c>
      <c r="B1453" s="15">
        <v>44201</v>
      </c>
      <c r="C1453" s="9">
        <f t="shared" si="22"/>
        <v>2021</v>
      </c>
      <c r="D1453" s="9" t="str">
        <f>TEXT(salestable[[#This Row],[OrderDate]],"MMM")</f>
        <v>Jan</v>
      </c>
      <c r="E1453" s="14" t="s">
        <v>4314</v>
      </c>
      <c r="F1453" s="14" t="s">
        <v>702</v>
      </c>
      <c r="G1453" s="14" t="s">
        <v>280</v>
      </c>
      <c r="H1453" s="14" t="s">
        <v>281</v>
      </c>
      <c r="I1453" s="14" t="s">
        <v>25</v>
      </c>
      <c r="J1453" s="14" t="s">
        <v>39</v>
      </c>
      <c r="K1453" s="25">
        <v>3</v>
      </c>
      <c r="L1453" s="16">
        <v>176.49</v>
      </c>
      <c r="M1453" s="17">
        <v>0.1</v>
      </c>
      <c r="N1453" s="18">
        <v>57.18</v>
      </c>
      <c r="O1453" s="18">
        <v>10.62</v>
      </c>
      <c r="P1453" s="18">
        <v>544.32000000000005</v>
      </c>
      <c r="Q1453" s="14" t="s">
        <v>80</v>
      </c>
      <c r="R1453" s="14" t="s">
        <v>132</v>
      </c>
      <c r="S1453" s="14" t="s">
        <v>100</v>
      </c>
      <c r="T1453" s="14" t="s">
        <v>101</v>
      </c>
      <c r="U1453" s="14" t="s">
        <v>72</v>
      </c>
      <c r="V1453" s="14" t="s">
        <v>3924</v>
      </c>
    </row>
    <row r="1454" spans="1:22" ht="17.100000000000001" customHeight="1" x14ac:dyDescent="0.25">
      <c r="A1454" s="28" t="s">
        <v>4315</v>
      </c>
      <c r="B1454" s="10">
        <v>44766</v>
      </c>
      <c r="C1454" s="9">
        <f t="shared" si="22"/>
        <v>2022</v>
      </c>
      <c r="D1454" s="9" t="str">
        <f>TEXT(salestable[[#This Row],[OrderDate]],"MMM")</f>
        <v>Jul</v>
      </c>
      <c r="E1454" s="9" t="s">
        <v>4316</v>
      </c>
      <c r="F1454" s="9" t="s">
        <v>1133</v>
      </c>
      <c r="G1454" s="9" t="s">
        <v>261</v>
      </c>
      <c r="H1454" s="9" t="s">
        <v>262</v>
      </c>
      <c r="I1454" s="9" t="s">
        <v>50</v>
      </c>
      <c r="J1454" s="9" t="s">
        <v>123</v>
      </c>
      <c r="K1454" s="25">
        <v>3</v>
      </c>
      <c r="L1454" s="11">
        <v>384.57</v>
      </c>
      <c r="M1454" s="12">
        <v>0.15</v>
      </c>
      <c r="N1454" s="13">
        <v>49.03</v>
      </c>
      <c r="O1454" s="13">
        <v>12.96</v>
      </c>
      <c r="P1454" s="13">
        <v>1042.6400000000001</v>
      </c>
      <c r="Q1454" s="9" t="s">
        <v>69</v>
      </c>
      <c r="R1454" s="9" t="s">
        <v>28</v>
      </c>
      <c r="S1454" s="9" t="s">
        <v>81</v>
      </c>
      <c r="T1454" s="9" t="s">
        <v>82</v>
      </c>
      <c r="U1454" s="9" t="s">
        <v>43</v>
      </c>
      <c r="V1454" s="9" t="s">
        <v>2437</v>
      </c>
    </row>
    <row r="1455" spans="1:22" ht="17.100000000000001" customHeight="1" x14ac:dyDescent="0.25">
      <c r="A1455" s="29" t="s">
        <v>4317</v>
      </c>
      <c r="B1455" s="15">
        <v>44491</v>
      </c>
      <c r="C1455" s="9">
        <f t="shared" si="22"/>
        <v>2021</v>
      </c>
      <c r="D1455" s="9" t="str">
        <f>TEXT(salestable[[#This Row],[OrderDate]],"MMM")</f>
        <v>Oct</v>
      </c>
      <c r="E1455" s="14" t="s">
        <v>4318</v>
      </c>
      <c r="F1455" s="14" t="s">
        <v>986</v>
      </c>
      <c r="G1455" s="14" t="s">
        <v>36</v>
      </c>
      <c r="H1455" s="14" t="s">
        <v>37</v>
      </c>
      <c r="I1455" s="14" t="s">
        <v>108</v>
      </c>
      <c r="J1455" s="14" t="s">
        <v>58</v>
      </c>
      <c r="K1455" s="25">
        <v>2</v>
      </c>
      <c r="L1455" s="16">
        <v>191.17</v>
      </c>
      <c r="M1455" s="17">
        <v>0.05</v>
      </c>
      <c r="N1455" s="18">
        <v>18.16</v>
      </c>
      <c r="O1455" s="18">
        <v>1.54</v>
      </c>
      <c r="P1455" s="18">
        <v>382.92</v>
      </c>
      <c r="Q1455" s="14" t="s">
        <v>80</v>
      </c>
      <c r="R1455" s="14" t="s">
        <v>28</v>
      </c>
      <c r="S1455" s="14" t="s">
        <v>228</v>
      </c>
      <c r="T1455" s="14" t="s">
        <v>82</v>
      </c>
      <c r="U1455" s="14" t="s">
        <v>31</v>
      </c>
      <c r="V1455" s="14" t="s">
        <v>4319</v>
      </c>
    </row>
    <row r="1456" spans="1:22" ht="17.100000000000001" customHeight="1" x14ac:dyDescent="0.25">
      <c r="A1456" s="28" t="s">
        <v>4320</v>
      </c>
      <c r="B1456" s="10">
        <v>45285</v>
      </c>
      <c r="C1456" s="9">
        <f t="shared" si="22"/>
        <v>2023</v>
      </c>
      <c r="D1456" s="9" t="str">
        <f>TEXT(salestable[[#This Row],[OrderDate]],"MMM")</f>
        <v>Dec</v>
      </c>
      <c r="E1456" s="9" t="s">
        <v>4321</v>
      </c>
      <c r="F1456" s="9" t="s">
        <v>260</v>
      </c>
      <c r="G1456" s="9" t="s">
        <v>337</v>
      </c>
      <c r="H1456" s="9" t="s">
        <v>338</v>
      </c>
      <c r="I1456" s="9" t="s">
        <v>98</v>
      </c>
      <c r="J1456" s="9" t="s">
        <v>256</v>
      </c>
      <c r="K1456" s="25">
        <v>2</v>
      </c>
      <c r="L1456" s="11">
        <v>28.08</v>
      </c>
      <c r="M1456" s="12">
        <v>0</v>
      </c>
      <c r="N1456" s="13">
        <v>0</v>
      </c>
      <c r="O1456" s="13">
        <v>0.3</v>
      </c>
      <c r="P1456" s="13">
        <v>56.46</v>
      </c>
      <c r="Q1456" s="9" t="s">
        <v>27</v>
      </c>
      <c r="R1456" s="9" t="s">
        <v>28</v>
      </c>
      <c r="S1456" s="9" t="s">
        <v>71</v>
      </c>
      <c r="T1456" s="9" t="s">
        <v>42</v>
      </c>
      <c r="U1456" s="9" t="s">
        <v>72</v>
      </c>
      <c r="V1456" s="9" t="s">
        <v>677</v>
      </c>
    </row>
    <row r="1457" spans="1:22" ht="17.100000000000001" customHeight="1" x14ac:dyDescent="0.25">
      <c r="A1457" s="29" t="s">
        <v>4322</v>
      </c>
      <c r="B1457" s="15">
        <v>44799</v>
      </c>
      <c r="C1457" s="9">
        <f t="shared" si="22"/>
        <v>2022</v>
      </c>
      <c r="D1457" s="9" t="str">
        <f>TEXT(salestable[[#This Row],[OrderDate]],"MMM")</f>
        <v>Aug</v>
      </c>
      <c r="E1457" s="14" t="s">
        <v>4323</v>
      </c>
      <c r="F1457" s="14" t="s">
        <v>1099</v>
      </c>
      <c r="G1457" s="14" t="s">
        <v>196</v>
      </c>
      <c r="H1457" s="14" t="s">
        <v>197</v>
      </c>
      <c r="I1457" s="14" t="s">
        <v>180</v>
      </c>
      <c r="J1457" s="14" t="s">
        <v>68</v>
      </c>
      <c r="K1457" s="25">
        <v>4</v>
      </c>
      <c r="L1457" s="16">
        <v>569.45000000000005</v>
      </c>
      <c r="M1457" s="17">
        <v>0</v>
      </c>
      <c r="N1457" s="18">
        <v>410</v>
      </c>
      <c r="O1457" s="18">
        <v>8.07</v>
      </c>
      <c r="P1457" s="18">
        <v>2695.87</v>
      </c>
      <c r="Q1457" s="14" t="s">
        <v>27</v>
      </c>
      <c r="R1457" s="14" t="s">
        <v>28</v>
      </c>
      <c r="S1457" s="14" t="s">
        <v>71</v>
      </c>
      <c r="T1457" s="14" t="s">
        <v>42</v>
      </c>
      <c r="U1457" s="14" t="s">
        <v>31</v>
      </c>
      <c r="V1457" s="14" t="s">
        <v>4324</v>
      </c>
    </row>
    <row r="1458" spans="1:22" ht="17.100000000000001" customHeight="1" x14ac:dyDescent="0.25">
      <c r="A1458" s="28" t="s">
        <v>4325</v>
      </c>
      <c r="B1458" s="10">
        <v>45163</v>
      </c>
      <c r="C1458" s="9">
        <f t="shared" si="22"/>
        <v>2023</v>
      </c>
      <c r="D1458" s="9" t="str">
        <f>TEXT(salestable[[#This Row],[OrderDate]],"MMM")</f>
        <v>Aug</v>
      </c>
      <c r="E1458" s="9" t="s">
        <v>4326</v>
      </c>
      <c r="F1458" s="9" t="s">
        <v>538</v>
      </c>
      <c r="G1458" s="9" t="s">
        <v>244</v>
      </c>
      <c r="H1458" s="9" t="s">
        <v>245</v>
      </c>
      <c r="I1458" s="9" t="s">
        <v>25</v>
      </c>
      <c r="J1458" s="9" t="s">
        <v>123</v>
      </c>
      <c r="K1458" s="25">
        <v>4</v>
      </c>
      <c r="L1458" s="11">
        <v>318.77999999999997</v>
      </c>
      <c r="M1458" s="12">
        <v>0.05</v>
      </c>
      <c r="N1458" s="13">
        <v>60.57</v>
      </c>
      <c r="O1458" s="13">
        <v>5.21</v>
      </c>
      <c r="P1458" s="13">
        <v>1277.1400000000001</v>
      </c>
      <c r="Q1458" s="9" t="s">
        <v>69</v>
      </c>
      <c r="R1458" s="9" t="s">
        <v>28</v>
      </c>
      <c r="S1458" s="9" t="s">
        <v>60</v>
      </c>
      <c r="T1458" s="9" t="s">
        <v>61</v>
      </c>
      <c r="U1458" s="9" t="s">
        <v>72</v>
      </c>
      <c r="V1458" s="9" t="s">
        <v>2852</v>
      </c>
    </row>
    <row r="1459" spans="1:22" ht="17.100000000000001" customHeight="1" x14ac:dyDescent="0.25">
      <c r="A1459" s="29" t="s">
        <v>4327</v>
      </c>
      <c r="B1459" s="15">
        <v>44991</v>
      </c>
      <c r="C1459" s="9">
        <f t="shared" si="22"/>
        <v>2023</v>
      </c>
      <c r="D1459" s="9" t="str">
        <f>TEXT(salestable[[#This Row],[OrderDate]],"MMM")</f>
        <v>Mar</v>
      </c>
      <c r="E1459" s="14" t="s">
        <v>4328</v>
      </c>
      <c r="F1459" s="14" t="s">
        <v>447</v>
      </c>
      <c r="G1459" s="14" t="s">
        <v>208</v>
      </c>
      <c r="H1459" s="14" t="s">
        <v>209</v>
      </c>
      <c r="I1459" s="14" t="s">
        <v>180</v>
      </c>
      <c r="J1459" s="14" t="s">
        <v>263</v>
      </c>
      <c r="K1459" s="25">
        <v>4</v>
      </c>
      <c r="L1459" s="16">
        <v>470.9</v>
      </c>
      <c r="M1459" s="17">
        <v>0.1</v>
      </c>
      <c r="N1459" s="18">
        <v>305.14</v>
      </c>
      <c r="O1459" s="18">
        <v>11.93</v>
      </c>
      <c r="P1459" s="18">
        <v>2012.31</v>
      </c>
      <c r="Q1459" s="14" t="s">
        <v>40</v>
      </c>
      <c r="R1459" s="14" t="s">
        <v>28</v>
      </c>
      <c r="S1459" s="14" t="s">
        <v>116</v>
      </c>
      <c r="T1459" s="14" t="s">
        <v>42</v>
      </c>
      <c r="U1459" s="14" t="s">
        <v>43</v>
      </c>
      <c r="V1459" s="14" t="s">
        <v>681</v>
      </c>
    </row>
    <row r="1460" spans="1:22" ht="17.100000000000001" customHeight="1" x14ac:dyDescent="0.25">
      <c r="A1460" s="28" t="s">
        <v>4329</v>
      </c>
      <c r="B1460" s="10">
        <v>44032</v>
      </c>
      <c r="C1460" s="9">
        <f t="shared" si="22"/>
        <v>2020</v>
      </c>
      <c r="D1460" s="9" t="str">
        <f>TEXT(salestable[[#This Row],[OrderDate]],"MMM")</f>
        <v>Jul</v>
      </c>
      <c r="E1460" s="9" t="s">
        <v>4330</v>
      </c>
      <c r="F1460" s="9" t="s">
        <v>764</v>
      </c>
      <c r="G1460" s="9" t="s">
        <v>172</v>
      </c>
      <c r="H1460" s="9" t="s">
        <v>173</v>
      </c>
      <c r="I1460" s="9" t="s">
        <v>38</v>
      </c>
      <c r="J1460" s="9" t="s">
        <v>123</v>
      </c>
      <c r="K1460" s="25">
        <v>2</v>
      </c>
      <c r="L1460" s="11">
        <v>426.34</v>
      </c>
      <c r="M1460" s="12">
        <v>0</v>
      </c>
      <c r="N1460" s="13">
        <v>42.63</v>
      </c>
      <c r="O1460" s="13">
        <v>8.3699999999999992</v>
      </c>
      <c r="P1460" s="13">
        <v>903.68</v>
      </c>
      <c r="Q1460" s="9" t="s">
        <v>59</v>
      </c>
      <c r="R1460" s="9" t="s">
        <v>28</v>
      </c>
      <c r="S1460" s="9" t="s">
        <v>182</v>
      </c>
      <c r="T1460" s="9" t="s">
        <v>183</v>
      </c>
      <c r="U1460" s="9" t="s">
        <v>43</v>
      </c>
      <c r="V1460" s="9" t="s">
        <v>2094</v>
      </c>
    </row>
    <row r="1461" spans="1:22" ht="17.100000000000001" customHeight="1" x14ac:dyDescent="0.25">
      <c r="A1461" s="29" t="s">
        <v>4331</v>
      </c>
      <c r="B1461" s="15">
        <v>45290</v>
      </c>
      <c r="C1461" s="9">
        <f t="shared" si="22"/>
        <v>2023</v>
      </c>
      <c r="D1461" s="9" t="str">
        <f>TEXT(salestable[[#This Row],[OrderDate]],"MMM")</f>
        <v>Dec</v>
      </c>
      <c r="E1461" s="14" t="s">
        <v>4332</v>
      </c>
      <c r="F1461" s="14" t="s">
        <v>960</v>
      </c>
      <c r="G1461" s="14" t="s">
        <v>137</v>
      </c>
      <c r="H1461" s="14" t="s">
        <v>138</v>
      </c>
      <c r="I1461" s="14" t="s">
        <v>25</v>
      </c>
      <c r="J1461" s="14" t="s">
        <v>109</v>
      </c>
      <c r="K1461" s="25">
        <v>1</v>
      </c>
      <c r="L1461" s="16">
        <v>591.91</v>
      </c>
      <c r="M1461" s="17">
        <v>0.25</v>
      </c>
      <c r="N1461" s="18">
        <v>79.91</v>
      </c>
      <c r="O1461" s="18">
        <v>14.7</v>
      </c>
      <c r="P1461" s="18">
        <v>538.54</v>
      </c>
      <c r="Q1461" s="14" t="s">
        <v>80</v>
      </c>
      <c r="R1461" s="14" t="s">
        <v>28</v>
      </c>
      <c r="S1461" s="14" t="s">
        <v>41</v>
      </c>
      <c r="T1461" s="14" t="s">
        <v>42</v>
      </c>
      <c r="U1461" s="14" t="s">
        <v>43</v>
      </c>
      <c r="V1461" s="14" t="s">
        <v>563</v>
      </c>
    </row>
    <row r="1462" spans="1:22" ht="17.100000000000001" customHeight="1" x14ac:dyDescent="0.25">
      <c r="A1462" s="28" t="s">
        <v>4333</v>
      </c>
      <c r="B1462" s="10">
        <v>44143</v>
      </c>
      <c r="C1462" s="9">
        <f t="shared" si="22"/>
        <v>2020</v>
      </c>
      <c r="D1462" s="9" t="str">
        <f>TEXT(salestable[[#This Row],[OrderDate]],"MMM")</f>
        <v>Nov</v>
      </c>
      <c r="E1462" s="9" t="s">
        <v>4334</v>
      </c>
      <c r="F1462" s="9" t="s">
        <v>1002</v>
      </c>
      <c r="G1462" s="9" t="s">
        <v>226</v>
      </c>
      <c r="H1462" s="9" t="s">
        <v>227</v>
      </c>
      <c r="I1462" s="9" t="s">
        <v>108</v>
      </c>
      <c r="J1462" s="9" t="s">
        <v>58</v>
      </c>
      <c r="K1462" s="25">
        <v>5</v>
      </c>
      <c r="L1462" s="11">
        <v>389.77</v>
      </c>
      <c r="M1462" s="12">
        <v>0.1</v>
      </c>
      <c r="N1462" s="13">
        <v>140.32</v>
      </c>
      <c r="O1462" s="13">
        <v>3.79</v>
      </c>
      <c r="P1462" s="13">
        <v>1898.07</v>
      </c>
      <c r="Q1462" s="9" t="s">
        <v>153</v>
      </c>
      <c r="R1462" s="9" t="s">
        <v>28</v>
      </c>
      <c r="S1462" s="9" t="s">
        <v>188</v>
      </c>
      <c r="T1462" s="9" t="s">
        <v>82</v>
      </c>
      <c r="U1462" s="9" t="s">
        <v>43</v>
      </c>
      <c r="V1462" s="9" t="s">
        <v>4335</v>
      </c>
    </row>
    <row r="1463" spans="1:22" ht="17.100000000000001" customHeight="1" x14ac:dyDescent="0.25">
      <c r="A1463" s="29" t="s">
        <v>4336</v>
      </c>
      <c r="B1463" s="15">
        <v>43947</v>
      </c>
      <c r="C1463" s="9">
        <f t="shared" si="22"/>
        <v>2020</v>
      </c>
      <c r="D1463" s="9" t="str">
        <f>TEXT(salestable[[#This Row],[OrderDate]],"MMM")</f>
        <v>Apr</v>
      </c>
      <c r="E1463" s="14" t="s">
        <v>4337</v>
      </c>
      <c r="F1463" s="14" t="s">
        <v>1321</v>
      </c>
      <c r="G1463" s="14" t="s">
        <v>178</v>
      </c>
      <c r="H1463" s="14" t="s">
        <v>179</v>
      </c>
      <c r="I1463" s="14" t="s">
        <v>50</v>
      </c>
      <c r="J1463" s="14" t="s">
        <v>26</v>
      </c>
      <c r="K1463" s="25">
        <v>5</v>
      </c>
      <c r="L1463" s="16">
        <v>577.29</v>
      </c>
      <c r="M1463" s="17">
        <v>0</v>
      </c>
      <c r="N1463" s="18">
        <v>346.37</v>
      </c>
      <c r="O1463" s="18">
        <v>9.7899999999999991</v>
      </c>
      <c r="P1463" s="18">
        <v>3242.61</v>
      </c>
      <c r="Q1463" s="14" t="s">
        <v>27</v>
      </c>
      <c r="R1463" s="14" t="s">
        <v>28</v>
      </c>
      <c r="S1463" s="14" t="s">
        <v>188</v>
      </c>
      <c r="T1463" s="14" t="s">
        <v>82</v>
      </c>
      <c r="U1463" s="14" t="s">
        <v>31</v>
      </c>
      <c r="V1463" s="14" t="s">
        <v>4338</v>
      </c>
    </row>
    <row r="1464" spans="1:22" ht="17.100000000000001" customHeight="1" x14ac:dyDescent="0.25">
      <c r="A1464" s="28" t="s">
        <v>4339</v>
      </c>
      <c r="B1464" s="10">
        <v>45520</v>
      </c>
      <c r="C1464" s="9">
        <f t="shared" si="22"/>
        <v>2024</v>
      </c>
      <c r="D1464" s="9" t="str">
        <f>TEXT(salestable[[#This Row],[OrderDate]],"MMM")</f>
        <v>Aug</v>
      </c>
      <c r="E1464" s="9" t="s">
        <v>4340</v>
      </c>
      <c r="F1464" s="9" t="s">
        <v>791</v>
      </c>
      <c r="G1464" s="9" t="s">
        <v>164</v>
      </c>
      <c r="H1464" s="9" t="s">
        <v>165</v>
      </c>
      <c r="I1464" s="9" t="s">
        <v>180</v>
      </c>
      <c r="J1464" s="9" t="s">
        <v>58</v>
      </c>
      <c r="K1464" s="25">
        <v>1</v>
      </c>
      <c r="L1464" s="11">
        <v>519.54</v>
      </c>
      <c r="M1464" s="12">
        <v>0</v>
      </c>
      <c r="N1464" s="13">
        <v>25.98</v>
      </c>
      <c r="O1464" s="13">
        <v>0.75</v>
      </c>
      <c r="P1464" s="13">
        <v>546.27</v>
      </c>
      <c r="Q1464" s="9" t="s">
        <v>27</v>
      </c>
      <c r="R1464" s="9" t="s">
        <v>28</v>
      </c>
      <c r="S1464" s="9" t="s">
        <v>71</v>
      </c>
      <c r="T1464" s="9" t="s">
        <v>42</v>
      </c>
      <c r="U1464" s="9" t="s">
        <v>43</v>
      </c>
      <c r="V1464" s="9" t="s">
        <v>2388</v>
      </c>
    </row>
    <row r="1465" spans="1:22" ht="17.100000000000001" customHeight="1" x14ac:dyDescent="0.25">
      <c r="A1465" s="29" t="s">
        <v>4341</v>
      </c>
      <c r="B1465" s="15">
        <v>44767</v>
      </c>
      <c r="C1465" s="9">
        <f t="shared" si="22"/>
        <v>2022</v>
      </c>
      <c r="D1465" s="9" t="str">
        <f>TEXT(salestable[[#This Row],[OrderDate]],"MMM")</f>
        <v>Jul</v>
      </c>
      <c r="E1465" s="14" t="s">
        <v>4342</v>
      </c>
      <c r="F1465" s="14" t="s">
        <v>1137</v>
      </c>
      <c r="G1465" s="14" t="s">
        <v>374</v>
      </c>
      <c r="H1465" s="14" t="s">
        <v>375</v>
      </c>
      <c r="I1465" s="14" t="s">
        <v>180</v>
      </c>
      <c r="J1465" s="14" t="s">
        <v>79</v>
      </c>
      <c r="K1465" s="25">
        <v>2</v>
      </c>
      <c r="L1465" s="16">
        <v>177.82</v>
      </c>
      <c r="M1465" s="17">
        <v>0.1</v>
      </c>
      <c r="N1465" s="18">
        <v>38.409999999999997</v>
      </c>
      <c r="O1465" s="18">
        <v>10.77</v>
      </c>
      <c r="P1465" s="18">
        <v>369.26</v>
      </c>
      <c r="Q1465" s="14" t="s">
        <v>80</v>
      </c>
      <c r="R1465" s="14" t="s">
        <v>99</v>
      </c>
      <c r="S1465" s="14" t="s">
        <v>71</v>
      </c>
      <c r="T1465" s="14" t="s">
        <v>42</v>
      </c>
      <c r="U1465" s="14" t="s">
        <v>43</v>
      </c>
      <c r="V1465" s="14" t="s">
        <v>4343</v>
      </c>
    </row>
    <row r="1466" spans="1:22" ht="17.100000000000001" customHeight="1" x14ac:dyDescent="0.25">
      <c r="A1466" s="28" t="s">
        <v>4344</v>
      </c>
      <c r="B1466" s="10">
        <v>44405</v>
      </c>
      <c r="C1466" s="9">
        <f t="shared" si="22"/>
        <v>2021</v>
      </c>
      <c r="D1466" s="9" t="str">
        <f>TEXT(salestable[[#This Row],[OrderDate]],"MMM")</f>
        <v>Jul</v>
      </c>
      <c r="E1466" s="9" t="s">
        <v>4345</v>
      </c>
      <c r="F1466" s="9" t="s">
        <v>120</v>
      </c>
      <c r="G1466" s="9" t="s">
        <v>492</v>
      </c>
      <c r="H1466" s="9" t="s">
        <v>493</v>
      </c>
      <c r="I1466" s="9" t="s">
        <v>50</v>
      </c>
      <c r="J1466" s="9" t="s">
        <v>256</v>
      </c>
      <c r="K1466" s="25">
        <v>5</v>
      </c>
      <c r="L1466" s="11">
        <v>592.5</v>
      </c>
      <c r="M1466" s="12">
        <v>0.1</v>
      </c>
      <c r="N1466" s="13">
        <v>213.3</v>
      </c>
      <c r="O1466" s="13">
        <v>11.98</v>
      </c>
      <c r="P1466" s="13">
        <v>2891.53</v>
      </c>
      <c r="Q1466" s="9" t="s">
        <v>40</v>
      </c>
      <c r="R1466" s="9" t="s">
        <v>28</v>
      </c>
      <c r="S1466" s="9" t="s">
        <v>188</v>
      </c>
      <c r="T1466" s="9" t="s">
        <v>82</v>
      </c>
      <c r="U1466" s="9" t="s">
        <v>72</v>
      </c>
      <c r="V1466" s="9" t="s">
        <v>4346</v>
      </c>
    </row>
    <row r="1467" spans="1:22" ht="17.100000000000001" customHeight="1" x14ac:dyDescent="0.25">
      <c r="A1467" s="29" t="s">
        <v>4347</v>
      </c>
      <c r="B1467" s="15">
        <v>44074</v>
      </c>
      <c r="C1467" s="9">
        <f t="shared" si="22"/>
        <v>2020</v>
      </c>
      <c r="D1467" s="9" t="str">
        <f>TEXT(salestable[[#This Row],[OrderDate]],"MMM")</f>
        <v>Aug</v>
      </c>
      <c r="E1467" s="14" t="s">
        <v>4348</v>
      </c>
      <c r="F1467" s="14" t="s">
        <v>1408</v>
      </c>
      <c r="G1467" s="14" t="s">
        <v>261</v>
      </c>
      <c r="H1467" s="14" t="s">
        <v>262</v>
      </c>
      <c r="I1467" s="14" t="s">
        <v>180</v>
      </c>
      <c r="J1467" s="14" t="s">
        <v>79</v>
      </c>
      <c r="K1467" s="25">
        <v>3</v>
      </c>
      <c r="L1467" s="16">
        <v>425.98</v>
      </c>
      <c r="M1467" s="17">
        <v>0</v>
      </c>
      <c r="N1467" s="18">
        <v>102.24</v>
      </c>
      <c r="O1467" s="18">
        <v>8.77</v>
      </c>
      <c r="P1467" s="18">
        <v>1388.95</v>
      </c>
      <c r="Q1467" s="14" t="s">
        <v>69</v>
      </c>
      <c r="R1467" s="14" t="s">
        <v>28</v>
      </c>
      <c r="S1467" s="14" t="s">
        <v>182</v>
      </c>
      <c r="T1467" s="14" t="s">
        <v>183</v>
      </c>
      <c r="U1467" s="14" t="s">
        <v>31</v>
      </c>
      <c r="V1467" s="14" t="s">
        <v>1716</v>
      </c>
    </row>
    <row r="1468" spans="1:22" ht="17.100000000000001" customHeight="1" x14ac:dyDescent="0.25">
      <c r="A1468" s="28" t="s">
        <v>4349</v>
      </c>
      <c r="B1468" s="10">
        <v>44367</v>
      </c>
      <c r="C1468" s="9">
        <f t="shared" si="22"/>
        <v>2021</v>
      </c>
      <c r="D1468" s="9" t="str">
        <f>TEXT(salestable[[#This Row],[OrderDate]],"MMM")</f>
        <v>Jun</v>
      </c>
      <c r="E1468" s="9" t="s">
        <v>4350</v>
      </c>
      <c r="F1468" s="9" t="s">
        <v>369</v>
      </c>
      <c r="G1468" s="9" t="s">
        <v>208</v>
      </c>
      <c r="H1468" s="9" t="s">
        <v>209</v>
      </c>
      <c r="I1468" s="9" t="s">
        <v>25</v>
      </c>
      <c r="J1468" s="9" t="s">
        <v>26</v>
      </c>
      <c r="K1468" s="25">
        <v>3</v>
      </c>
      <c r="L1468" s="11">
        <v>178.62</v>
      </c>
      <c r="M1468" s="12">
        <v>0</v>
      </c>
      <c r="N1468" s="13">
        <v>0</v>
      </c>
      <c r="O1468" s="13">
        <v>2.86</v>
      </c>
      <c r="P1468" s="13">
        <v>538.72</v>
      </c>
      <c r="Q1468" s="9" t="s">
        <v>80</v>
      </c>
      <c r="R1468" s="9" t="s">
        <v>28</v>
      </c>
      <c r="S1468" s="9" t="s">
        <v>29</v>
      </c>
      <c r="T1468" s="9" t="s">
        <v>30</v>
      </c>
      <c r="U1468" s="9" t="s">
        <v>31</v>
      </c>
      <c r="V1468" s="9" t="s">
        <v>2565</v>
      </c>
    </row>
    <row r="1469" spans="1:22" ht="17.100000000000001" customHeight="1" x14ac:dyDescent="0.25">
      <c r="A1469" s="29" t="s">
        <v>4351</v>
      </c>
      <c r="B1469" s="15">
        <v>45456</v>
      </c>
      <c r="C1469" s="9">
        <f t="shared" si="22"/>
        <v>2024</v>
      </c>
      <c r="D1469" s="9" t="str">
        <f>TEXT(salestable[[#This Row],[OrderDate]],"MMM")</f>
        <v>Jun</v>
      </c>
      <c r="E1469" s="14" t="s">
        <v>4352</v>
      </c>
      <c r="F1469" s="14" t="s">
        <v>1052</v>
      </c>
      <c r="G1469" s="14" t="s">
        <v>400</v>
      </c>
      <c r="H1469" s="14" t="s">
        <v>401</v>
      </c>
      <c r="I1469" s="14" t="s">
        <v>108</v>
      </c>
      <c r="J1469" s="14" t="s">
        <v>79</v>
      </c>
      <c r="K1469" s="25">
        <v>4</v>
      </c>
      <c r="L1469" s="16">
        <v>11.33</v>
      </c>
      <c r="M1469" s="17">
        <v>0.15</v>
      </c>
      <c r="N1469" s="18">
        <v>3.08</v>
      </c>
      <c r="O1469" s="18">
        <v>4.88</v>
      </c>
      <c r="P1469" s="18">
        <v>46.48</v>
      </c>
      <c r="Q1469" s="14" t="s">
        <v>59</v>
      </c>
      <c r="R1469" s="14" t="s">
        <v>28</v>
      </c>
      <c r="S1469" s="14" t="s">
        <v>210</v>
      </c>
      <c r="T1469" s="14" t="s">
        <v>42</v>
      </c>
      <c r="U1469" s="14" t="s">
        <v>43</v>
      </c>
      <c r="V1469" s="14" t="s">
        <v>4353</v>
      </c>
    </row>
    <row r="1470" spans="1:22" ht="17.100000000000001" customHeight="1" x14ac:dyDescent="0.25">
      <c r="A1470" s="28" t="s">
        <v>4354</v>
      </c>
      <c r="B1470" s="10">
        <v>43905</v>
      </c>
      <c r="C1470" s="9">
        <f t="shared" si="22"/>
        <v>2020</v>
      </c>
      <c r="D1470" s="9" t="str">
        <f>TEXT(salestable[[#This Row],[OrderDate]],"MMM")</f>
        <v>Mar</v>
      </c>
      <c r="E1470" s="9" t="s">
        <v>4355</v>
      </c>
      <c r="F1470" s="9" t="s">
        <v>171</v>
      </c>
      <c r="G1470" s="9" t="s">
        <v>374</v>
      </c>
      <c r="H1470" s="9" t="s">
        <v>375</v>
      </c>
      <c r="I1470" s="9" t="s">
        <v>108</v>
      </c>
      <c r="J1470" s="9" t="s">
        <v>79</v>
      </c>
      <c r="K1470" s="25">
        <v>4</v>
      </c>
      <c r="L1470" s="11">
        <v>7.59</v>
      </c>
      <c r="M1470" s="12">
        <v>0</v>
      </c>
      <c r="N1470" s="13">
        <v>2.4300000000000002</v>
      </c>
      <c r="O1470" s="13">
        <v>7.99</v>
      </c>
      <c r="P1470" s="13">
        <v>40.78</v>
      </c>
      <c r="Q1470" s="9" t="s">
        <v>69</v>
      </c>
      <c r="R1470" s="9" t="s">
        <v>132</v>
      </c>
      <c r="S1470" s="9" t="s">
        <v>210</v>
      </c>
      <c r="T1470" s="9" t="s">
        <v>42</v>
      </c>
      <c r="U1470" s="9" t="s">
        <v>91</v>
      </c>
      <c r="V1470" s="9" t="s">
        <v>4356</v>
      </c>
    </row>
    <row r="1471" spans="1:22" ht="17.100000000000001" customHeight="1" x14ac:dyDescent="0.25">
      <c r="A1471" s="29" t="s">
        <v>4357</v>
      </c>
      <c r="B1471" s="15">
        <v>44216</v>
      </c>
      <c r="C1471" s="9">
        <f t="shared" si="22"/>
        <v>2021</v>
      </c>
      <c r="D1471" s="9" t="str">
        <f>TEXT(salestable[[#This Row],[OrderDate]],"MMM")</f>
        <v>Jan</v>
      </c>
      <c r="E1471" s="14" t="s">
        <v>4358</v>
      </c>
      <c r="F1471" s="14" t="s">
        <v>1509</v>
      </c>
      <c r="G1471" s="14" t="s">
        <v>106</v>
      </c>
      <c r="H1471" s="14" t="s">
        <v>107</v>
      </c>
      <c r="I1471" s="14" t="s">
        <v>98</v>
      </c>
      <c r="J1471" s="14" t="s">
        <v>109</v>
      </c>
      <c r="K1471" s="25">
        <v>3</v>
      </c>
      <c r="L1471" s="16">
        <v>337.08</v>
      </c>
      <c r="M1471" s="17">
        <v>0.15</v>
      </c>
      <c r="N1471" s="18">
        <v>42.98</v>
      </c>
      <c r="O1471" s="18">
        <v>14.26</v>
      </c>
      <c r="P1471" s="18">
        <v>916.79</v>
      </c>
      <c r="Q1471" s="14" t="s">
        <v>153</v>
      </c>
      <c r="R1471" s="14" t="s">
        <v>28</v>
      </c>
      <c r="S1471" s="14" t="s">
        <v>182</v>
      </c>
      <c r="T1471" s="14" t="s">
        <v>183</v>
      </c>
      <c r="U1471" s="14" t="s">
        <v>43</v>
      </c>
      <c r="V1471" s="14" t="s">
        <v>4359</v>
      </c>
    </row>
    <row r="1472" spans="1:22" ht="17.100000000000001" customHeight="1" x14ac:dyDescent="0.25">
      <c r="A1472" s="28" t="s">
        <v>4360</v>
      </c>
      <c r="B1472" s="10">
        <v>45064</v>
      </c>
      <c r="C1472" s="9">
        <f t="shared" si="22"/>
        <v>2023</v>
      </c>
      <c r="D1472" s="9" t="str">
        <f>TEXT(salestable[[#This Row],[OrderDate]],"MMM")</f>
        <v>May</v>
      </c>
      <c r="E1472" s="9" t="s">
        <v>4361</v>
      </c>
      <c r="F1472" s="9" t="s">
        <v>22</v>
      </c>
      <c r="G1472" s="9" t="s">
        <v>114</v>
      </c>
      <c r="H1472" s="9" t="s">
        <v>115</v>
      </c>
      <c r="I1472" s="9" t="s">
        <v>108</v>
      </c>
      <c r="J1472" s="9" t="s">
        <v>79</v>
      </c>
      <c r="K1472" s="25">
        <v>1</v>
      </c>
      <c r="L1472" s="11">
        <v>23.7</v>
      </c>
      <c r="M1472" s="12">
        <v>0.05</v>
      </c>
      <c r="N1472" s="13">
        <v>0</v>
      </c>
      <c r="O1472" s="13">
        <v>4.75</v>
      </c>
      <c r="P1472" s="13">
        <v>27.26</v>
      </c>
      <c r="Q1472" s="9" t="s">
        <v>27</v>
      </c>
      <c r="R1472" s="9" t="s">
        <v>28</v>
      </c>
      <c r="S1472" s="9" t="s">
        <v>89</v>
      </c>
      <c r="T1472" s="9" t="s">
        <v>90</v>
      </c>
      <c r="U1472" s="9" t="s">
        <v>43</v>
      </c>
      <c r="V1472" s="9" t="s">
        <v>4362</v>
      </c>
    </row>
    <row r="1473" spans="1:22" ht="17.100000000000001" customHeight="1" x14ac:dyDescent="0.25">
      <c r="A1473" s="29" t="s">
        <v>4363</v>
      </c>
      <c r="B1473" s="15">
        <v>44305</v>
      </c>
      <c r="C1473" s="9">
        <f t="shared" si="22"/>
        <v>2021</v>
      </c>
      <c r="D1473" s="9" t="str">
        <f>TEXT(salestable[[#This Row],[OrderDate]],"MMM")</f>
        <v>Apr</v>
      </c>
      <c r="E1473" s="14" t="s">
        <v>4364</v>
      </c>
      <c r="F1473" s="14" t="s">
        <v>171</v>
      </c>
      <c r="G1473" s="14" t="s">
        <v>374</v>
      </c>
      <c r="H1473" s="14" t="s">
        <v>375</v>
      </c>
      <c r="I1473" s="14" t="s">
        <v>38</v>
      </c>
      <c r="J1473" s="14" t="s">
        <v>109</v>
      </c>
      <c r="K1473" s="25">
        <v>3</v>
      </c>
      <c r="L1473" s="16">
        <v>221.18</v>
      </c>
      <c r="M1473" s="17">
        <v>0</v>
      </c>
      <c r="N1473" s="18">
        <v>53.08</v>
      </c>
      <c r="O1473" s="18">
        <v>4.1100000000000003</v>
      </c>
      <c r="P1473" s="18">
        <v>720.73</v>
      </c>
      <c r="Q1473" s="14" t="s">
        <v>27</v>
      </c>
      <c r="R1473" s="14" t="s">
        <v>132</v>
      </c>
      <c r="S1473" s="14" t="s">
        <v>166</v>
      </c>
      <c r="T1473" s="14" t="s">
        <v>167</v>
      </c>
      <c r="U1473" s="14" t="s">
        <v>72</v>
      </c>
      <c r="V1473" s="14" t="s">
        <v>4365</v>
      </c>
    </row>
    <row r="1474" spans="1:22" ht="17.100000000000001" customHeight="1" x14ac:dyDescent="0.25">
      <c r="A1474" s="28" t="s">
        <v>4366</v>
      </c>
      <c r="B1474" s="10">
        <v>44248</v>
      </c>
      <c r="C1474" s="9">
        <f t="shared" si="22"/>
        <v>2021</v>
      </c>
      <c r="D1474" s="9" t="str">
        <f>TEXT(salestable[[#This Row],[OrderDate]],"MMM")</f>
        <v>Feb</v>
      </c>
      <c r="E1474" s="9" t="s">
        <v>4367</v>
      </c>
      <c r="F1474" s="9" t="s">
        <v>1593</v>
      </c>
      <c r="G1474" s="9" t="s">
        <v>783</v>
      </c>
      <c r="H1474" s="9" t="s">
        <v>784</v>
      </c>
      <c r="I1474" s="9" t="s">
        <v>25</v>
      </c>
      <c r="J1474" s="9" t="s">
        <v>39</v>
      </c>
      <c r="K1474" s="25">
        <v>1</v>
      </c>
      <c r="L1474" s="11">
        <v>339.38</v>
      </c>
      <c r="M1474" s="12">
        <v>0.05</v>
      </c>
      <c r="N1474" s="13">
        <v>38.69</v>
      </c>
      <c r="O1474" s="13">
        <v>12.28</v>
      </c>
      <c r="P1474" s="13">
        <v>373.38</v>
      </c>
      <c r="Q1474" s="9" t="s">
        <v>69</v>
      </c>
      <c r="R1474" s="9" t="s">
        <v>28</v>
      </c>
      <c r="S1474" s="9" t="s">
        <v>51</v>
      </c>
      <c r="T1474" s="9" t="s">
        <v>42</v>
      </c>
      <c r="U1474" s="9" t="s">
        <v>235</v>
      </c>
      <c r="V1474" s="9" t="s">
        <v>579</v>
      </c>
    </row>
    <row r="1475" spans="1:22" ht="17.100000000000001" customHeight="1" x14ac:dyDescent="0.25">
      <c r="A1475" s="29" t="s">
        <v>4368</v>
      </c>
      <c r="B1475" s="15">
        <v>44177</v>
      </c>
      <c r="C1475" s="9">
        <f t="shared" si="22"/>
        <v>2020</v>
      </c>
      <c r="D1475" s="9" t="str">
        <f>TEXT(salestable[[#This Row],[OrderDate]],"MMM")</f>
        <v>Dec</v>
      </c>
      <c r="E1475" s="14" t="s">
        <v>4369</v>
      </c>
      <c r="F1475" s="14" t="s">
        <v>429</v>
      </c>
      <c r="G1475" s="14" t="s">
        <v>233</v>
      </c>
      <c r="H1475" s="14" t="s">
        <v>234</v>
      </c>
      <c r="I1475" s="14" t="s">
        <v>98</v>
      </c>
      <c r="J1475" s="14" t="s">
        <v>123</v>
      </c>
      <c r="K1475" s="25">
        <v>3</v>
      </c>
      <c r="L1475" s="16">
        <v>79.89</v>
      </c>
      <c r="M1475" s="17">
        <v>0.05</v>
      </c>
      <c r="N1475" s="18">
        <v>27.32</v>
      </c>
      <c r="O1475" s="18">
        <v>11.06</v>
      </c>
      <c r="P1475" s="18">
        <v>266.07</v>
      </c>
      <c r="Q1475" s="14" t="s">
        <v>69</v>
      </c>
      <c r="R1475" s="14" t="s">
        <v>28</v>
      </c>
      <c r="S1475" s="14" t="s">
        <v>166</v>
      </c>
      <c r="T1475" s="14" t="s">
        <v>167</v>
      </c>
      <c r="U1475" s="14" t="s">
        <v>43</v>
      </c>
      <c r="V1475" s="14" t="s">
        <v>4370</v>
      </c>
    </row>
    <row r="1476" spans="1:22" ht="17.100000000000001" customHeight="1" x14ac:dyDescent="0.25">
      <c r="A1476" s="28" t="s">
        <v>4371</v>
      </c>
      <c r="B1476" s="10">
        <v>45383</v>
      </c>
      <c r="C1476" s="9">
        <f t="shared" ref="C1476:C1539" si="23">YEAR(B1476)</f>
        <v>2024</v>
      </c>
      <c r="D1476" s="9" t="str">
        <f>TEXT(salestable[[#This Row],[OrderDate]],"MMM")</f>
        <v>Apr</v>
      </c>
      <c r="E1476" s="9" t="s">
        <v>4372</v>
      </c>
      <c r="F1476" s="9" t="s">
        <v>570</v>
      </c>
      <c r="G1476" s="9" t="s">
        <v>208</v>
      </c>
      <c r="H1476" s="9" t="s">
        <v>209</v>
      </c>
      <c r="I1476" s="9" t="s">
        <v>108</v>
      </c>
      <c r="J1476" s="9" t="s">
        <v>68</v>
      </c>
      <c r="K1476" s="25">
        <v>1</v>
      </c>
      <c r="L1476" s="11">
        <v>17.760000000000002</v>
      </c>
      <c r="M1476" s="12">
        <v>0.05</v>
      </c>
      <c r="N1476" s="13">
        <v>3.04</v>
      </c>
      <c r="O1476" s="13">
        <v>1.39</v>
      </c>
      <c r="P1476" s="13">
        <v>21.3</v>
      </c>
      <c r="Q1476" s="9" t="s">
        <v>69</v>
      </c>
      <c r="R1476" s="9" t="s">
        <v>28</v>
      </c>
      <c r="S1476" s="9" t="s">
        <v>228</v>
      </c>
      <c r="T1476" s="9" t="s">
        <v>82</v>
      </c>
      <c r="U1476" s="9" t="s">
        <v>31</v>
      </c>
      <c r="V1476" s="9" t="s">
        <v>2790</v>
      </c>
    </row>
    <row r="1477" spans="1:22" ht="17.100000000000001" customHeight="1" x14ac:dyDescent="0.25">
      <c r="A1477" s="29" t="s">
        <v>4373</v>
      </c>
      <c r="B1477" s="15">
        <v>44470</v>
      </c>
      <c r="C1477" s="9">
        <f t="shared" si="23"/>
        <v>2021</v>
      </c>
      <c r="D1477" s="9" t="str">
        <f>TEXT(salestable[[#This Row],[OrderDate]],"MMM")</f>
        <v>Oct</v>
      </c>
      <c r="E1477" s="14" t="s">
        <v>4374</v>
      </c>
      <c r="F1477" s="14" t="s">
        <v>1802</v>
      </c>
      <c r="G1477" s="14" t="s">
        <v>254</v>
      </c>
      <c r="H1477" s="14" t="s">
        <v>255</v>
      </c>
      <c r="I1477" s="14" t="s">
        <v>50</v>
      </c>
      <c r="J1477" s="14" t="s">
        <v>354</v>
      </c>
      <c r="K1477" s="25">
        <v>2</v>
      </c>
      <c r="L1477" s="16">
        <v>304.60000000000002</v>
      </c>
      <c r="M1477" s="17">
        <v>0.1</v>
      </c>
      <c r="N1477" s="18">
        <v>65.790000000000006</v>
      </c>
      <c r="O1477" s="18">
        <v>4.37</v>
      </c>
      <c r="P1477" s="18">
        <v>618.44000000000005</v>
      </c>
      <c r="Q1477" s="14" t="s">
        <v>27</v>
      </c>
      <c r="R1477" s="14" t="s">
        <v>132</v>
      </c>
      <c r="S1477" s="14" t="s">
        <v>182</v>
      </c>
      <c r="T1477" s="14" t="s">
        <v>183</v>
      </c>
      <c r="U1477" s="14" t="s">
        <v>43</v>
      </c>
      <c r="V1477" s="14" t="s">
        <v>4375</v>
      </c>
    </row>
    <row r="1478" spans="1:22" ht="17.100000000000001" customHeight="1" x14ac:dyDescent="0.25">
      <c r="A1478" s="28" t="s">
        <v>4376</v>
      </c>
      <c r="B1478" s="10">
        <v>44769</v>
      </c>
      <c r="C1478" s="9">
        <f t="shared" si="23"/>
        <v>2022</v>
      </c>
      <c r="D1478" s="9" t="str">
        <f>TEXT(salestable[[#This Row],[OrderDate]],"MMM")</f>
        <v>Jul</v>
      </c>
      <c r="E1478" s="9" t="s">
        <v>4377</v>
      </c>
      <c r="F1478" s="9" t="s">
        <v>597</v>
      </c>
      <c r="G1478" s="9" t="s">
        <v>130</v>
      </c>
      <c r="H1478" s="9" t="s">
        <v>131</v>
      </c>
      <c r="I1478" s="9" t="s">
        <v>108</v>
      </c>
      <c r="J1478" s="9" t="s">
        <v>109</v>
      </c>
      <c r="K1478" s="25">
        <v>2</v>
      </c>
      <c r="L1478" s="11">
        <v>6.67</v>
      </c>
      <c r="M1478" s="12">
        <v>0.15</v>
      </c>
      <c r="N1478" s="13">
        <v>1.36</v>
      </c>
      <c r="O1478" s="13">
        <v>5.09</v>
      </c>
      <c r="P1478" s="13">
        <v>17.79</v>
      </c>
      <c r="Q1478" s="9" t="s">
        <v>69</v>
      </c>
      <c r="R1478" s="9" t="s">
        <v>28</v>
      </c>
      <c r="S1478" s="9" t="s">
        <v>221</v>
      </c>
      <c r="T1478" s="9" t="s">
        <v>222</v>
      </c>
      <c r="U1478" s="9" t="s">
        <v>43</v>
      </c>
      <c r="V1478" s="9" t="s">
        <v>4378</v>
      </c>
    </row>
    <row r="1479" spans="1:22" ht="17.100000000000001" customHeight="1" x14ac:dyDescent="0.25">
      <c r="A1479" s="29" t="s">
        <v>4379</v>
      </c>
      <c r="B1479" s="15">
        <v>44785</v>
      </c>
      <c r="C1479" s="9">
        <f t="shared" si="23"/>
        <v>2022</v>
      </c>
      <c r="D1479" s="9" t="str">
        <f>TEXT(salestable[[#This Row],[OrderDate]],"MMM")</f>
        <v>Aug</v>
      </c>
      <c r="E1479" s="14" t="s">
        <v>4380</v>
      </c>
      <c r="F1479" s="14" t="s">
        <v>720</v>
      </c>
      <c r="G1479" s="14" t="s">
        <v>386</v>
      </c>
      <c r="H1479" s="14" t="s">
        <v>387</v>
      </c>
      <c r="I1479" s="14" t="s">
        <v>50</v>
      </c>
      <c r="J1479" s="14" t="s">
        <v>39</v>
      </c>
      <c r="K1479" s="25">
        <v>2</v>
      </c>
      <c r="L1479" s="16">
        <v>80.8</v>
      </c>
      <c r="M1479" s="17">
        <v>0</v>
      </c>
      <c r="N1479" s="18">
        <v>19.39</v>
      </c>
      <c r="O1479" s="18">
        <v>14.25</v>
      </c>
      <c r="P1479" s="18">
        <v>195.24</v>
      </c>
      <c r="Q1479" s="14" t="s">
        <v>153</v>
      </c>
      <c r="R1479" s="14" t="s">
        <v>28</v>
      </c>
      <c r="S1479" s="14" t="s">
        <v>228</v>
      </c>
      <c r="T1479" s="14" t="s">
        <v>82</v>
      </c>
      <c r="U1479" s="14" t="s">
        <v>235</v>
      </c>
      <c r="V1479" s="14" t="s">
        <v>2986</v>
      </c>
    </row>
    <row r="1480" spans="1:22" ht="17.100000000000001" customHeight="1" x14ac:dyDescent="0.25">
      <c r="A1480" s="28" t="s">
        <v>4381</v>
      </c>
      <c r="B1480" s="10">
        <v>44706</v>
      </c>
      <c r="C1480" s="9">
        <f t="shared" si="23"/>
        <v>2022</v>
      </c>
      <c r="D1480" s="9" t="str">
        <f>TEXT(salestable[[#This Row],[OrderDate]],"MMM")</f>
        <v>May</v>
      </c>
      <c r="E1480" s="9" t="s">
        <v>4382</v>
      </c>
      <c r="F1480" s="9" t="s">
        <v>904</v>
      </c>
      <c r="G1480" s="9" t="s">
        <v>492</v>
      </c>
      <c r="H1480" s="9" t="s">
        <v>493</v>
      </c>
      <c r="I1480" s="9" t="s">
        <v>180</v>
      </c>
      <c r="J1480" s="9" t="s">
        <v>39</v>
      </c>
      <c r="K1480" s="25">
        <v>2</v>
      </c>
      <c r="L1480" s="11">
        <v>470.31</v>
      </c>
      <c r="M1480" s="12">
        <v>0.2</v>
      </c>
      <c r="N1480" s="13">
        <v>37.619999999999997</v>
      </c>
      <c r="O1480" s="13">
        <v>10.96</v>
      </c>
      <c r="P1480" s="13">
        <v>801.08</v>
      </c>
      <c r="Q1480" s="9" t="s">
        <v>59</v>
      </c>
      <c r="R1480" s="9" t="s">
        <v>28</v>
      </c>
      <c r="S1480" s="9" t="s">
        <v>29</v>
      </c>
      <c r="T1480" s="9" t="s">
        <v>30</v>
      </c>
      <c r="U1480" s="9" t="s">
        <v>91</v>
      </c>
      <c r="V1480" s="9" t="s">
        <v>2809</v>
      </c>
    </row>
    <row r="1481" spans="1:22" ht="17.100000000000001" customHeight="1" x14ac:dyDescent="0.25">
      <c r="A1481" s="29" t="s">
        <v>4383</v>
      </c>
      <c r="B1481" s="15">
        <v>44593</v>
      </c>
      <c r="C1481" s="9">
        <f t="shared" si="23"/>
        <v>2022</v>
      </c>
      <c r="D1481" s="9" t="str">
        <f>TEXT(salestable[[#This Row],[OrderDate]],"MMM")</f>
        <v>Feb</v>
      </c>
      <c r="E1481" s="14" t="s">
        <v>4384</v>
      </c>
      <c r="F1481" s="14" t="s">
        <v>1028</v>
      </c>
      <c r="G1481" s="14" t="s">
        <v>945</v>
      </c>
      <c r="H1481" s="14" t="s">
        <v>946</v>
      </c>
      <c r="I1481" s="14" t="s">
        <v>180</v>
      </c>
      <c r="J1481" s="14" t="s">
        <v>58</v>
      </c>
      <c r="K1481" s="25">
        <v>1</v>
      </c>
      <c r="L1481" s="16">
        <v>143.68</v>
      </c>
      <c r="M1481" s="17">
        <v>0</v>
      </c>
      <c r="N1481" s="18">
        <v>7.18</v>
      </c>
      <c r="O1481" s="18">
        <v>11.21</v>
      </c>
      <c r="P1481" s="18">
        <v>162.07</v>
      </c>
      <c r="Q1481" s="14" t="s">
        <v>69</v>
      </c>
      <c r="R1481" s="14" t="s">
        <v>28</v>
      </c>
      <c r="S1481" s="14" t="s">
        <v>145</v>
      </c>
      <c r="T1481" s="14" t="s">
        <v>146</v>
      </c>
      <c r="U1481" s="14" t="s">
        <v>43</v>
      </c>
      <c r="V1481" s="14" t="s">
        <v>1937</v>
      </c>
    </row>
    <row r="1482" spans="1:22" ht="17.100000000000001" customHeight="1" x14ac:dyDescent="0.25">
      <c r="A1482" s="28" t="s">
        <v>4385</v>
      </c>
      <c r="B1482" s="10">
        <v>45033</v>
      </c>
      <c r="C1482" s="9">
        <f t="shared" si="23"/>
        <v>2023</v>
      </c>
      <c r="D1482" s="9" t="str">
        <f>TEXT(salestable[[#This Row],[OrderDate]],"MMM")</f>
        <v>Apr</v>
      </c>
      <c r="E1482" s="9" t="s">
        <v>4386</v>
      </c>
      <c r="F1482" s="9" t="s">
        <v>1205</v>
      </c>
      <c r="G1482" s="9" t="s">
        <v>226</v>
      </c>
      <c r="H1482" s="9" t="s">
        <v>227</v>
      </c>
      <c r="I1482" s="9" t="s">
        <v>98</v>
      </c>
      <c r="J1482" s="9" t="s">
        <v>68</v>
      </c>
      <c r="K1482" s="25">
        <v>3</v>
      </c>
      <c r="L1482" s="11">
        <v>122.32</v>
      </c>
      <c r="M1482" s="12">
        <v>0.3</v>
      </c>
      <c r="N1482" s="13">
        <v>12.84</v>
      </c>
      <c r="O1482" s="13">
        <v>14.09</v>
      </c>
      <c r="P1482" s="13">
        <v>283.8</v>
      </c>
      <c r="Q1482" s="9" t="s">
        <v>69</v>
      </c>
      <c r="R1482" s="9" t="s">
        <v>132</v>
      </c>
      <c r="S1482" s="9" t="s">
        <v>188</v>
      </c>
      <c r="T1482" s="9" t="s">
        <v>82</v>
      </c>
      <c r="U1482" s="9" t="s">
        <v>43</v>
      </c>
      <c r="V1482" s="9" t="s">
        <v>4387</v>
      </c>
    </row>
    <row r="1483" spans="1:22" ht="17.100000000000001" customHeight="1" x14ac:dyDescent="0.25">
      <c r="A1483" s="29" t="s">
        <v>4388</v>
      </c>
      <c r="B1483" s="15">
        <v>45036</v>
      </c>
      <c r="C1483" s="9">
        <f t="shared" si="23"/>
        <v>2023</v>
      </c>
      <c r="D1483" s="9" t="str">
        <f>TEXT(salestable[[#This Row],[OrderDate]],"MMM")</f>
        <v>Apr</v>
      </c>
      <c r="E1483" s="14" t="s">
        <v>4389</v>
      </c>
      <c r="F1483" s="14" t="s">
        <v>2126</v>
      </c>
      <c r="G1483" s="14" t="s">
        <v>130</v>
      </c>
      <c r="H1483" s="14" t="s">
        <v>131</v>
      </c>
      <c r="I1483" s="14" t="s">
        <v>25</v>
      </c>
      <c r="J1483" s="14" t="s">
        <v>354</v>
      </c>
      <c r="K1483" s="25">
        <v>1</v>
      </c>
      <c r="L1483" s="16">
        <v>347.26</v>
      </c>
      <c r="M1483" s="17">
        <v>0</v>
      </c>
      <c r="N1483" s="18">
        <v>27.78</v>
      </c>
      <c r="O1483" s="18">
        <v>10.62</v>
      </c>
      <c r="P1483" s="18">
        <v>385.66</v>
      </c>
      <c r="Q1483" s="14" t="s">
        <v>69</v>
      </c>
      <c r="R1483" s="14" t="s">
        <v>28</v>
      </c>
      <c r="S1483" s="14" t="s">
        <v>188</v>
      </c>
      <c r="T1483" s="14" t="s">
        <v>82</v>
      </c>
      <c r="U1483" s="14" t="s">
        <v>43</v>
      </c>
      <c r="V1483" s="14" t="s">
        <v>4390</v>
      </c>
    </row>
    <row r="1484" spans="1:22" ht="17.100000000000001" customHeight="1" x14ac:dyDescent="0.25">
      <c r="A1484" s="28" t="s">
        <v>4391</v>
      </c>
      <c r="B1484" s="10">
        <v>44494</v>
      </c>
      <c r="C1484" s="9">
        <f t="shared" si="23"/>
        <v>2021</v>
      </c>
      <c r="D1484" s="9" t="str">
        <f>TEXT(salestable[[#This Row],[OrderDate]],"MMM")</f>
        <v>Oct</v>
      </c>
      <c r="E1484" s="9" t="s">
        <v>4392</v>
      </c>
      <c r="F1484" s="9" t="s">
        <v>351</v>
      </c>
      <c r="G1484" s="9" t="s">
        <v>164</v>
      </c>
      <c r="H1484" s="9" t="s">
        <v>165</v>
      </c>
      <c r="I1484" s="9" t="s">
        <v>38</v>
      </c>
      <c r="J1484" s="9" t="s">
        <v>109</v>
      </c>
      <c r="K1484" s="25">
        <v>2</v>
      </c>
      <c r="L1484" s="11">
        <v>382.92</v>
      </c>
      <c r="M1484" s="12">
        <v>0</v>
      </c>
      <c r="N1484" s="13">
        <v>38.29</v>
      </c>
      <c r="O1484" s="13">
        <v>14.97</v>
      </c>
      <c r="P1484" s="13">
        <v>819.1</v>
      </c>
      <c r="Q1484" s="9" t="s">
        <v>40</v>
      </c>
      <c r="R1484" s="9" t="s">
        <v>99</v>
      </c>
      <c r="S1484" s="9" t="s">
        <v>210</v>
      </c>
      <c r="T1484" s="9" t="s">
        <v>42</v>
      </c>
      <c r="U1484" s="9" t="s">
        <v>43</v>
      </c>
      <c r="V1484" s="9" t="s">
        <v>3901</v>
      </c>
    </row>
    <row r="1485" spans="1:22" ht="17.100000000000001" customHeight="1" x14ac:dyDescent="0.25">
      <c r="A1485" s="29" t="s">
        <v>4393</v>
      </c>
      <c r="B1485" s="15">
        <v>43855</v>
      </c>
      <c r="C1485" s="9">
        <f t="shared" si="23"/>
        <v>2020</v>
      </c>
      <c r="D1485" s="9" t="str">
        <f>TEXT(salestable[[#This Row],[OrderDate]],"MMM")</f>
        <v>Jan</v>
      </c>
      <c r="E1485" s="14" t="s">
        <v>4394</v>
      </c>
      <c r="F1485" s="14" t="s">
        <v>660</v>
      </c>
      <c r="G1485" s="14" t="s">
        <v>178</v>
      </c>
      <c r="H1485" s="14" t="s">
        <v>179</v>
      </c>
      <c r="I1485" s="14" t="s">
        <v>50</v>
      </c>
      <c r="J1485" s="14" t="s">
        <v>68</v>
      </c>
      <c r="K1485" s="25">
        <v>5</v>
      </c>
      <c r="L1485" s="16">
        <v>274.33999999999997</v>
      </c>
      <c r="M1485" s="17">
        <v>0.05</v>
      </c>
      <c r="N1485" s="18">
        <v>104.25</v>
      </c>
      <c r="O1485" s="18">
        <v>11.84</v>
      </c>
      <c r="P1485" s="18">
        <v>1419.2</v>
      </c>
      <c r="Q1485" s="14" t="s">
        <v>69</v>
      </c>
      <c r="R1485" s="14" t="s">
        <v>28</v>
      </c>
      <c r="S1485" s="14" t="s">
        <v>89</v>
      </c>
      <c r="T1485" s="14" t="s">
        <v>90</v>
      </c>
      <c r="U1485" s="14" t="s">
        <v>43</v>
      </c>
      <c r="V1485" s="14" t="s">
        <v>3057</v>
      </c>
    </row>
    <row r="1486" spans="1:22" ht="17.100000000000001" customHeight="1" x14ac:dyDescent="0.25">
      <c r="A1486" s="28" t="s">
        <v>4395</v>
      </c>
      <c r="B1486" s="10">
        <v>45034</v>
      </c>
      <c r="C1486" s="9">
        <f t="shared" si="23"/>
        <v>2023</v>
      </c>
      <c r="D1486" s="9" t="str">
        <f>TEXT(salestable[[#This Row],[OrderDate]],"MMM")</f>
        <v>Apr</v>
      </c>
      <c r="E1486" s="9" t="s">
        <v>4396</v>
      </c>
      <c r="F1486" s="9" t="s">
        <v>95</v>
      </c>
      <c r="G1486" s="9" t="s">
        <v>261</v>
      </c>
      <c r="H1486" s="9" t="s">
        <v>262</v>
      </c>
      <c r="I1486" s="9" t="s">
        <v>98</v>
      </c>
      <c r="J1486" s="9" t="s">
        <v>123</v>
      </c>
      <c r="K1486" s="25">
        <v>4</v>
      </c>
      <c r="L1486" s="11">
        <v>559.16</v>
      </c>
      <c r="M1486" s="12">
        <v>0</v>
      </c>
      <c r="N1486" s="13">
        <v>268.39999999999998</v>
      </c>
      <c r="O1486" s="13">
        <v>3.33</v>
      </c>
      <c r="P1486" s="13">
        <v>2508.37</v>
      </c>
      <c r="Q1486" s="9" t="s">
        <v>80</v>
      </c>
      <c r="R1486" s="9" t="s">
        <v>28</v>
      </c>
      <c r="S1486" s="9" t="s">
        <v>60</v>
      </c>
      <c r="T1486" s="9" t="s">
        <v>61</v>
      </c>
      <c r="U1486" s="9" t="s">
        <v>43</v>
      </c>
      <c r="V1486" s="9" t="s">
        <v>3152</v>
      </c>
    </row>
    <row r="1487" spans="1:22" ht="17.100000000000001" customHeight="1" x14ac:dyDescent="0.25">
      <c r="A1487" s="29" t="s">
        <v>4397</v>
      </c>
      <c r="B1487" s="15">
        <v>44540</v>
      </c>
      <c r="C1487" s="9">
        <f t="shared" si="23"/>
        <v>2021</v>
      </c>
      <c r="D1487" s="9" t="str">
        <f>TEXT(salestable[[#This Row],[OrderDate]],"MMM")</f>
        <v>Dec</v>
      </c>
      <c r="E1487" s="14" t="s">
        <v>4398</v>
      </c>
      <c r="F1487" s="14" t="s">
        <v>275</v>
      </c>
      <c r="G1487" s="14" t="s">
        <v>675</v>
      </c>
      <c r="H1487" s="14" t="s">
        <v>676</v>
      </c>
      <c r="I1487" s="14" t="s">
        <v>108</v>
      </c>
      <c r="J1487" s="14" t="s">
        <v>109</v>
      </c>
      <c r="K1487" s="25">
        <v>1</v>
      </c>
      <c r="L1487" s="16">
        <v>22.94</v>
      </c>
      <c r="M1487" s="17">
        <v>0.15</v>
      </c>
      <c r="N1487" s="18">
        <v>2.34</v>
      </c>
      <c r="O1487" s="18">
        <v>7.95</v>
      </c>
      <c r="P1487" s="18">
        <v>29.79</v>
      </c>
      <c r="Q1487" s="14" t="s">
        <v>69</v>
      </c>
      <c r="R1487" s="14" t="s">
        <v>181</v>
      </c>
      <c r="S1487" s="14" t="s">
        <v>100</v>
      </c>
      <c r="T1487" s="14" t="s">
        <v>101</v>
      </c>
      <c r="U1487" s="14" t="s">
        <v>43</v>
      </c>
      <c r="V1487" s="14" t="s">
        <v>4399</v>
      </c>
    </row>
    <row r="1488" spans="1:22" ht="17.100000000000001" customHeight="1" x14ac:dyDescent="0.25">
      <c r="A1488" s="28" t="s">
        <v>4400</v>
      </c>
      <c r="B1488" s="10">
        <v>45355</v>
      </c>
      <c r="C1488" s="9">
        <f t="shared" si="23"/>
        <v>2024</v>
      </c>
      <c r="D1488" s="9" t="str">
        <f>TEXT(salestable[[#This Row],[OrderDate]],"MMM")</f>
        <v>Mar</v>
      </c>
      <c r="E1488" s="9" t="s">
        <v>4401</v>
      </c>
      <c r="F1488" s="9" t="s">
        <v>481</v>
      </c>
      <c r="G1488" s="9" t="s">
        <v>23</v>
      </c>
      <c r="H1488" s="9" t="s">
        <v>24</v>
      </c>
      <c r="I1488" s="9" t="s">
        <v>50</v>
      </c>
      <c r="J1488" s="9" t="s">
        <v>39</v>
      </c>
      <c r="K1488" s="25">
        <v>2</v>
      </c>
      <c r="L1488" s="11">
        <v>565.41999999999996</v>
      </c>
      <c r="M1488" s="12">
        <v>0</v>
      </c>
      <c r="N1488" s="13">
        <v>90.47</v>
      </c>
      <c r="O1488" s="13">
        <v>12.26</v>
      </c>
      <c r="P1488" s="13">
        <v>1233.57</v>
      </c>
      <c r="Q1488" s="9" t="s">
        <v>69</v>
      </c>
      <c r="R1488" s="9" t="s">
        <v>28</v>
      </c>
      <c r="S1488" s="9" t="s">
        <v>81</v>
      </c>
      <c r="T1488" s="9" t="s">
        <v>82</v>
      </c>
      <c r="U1488" s="9" t="s">
        <v>43</v>
      </c>
      <c r="V1488" s="9" t="s">
        <v>621</v>
      </c>
    </row>
    <row r="1489" spans="1:22" ht="17.100000000000001" customHeight="1" x14ac:dyDescent="0.25">
      <c r="A1489" s="29" t="s">
        <v>4402</v>
      </c>
      <c r="B1489" s="15">
        <v>45015</v>
      </c>
      <c r="C1489" s="9">
        <f t="shared" si="23"/>
        <v>2023</v>
      </c>
      <c r="D1489" s="9" t="str">
        <f>TEXT(salestable[[#This Row],[OrderDate]],"MMM")</f>
        <v>Mar</v>
      </c>
      <c r="E1489" s="14" t="s">
        <v>4403</v>
      </c>
      <c r="F1489" s="14" t="s">
        <v>570</v>
      </c>
      <c r="G1489" s="14" t="s">
        <v>675</v>
      </c>
      <c r="H1489" s="14" t="s">
        <v>676</v>
      </c>
      <c r="I1489" s="14" t="s">
        <v>98</v>
      </c>
      <c r="J1489" s="14" t="s">
        <v>68</v>
      </c>
      <c r="K1489" s="25">
        <v>5</v>
      </c>
      <c r="L1489" s="16">
        <v>86.6</v>
      </c>
      <c r="M1489" s="17">
        <v>0</v>
      </c>
      <c r="N1489" s="18">
        <v>21.65</v>
      </c>
      <c r="O1489" s="18">
        <v>3.49</v>
      </c>
      <c r="P1489" s="18">
        <v>458.14</v>
      </c>
      <c r="Q1489" s="14" t="s">
        <v>40</v>
      </c>
      <c r="R1489" s="14" t="s">
        <v>28</v>
      </c>
      <c r="S1489" s="14" t="s">
        <v>145</v>
      </c>
      <c r="T1489" s="14" t="s">
        <v>146</v>
      </c>
      <c r="U1489" s="14" t="s">
        <v>43</v>
      </c>
      <c r="V1489" s="14" t="s">
        <v>4404</v>
      </c>
    </row>
    <row r="1490" spans="1:22" ht="17.100000000000001" customHeight="1" x14ac:dyDescent="0.25">
      <c r="A1490" s="28" t="s">
        <v>4405</v>
      </c>
      <c r="B1490" s="10">
        <v>44007</v>
      </c>
      <c r="C1490" s="9">
        <f t="shared" si="23"/>
        <v>2020</v>
      </c>
      <c r="D1490" s="9" t="str">
        <f>TEXT(salestable[[#This Row],[OrderDate]],"MMM")</f>
        <v>Jun</v>
      </c>
      <c r="E1490" s="9" t="s">
        <v>4406</v>
      </c>
      <c r="F1490" s="9" t="s">
        <v>1919</v>
      </c>
      <c r="G1490" s="9" t="s">
        <v>391</v>
      </c>
      <c r="H1490" s="9" t="s">
        <v>392</v>
      </c>
      <c r="I1490" s="9" t="s">
        <v>25</v>
      </c>
      <c r="J1490" s="9" t="s">
        <v>263</v>
      </c>
      <c r="K1490" s="25">
        <v>4</v>
      </c>
      <c r="L1490" s="11">
        <v>572.62</v>
      </c>
      <c r="M1490" s="12">
        <v>0.05</v>
      </c>
      <c r="N1490" s="13">
        <v>108.8</v>
      </c>
      <c r="O1490" s="13">
        <v>3.64</v>
      </c>
      <c r="P1490" s="13">
        <v>2288.4</v>
      </c>
      <c r="Q1490" s="9" t="s">
        <v>153</v>
      </c>
      <c r="R1490" s="9" t="s">
        <v>28</v>
      </c>
      <c r="S1490" s="9" t="s">
        <v>116</v>
      </c>
      <c r="T1490" s="9" t="s">
        <v>42</v>
      </c>
      <c r="U1490" s="9" t="s">
        <v>43</v>
      </c>
      <c r="V1490" s="9" t="s">
        <v>4407</v>
      </c>
    </row>
    <row r="1491" spans="1:22" ht="17.100000000000001" customHeight="1" x14ac:dyDescent="0.25">
      <c r="A1491" s="29" t="s">
        <v>4408</v>
      </c>
      <c r="B1491" s="15">
        <v>44115</v>
      </c>
      <c r="C1491" s="9">
        <f t="shared" si="23"/>
        <v>2020</v>
      </c>
      <c r="D1491" s="9" t="str">
        <f>TEXT(salestable[[#This Row],[OrderDate]],"MMM")</f>
        <v>Oct</v>
      </c>
      <c r="E1491" s="14" t="s">
        <v>4409</v>
      </c>
      <c r="F1491" s="14" t="s">
        <v>2126</v>
      </c>
      <c r="G1491" s="14" t="s">
        <v>374</v>
      </c>
      <c r="H1491" s="14" t="s">
        <v>375</v>
      </c>
      <c r="I1491" s="14" t="s">
        <v>180</v>
      </c>
      <c r="J1491" s="14" t="s">
        <v>26</v>
      </c>
      <c r="K1491" s="25">
        <v>1</v>
      </c>
      <c r="L1491" s="16">
        <v>479.1</v>
      </c>
      <c r="M1491" s="17">
        <v>0</v>
      </c>
      <c r="N1491" s="18">
        <v>38.33</v>
      </c>
      <c r="O1491" s="18">
        <v>0.55000000000000004</v>
      </c>
      <c r="P1491" s="18">
        <v>517.98</v>
      </c>
      <c r="Q1491" s="14" t="s">
        <v>80</v>
      </c>
      <c r="R1491" s="14" t="s">
        <v>28</v>
      </c>
      <c r="S1491" s="14" t="s">
        <v>145</v>
      </c>
      <c r="T1491" s="14" t="s">
        <v>146</v>
      </c>
      <c r="U1491" s="14" t="s">
        <v>43</v>
      </c>
      <c r="V1491" s="14" t="s">
        <v>1889</v>
      </c>
    </row>
    <row r="1492" spans="1:22" ht="17.100000000000001" customHeight="1" x14ac:dyDescent="0.25">
      <c r="A1492" s="28" t="s">
        <v>4410</v>
      </c>
      <c r="B1492" s="10">
        <v>43893</v>
      </c>
      <c r="C1492" s="9">
        <f t="shared" si="23"/>
        <v>2020</v>
      </c>
      <c r="D1492" s="9" t="str">
        <f>TEXT(salestable[[#This Row],[OrderDate]],"MMM")</f>
        <v>Mar</v>
      </c>
      <c r="E1492" s="9" t="s">
        <v>4411</v>
      </c>
      <c r="F1492" s="9" t="s">
        <v>960</v>
      </c>
      <c r="G1492" s="9" t="s">
        <v>302</v>
      </c>
      <c r="H1492" s="9" t="s">
        <v>303</v>
      </c>
      <c r="I1492" s="9" t="s">
        <v>98</v>
      </c>
      <c r="J1492" s="9" t="s">
        <v>123</v>
      </c>
      <c r="K1492" s="25">
        <v>4</v>
      </c>
      <c r="L1492" s="11">
        <v>202.62</v>
      </c>
      <c r="M1492" s="12">
        <v>0.15</v>
      </c>
      <c r="N1492" s="13">
        <v>34.450000000000003</v>
      </c>
      <c r="O1492" s="13">
        <v>3.59</v>
      </c>
      <c r="P1492" s="13">
        <v>726.95</v>
      </c>
      <c r="Q1492" s="9" t="s">
        <v>40</v>
      </c>
      <c r="R1492" s="9" t="s">
        <v>28</v>
      </c>
      <c r="S1492" s="9" t="s">
        <v>139</v>
      </c>
      <c r="T1492" s="9" t="s">
        <v>140</v>
      </c>
      <c r="U1492" s="9" t="s">
        <v>43</v>
      </c>
      <c r="V1492" s="9" t="s">
        <v>4412</v>
      </c>
    </row>
    <row r="1493" spans="1:22" ht="17.100000000000001" customHeight="1" x14ac:dyDescent="0.25">
      <c r="A1493" s="29" t="s">
        <v>4413</v>
      </c>
      <c r="B1493" s="15">
        <v>44833</v>
      </c>
      <c r="C1493" s="9">
        <f t="shared" si="23"/>
        <v>2022</v>
      </c>
      <c r="D1493" s="9" t="str">
        <f>TEXT(salestable[[#This Row],[OrderDate]],"MMM")</f>
        <v>Sep</v>
      </c>
      <c r="E1493" s="14" t="s">
        <v>4414</v>
      </c>
      <c r="F1493" s="14" t="s">
        <v>497</v>
      </c>
      <c r="G1493" s="14" t="s">
        <v>178</v>
      </c>
      <c r="H1493" s="14" t="s">
        <v>179</v>
      </c>
      <c r="I1493" s="14" t="s">
        <v>25</v>
      </c>
      <c r="J1493" s="14" t="s">
        <v>109</v>
      </c>
      <c r="K1493" s="25">
        <v>3</v>
      </c>
      <c r="L1493" s="16">
        <v>157.88999999999999</v>
      </c>
      <c r="M1493" s="17">
        <v>0</v>
      </c>
      <c r="N1493" s="18">
        <v>56.84</v>
      </c>
      <c r="O1493" s="18">
        <v>11.38</v>
      </c>
      <c r="P1493" s="18">
        <v>541.89</v>
      </c>
      <c r="Q1493" s="14" t="s">
        <v>69</v>
      </c>
      <c r="R1493" s="14" t="s">
        <v>28</v>
      </c>
      <c r="S1493" s="14" t="s">
        <v>228</v>
      </c>
      <c r="T1493" s="14" t="s">
        <v>82</v>
      </c>
      <c r="U1493" s="14" t="s">
        <v>43</v>
      </c>
      <c r="V1493" s="14" t="s">
        <v>1196</v>
      </c>
    </row>
    <row r="1494" spans="1:22" ht="17.100000000000001" customHeight="1" x14ac:dyDescent="0.25">
      <c r="A1494" s="28" t="s">
        <v>4415</v>
      </c>
      <c r="B1494" s="10">
        <v>44492</v>
      </c>
      <c r="C1494" s="9">
        <f t="shared" si="23"/>
        <v>2021</v>
      </c>
      <c r="D1494" s="9" t="str">
        <f>TEXT(salestable[[#This Row],[OrderDate]],"MMM")</f>
        <v>Oct</v>
      </c>
      <c r="E1494" s="9" t="s">
        <v>4416</v>
      </c>
      <c r="F1494" s="9" t="s">
        <v>1006</v>
      </c>
      <c r="G1494" s="9" t="s">
        <v>196</v>
      </c>
      <c r="H1494" s="9" t="s">
        <v>197</v>
      </c>
      <c r="I1494" s="9" t="s">
        <v>180</v>
      </c>
      <c r="J1494" s="9" t="s">
        <v>68</v>
      </c>
      <c r="K1494" s="25">
        <v>4</v>
      </c>
      <c r="L1494" s="11">
        <v>478.37</v>
      </c>
      <c r="M1494" s="12">
        <v>0</v>
      </c>
      <c r="N1494" s="13">
        <v>0</v>
      </c>
      <c r="O1494" s="13">
        <v>11.13</v>
      </c>
      <c r="P1494" s="13">
        <v>1924.61</v>
      </c>
      <c r="Q1494" s="9" t="s">
        <v>69</v>
      </c>
      <c r="R1494" s="9" t="s">
        <v>70</v>
      </c>
      <c r="S1494" s="9" t="s">
        <v>210</v>
      </c>
      <c r="T1494" s="9" t="s">
        <v>42</v>
      </c>
      <c r="U1494" s="9" t="s">
        <v>43</v>
      </c>
      <c r="V1494" s="9" t="s">
        <v>3046</v>
      </c>
    </row>
    <row r="1495" spans="1:22" ht="17.100000000000001" customHeight="1" x14ac:dyDescent="0.25">
      <c r="A1495" s="29" t="s">
        <v>4417</v>
      </c>
      <c r="B1495" s="15">
        <v>44496</v>
      </c>
      <c r="C1495" s="9">
        <f t="shared" si="23"/>
        <v>2021</v>
      </c>
      <c r="D1495" s="9" t="str">
        <f>TEXT(salestable[[#This Row],[OrderDate]],"MMM")</f>
        <v>Oct</v>
      </c>
      <c r="E1495" s="14" t="s">
        <v>1204</v>
      </c>
      <c r="F1495" s="14" t="s">
        <v>396</v>
      </c>
      <c r="G1495" s="14" t="s">
        <v>244</v>
      </c>
      <c r="H1495" s="14" t="s">
        <v>245</v>
      </c>
      <c r="I1495" s="14" t="s">
        <v>108</v>
      </c>
      <c r="J1495" s="14" t="s">
        <v>58</v>
      </c>
      <c r="K1495" s="25">
        <v>1</v>
      </c>
      <c r="L1495" s="16">
        <v>232.24</v>
      </c>
      <c r="M1495" s="17">
        <v>0.15</v>
      </c>
      <c r="N1495" s="18">
        <v>15.79</v>
      </c>
      <c r="O1495" s="18">
        <v>8.85</v>
      </c>
      <c r="P1495" s="18">
        <v>222.04</v>
      </c>
      <c r="Q1495" s="14" t="s">
        <v>69</v>
      </c>
      <c r="R1495" s="14" t="s">
        <v>28</v>
      </c>
      <c r="S1495" s="14" t="s">
        <v>100</v>
      </c>
      <c r="T1495" s="14" t="s">
        <v>101</v>
      </c>
      <c r="U1495" s="14" t="s">
        <v>43</v>
      </c>
      <c r="V1495" s="14" t="s">
        <v>4418</v>
      </c>
    </row>
    <row r="1496" spans="1:22" ht="17.100000000000001" customHeight="1" x14ac:dyDescent="0.25">
      <c r="A1496" s="28" t="s">
        <v>4419</v>
      </c>
      <c r="B1496" s="10">
        <v>43986</v>
      </c>
      <c r="C1496" s="9">
        <f t="shared" si="23"/>
        <v>2020</v>
      </c>
      <c r="D1496" s="9" t="str">
        <f>TEXT(salestable[[#This Row],[OrderDate]],"MMM")</f>
        <v>Jun</v>
      </c>
      <c r="E1496" s="9" t="s">
        <v>4420</v>
      </c>
      <c r="F1496" s="9" t="s">
        <v>396</v>
      </c>
      <c r="G1496" s="9" t="s">
        <v>48</v>
      </c>
      <c r="H1496" s="9" t="s">
        <v>49</v>
      </c>
      <c r="I1496" s="9" t="s">
        <v>25</v>
      </c>
      <c r="J1496" s="9" t="s">
        <v>123</v>
      </c>
      <c r="K1496" s="25">
        <v>5</v>
      </c>
      <c r="L1496" s="11">
        <v>564.99</v>
      </c>
      <c r="M1496" s="12">
        <v>0.05</v>
      </c>
      <c r="N1496" s="13">
        <v>214.7</v>
      </c>
      <c r="O1496" s="13">
        <v>10.6</v>
      </c>
      <c r="P1496" s="13">
        <v>2909</v>
      </c>
      <c r="Q1496" s="9" t="s">
        <v>27</v>
      </c>
      <c r="R1496" s="9" t="s">
        <v>28</v>
      </c>
      <c r="S1496" s="9" t="s">
        <v>100</v>
      </c>
      <c r="T1496" s="9" t="s">
        <v>101</v>
      </c>
      <c r="U1496" s="9" t="s">
        <v>43</v>
      </c>
      <c r="V1496" s="9" t="s">
        <v>769</v>
      </c>
    </row>
    <row r="1497" spans="1:22" ht="17.100000000000001" customHeight="1" x14ac:dyDescent="0.25">
      <c r="A1497" s="29" t="s">
        <v>4421</v>
      </c>
      <c r="B1497" s="15">
        <v>45323</v>
      </c>
      <c r="C1497" s="9">
        <f t="shared" si="23"/>
        <v>2024</v>
      </c>
      <c r="D1497" s="9" t="str">
        <f>TEXT(salestable[[#This Row],[OrderDate]],"MMM")</f>
        <v>Feb</v>
      </c>
      <c r="E1497" s="14" t="s">
        <v>4422</v>
      </c>
      <c r="F1497" s="14" t="s">
        <v>187</v>
      </c>
      <c r="G1497" s="14" t="s">
        <v>87</v>
      </c>
      <c r="H1497" s="14" t="s">
        <v>88</v>
      </c>
      <c r="I1497" s="14" t="s">
        <v>180</v>
      </c>
      <c r="J1497" s="14" t="s">
        <v>354</v>
      </c>
      <c r="K1497" s="25">
        <v>4</v>
      </c>
      <c r="L1497" s="16">
        <v>486.29</v>
      </c>
      <c r="M1497" s="17">
        <v>0</v>
      </c>
      <c r="N1497" s="18">
        <v>155.61000000000001</v>
      </c>
      <c r="O1497" s="18">
        <v>3.55</v>
      </c>
      <c r="P1497" s="18">
        <v>2104.3200000000002</v>
      </c>
      <c r="Q1497" s="14" t="s">
        <v>80</v>
      </c>
      <c r="R1497" s="14" t="s">
        <v>99</v>
      </c>
      <c r="S1497" s="14" t="s">
        <v>29</v>
      </c>
      <c r="T1497" s="14" t="s">
        <v>30</v>
      </c>
      <c r="U1497" s="14" t="s">
        <v>43</v>
      </c>
      <c r="V1497" s="14" t="s">
        <v>3104</v>
      </c>
    </row>
    <row r="1498" spans="1:22" ht="17.100000000000001" customHeight="1" x14ac:dyDescent="0.25">
      <c r="A1498" s="28" t="s">
        <v>4423</v>
      </c>
      <c r="B1498" s="10">
        <v>44903</v>
      </c>
      <c r="C1498" s="9">
        <f t="shared" si="23"/>
        <v>2022</v>
      </c>
      <c r="D1498" s="9" t="str">
        <f>TEXT(salestable[[#This Row],[OrderDate]],"MMM")</f>
        <v>Dec</v>
      </c>
      <c r="E1498" s="9" t="s">
        <v>4424</v>
      </c>
      <c r="F1498" s="9" t="s">
        <v>516</v>
      </c>
      <c r="G1498" s="9" t="s">
        <v>96</v>
      </c>
      <c r="H1498" s="9" t="s">
        <v>97</v>
      </c>
      <c r="I1498" s="9" t="s">
        <v>38</v>
      </c>
      <c r="J1498" s="9" t="s">
        <v>26</v>
      </c>
      <c r="K1498" s="25">
        <v>4</v>
      </c>
      <c r="L1498" s="11">
        <v>227.77</v>
      </c>
      <c r="M1498" s="12">
        <v>0.15</v>
      </c>
      <c r="N1498" s="13">
        <v>38.72</v>
      </c>
      <c r="O1498" s="13">
        <v>3.46</v>
      </c>
      <c r="P1498" s="13">
        <v>816.6</v>
      </c>
      <c r="Q1498" s="9" t="s">
        <v>59</v>
      </c>
      <c r="R1498" s="9" t="s">
        <v>28</v>
      </c>
      <c r="S1498" s="9" t="s">
        <v>339</v>
      </c>
      <c r="T1498" s="9" t="s">
        <v>82</v>
      </c>
      <c r="U1498" s="9" t="s">
        <v>43</v>
      </c>
      <c r="V1498" s="9" t="s">
        <v>4425</v>
      </c>
    </row>
    <row r="1499" spans="1:22" ht="17.100000000000001" customHeight="1" x14ac:dyDescent="0.25">
      <c r="A1499" s="29" t="s">
        <v>4426</v>
      </c>
      <c r="B1499" s="15">
        <v>44797</v>
      </c>
      <c r="C1499" s="9">
        <f t="shared" si="23"/>
        <v>2022</v>
      </c>
      <c r="D1499" s="9" t="str">
        <f>TEXT(salestable[[#This Row],[OrderDate]],"MMM")</f>
        <v>Aug</v>
      </c>
      <c r="E1499" s="14" t="s">
        <v>4427</v>
      </c>
      <c r="F1499" s="14" t="s">
        <v>279</v>
      </c>
      <c r="G1499" s="14" t="s">
        <v>36</v>
      </c>
      <c r="H1499" s="14" t="s">
        <v>37</v>
      </c>
      <c r="I1499" s="14" t="s">
        <v>108</v>
      </c>
      <c r="J1499" s="14" t="s">
        <v>109</v>
      </c>
      <c r="K1499" s="25">
        <v>1</v>
      </c>
      <c r="L1499" s="16">
        <v>385.47</v>
      </c>
      <c r="M1499" s="17">
        <v>0</v>
      </c>
      <c r="N1499" s="18">
        <v>0</v>
      </c>
      <c r="O1499" s="18">
        <v>13.1</v>
      </c>
      <c r="P1499" s="18">
        <v>398.57</v>
      </c>
      <c r="Q1499" s="14" t="s">
        <v>153</v>
      </c>
      <c r="R1499" s="14" t="s">
        <v>28</v>
      </c>
      <c r="S1499" s="14" t="s">
        <v>188</v>
      </c>
      <c r="T1499" s="14" t="s">
        <v>82</v>
      </c>
      <c r="U1499" s="14" t="s">
        <v>43</v>
      </c>
      <c r="V1499" s="14" t="s">
        <v>4428</v>
      </c>
    </row>
    <row r="1500" spans="1:22" ht="17.100000000000001" customHeight="1" x14ac:dyDescent="0.25">
      <c r="A1500" s="28" t="s">
        <v>4429</v>
      </c>
      <c r="B1500" s="10">
        <v>44679</v>
      </c>
      <c r="C1500" s="9">
        <f t="shared" si="23"/>
        <v>2022</v>
      </c>
      <c r="D1500" s="9" t="str">
        <f>TEXT(salestable[[#This Row],[OrderDate]],"MMM")</f>
        <v>Apr</v>
      </c>
      <c r="E1500" s="9" t="s">
        <v>4430</v>
      </c>
      <c r="F1500" s="9" t="s">
        <v>220</v>
      </c>
      <c r="G1500" s="9" t="s">
        <v>521</v>
      </c>
      <c r="H1500" s="9" t="s">
        <v>522</v>
      </c>
      <c r="I1500" s="9" t="s">
        <v>25</v>
      </c>
      <c r="J1500" s="9" t="s">
        <v>263</v>
      </c>
      <c r="K1500" s="25">
        <v>3</v>
      </c>
      <c r="L1500" s="11">
        <v>253.26</v>
      </c>
      <c r="M1500" s="12">
        <v>0</v>
      </c>
      <c r="N1500" s="13">
        <v>37.99</v>
      </c>
      <c r="O1500" s="13">
        <v>5.16</v>
      </c>
      <c r="P1500" s="13">
        <v>802.93</v>
      </c>
      <c r="Q1500" s="9" t="s">
        <v>40</v>
      </c>
      <c r="R1500" s="9" t="s">
        <v>28</v>
      </c>
      <c r="S1500" s="9" t="s">
        <v>41</v>
      </c>
      <c r="T1500" s="9" t="s">
        <v>42</v>
      </c>
      <c r="U1500" s="9" t="s">
        <v>43</v>
      </c>
      <c r="V1500" s="9" t="s">
        <v>4431</v>
      </c>
    </row>
    <row r="1501" spans="1:22" ht="17.100000000000001" customHeight="1" x14ac:dyDescent="0.25">
      <c r="A1501" s="29" t="s">
        <v>4432</v>
      </c>
      <c r="B1501" s="15">
        <v>44938</v>
      </c>
      <c r="C1501" s="9">
        <f t="shared" si="23"/>
        <v>2023</v>
      </c>
      <c r="D1501" s="9" t="str">
        <f>TEXT(salestable[[#This Row],[OrderDate]],"MMM")</f>
        <v>Jan</v>
      </c>
      <c r="E1501" s="14" t="s">
        <v>4433</v>
      </c>
      <c r="F1501" s="14" t="s">
        <v>481</v>
      </c>
      <c r="G1501" s="14" t="s">
        <v>574</v>
      </c>
      <c r="H1501" s="14" t="s">
        <v>575</v>
      </c>
      <c r="I1501" s="14" t="s">
        <v>98</v>
      </c>
      <c r="J1501" s="14" t="s">
        <v>68</v>
      </c>
      <c r="K1501" s="25">
        <v>4</v>
      </c>
      <c r="L1501" s="16">
        <v>157.35</v>
      </c>
      <c r="M1501" s="17">
        <v>0.2</v>
      </c>
      <c r="N1501" s="18">
        <v>90.63</v>
      </c>
      <c r="O1501" s="18">
        <v>4.29</v>
      </c>
      <c r="P1501" s="18">
        <v>598.44000000000005</v>
      </c>
      <c r="Q1501" s="14" t="s">
        <v>27</v>
      </c>
      <c r="R1501" s="14" t="s">
        <v>28</v>
      </c>
      <c r="S1501" s="14" t="s">
        <v>188</v>
      </c>
      <c r="T1501" s="14" t="s">
        <v>82</v>
      </c>
      <c r="U1501" s="14" t="s">
        <v>43</v>
      </c>
      <c r="V1501" s="14" t="s">
        <v>4434</v>
      </c>
    </row>
    <row r="1502" spans="1:22" ht="17.100000000000001" customHeight="1" x14ac:dyDescent="0.25">
      <c r="A1502" s="28" t="s">
        <v>4435</v>
      </c>
      <c r="B1502" s="10">
        <v>45215</v>
      </c>
      <c r="C1502" s="9">
        <f t="shared" si="23"/>
        <v>2023</v>
      </c>
      <c r="D1502" s="9" t="str">
        <f>TEXT(salestable[[#This Row],[OrderDate]],"MMM")</f>
        <v>Oct</v>
      </c>
      <c r="E1502" s="9" t="s">
        <v>4436</v>
      </c>
      <c r="F1502" s="9" t="s">
        <v>447</v>
      </c>
      <c r="G1502" s="9" t="s">
        <v>530</v>
      </c>
      <c r="H1502" s="9" t="s">
        <v>531</v>
      </c>
      <c r="I1502" s="9" t="s">
        <v>180</v>
      </c>
      <c r="J1502" s="9" t="s">
        <v>68</v>
      </c>
      <c r="K1502" s="25">
        <v>3</v>
      </c>
      <c r="L1502" s="11">
        <v>435.04</v>
      </c>
      <c r="M1502" s="12">
        <v>0</v>
      </c>
      <c r="N1502" s="13">
        <v>65.260000000000005</v>
      </c>
      <c r="O1502" s="13">
        <v>12.65</v>
      </c>
      <c r="P1502" s="13">
        <v>1383.03</v>
      </c>
      <c r="Q1502" s="9" t="s">
        <v>27</v>
      </c>
      <c r="R1502" s="9" t="s">
        <v>28</v>
      </c>
      <c r="S1502" s="9" t="s">
        <v>29</v>
      </c>
      <c r="T1502" s="9" t="s">
        <v>30</v>
      </c>
      <c r="U1502" s="9" t="s">
        <v>43</v>
      </c>
      <c r="V1502" s="9" t="s">
        <v>4437</v>
      </c>
    </row>
    <row r="1503" spans="1:22" ht="17.100000000000001" customHeight="1" x14ac:dyDescent="0.25">
      <c r="A1503" s="29" t="s">
        <v>4438</v>
      </c>
      <c r="B1503" s="15">
        <v>44519</v>
      </c>
      <c r="C1503" s="9">
        <f t="shared" si="23"/>
        <v>2021</v>
      </c>
      <c r="D1503" s="9" t="str">
        <f>TEXT(salestable[[#This Row],[OrderDate]],"MMM")</f>
        <v>Nov</v>
      </c>
      <c r="E1503" s="14" t="s">
        <v>4439</v>
      </c>
      <c r="F1503" s="14" t="s">
        <v>526</v>
      </c>
      <c r="G1503" s="14" t="s">
        <v>196</v>
      </c>
      <c r="H1503" s="14" t="s">
        <v>197</v>
      </c>
      <c r="I1503" s="14" t="s">
        <v>50</v>
      </c>
      <c r="J1503" s="14" t="s">
        <v>354</v>
      </c>
      <c r="K1503" s="25">
        <v>5</v>
      </c>
      <c r="L1503" s="16">
        <v>302.62</v>
      </c>
      <c r="M1503" s="17">
        <v>0</v>
      </c>
      <c r="N1503" s="18">
        <v>75.66</v>
      </c>
      <c r="O1503" s="18">
        <v>14.08</v>
      </c>
      <c r="P1503" s="18">
        <v>1602.84</v>
      </c>
      <c r="Q1503" s="14" t="s">
        <v>27</v>
      </c>
      <c r="R1503" s="14" t="s">
        <v>28</v>
      </c>
      <c r="S1503" s="14" t="s">
        <v>124</v>
      </c>
      <c r="T1503" s="14" t="s">
        <v>125</v>
      </c>
      <c r="U1503" s="14" t="s">
        <v>31</v>
      </c>
      <c r="V1503" s="14" t="s">
        <v>1851</v>
      </c>
    </row>
    <row r="1504" spans="1:22" ht="17.100000000000001" customHeight="1" x14ac:dyDescent="0.25">
      <c r="A1504" s="28" t="s">
        <v>4440</v>
      </c>
      <c r="B1504" s="10">
        <v>43978</v>
      </c>
      <c r="C1504" s="9">
        <f t="shared" si="23"/>
        <v>2020</v>
      </c>
      <c r="D1504" s="9" t="str">
        <f>TEXT(salestable[[#This Row],[OrderDate]],"MMM")</f>
        <v>May</v>
      </c>
      <c r="E1504" s="9" t="s">
        <v>4441</v>
      </c>
      <c r="F1504" s="9" t="s">
        <v>243</v>
      </c>
      <c r="G1504" s="9" t="s">
        <v>114</v>
      </c>
      <c r="H1504" s="9" t="s">
        <v>115</v>
      </c>
      <c r="I1504" s="9" t="s">
        <v>38</v>
      </c>
      <c r="J1504" s="9" t="s">
        <v>256</v>
      </c>
      <c r="K1504" s="25">
        <v>5</v>
      </c>
      <c r="L1504" s="11">
        <v>406.17</v>
      </c>
      <c r="M1504" s="12">
        <v>0.05</v>
      </c>
      <c r="N1504" s="13">
        <v>231.52</v>
      </c>
      <c r="O1504" s="13">
        <v>13.47</v>
      </c>
      <c r="P1504" s="13">
        <v>2174.3000000000002</v>
      </c>
      <c r="Q1504" s="9" t="s">
        <v>40</v>
      </c>
      <c r="R1504" s="9" t="s">
        <v>28</v>
      </c>
      <c r="S1504" s="9" t="s">
        <v>339</v>
      </c>
      <c r="T1504" s="9" t="s">
        <v>82</v>
      </c>
      <c r="U1504" s="9" t="s">
        <v>43</v>
      </c>
      <c r="V1504" s="9" t="s">
        <v>1152</v>
      </c>
    </row>
    <row r="1505" spans="1:22" ht="17.100000000000001" customHeight="1" x14ac:dyDescent="0.25">
      <c r="A1505" s="29" t="s">
        <v>4442</v>
      </c>
      <c r="B1505" s="15">
        <v>45484</v>
      </c>
      <c r="C1505" s="9">
        <f t="shared" si="23"/>
        <v>2024</v>
      </c>
      <c r="D1505" s="9" t="str">
        <f>TEXT(salestable[[#This Row],[OrderDate]],"MMM")</f>
        <v>Jul</v>
      </c>
      <c r="E1505" s="14" t="s">
        <v>4443</v>
      </c>
      <c r="F1505" s="14" t="s">
        <v>267</v>
      </c>
      <c r="G1505" s="14" t="s">
        <v>172</v>
      </c>
      <c r="H1505" s="14" t="s">
        <v>173</v>
      </c>
      <c r="I1505" s="14" t="s">
        <v>38</v>
      </c>
      <c r="J1505" s="14" t="s">
        <v>109</v>
      </c>
      <c r="K1505" s="25">
        <v>2</v>
      </c>
      <c r="L1505" s="16">
        <v>202.22</v>
      </c>
      <c r="M1505" s="17">
        <v>0.1</v>
      </c>
      <c r="N1505" s="18">
        <v>65.52</v>
      </c>
      <c r="O1505" s="18">
        <v>12.47</v>
      </c>
      <c r="P1505" s="18">
        <v>441.99</v>
      </c>
      <c r="Q1505" s="14" t="s">
        <v>153</v>
      </c>
      <c r="R1505" s="14" t="s">
        <v>28</v>
      </c>
      <c r="S1505" s="14" t="s">
        <v>188</v>
      </c>
      <c r="T1505" s="14" t="s">
        <v>82</v>
      </c>
      <c r="U1505" s="14" t="s">
        <v>43</v>
      </c>
      <c r="V1505" s="14" t="s">
        <v>1851</v>
      </c>
    </row>
    <row r="1506" spans="1:22" ht="17.100000000000001" customHeight="1" x14ac:dyDescent="0.25">
      <c r="A1506" s="28" t="s">
        <v>4444</v>
      </c>
      <c r="B1506" s="10">
        <v>44172</v>
      </c>
      <c r="C1506" s="9">
        <f t="shared" si="23"/>
        <v>2020</v>
      </c>
      <c r="D1506" s="9" t="str">
        <f>TEXT(salestable[[#This Row],[OrderDate]],"MMM")</f>
        <v>Dec</v>
      </c>
      <c r="E1506" s="9" t="s">
        <v>4445</v>
      </c>
      <c r="F1506" s="9" t="s">
        <v>365</v>
      </c>
      <c r="G1506" s="9" t="s">
        <v>96</v>
      </c>
      <c r="H1506" s="9" t="s">
        <v>97</v>
      </c>
      <c r="I1506" s="9" t="s">
        <v>25</v>
      </c>
      <c r="J1506" s="9" t="s">
        <v>109</v>
      </c>
      <c r="K1506" s="25">
        <v>3</v>
      </c>
      <c r="L1506" s="11">
        <v>16.37</v>
      </c>
      <c r="M1506" s="12">
        <v>0.15</v>
      </c>
      <c r="N1506" s="13">
        <v>3.34</v>
      </c>
      <c r="O1506" s="13">
        <v>3.35</v>
      </c>
      <c r="P1506" s="13">
        <v>48.43</v>
      </c>
      <c r="Q1506" s="9" t="s">
        <v>69</v>
      </c>
      <c r="R1506" s="9" t="s">
        <v>99</v>
      </c>
      <c r="S1506" s="9" t="s">
        <v>29</v>
      </c>
      <c r="T1506" s="9" t="s">
        <v>30</v>
      </c>
      <c r="U1506" s="9" t="s">
        <v>43</v>
      </c>
      <c r="V1506" s="9" t="s">
        <v>4446</v>
      </c>
    </row>
    <row r="1507" spans="1:22" ht="17.100000000000001" customHeight="1" x14ac:dyDescent="0.25">
      <c r="A1507" s="29" t="s">
        <v>4447</v>
      </c>
      <c r="B1507" s="15">
        <v>44306</v>
      </c>
      <c r="C1507" s="9">
        <f t="shared" si="23"/>
        <v>2021</v>
      </c>
      <c r="D1507" s="9" t="str">
        <f>TEXT(salestable[[#This Row],[OrderDate]],"MMM")</f>
        <v>Apr</v>
      </c>
      <c r="E1507" s="14" t="s">
        <v>4448</v>
      </c>
      <c r="F1507" s="14" t="s">
        <v>1333</v>
      </c>
      <c r="G1507" s="14" t="s">
        <v>36</v>
      </c>
      <c r="H1507" s="14" t="s">
        <v>37</v>
      </c>
      <c r="I1507" s="14" t="s">
        <v>180</v>
      </c>
      <c r="J1507" s="14" t="s">
        <v>58</v>
      </c>
      <c r="K1507" s="25">
        <v>3</v>
      </c>
      <c r="L1507" s="16">
        <v>143.54</v>
      </c>
      <c r="M1507" s="17">
        <v>0</v>
      </c>
      <c r="N1507" s="18">
        <v>51.67</v>
      </c>
      <c r="O1507" s="18">
        <v>8.27</v>
      </c>
      <c r="P1507" s="18">
        <v>490.56</v>
      </c>
      <c r="Q1507" s="14" t="s">
        <v>69</v>
      </c>
      <c r="R1507" s="14" t="s">
        <v>28</v>
      </c>
      <c r="S1507" s="14" t="s">
        <v>210</v>
      </c>
      <c r="T1507" s="14" t="s">
        <v>42</v>
      </c>
      <c r="U1507" s="14" t="s">
        <v>43</v>
      </c>
      <c r="V1507" s="14" t="s">
        <v>1340</v>
      </c>
    </row>
    <row r="1508" spans="1:22" ht="17.100000000000001" customHeight="1" x14ac:dyDescent="0.25">
      <c r="A1508" s="28" t="s">
        <v>4449</v>
      </c>
      <c r="B1508" s="10">
        <v>44917</v>
      </c>
      <c r="C1508" s="9">
        <f t="shared" si="23"/>
        <v>2022</v>
      </c>
      <c r="D1508" s="9" t="str">
        <f>TEXT(salestable[[#This Row],[OrderDate]],"MMM")</f>
        <v>Dec</v>
      </c>
      <c r="E1508" s="9" t="s">
        <v>4450</v>
      </c>
      <c r="F1508" s="9" t="s">
        <v>279</v>
      </c>
      <c r="G1508" s="9" t="s">
        <v>286</v>
      </c>
      <c r="H1508" s="9" t="s">
        <v>287</v>
      </c>
      <c r="I1508" s="9" t="s">
        <v>98</v>
      </c>
      <c r="J1508" s="9" t="s">
        <v>68</v>
      </c>
      <c r="K1508" s="25">
        <v>4</v>
      </c>
      <c r="L1508" s="11">
        <v>501.61</v>
      </c>
      <c r="M1508" s="12">
        <v>0.2</v>
      </c>
      <c r="N1508" s="13">
        <v>80.260000000000005</v>
      </c>
      <c r="O1508" s="13">
        <v>10.41</v>
      </c>
      <c r="P1508" s="13">
        <v>1695.82</v>
      </c>
      <c r="Q1508" s="9" t="s">
        <v>69</v>
      </c>
      <c r="R1508" s="9" t="s">
        <v>181</v>
      </c>
      <c r="S1508" s="9" t="s">
        <v>139</v>
      </c>
      <c r="T1508" s="9" t="s">
        <v>140</v>
      </c>
      <c r="U1508" s="9" t="s">
        <v>43</v>
      </c>
      <c r="V1508" s="9" t="s">
        <v>4451</v>
      </c>
    </row>
    <row r="1509" spans="1:22" ht="17.100000000000001" customHeight="1" x14ac:dyDescent="0.25">
      <c r="A1509" s="29" t="s">
        <v>4452</v>
      </c>
      <c r="B1509" s="15">
        <v>45555</v>
      </c>
      <c r="C1509" s="9">
        <f t="shared" si="23"/>
        <v>2024</v>
      </c>
      <c r="D1509" s="9" t="str">
        <f>TEXT(salestable[[#This Row],[OrderDate]],"MMM")</f>
        <v>Sep</v>
      </c>
      <c r="E1509" s="14" t="s">
        <v>4453</v>
      </c>
      <c r="F1509" s="14" t="s">
        <v>351</v>
      </c>
      <c r="G1509" s="14" t="s">
        <v>302</v>
      </c>
      <c r="H1509" s="14" t="s">
        <v>303</v>
      </c>
      <c r="I1509" s="14" t="s">
        <v>98</v>
      </c>
      <c r="J1509" s="14" t="s">
        <v>39</v>
      </c>
      <c r="K1509" s="25">
        <v>1</v>
      </c>
      <c r="L1509" s="16">
        <v>457.94</v>
      </c>
      <c r="M1509" s="17">
        <v>0</v>
      </c>
      <c r="N1509" s="18">
        <v>36.64</v>
      </c>
      <c r="O1509" s="18">
        <v>9.68</v>
      </c>
      <c r="P1509" s="18">
        <v>504.26</v>
      </c>
      <c r="Q1509" s="14" t="s">
        <v>27</v>
      </c>
      <c r="R1509" s="14" t="s">
        <v>28</v>
      </c>
      <c r="S1509" s="14" t="s">
        <v>71</v>
      </c>
      <c r="T1509" s="14" t="s">
        <v>42</v>
      </c>
      <c r="U1509" s="14" t="s">
        <v>235</v>
      </c>
      <c r="V1509" s="14" t="s">
        <v>3733</v>
      </c>
    </row>
    <row r="1510" spans="1:22" ht="17.100000000000001" customHeight="1" x14ac:dyDescent="0.25">
      <c r="A1510" s="28" t="s">
        <v>4454</v>
      </c>
      <c r="B1510" s="10">
        <v>45214</v>
      </c>
      <c r="C1510" s="9">
        <f t="shared" si="23"/>
        <v>2023</v>
      </c>
      <c r="D1510" s="9" t="str">
        <f>TEXT(salestable[[#This Row],[OrderDate]],"MMM")</f>
        <v>Oct</v>
      </c>
      <c r="E1510" s="9" t="s">
        <v>4455</v>
      </c>
      <c r="F1510" s="9" t="s">
        <v>620</v>
      </c>
      <c r="G1510" s="9" t="s">
        <v>56</v>
      </c>
      <c r="H1510" s="9" t="s">
        <v>57</v>
      </c>
      <c r="I1510" s="9" t="s">
        <v>38</v>
      </c>
      <c r="J1510" s="9" t="s">
        <v>123</v>
      </c>
      <c r="K1510" s="25">
        <v>1</v>
      </c>
      <c r="L1510" s="11">
        <v>507.86</v>
      </c>
      <c r="M1510" s="12">
        <v>0.1</v>
      </c>
      <c r="N1510" s="13">
        <v>0</v>
      </c>
      <c r="O1510" s="13">
        <v>9.92</v>
      </c>
      <c r="P1510" s="13">
        <v>466.99</v>
      </c>
      <c r="Q1510" s="9" t="s">
        <v>40</v>
      </c>
      <c r="R1510" s="9" t="s">
        <v>132</v>
      </c>
      <c r="S1510" s="9" t="s">
        <v>81</v>
      </c>
      <c r="T1510" s="9" t="s">
        <v>82</v>
      </c>
      <c r="U1510" s="9" t="s">
        <v>43</v>
      </c>
      <c r="V1510" s="9" t="s">
        <v>4456</v>
      </c>
    </row>
    <row r="1511" spans="1:22" ht="17.100000000000001" customHeight="1" x14ac:dyDescent="0.25">
      <c r="A1511" s="29" t="s">
        <v>4457</v>
      </c>
      <c r="B1511" s="15">
        <v>44391</v>
      </c>
      <c r="C1511" s="9">
        <f t="shared" si="23"/>
        <v>2021</v>
      </c>
      <c r="D1511" s="9" t="str">
        <f>TEXT(salestable[[#This Row],[OrderDate]],"MMM")</f>
        <v>Jul</v>
      </c>
      <c r="E1511" s="14" t="s">
        <v>4458</v>
      </c>
      <c r="F1511" s="14" t="s">
        <v>497</v>
      </c>
      <c r="G1511" s="14" t="s">
        <v>151</v>
      </c>
      <c r="H1511" s="14" t="s">
        <v>152</v>
      </c>
      <c r="I1511" s="14" t="s">
        <v>25</v>
      </c>
      <c r="J1511" s="14" t="s">
        <v>58</v>
      </c>
      <c r="K1511" s="25">
        <v>5</v>
      </c>
      <c r="L1511" s="16">
        <v>432.02</v>
      </c>
      <c r="M1511" s="17">
        <v>0.2</v>
      </c>
      <c r="N1511" s="18">
        <v>86.4</v>
      </c>
      <c r="O1511" s="18">
        <v>5.44</v>
      </c>
      <c r="P1511" s="18">
        <v>1819.92</v>
      </c>
      <c r="Q1511" s="14" t="s">
        <v>80</v>
      </c>
      <c r="R1511" s="14" t="s">
        <v>28</v>
      </c>
      <c r="S1511" s="14" t="s">
        <v>29</v>
      </c>
      <c r="T1511" s="14" t="s">
        <v>30</v>
      </c>
      <c r="U1511" s="14" t="s">
        <v>235</v>
      </c>
      <c r="V1511" s="14" t="s">
        <v>4459</v>
      </c>
    </row>
    <row r="1512" spans="1:22" ht="17.100000000000001" customHeight="1" x14ac:dyDescent="0.25">
      <c r="A1512" s="28" t="s">
        <v>4460</v>
      </c>
      <c r="B1512" s="10">
        <v>44157</v>
      </c>
      <c r="C1512" s="9">
        <f t="shared" si="23"/>
        <v>2020</v>
      </c>
      <c r="D1512" s="9" t="str">
        <f>TEXT(salestable[[#This Row],[OrderDate]],"MMM")</f>
        <v>Nov</v>
      </c>
      <c r="E1512" s="9" t="s">
        <v>4461</v>
      </c>
      <c r="F1512" s="9" t="s">
        <v>451</v>
      </c>
      <c r="G1512" s="9" t="s">
        <v>233</v>
      </c>
      <c r="H1512" s="9" t="s">
        <v>234</v>
      </c>
      <c r="I1512" s="9" t="s">
        <v>25</v>
      </c>
      <c r="J1512" s="9" t="s">
        <v>263</v>
      </c>
      <c r="K1512" s="25">
        <v>3</v>
      </c>
      <c r="L1512" s="11">
        <v>282.45999999999998</v>
      </c>
      <c r="M1512" s="12">
        <v>0.05</v>
      </c>
      <c r="N1512" s="13">
        <v>40.25</v>
      </c>
      <c r="O1512" s="13">
        <v>5.43</v>
      </c>
      <c r="P1512" s="13">
        <v>850.69</v>
      </c>
      <c r="Q1512" s="9" t="s">
        <v>40</v>
      </c>
      <c r="R1512" s="9" t="s">
        <v>28</v>
      </c>
      <c r="S1512" s="9" t="s">
        <v>139</v>
      </c>
      <c r="T1512" s="9" t="s">
        <v>140</v>
      </c>
      <c r="U1512" s="9" t="s">
        <v>43</v>
      </c>
      <c r="V1512" s="9" t="s">
        <v>4462</v>
      </c>
    </row>
    <row r="1513" spans="1:22" ht="17.100000000000001" customHeight="1" x14ac:dyDescent="0.25">
      <c r="A1513" s="29" t="s">
        <v>4463</v>
      </c>
      <c r="B1513" s="15">
        <v>45623</v>
      </c>
      <c r="C1513" s="9">
        <f t="shared" si="23"/>
        <v>2024</v>
      </c>
      <c r="D1513" s="9" t="str">
        <f>TEXT(salestable[[#This Row],[OrderDate]],"MMM")</f>
        <v>Nov</v>
      </c>
      <c r="E1513" s="14" t="s">
        <v>4464</v>
      </c>
      <c r="F1513" s="14" t="s">
        <v>291</v>
      </c>
      <c r="G1513" s="14" t="s">
        <v>492</v>
      </c>
      <c r="H1513" s="14" t="s">
        <v>493</v>
      </c>
      <c r="I1513" s="14" t="s">
        <v>38</v>
      </c>
      <c r="J1513" s="14" t="s">
        <v>109</v>
      </c>
      <c r="K1513" s="25">
        <v>5</v>
      </c>
      <c r="L1513" s="16">
        <v>526.97</v>
      </c>
      <c r="M1513" s="17">
        <v>0.1</v>
      </c>
      <c r="N1513" s="18">
        <v>426.85</v>
      </c>
      <c r="O1513" s="18">
        <v>8.16</v>
      </c>
      <c r="P1513" s="18">
        <v>2806.38</v>
      </c>
      <c r="Q1513" s="14" t="s">
        <v>40</v>
      </c>
      <c r="R1513" s="14" t="s">
        <v>28</v>
      </c>
      <c r="S1513" s="14" t="s">
        <v>188</v>
      </c>
      <c r="T1513" s="14" t="s">
        <v>82</v>
      </c>
      <c r="U1513" s="14" t="s">
        <v>43</v>
      </c>
      <c r="V1513" s="14" t="s">
        <v>3344</v>
      </c>
    </row>
    <row r="1514" spans="1:22" ht="17.100000000000001" customHeight="1" x14ac:dyDescent="0.25">
      <c r="A1514" s="28" t="s">
        <v>4465</v>
      </c>
      <c r="B1514" s="10">
        <v>45590</v>
      </c>
      <c r="C1514" s="9">
        <f t="shared" si="23"/>
        <v>2024</v>
      </c>
      <c r="D1514" s="9" t="str">
        <f>TEXT(salestable[[#This Row],[OrderDate]],"MMM")</f>
        <v>Oct</v>
      </c>
      <c r="E1514" s="9" t="s">
        <v>4466</v>
      </c>
      <c r="F1514" s="9" t="s">
        <v>1520</v>
      </c>
      <c r="G1514" s="9" t="s">
        <v>114</v>
      </c>
      <c r="H1514" s="9" t="s">
        <v>115</v>
      </c>
      <c r="I1514" s="9" t="s">
        <v>50</v>
      </c>
      <c r="J1514" s="9" t="s">
        <v>354</v>
      </c>
      <c r="K1514" s="25">
        <v>3</v>
      </c>
      <c r="L1514" s="11">
        <v>424.68</v>
      </c>
      <c r="M1514" s="12">
        <v>0</v>
      </c>
      <c r="N1514" s="13">
        <v>101.92</v>
      </c>
      <c r="O1514" s="13">
        <v>13.81</v>
      </c>
      <c r="P1514" s="13">
        <v>1389.77</v>
      </c>
      <c r="Q1514" s="9" t="s">
        <v>27</v>
      </c>
      <c r="R1514" s="9" t="s">
        <v>132</v>
      </c>
      <c r="S1514" s="9" t="s">
        <v>51</v>
      </c>
      <c r="T1514" s="9" t="s">
        <v>42</v>
      </c>
      <c r="U1514" s="9" t="s">
        <v>235</v>
      </c>
      <c r="V1514" s="9" t="s">
        <v>1019</v>
      </c>
    </row>
    <row r="1515" spans="1:22" ht="17.100000000000001" customHeight="1" x14ac:dyDescent="0.25">
      <c r="A1515" s="29" t="s">
        <v>4467</v>
      </c>
      <c r="B1515" s="15">
        <v>44995</v>
      </c>
      <c r="C1515" s="9">
        <f t="shared" si="23"/>
        <v>2023</v>
      </c>
      <c r="D1515" s="9" t="str">
        <f>TEXT(salestable[[#This Row],[OrderDate]],"MMM")</f>
        <v>Mar</v>
      </c>
      <c r="E1515" s="14" t="s">
        <v>4468</v>
      </c>
      <c r="F1515" s="14" t="s">
        <v>267</v>
      </c>
      <c r="G1515" s="14" t="s">
        <v>434</v>
      </c>
      <c r="H1515" s="14" t="s">
        <v>435</v>
      </c>
      <c r="I1515" s="14" t="s">
        <v>180</v>
      </c>
      <c r="J1515" s="14" t="s">
        <v>26</v>
      </c>
      <c r="K1515" s="25">
        <v>3</v>
      </c>
      <c r="L1515" s="16">
        <v>196.53</v>
      </c>
      <c r="M1515" s="17">
        <v>0.1</v>
      </c>
      <c r="N1515" s="18">
        <v>42.45</v>
      </c>
      <c r="O1515" s="18">
        <v>11.79</v>
      </c>
      <c r="P1515" s="18">
        <v>584.87</v>
      </c>
      <c r="Q1515" s="14" t="s">
        <v>69</v>
      </c>
      <c r="R1515" s="14" t="s">
        <v>132</v>
      </c>
      <c r="S1515" s="14" t="s">
        <v>182</v>
      </c>
      <c r="T1515" s="14" t="s">
        <v>183</v>
      </c>
      <c r="U1515" s="14" t="s">
        <v>43</v>
      </c>
      <c r="V1515" s="14" t="s">
        <v>4178</v>
      </c>
    </row>
    <row r="1516" spans="1:22" ht="17.100000000000001" customHeight="1" x14ac:dyDescent="0.25">
      <c r="A1516" s="28" t="s">
        <v>4469</v>
      </c>
      <c r="B1516" s="10">
        <v>44820</v>
      </c>
      <c r="C1516" s="9">
        <f t="shared" si="23"/>
        <v>2022</v>
      </c>
      <c r="D1516" s="9" t="str">
        <f>TEXT(salestable[[#This Row],[OrderDate]],"MMM")</f>
        <v>Sep</v>
      </c>
      <c r="E1516" s="9" t="s">
        <v>4470</v>
      </c>
      <c r="F1516" s="9" t="s">
        <v>136</v>
      </c>
      <c r="G1516" s="9" t="s">
        <v>530</v>
      </c>
      <c r="H1516" s="9" t="s">
        <v>531</v>
      </c>
      <c r="I1516" s="9" t="s">
        <v>38</v>
      </c>
      <c r="J1516" s="9" t="s">
        <v>39</v>
      </c>
      <c r="K1516" s="25">
        <v>5</v>
      </c>
      <c r="L1516" s="11">
        <v>51.62</v>
      </c>
      <c r="M1516" s="12">
        <v>0</v>
      </c>
      <c r="N1516" s="13">
        <v>20.65</v>
      </c>
      <c r="O1516" s="13">
        <v>11.27</v>
      </c>
      <c r="P1516" s="13">
        <v>290.02</v>
      </c>
      <c r="Q1516" s="9" t="s">
        <v>59</v>
      </c>
      <c r="R1516" s="9" t="s">
        <v>28</v>
      </c>
      <c r="S1516" s="9" t="s">
        <v>188</v>
      </c>
      <c r="T1516" s="9" t="s">
        <v>82</v>
      </c>
      <c r="U1516" s="9" t="s">
        <v>43</v>
      </c>
      <c r="V1516" s="9" t="s">
        <v>559</v>
      </c>
    </row>
    <row r="1517" spans="1:22" ht="17.100000000000001" customHeight="1" x14ac:dyDescent="0.25">
      <c r="A1517" s="29" t="s">
        <v>4471</v>
      </c>
      <c r="B1517" s="15">
        <v>44045</v>
      </c>
      <c r="C1517" s="9">
        <f t="shared" si="23"/>
        <v>2020</v>
      </c>
      <c r="D1517" s="9" t="str">
        <f>TEXT(salestable[[#This Row],[OrderDate]],"MMM")</f>
        <v>Aug</v>
      </c>
      <c r="E1517" s="14" t="s">
        <v>4472</v>
      </c>
      <c r="F1517" s="14" t="s">
        <v>555</v>
      </c>
      <c r="G1517" s="14" t="s">
        <v>286</v>
      </c>
      <c r="H1517" s="14" t="s">
        <v>287</v>
      </c>
      <c r="I1517" s="14" t="s">
        <v>25</v>
      </c>
      <c r="J1517" s="14" t="s">
        <v>26</v>
      </c>
      <c r="K1517" s="25">
        <v>3</v>
      </c>
      <c r="L1517" s="16">
        <v>65.23</v>
      </c>
      <c r="M1517" s="17">
        <v>0.1</v>
      </c>
      <c r="N1517" s="18">
        <v>14.09</v>
      </c>
      <c r="O1517" s="18">
        <v>13.02</v>
      </c>
      <c r="P1517" s="18">
        <v>203.23</v>
      </c>
      <c r="Q1517" s="14" t="s">
        <v>27</v>
      </c>
      <c r="R1517" s="14" t="s">
        <v>99</v>
      </c>
      <c r="S1517" s="14" t="s">
        <v>210</v>
      </c>
      <c r="T1517" s="14" t="s">
        <v>42</v>
      </c>
      <c r="U1517" s="14" t="s">
        <v>43</v>
      </c>
      <c r="V1517" s="14" t="s">
        <v>999</v>
      </c>
    </row>
    <row r="1518" spans="1:22" ht="17.100000000000001" customHeight="1" x14ac:dyDescent="0.25">
      <c r="A1518" s="28" t="s">
        <v>4473</v>
      </c>
      <c r="B1518" s="10">
        <v>44265</v>
      </c>
      <c r="C1518" s="9">
        <f t="shared" si="23"/>
        <v>2021</v>
      </c>
      <c r="D1518" s="9" t="str">
        <f>TEXT(salestable[[#This Row],[OrderDate]],"MMM")</f>
        <v>Mar</v>
      </c>
      <c r="E1518" s="9" t="s">
        <v>4474</v>
      </c>
      <c r="F1518" s="9" t="s">
        <v>764</v>
      </c>
      <c r="G1518" s="9" t="s">
        <v>675</v>
      </c>
      <c r="H1518" s="9" t="s">
        <v>676</v>
      </c>
      <c r="I1518" s="9" t="s">
        <v>180</v>
      </c>
      <c r="J1518" s="9" t="s">
        <v>26</v>
      </c>
      <c r="K1518" s="25">
        <v>4</v>
      </c>
      <c r="L1518" s="11">
        <v>245.87</v>
      </c>
      <c r="M1518" s="12">
        <v>0.05</v>
      </c>
      <c r="N1518" s="13">
        <v>46.72</v>
      </c>
      <c r="O1518" s="13">
        <v>12.94</v>
      </c>
      <c r="P1518" s="13">
        <v>993.97</v>
      </c>
      <c r="Q1518" s="9" t="s">
        <v>27</v>
      </c>
      <c r="R1518" s="9" t="s">
        <v>99</v>
      </c>
      <c r="S1518" s="9" t="s">
        <v>145</v>
      </c>
      <c r="T1518" s="9" t="s">
        <v>146</v>
      </c>
      <c r="U1518" s="9" t="s">
        <v>43</v>
      </c>
      <c r="V1518" s="9" t="s">
        <v>462</v>
      </c>
    </row>
    <row r="1519" spans="1:22" ht="17.100000000000001" customHeight="1" x14ac:dyDescent="0.25">
      <c r="A1519" s="29" t="s">
        <v>4475</v>
      </c>
      <c r="B1519" s="15">
        <v>44782</v>
      </c>
      <c r="C1519" s="9">
        <f t="shared" si="23"/>
        <v>2022</v>
      </c>
      <c r="D1519" s="9" t="str">
        <f>TEXT(salestable[[#This Row],[OrderDate]],"MMM")</f>
        <v>Aug</v>
      </c>
      <c r="E1519" s="14" t="s">
        <v>4476</v>
      </c>
      <c r="F1519" s="14" t="s">
        <v>163</v>
      </c>
      <c r="G1519" s="14" t="s">
        <v>337</v>
      </c>
      <c r="H1519" s="14" t="s">
        <v>338</v>
      </c>
      <c r="I1519" s="14" t="s">
        <v>98</v>
      </c>
      <c r="J1519" s="14" t="s">
        <v>256</v>
      </c>
      <c r="K1519" s="25">
        <v>3</v>
      </c>
      <c r="L1519" s="16">
        <v>74.22</v>
      </c>
      <c r="M1519" s="17">
        <v>0.05</v>
      </c>
      <c r="N1519" s="18">
        <v>10.58</v>
      </c>
      <c r="O1519" s="18">
        <v>4.4400000000000004</v>
      </c>
      <c r="P1519" s="18">
        <v>226.55</v>
      </c>
      <c r="Q1519" s="14" t="s">
        <v>40</v>
      </c>
      <c r="R1519" s="14" t="s">
        <v>28</v>
      </c>
      <c r="S1519" s="14" t="s">
        <v>182</v>
      </c>
      <c r="T1519" s="14" t="s">
        <v>183</v>
      </c>
      <c r="U1519" s="14" t="s">
        <v>43</v>
      </c>
      <c r="V1519" s="14" t="s">
        <v>638</v>
      </c>
    </row>
    <row r="1520" spans="1:22" ht="17.100000000000001" customHeight="1" x14ac:dyDescent="0.25">
      <c r="A1520" s="28" t="s">
        <v>4477</v>
      </c>
      <c r="B1520" s="10">
        <v>44553</v>
      </c>
      <c r="C1520" s="9">
        <f t="shared" si="23"/>
        <v>2021</v>
      </c>
      <c r="D1520" s="9" t="str">
        <f>TEXT(salestable[[#This Row],[OrderDate]],"MMM")</f>
        <v>Dec</v>
      </c>
      <c r="E1520" s="9" t="s">
        <v>4478</v>
      </c>
      <c r="F1520" s="9" t="s">
        <v>953</v>
      </c>
      <c r="G1520" s="9" t="s">
        <v>48</v>
      </c>
      <c r="H1520" s="9" t="s">
        <v>49</v>
      </c>
      <c r="I1520" s="9" t="s">
        <v>50</v>
      </c>
      <c r="J1520" s="9" t="s">
        <v>109</v>
      </c>
      <c r="K1520" s="25">
        <v>2</v>
      </c>
      <c r="L1520" s="11">
        <v>575.42999999999995</v>
      </c>
      <c r="M1520" s="12">
        <v>0.15</v>
      </c>
      <c r="N1520" s="13">
        <v>78.260000000000005</v>
      </c>
      <c r="O1520" s="13">
        <v>14.39</v>
      </c>
      <c r="P1520" s="13">
        <v>1070.8800000000001</v>
      </c>
      <c r="Q1520" s="9" t="s">
        <v>69</v>
      </c>
      <c r="R1520" s="9" t="s">
        <v>132</v>
      </c>
      <c r="S1520" s="9" t="s">
        <v>116</v>
      </c>
      <c r="T1520" s="9" t="s">
        <v>42</v>
      </c>
      <c r="U1520" s="9" t="s">
        <v>43</v>
      </c>
      <c r="V1520" s="9" t="s">
        <v>4479</v>
      </c>
    </row>
    <row r="1521" spans="1:22" ht="17.100000000000001" customHeight="1" x14ac:dyDescent="0.25">
      <c r="A1521" s="29" t="s">
        <v>4480</v>
      </c>
      <c r="B1521" s="15">
        <v>45172</v>
      </c>
      <c r="C1521" s="9">
        <f t="shared" si="23"/>
        <v>2023</v>
      </c>
      <c r="D1521" s="9" t="str">
        <f>TEXT(salestable[[#This Row],[OrderDate]],"MMM")</f>
        <v>Sep</v>
      </c>
      <c r="E1521" s="14" t="s">
        <v>4481</v>
      </c>
      <c r="F1521" s="14" t="s">
        <v>520</v>
      </c>
      <c r="G1521" s="14" t="s">
        <v>456</v>
      </c>
      <c r="H1521" s="14" t="s">
        <v>457</v>
      </c>
      <c r="I1521" s="14" t="s">
        <v>98</v>
      </c>
      <c r="J1521" s="14" t="s">
        <v>39</v>
      </c>
      <c r="K1521" s="25">
        <v>3</v>
      </c>
      <c r="L1521" s="16">
        <v>224.25</v>
      </c>
      <c r="M1521" s="17">
        <v>0.15</v>
      </c>
      <c r="N1521" s="18">
        <v>68.62</v>
      </c>
      <c r="O1521" s="18">
        <v>0.91</v>
      </c>
      <c r="P1521" s="18">
        <v>641.37</v>
      </c>
      <c r="Q1521" s="14" t="s">
        <v>80</v>
      </c>
      <c r="R1521" s="14" t="s">
        <v>28</v>
      </c>
      <c r="S1521" s="14" t="s">
        <v>210</v>
      </c>
      <c r="T1521" s="14" t="s">
        <v>42</v>
      </c>
      <c r="U1521" s="14" t="s">
        <v>91</v>
      </c>
      <c r="V1521" s="14" t="s">
        <v>4028</v>
      </c>
    </row>
    <row r="1522" spans="1:22" ht="17.100000000000001" customHeight="1" x14ac:dyDescent="0.25">
      <c r="A1522" s="28" t="s">
        <v>4482</v>
      </c>
      <c r="B1522" s="10">
        <v>43862</v>
      </c>
      <c r="C1522" s="9">
        <f t="shared" si="23"/>
        <v>2020</v>
      </c>
      <c r="D1522" s="9" t="str">
        <f>TEXT(salestable[[#This Row],[OrderDate]],"MMM")</f>
        <v>Feb</v>
      </c>
      <c r="E1522" s="9" t="s">
        <v>4483</v>
      </c>
      <c r="F1522" s="9" t="s">
        <v>597</v>
      </c>
      <c r="G1522" s="9" t="s">
        <v>244</v>
      </c>
      <c r="H1522" s="9" t="s">
        <v>245</v>
      </c>
      <c r="I1522" s="9" t="s">
        <v>180</v>
      </c>
      <c r="J1522" s="9" t="s">
        <v>26</v>
      </c>
      <c r="K1522" s="25">
        <v>1</v>
      </c>
      <c r="L1522" s="11">
        <v>109.03</v>
      </c>
      <c r="M1522" s="12">
        <v>0</v>
      </c>
      <c r="N1522" s="13">
        <v>5.45</v>
      </c>
      <c r="O1522" s="13">
        <v>6.63</v>
      </c>
      <c r="P1522" s="13">
        <v>121.11</v>
      </c>
      <c r="Q1522" s="9" t="s">
        <v>40</v>
      </c>
      <c r="R1522" s="9" t="s">
        <v>28</v>
      </c>
      <c r="S1522" s="9" t="s">
        <v>60</v>
      </c>
      <c r="T1522" s="9" t="s">
        <v>61</v>
      </c>
      <c r="U1522" s="9" t="s">
        <v>72</v>
      </c>
      <c r="V1522" s="9" t="s">
        <v>4484</v>
      </c>
    </row>
    <row r="1523" spans="1:22" ht="17.100000000000001" customHeight="1" x14ac:dyDescent="0.25">
      <c r="A1523" s="29" t="s">
        <v>4485</v>
      </c>
      <c r="B1523" s="15">
        <v>44500</v>
      </c>
      <c r="C1523" s="9">
        <f t="shared" si="23"/>
        <v>2021</v>
      </c>
      <c r="D1523" s="9" t="str">
        <f>TEXT(salestable[[#This Row],[OrderDate]],"MMM")</f>
        <v>Oct</v>
      </c>
      <c r="E1523" s="14" t="s">
        <v>4486</v>
      </c>
      <c r="F1523" s="14" t="s">
        <v>597</v>
      </c>
      <c r="G1523" s="14" t="s">
        <v>812</v>
      </c>
      <c r="H1523" s="14" t="s">
        <v>813</v>
      </c>
      <c r="I1523" s="14" t="s">
        <v>50</v>
      </c>
      <c r="J1523" s="14" t="s">
        <v>58</v>
      </c>
      <c r="K1523" s="25">
        <v>2</v>
      </c>
      <c r="L1523" s="16">
        <v>439.89</v>
      </c>
      <c r="M1523" s="17">
        <v>0.05</v>
      </c>
      <c r="N1523" s="18">
        <v>100.29</v>
      </c>
      <c r="O1523" s="18">
        <v>4.99</v>
      </c>
      <c r="P1523" s="18">
        <v>941.07</v>
      </c>
      <c r="Q1523" s="14" t="s">
        <v>69</v>
      </c>
      <c r="R1523" s="14" t="s">
        <v>28</v>
      </c>
      <c r="S1523" s="14" t="s">
        <v>188</v>
      </c>
      <c r="T1523" s="14" t="s">
        <v>82</v>
      </c>
      <c r="U1523" s="14" t="s">
        <v>43</v>
      </c>
      <c r="V1523" s="14" t="s">
        <v>677</v>
      </c>
    </row>
    <row r="1524" spans="1:22" ht="17.100000000000001" customHeight="1" x14ac:dyDescent="0.25">
      <c r="A1524" s="28" t="s">
        <v>4487</v>
      </c>
      <c r="B1524" s="10">
        <v>44115</v>
      </c>
      <c r="C1524" s="9">
        <f t="shared" si="23"/>
        <v>2020</v>
      </c>
      <c r="D1524" s="9" t="str">
        <f>TEXT(salestable[[#This Row],[OrderDate]],"MMM")</f>
        <v>Oct</v>
      </c>
      <c r="E1524" s="9" t="s">
        <v>4488</v>
      </c>
      <c r="F1524" s="9" t="s">
        <v>674</v>
      </c>
      <c r="G1524" s="9" t="s">
        <v>196</v>
      </c>
      <c r="H1524" s="9" t="s">
        <v>197</v>
      </c>
      <c r="I1524" s="9" t="s">
        <v>108</v>
      </c>
      <c r="J1524" s="9" t="s">
        <v>58</v>
      </c>
      <c r="K1524" s="25">
        <v>4</v>
      </c>
      <c r="L1524" s="11">
        <v>356.95</v>
      </c>
      <c r="M1524" s="12">
        <v>0.2</v>
      </c>
      <c r="N1524" s="13">
        <v>57.11</v>
      </c>
      <c r="O1524" s="13">
        <v>0.91</v>
      </c>
      <c r="P1524" s="13">
        <v>1200.26</v>
      </c>
      <c r="Q1524" s="9" t="s">
        <v>40</v>
      </c>
      <c r="R1524" s="9" t="s">
        <v>28</v>
      </c>
      <c r="S1524" s="9" t="s">
        <v>188</v>
      </c>
      <c r="T1524" s="9" t="s">
        <v>82</v>
      </c>
      <c r="U1524" s="9" t="s">
        <v>31</v>
      </c>
      <c r="V1524" s="9" t="s">
        <v>4489</v>
      </c>
    </row>
    <row r="1525" spans="1:22" ht="17.100000000000001" customHeight="1" x14ac:dyDescent="0.25">
      <c r="A1525" s="29" t="s">
        <v>4490</v>
      </c>
      <c r="B1525" s="15">
        <v>45159</v>
      </c>
      <c r="C1525" s="9">
        <f t="shared" si="23"/>
        <v>2023</v>
      </c>
      <c r="D1525" s="9" t="str">
        <f>TEXT(salestable[[#This Row],[OrderDate]],"MMM")</f>
        <v>Aug</v>
      </c>
      <c r="E1525" s="14" t="s">
        <v>2600</v>
      </c>
      <c r="F1525" s="14" t="s">
        <v>65</v>
      </c>
      <c r="G1525" s="14" t="s">
        <v>114</v>
      </c>
      <c r="H1525" s="14" t="s">
        <v>115</v>
      </c>
      <c r="I1525" s="14" t="s">
        <v>25</v>
      </c>
      <c r="J1525" s="14" t="s">
        <v>123</v>
      </c>
      <c r="K1525" s="25">
        <v>3</v>
      </c>
      <c r="L1525" s="16">
        <v>366.82</v>
      </c>
      <c r="M1525" s="17">
        <v>0.25</v>
      </c>
      <c r="N1525" s="18">
        <v>0</v>
      </c>
      <c r="O1525" s="18">
        <v>5.52</v>
      </c>
      <c r="P1525" s="18">
        <v>830.86</v>
      </c>
      <c r="Q1525" s="14" t="s">
        <v>40</v>
      </c>
      <c r="R1525" s="14" t="s">
        <v>28</v>
      </c>
      <c r="S1525" s="14" t="s">
        <v>154</v>
      </c>
      <c r="T1525" s="14" t="s">
        <v>155</v>
      </c>
      <c r="U1525" s="14" t="s">
        <v>43</v>
      </c>
      <c r="V1525" s="14" t="s">
        <v>4491</v>
      </c>
    </row>
    <row r="1526" spans="1:22" ht="17.100000000000001" customHeight="1" x14ac:dyDescent="0.25">
      <c r="A1526" s="28" t="s">
        <v>4492</v>
      </c>
      <c r="B1526" s="10">
        <v>44259</v>
      </c>
      <c r="C1526" s="9">
        <f t="shared" si="23"/>
        <v>2021</v>
      </c>
      <c r="D1526" s="9" t="str">
        <f>TEXT(salestable[[#This Row],[OrderDate]],"MMM")</f>
        <v>Mar</v>
      </c>
      <c r="E1526" s="9" t="s">
        <v>4493</v>
      </c>
      <c r="F1526" s="9" t="s">
        <v>1292</v>
      </c>
      <c r="G1526" s="9" t="s">
        <v>137</v>
      </c>
      <c r="H1526" s="9" t="s">
        <v>138</v>
      </c>
      <c r="I1526" s="9" t="s">
        <v>50</v>
      </c>
      <c r="J1526" s="9" t="s">
        <v>354</v>
      </c>
      <c r="K1526" s="25">
        <v>5</v>
      </c>
      <c r="L1526" s="11">
        <v>257.54000000000002</v>
      </c>
      <c r="M1526" s="12">
        <v>0.05</v>
      </c>
      <c r="N1526" s="13">
        <v>61.17</v>
      </c>
      <c r="O1526" s="13">
        <v>2.92</v>
      </c>
      <c r="P1526" s="13">
        <v>1287.4100000000001</v>
      </c>
      <c r="Q1526" s="9" t="s">
        <v>27</v>
      </c>
      <c r="R1526" s="9" t="s">
        <v>28</v>
      </c>
      <c r="S1526" s="9" t="s">
        <v>60</v>
      </c>
      <c r="T1526" s="9" t="s">
        <v>61</v>
      </c>
      <c r="U1526" s="9" t="s">
        <v>235</v>
      </c>
      <c r="V1526" s="9" t="s">
        <v>950</v>
      </c>
    </row>
    <row r="1527" spans="1:22" ht="17.100000000000001" customHeight="1" x14ac:dyDescent="0.25">
      <c r="A1527" s="29" t="s">
        <v>4494</v>
      </c>
      <c r="B1527" s="15">
        <v>45331</v>
      </c>
      <c r="C1527" s="9">
        <f t="shared" si="23"/>
        <v>2024</v>
      </c>
      <c r="D1527" s="9" t="str">
        <f>TEXT(salestable[[#This Row],[OrderDate]],"MMM")</f>
        <v>Feb</v>
      </c>
      <c r="E1527" s="14" t="s">
        <v>4495</v>
      </c>
      <c r="F1527" s="14" t="s">
        <v>1509</v>
      </c>
      <c r="G1527" s="14" t="s">
        <v>178</v>
      </c>
      <c r="H1527" s="14" t="s">
        <v>179</v>
      </c>
      <c r="I1527" s="14" t="s">
        <v>180</v>
      </c>
      <c r="J1527" s="14" t="s">
        <v>79</v>
      </c>
      <c r="K1527" s="25">
        <v>5</v>
      </c>
      <c r="L1527" s="16">
        <v>592.79</v>
      </c>
      <c r="M1527" s="17">
        <v>0.1</v>
      </c>
      <c r="N1527" s="18">
        <v>213.4</v>
      </c>
      <c r="O1527" s="18">
        <v>14.9</v>
      </c>
      <c r="P1527" s="18">
        <v>2895.86</v>
      </c>
      <c r="Q1527" s="14" t="s">
        <v>80</v>
      </c>
      <c r="R1527" s="14" t="s">
        <v>28</v>
      </c>
      <c r="S1527" s="14" t="s">
        <v>89</v>
      </c>
      <c r="T1527" s="14" t="s">
        <v>90</v>
      </c>
      <c r="U1527" s="14" t="s">
        <v>43</v>
      </c>
      <c r="V1527" s="14" t="s">
        <v>4496</v>
      </c>
    </row>
    <row r="1528" spans="1:22" ht="17.100000000000001" customHeight="1" x14ac:dyDescent="0.25">
      <c r="A1528" s="28" t="s">
        <v>4497</v>
      </c>
      <c r="B1528" s="10">
        <v>44116</v>
      </c>
      <c r="C1528" s="9">
        <f t="shared" si="23"/>
        <v>2020</v>
      </c>
      <c r="D1528" s="9" t="str">
        <f>TEXT(salestable[[#This Row],[OrderDate]],"MMM")</f>
        <v>Oct</v>
      </c>
      <c r="E1528" s="9" t="s">
        <v>4498</v>
      </c>
      <c r="F1528" s="9" t="s">
        <v>35</v>
      </c>
      <c r="G1528" s="9" t="s">
        <v>783</v>
      </c>
      <c r="H1528" s="9" t="s">
        <v>784</v>
      </c>
      <c r="I1528" s="9" t="s">
        <v>98</v>
      </c>
      <c r="J1528" s="9" t="s">
        <v>109</v>
      </c>
      <c r="K1528" s="25">
        <v>2</v>
      </c>
      <c r="L1528" s="11">
        <v>293.17</v>
      </c>
      <c r="M1528" s="12">
        <v>0.1</v>
      </c>
      <c r="N1528" s="13">
        <v>0</v>
      </c>
      <c r="O1528" s="13">
        <v>5.08</v>
      </c>
      <c r="P1528" s="13">
        <v>532.79</v>
      </c>
      <c r="Q1528" s="9" t="s">
        <v>80</v>
      </c>
      <c r="R1528" s="9" t="s">
        <v>132</v>
      </c>
      <c r="S1528" s="9" t="s">
        <v>71</v>
      </c>
      <c r="T1528" s="9" t="s">
        <v>42</v>
      </c>
      <c r="U1528" s="9" t="s">
        <v>72</v>
      </c>
      <c r="V1528" s="9" t="s">
        <v>4499</v>
      </c>
    </row>
    <row r="1529" spans="1:22" ht="17.100000000000001" customHeight="1" x14ac:dyDescent="0.25">
      <c r="A1529" s="29" t="s">
        <v>4500</v>
      </c>
      <c r="B1529" s="15">
        <v>44998</v>
      </c>
      <c r="C1529" s="9">
        <f t="shared" si="23"/>
        <v>2023</v>
      </c>
      <c r="D1529" s="9" t="str">
        <f>TEXT(salestable[[#This Row],[OrderDate]],"MMM")</f>
        <v>Mar</v>
      </c>
      <c r="E1529" s="14" t="s">
        <v>4501</v>
      </c>
      <c r="F1529" s="14" t="s">
        <v>347</v>
      </c>
      <c r="G1529" s="14" t="s">
        <v>434</v>
      </c>
      <c r="H1529" s="14" t="s">
        <v>435</v>
      </c>
      <c r="I1529" s="14" t="s">
        <v>180</v>
      </c>
      <c r="J1529" s="14" t="s">
        <v>39</v>
      </c>
      <c r="K1529" s="25">
        <v>4</v>
      </c>
      <c r="L1529" s="16">
        <v>50.21</v>
      </c>
      <c r="M1529" s="17">
        <v>0</v>
      </c>
      <c r="N1529" s="18">
        <v>16.07</v>
      </c>
      <c r="O1529" s="18">
        <v>9.1300000000000008</v>
      </c>
      <c r="P1529" s="18">
        <v>226.04</v>
      </c>
      <c r="Q1529" s="14" t="s">
        <v>153</v>
      </c>
      <c r="R1529" s="14" t="s">
        <v>28</v>
      </c>
      <c r="S1529" s="14" t="s">
        <v>339</v>
      </c>
      <c r="T1529" s="14" t="s">
        <v>82</v>
      </c>
      <c r="U1529" s="14" t="s">
        <v>43</v>
      </c>
      <c r="V1529" s="14" t="s">
        <v>4502</v>
      </c>
    </row>
    <row r="1530" spans="1:22" ht="17.100000000000001" customHeight="1" x14ac:dyDescent="0.25">
      <c r="A1530" s="28" t="s">
        <v>4503</v>
      </c>
      <c r="B1530" s="10">
        <v>45278</v>
      </c>
      <c r="C1530" s="9">
        <f t="shared" si="23"/>
        <v>2023</v>
      </c>
      <c r="D1530" s="9" t="str">
        <f>TEXT(salestable[[#This Row],[OrderDate]],"MMM")</f>
        <v>Dec</v>
      </c>
      <c r="E1530" s="9" t="s">
        <v>4504</v>
      </c>
      <c r="F1530" s="9" t="s">
        <v>291</v>
      </c>
      <c r="G1530" s="9" t="s">
        <v>675</v>
      </c>
      <c r="H1530" s="9" t="s">
        <v>676</v>
      </c>
      <c r="I1530" s="9" t="s">
        <v>50</v>
      </c>
      <c r="J1530" s="9" t="s">
        <v>58</v>
      </c>
      <c r="K1530" s="25">
        <v>3</v>
      </c>
      <c r="L1530" s="11">
        <v>168.59</v>
      </c>
      <c r="M1530" s="12">
        <v>0.2</v>
      </c>
      <c r="N1530" s="13">
        <v>0</v>
      </c>
      <c r="O1530" s="13">
        <v>5.97</v>
      </c>
      <c r="P1530" s="13">
        <v>410.59</v>
      </c>
      <c r="Q1530" s="9" t="s">
        <v>69</v>
      </c>
      <c r="R1530" s="9" t="s">
        <v>28</v>
      </c>
      <c r="S1530" s="9" t="s">
        <v>182</v>
      </c>
      <c r="T1530" s="9" t="s">
        <v>183</v>
      </c>
      <c r="U1530" s="9" t="s">
        <v>43</v>
      </c>
      <c r="V1530" s="9" t="s">
        <v>4505</v>
      </c>
    </row>
    <row r="1531" spans="1:22" ht="17.100000000000001" customHeight="1" x14ac:dyDescent="0.25">
      <c r="A1531" s="29" t="s">
        <v>4506</v>
      </c>
      <c r="B1531" s="15">
        <v>44873</v>
      </c>
      <c r="C1531" s="9">
        <f t="shared" si="23"/>
        <v>2022</v>
      </c>
      <c r="D1531" s="9" t="str">
        <f>TEXT(salestable[[#This Row],[OrderDate]],"MMM")</f>
        <v>Nov</v>
      </c>
      <c r="E1531" s="14" t="s">
        <v>4507</v>
      </c>
      <c r="F1531" s="14" t="s">
        <v>698</v>
      </c>
      <c r="G1531" s="14" t="s">
        <v>244</v>
      </c>
      <c r="H1531" s="14" t="s">
        <v>245</v>
      </c>
      <c r="I1531" s="14" t="s">
        <v>38</v>
      </c>
      <c r="J1531" s="14" t="s">
        <v>68</v>
      </c>
      <c r="K1531" s="25">
        <v>4</v>
      </c>
      <c r="L1531" s="16">
        <v>302.42</v>
      </c>
      <c r="M1531" s="17">
        <v>0</v>
      </c>
      <c r="N1531" s="18">
        <v>96.77</v>
      </c>
      <c r="O1531" s="18">
        <v>1</v>
      </c>
      <c r="P1531" s="18">
        <v>1307.45</v>
      </c>
      <c r="Q1531" s="14" t="s">
        <v>153</v>
      </c>
      <c r="R1531" s="14" t="s">
        <v>28</v>
      </c>
      <c r="S1531" s="14" t="s">
        <v>339</v>
      </c>
      <c r="T1531" s="14" t="s">
        <v>82</v>
      </c>
      <c r="U1531" s="14" t="s">
        <v>43</v>
      </c>
      <c r="V1531" s="14" t="s">
        <v>4508</v>
      </c>
    </row>
    <row r="1532" spans="1:22" ht="17.100000000000001" customHeight="1" x14ac:dyDescent="0.25">
      <c r="A1532" s="28" t="s">
        <v>4509</v>
      </c>
      <c r="B1532" s="10">
        <v>43848</v>
      </c>
      <c r="C1532" s="9">
        <f t="shared" si="23"/>
        <v>2020</v>
      </c>
      <c r="D1532" s="9" t="str">
        <f>TEXT(salestable[[#This Row],[OrderDate]],"MMM")</f>
        <v>Jan</v>
      </c>
      <c r="E1532" s="9" t="s">
        <v>4510</v>
      </c>
      <c r="F1532" s="9" t="s">
        <v>1458</v>
      </c>
      <c r="G1532" s="9" t="s">
        <v>352</v>
      </c>
      <c r="H1532" s="9" t="s">
        <v>353</v>
      </c>
      <c r="I1532" s="9" t="s">
        <v>108</v>
      </c>
      <c r="J1532" s="9" t="s">
        <v>79</v>
      </c>
      <c r="K1532" s="25">
        <v>1</v>
      </c>
      <c r="L1532" s="11">
        <v>368.93</v>
      </c>
      <c r="M1532" s="12">
        <v>0</v>
      </c>
      <c r="N1532" s="13">
        <v>44.27</v>
      </c>
      <c r="O1532" s="13">
        <v>14.36</v>
      </c>
      <c r="P1532" s="13">
        <v>427.56</v>
      </c>
      <c r="Q1532" s="9" t="s">
        <v>40</v>
      </c>
      <c r="R1532" s="9" t="s">
        <v>132</v>
      </c>
      <c r="S1532" s="9" t="s">
        <v>188</v>
      </c>
      <c r="T1532" s="9" t="s">
        <v>82</v>
      </c>
      <c r="U1532" s="9" t="s">
        <v>43</v>
      </c>
      <c r="V1532" s="9" t="s">
        <v>4511</v>
      </c>
    </row>
    <row r="1533" spans="1:22" ht="17.100000000000001" customHeight="1" x14ac:dyDescent="0.25">
      <c r="A1533" s="29" t="s">
        <v>4512</v>
      </c>
      <c r="B1533" s="15">
        <v>44599</v>
      </c>
      <c r="C1533" s="9">
        <f t="shared" si="23"/>
        <v>2022</v>
      </c>
      <c r="D1533" s="9" t="str">
        <f>TEXT(salestable[[#This Row],[OrderDate]],"MMM")</f>
        <v>Feb</v>
      </c>
      <c r="E1533" s="14" t="s">
        <v>4513</v>
      </c>
      <c r="F1533" s="14" t="s">
        <v>724</v>
      </c>
      <c r="G1533" s="14" t="s">
        <v>380</v>
      </c>
      <c r="H1533" s="14" t="s">
        <v>381</v>
      </c>
      <c r="I1533" s="14" t="s">
        <v>50</v>
      </c>
      <c r="J1533" s="14" t="s">
        <v>58</v>
      </c>
      <c r="K1533" s="25">
        <v>2</v>
      </c>
      <c r="L1533" s="16">
        <v>327.5</v>
      </c>
      <c r="M1533" s="17">
        <v>0.15</v>
      </c>
      <c r="N1533" s="18">
        <v>44.54</v>
      </c>
      <c r="O1533" s="18">
        <v>13.5</v>
      </c>
      <c r="P1533" s="18">
        <v>614.79</v>
      </c>
      <c r="Q1533" s="14" t="s">
        <v>153</v>
      </c>
      <c r="R1533" s="14" t="s">
        <v>28</v>
      </c>
      <c r="S1533" s="14" t="s">
        <v>89</v>
      </c>
      <c r="T1533" s="14" t="s">
        <v>90</v>
      </c>
      <c r="U1533" s="14" t="s">
        <v>31</v>
      </c>
      <c r="V1533" s="14" t="s">
        <v>1970</v>
      </c>
    </row>
    <row r="1534" spans="1:22" ht="17.100000000000001" customHeight="1" x14ac:dyDescent="0.25">
      <c r="A1534" s="28" t="s">
        <v>4514</v>
      </c>
      <c r="B1534" s="10">
        <v>44420</v>
      </c>
      <c r="C1534" s="9">
        <f t="shared" si="23"/>
        <v>2021</v>
      </c>
      <c r="D1534" s="9" t="str">
        <f>TEXT(salestable[[#This Row],[OrderDate]],"MMM")</f>
        <v>Aug</v>
      </c>
      <c r="E1534" s="9" t="s">
        <v>4515</v>
      </c>
      <c r="F1534" s="9" t="s">
        <v>960</v>
      </c>
      <c r="G1534" s="9" t="s">
        <v>87</v>
      </c>
      <c r="H1534" s="9" t="s">
        <v>88</v>
      </c>
      <c r="I1534" s="9" t="s">
        <v>50</v>
      </c>
      <c r="J1534" s="9" t="s">
        <v>123</v>
      </c>
      <c r="K1534" s="25">
        <v>1</v>
      </c>
      <c r="L1534" s="11">
        <v>313.39</v>
      </c>
      <c r="M1534" s="12">
        <v>0.25</v>
      </c>
      <c r="N1534" s="13">
        <v>11.75</v>
      </c>
      <c r="O1534" s="13">
        <v>2.92</v>
      </c>
      <c r="P1534" s="13">
        <v>249.71</v>
      </c>
      <c r="Q1534" s="9" t="s">
        <v>27</v>
      </c>
      <c r="R1534" s="9" t="s">
        <v>28</v>
      </c>
      <c r="S1534" s="9" t="s">
        <v>221</v>
      </c>
      <c r="T1534" s="9" t="s">
        <v>222</v>
      </c>
      <c r="U1534" s="9" t="s">
        <v>31</v>
      </c>
      <c r="V1534" s="9" t="s">
        <v>4516</v>
      </c>
    </row>
    <row r="1535" spans="1:22" ht="17.100000000000001" customHeight="1" x14ac:dyDescent="0.25">
      <c r="A1535" s="29" t="s">
        <v>4517</v>
      </c>
      <c r="B1535" s="15">
        <v>45225</v>
      </c>
      <c r="C1535" s="9">
        <f t="shared" si="23"/>
        <v>2023</v>
      </c>
      <c r="D1535" s="9" t="str">
        <f>TEXT(salestable[[#This Row],[OrderDate]],"MMM")</f>
        <v>Oct</v>
      </c>
      <c r="E1535" s="14" t="s">
        <v>4518</v>
      </c>
      <c r="F1535" s="14" t="s">
        <v>1465</v>
      </c>
      <c r="G1535" s="14" t="s">
        <v>574</v>
      </c>
      <c r="H1535" s="14" t="s">
        <v>575</v>
      </c>
      <c r="I1535" s="14" t="s">
        <v>38</v>
      </c>
      <c r="J1535" s="14" t="s">
        <v>123</v>
      </c>
      <c r="K1535" s="25">
        <v>2</v>
      </c>
      <c r="L1535" s="16">
        <v>19.25</v>
      </c>
      <c r="M1535" s="17">
        <v>0.3</v>
      </c>
      <c r="N1535" s="18">
        <v>1.35</v>
      </c>
      <c r="O1535" s="18">
        <v>6.6</v>
      </c>
      <c r="P1535" s="18">
        <v>34.9</v>
      </c>
      <c r="Q1535" s="14" t="s">
        <v>69</v>
      </c>
      <c r="R1535" s="14" t="s">
        <v>99</v>
      </c>
      <c r="S1535" s="14" t="s">
        <v>228</v>
      </c>
      <c r="T1535" s="14" t="s">
        <v>82</v>
      </c>
      <c r="U1535" s="14" t="s">
        <v>43</v>
      </c>
      <c r="V1535" s="14" t="s">
        <v>4519</v>
      </c>
    </row>
    <row r="1536" spans="1:22" ht="17.100000000000001" customHeight="1" x14ac:dyDescent="0.25">
      <c r="A1536" s="28" t="s">
        <v>4520</v>
      </c>
      <c r="B1536" s="10">
        <v>45029</v>
      </c>
      <c r="C1536" s="9">
        <f t="shared" si="23"/>
        <v>2023</v>
      </c>
      <c r="D1536" s="9" t="str">
        <f>TEXT(salestable[[#This Row],[OrderDate]],"MMM")</f>
        <v>Apr</v>
      </c>
      <c r="E1536" s="9" t="s">
        <v>4521</v>
      </c>
      <c r="F1536" s="9" t="s">
        <v>637</v>
      </c>
      <c r="G1536" s="9" t="s">
        <v>286</v>
      </c>
      <c r="H1536" s="9" t="s">
        <v>287</v>
      </c>
      <c r="I1536" s="9" t="s">
        <v>50</v>
      </c>
      <c r="J1536" s="9" t="s">
        <v>68</v>
      </c>
      <c r="K1536" s="25">
        <v>5</v>
      </c>
      <c r="L1536" s="11">
        <v>197.51</v>
      </c>
      <c r="M1536" s="12">
        <v>0.2</v>
      </c>
      <c r="N1536" s="13">
        <v>63.2</v>
      </c>
      <c r="O1536" s="13">
        <v>4.03</v>
      </c>
      <c r="P1536" s="13">
        <v>857.27</v>
      </c>
      <c r="Q1536" s="9" t="s">
        <v>80</v>
      </c>
      <c r="R1536" s="9" t="s">
        <v>28</v>
      </c>
      <c r="S1536" s="9" t="s">
        <v>228</v>
      </c>
      <c r="T1536" s="9" t="s">
        <v>82</v>
      </c>
      <c r="U1536" s="9" t="s">
        <v>31</v>
      </c>
      <c r="V1536" s="9" t="s">
        <v>4522</v>
      </c>
    </row>
    <row r="1537" spans="1:22" ht="17.100000000000001" customHeight="1" x14ac:dyDescent="0.25">
      <c r="A1537" s="29" t="s">
        <v>4523</v>
      </c>
      <c r="B1537" s="15">
        <v>44840</v>
      </c>
      <c r="C1537" s="9">
        <f t="shared" si="23"/>
        <v>2022</v>
      </c>
      <c r="D1537" s="9" t="str">
        <f>TEXT(salestable[[#This Row],[OrderDate]],"MMM")</f>
        <v>Oct</v>
      </c>
      <c r="E1537" s="14" t="s">
        <v>4524</v>
      </c>
      <c r="F1537" s="14" t="s">
        <v>201</v>
      </c>
      <c r="G1537" s="14" t="s">
        <v>380</v>
      </c>
      <c r="H1537" s="14" t="s">
        <v>381</v>
      </c>
      <c r="I1537" s="14" t="s">
        <v>98</v>
      </c>
      <c r="J1537" s="14" t="s">
        <v>256</v>
      </c>
      <c r="K1537" s="25">
        <v>4</v>
      </c>
      <c r="L1537" s="16">
        <v>433.35</v>
      </c>
      <c r="M1537" s="17">
        <v>0</v>
      </c>
      <c r="N1537" s="18">
        <v>312.01</v>
      </c>
      <c r="O1537" s="18">
        <v>3.45</v>
      </c>
      <c r="P1537" s="18">
        <v>2048.86</v>
      </c>
      <c r="Q1537" s="14" t="s">
        <v>80</v>
      </c>
      <c r="R1537" s="14" t="s">
        <v>28</v>
      </c>
      <c r="S1537" s="14" t="s">
        <v>116</v>
      </c>
      <c r="T1537" s="14" t="s">
        <v>42</v>
      </c>
      <c r="U1537" s="14" t="s">
        <v>43</v>
      </c>
      <c r="V1537" s="14" t="s">
        <v>4525</v>
      </c>
    </row>
    <row r="1538" spans="1:22" ht="17.100000000000001" customHeight="1" x14ac:dyDescent="0.25">
      <c r="A1538" s="28" t="s">
        <v>4526</v>
      </c>
      <c r="B1538" s="10">
        <v>44024</v>
      </c>
      <c r="C1538" s="9">
        <f t="shared" si="23"/>
        <v>2020</v>
      </c>
      <c r="D1538" s="9" t="str">
        <f>TEXT(salestable[[#This Row],[OrderDate]],"MMM")</f>
        <v>Jul</v>
      </c>
      <c r="E1538" s="9" t="s">
        <v>4527</v>
      </c>
      <c r="F1538" s="9" t="s">
        <v>652</v>
      </c>
      <c r="G1538" s="9" t="s">
        <v>196</v>
      </c>
      <c r="H1538" s="9" t="s">
        <v>197</v>
      </c>
      <c r="I1538" s="9" t="s">
        <v>98</v>
      </c>
      <c r="J1538" s="9" t="s">
        <v>58</v>
      </c>
      <c r="K1538" s="25">
        <v>4</v>
      </c>
      <c r="L1538" s="11">
        <v>296.06</v>
      </c>
      <c r="M1538" s="12">
        <v>0.05</v>
      </c>
      <c r="N1538" s="13">
        <v>90</v>
      </c>
      <c r="O1538" s="13">
        <v>3.1</v>
      </c>
      <c r="P1538" s="13">
        <v>1218.1300000000001</v>
      </c>
      <c r="Q1538" s="9" t="s">
        <v>80</v>
      </c>
      <c r="R1538" s="9" t="s">
        <v>181</v>
      </c>
      <c r="S1538" s="9" t="s">
        <v>89</v>
      </c>
      <c r="T1538" s="9" t="s">
        <v>90</v>
      </c>
      <c r="U1538" s="9" t="s">
        <v>43</v>
      </c>
      <c r="V1538" s="9" t="s">
        <v>4528</v>
      </c>
    </row>
    <row r="1539" spans="1:22" ht="17.100000000000001" customHeight="1" x14ac:dyDescent="0.25">
      <c r="A1539" s="29" t="s">
        <v>4529</v>
      </c>
      <c r="B1539" s="15">
        <v>44332</v>
      </c>
      <c r="C1539" s="9">
        <f t="shared" si="23"/>
        <v>2021</v>
      </c>
      <c r="D1539" s="9" t="str">
        <f>TEXT(salestable[[#This Row],[OrderDate]],"MMM")</f>
        <v>May</v>
      </c>
      <c r="E1539" s="14" t="s">
        <v>4530</v>
      </c>
      <c r="F1539" s="14" t="s">
        <v>526</v>
      </c>
      <c r="G1539" s="14" t="s">
        <v>574</v>
      </c>
      <c r="H1539" s="14" t="s">
        <v>575</v>
      </c>
      <c r="I1539" s="14" t="s">
        <v>180</v>
      </c>
      <c r="J1539" s="14" t="s">
        <v>263</v>
      </c>
      <c r="K1539" s="25">
        <v>4</v>
      </c>
      <c r="L1539" s="16">
        <v>188.79</v>
      </c>
      <c r="M1539" s="17">
        <v>0</v>
      </c>
      <c r="N1539" s="18">
        <v>37.76</v>
      </c>
      <c r="O1539" s="18">
        <v>5.31</v>
      </c>
      <c r="P1539" s="18">
        <v>798.23</v>
      </c>
      <c r="Q1539" s="14" t="s">
        <v>69</v>
      </c>
      <c r="R1539" s="14" t="s">
        <v>28</v>
      </c>
      <c r="S1539" s="14" t="s">
        <v>51</v>
      </c>
      <c r="T1539" s="14" t="s">
        <v>42</v>
      </c>
      <c r="U1539" s="14" t="s">
        <v>43</v>
      </c>
      <c r="V1539" s="14" t="s">
        <v>4531</v>
      </c>
    </row>
    <row r="1540" spans="1:22" ht="17.100000000000001" customHeight="1" x14ac:dyDescent="0.25">
      <c r="A1540" s="28" t="s">
        <v>4532</v>
      </c>
      <c r="B1540" s="10">
        <v>44818</v>
      </c>
      <c r="C1540" s="9">
        <f t="shared" ref="C1540:C1603" si="24">YEAR(B1540)</f>
        <v>2022</v>
      </c>
      <c r="D1540" s="9" t="str">
        <f>TEXT(salestable[[#This Row],[OrderDate]],"MMM")</f>
        <v>Sep</v>
      </c>
      <c r="E1540" s="9" t="s">
        <v>4533</v>
      </c>
      <c r="F1540" s="9" t="s">
        <v>1509</v>
      </c>
      <c r="G1540" s="9" t="s">
        <v>400</v>
      </c>
      <c r="H1540" s="9" t="s">
        <v>401</v>
      </c>
      <c r="I1540" s="9" t="s">
        <v>108</v>
      </c>
      <c r="J1540" s="9" t="s">
        <v>256</v>
      </c>
      <c r="K1540" s="25">
        <v>1</v>
      </c>
      <c r="L1540" s="11">
        <v>175.79</v>
      </c>
      <c r="M1540" s="12">
        <v>0.1</v>
      </c>
      <c r="N1540" s="13">
        <v>7.91</v>
      </c>
      <c r="O1540" s="13">
        <v>13.23</v>
      </c>
      <c r="P1540" s="13">
        <v>179.35</v>
      </c>
      <c r="Q1540" s="9" t="s">
        <v>59</v>
      </c>
      <c r="R1540" s="9" t="s">
        <v>28</v>
      </c>
      <c r="S1540" s="9" t="s">
        <v>60</v>
      </c>
      <c r="T1540" s="9" t="s">
        <v>61</v>
      </c>
      <c r="U1540" s="9" t="s">
        <v>43</v>
      </c>
      <c r="V1540" s="9" t="s">
        <v>872</v>
      </c>
    </row>
    <row r="1541" spans="1:22" ht="17.100000000000001" customHeight="1" x14ac:dyDescent="0.25">
      <c r="A1541" s="29" t="s">
        <v>4534</v>
      </c>
      <c r="B1541" s="15">
        <v>44967</v>
      </c>
      <c r="C1541" s="9">
        <f t="shared" si="24"/>
        <v>2023</v>
      </c>
      <c r="D1541" s="9" t="str">
        <f>TEXT(salestable[[#This Row],[OrderDate]],"MMM")</f>
        <v>Feb</v>
      </c>
      <c r="E1541" s="14" t="s">
        <v>4535</v>
      </c>
      <c r="F1541" s="14" t="s">
        <v>666</v>
      </c>
      <c r="G1541" s="14" t="s">
        <v>391</v>
      </c>
      <c r="H1541" s="14" t="s">
        <v>392</v>
      </c>
      <c r="I1541" s="14" t="s">
        <v>25</v>
      </c>
      <c r="J1541" s="14" t="s">
        <v>68</v>
      </c>
      <c r="K1541" s="25">
        <v>3</v>
      </c>
      <c r="L1541" s="16">
        <v>479.94</v>
      </c>
      <c r="M1541" s="17">
        <v>0</v>
      </c>
      <c r="N1541" s="18">
        <v>172.78</v>
      </c>
      <c r="O1541" s="18">
        <v>5.38</v>
      </c>
      <c r="P1541" s="18">
        <v>1617.98</v>
      </c>
      <c r="Q1541" s="14" t="s">
        <v>69</v>
      </c>
      <c r="R1541" s="14" t="s">
        <v>28</v>
      </c>
      <c r="S1541" s="14" t="s">
        <v>41</v>
      </c>
      <c r="T1541" s="14" t="s">
        <v>42</v>
      </c>
      <c r="U1541" s="14" t="s">
        <v>31</v>
      </c>
      <c r="V1541" s="14" t="s">
        <v>1373</v>
      </c>
    </row>
    <row r="1542" spans="1:22" ht="17.100000000000001" customHeight="1" x14ac:dyDescent="0.25">
      <c r="A1542" s="28" t="s">
        <v>4536</v>
      </c>
      <c r="B1542" s="10">
        <v>43944</v>
      </c>
      <c r="C1542" s="9">
        <f t="shared" si="24"/>
        <v>2020</v>
      </c>
      <c r="D1542" s="9" t="str">
        <f>TEXT(salestable[[#This Row],[OrderDate]],"MMM")</f>
        <v>Apr</v>
      </c>
      <c r="E1542" s="9" t="s">
        <v>4537</v>
      </c>
      <c r="F1542" s="9" t="s">
        <v>2056</v>
      </c>
      <c r="G1542" s="9" t="s">
        <v>358</v>
      </c>
      <c r="H1542" s="9" t="s">
        <v>359</v>
      </c>
      <c r="I1542" s="9" t="s">
        <v>25</v>
      </c>
      <c r="J1542" s="9" t="s">
        <v>354</v>
      </c>
      <c r="K1542" s="25">
        <v>3</v>
      </c>
      <c r="L1542" s="11">
        <v>136.88</v>
      </c>
      <c r="M1542" s="12">
        <v>0.05</v>
      </c>
      <c r="N1542" s="13">
        <v>31.21</v>
      </c>
      <c r="O1542" s="13">
        <v>3.49</v>
      </c>
      <c r="P1542" s="13">
        <v>424.81</v>
      </c>
      <c r="Q1542" s="9" t="s">
        <v>80</v>
      </c>
      <c r="R1542" s="9" t="s">
        <v>28</v>
      </c>
      <c r="S1542" s="9" t="s">
        <v>51</v>
      </c>
      <c r="T1542" s="9" t="s">
        <v>42</v>
      </c>
      <c r="U1542" s="9" t="s">
        <v>43</v>
      </c>
      <c r="V1542" s="9" t="s">
        <v>862</v>
      </c>
    </row>
    <row r="1543" spans="1:22" ht="17.100000000000001" customHeight="1" x14ac:dyDescent="0.25">
      <c r="A1543" s="29" t="s">
        <v>4538</v>
      </c>
      <c r="B1543" s="15">
        <v>45076</v>
      </c>
      <c r="C1543" s="9">
        <f t="shared" si="24"/>
        <v>2023</v>
      </c>
      <c r="D1543" s="9" t="str">
        <f>TEXT(salestable[[#This Row],[OrderDate]],"MMM")</f>
        <v>May</v>
      </c>
      <c r="E1543" s="14" t="s">
        <v>4539</v>
      </c>
      <c r="F1543" s="14" t="s">
        <v>1618</v>
      </c>
      <c r="G1543" s="14" t="s">
        <v>77</v>
      </c>
      <c r="H1543" s="14" t="s">
        <v>78</v>
      </c>
      <c r="I1543" s="14" t="s">
        <v>25</v>
      </c>
      <c r="J1543" s="14" t="s">
        <v>79</v>
      </c>
      <c r="K1543" s="25">
        <v>1</v>
      </c>
      <c r="L1543" s="16">
        <v>233.46</v>
      </c>
      <c r="M1543" s="17">
        <v>0</v>
      </c>
      <c r="N1543" s="18">
        <v>28.02</v>
      </c>
      <c r="O1543" s="18">
        <v>7.37</v>
      </c>
      <c r="P1543" s="18">
        <v>268.85000000000002</v>
      </c>
      <c r="Q1543" s="14" t="s">
        <v>69</v>
      </c>
      <c r="R1543" s="14" t="s">
        <v>28</v>
      </c>
      <c r="S1543" s="14" t="s">
        <v>221</v>
      </c>
      <c r="T1543" s="14" t="s">
        <v>222</v>
      </c>
      <c r="U1543" s="14" t="s">
        <v>43</v>
      </c>
      <c r="V1543" s="14" t="s">
        <v>1108</v>
      </c>
    </row>
    <row r="1544" spans="1:22" ht="17.100000000000001" customHeight="1" x14ac:dyDescent="0.25">
      <c r="A1544" s="28" t="s">
        <v>4540</v>
      </c>
      <c r="B1544" s="10">
        <v>45532</v>
      </c>
      <c r="C1544" s="9">
        <f t="shared" si="24"/>
        <v>2024</v>
      </c>
      <c r="D1544" s="9" t="str">
        <f>TEXT(salestable[[#This Row],[OrderDate]],"MMM")</f>
        <v>Aug</v>
      </c>
      <c r="E1544" s="9" t="s">
        <v>4541</v>
      </c>
      <c r="F1544" s="9" t="s">
        <v>611</v>
      </c>
      <c r="G1544" s="9" t="s">
        <v>77</v>
      </c>
      <c r="H1544" s="9" t="s">
        <v>78</v>
      </c>
      <c r="I1544" s="9" t="s">
        <v>25</v>
      </c>
      <c r="J1544" s="9" t="s">
        <v>263</v>
      </c>
      <c r="K1544" s="25">
        <v>5</v>
      </c>
      <c r="L1544" s="11">
        <v>207.11</v>
      </c>
      <c r="M1544" s="12">
        <v>0</v>
      </c>
      <c r="N1544" s="13">
        <v>82.84</v>
      </c>
      <c r="O1544" s="13">
        <v>7.67</v>
      </c>
      <c r="P1544" s="13">
        <v>1126.06</v>
      </c>
      <c r="Q1544" s="9" t="s">
        <v>27</v>
      </c>
      <c r="R1544" s="9" t="s">
        <v>28</v>
      </c>
      <c r="S1544" s="9" t="s">
        <v>188</v>
      </c>
      <c r="T1544" s="9" t="s">
        <v>82</v>
      </c>
      <c r="U1544" s="9" t="s">
        <v>43</v>
      </c>
      <c r="V1544" s="9" t="s">
        <v>4542</v>
      </c>
    </row>
    <row r="1545" spans="1:22" ht="17.100000000000001" customHeight="1" x14ac:dyDescent="0.25">
      <c r="A1545" s="29" t="s">
        <v>4543</v>
      </c>
      <c r="B1545" s="15">
        <v>44777</v>
      </c>
      <c r="C1545" s="9">
        <f t="shared" si="24"/>
        <v>2022</v>
      </c>
      <c r="D1545" s="9" t="str">
        <f>TEXT(salestable[[#This Row],[OrderDate]],"MMM")</f>
        <v>Aug</v>
      </c>
      <c r="E1545" s="14" t="s">
        <v>2160</v>
      </c>
      <c r="F1545" s="14" t="s">
        <v>1854</v>
      </c>
      <c r="G1545" s="14" t="s">
        <v>492</v>
      </c>
      <c r="H1545" s="14" t="s">
        <v>493</v>
      </c>
      <c r="I1545" s="14" t="s">
        <v>180</v>
      </c>
      <c r="J1545" s="14" t="s">
        <v>26</v>
      </c>
      <c r="K1545" s="25">
        <v>3</v>
      </c>
      <c r="L1545" s="16">
        <v>8.39</v>
      </c>
      <c r="M1545" s="17">
        <v>0</v>
      </c>
      <c r="N1545" s="18">
        <v>3.02</v>
      </c>
      <c r="O1545" s="18">
        <v>5.88</v>
      </c>
      <c r="P1545" s="18">
        <v>34.07</v>
      </c>
      <c r="Q1545" s="14" t="s">
        <v>69</v>
      </c>
      <c r="R1545" s="14" t="s">
        <v>28</v>
      </c>
      <c r="S1545" s="14" t="s">
        <v>60</v>
      </c>
      <c r="T1545" s="14" t="s">
        <v>61</v>
      </c>
      <c r="U1545" s="14" t="s">
        <v>31</v>
      </c>
      <c r="V1545" s="14" t="s">
        <v>2158</v>
      </c>
    </row>
    <row r="1546" spans="1:22" ht="17.100000000000001" customHeight="1" x14ac:dyDescent="0.25">
      <c r="A1546" s="28" t="s">
        <v>4544</v>
      </c>
      <c r="B1546" s="10">
        <v>44661</v>
      </c>
      <c r="C1546" s="9">
        <f t="shared" si="24"/>
        <v>2022</v>
      </c>
      <c r="D1546" s="9" t="str">
        <f>TEXT(salestable[[#This Row],[OrderDate]],"MMM")</f>
        <v>Apr</v>
      </c>
      <c r="E1546" s="9" t="s">
        <v>4545</v>
      </c>
      <c r="F1546" s="9" t="s">
        <v>1402</v>
      </c>
      <c r="G1546" s="9" t="s">
        <v>337</v>
      </c>
      <c r="H1546" s="9" t="s">
        <v>338</v>
      </c>
      <c r="I1546" s="9" t="s">
        <v>108</v>
      </c>
      <c r="J1546" s="9" t="s">
        <v>256</v>
      </c>
      <c r="K1546" s="25">
        <v>5</v>
      </c>
      <c r="L1546" s="11">
        <v>341.09</v>
      </c>
      <c r="M1546" s="12">
        <v>0</v>
      </c>
      <c r="N1546" s="13">
        <v>85.27</v>
      </c>
      <c r="O1546" s="13">
        <v>14.18</v>
      </c>
      <c r="P1546" s="13">
        <v>1804.9</v>
      </c>
      <c r="Q1546" s="9" t="s">
        <v>40</v>
      </c>
      <c r="R1546" s="9" t="s">
        <v>28</v>
      </c>
      <c r="S1546" s="9" t="s">
        <v>71</v>
      </c>
      <c r="T1546" s="9" t="s">
        <v>42</v>
      </c>
      <c r="U1546" s="9" t="s">
        <v>235</v>
      </c>
      <c r="V1546" s="9" t="s">
        <v>4546</v>
      </c>
    </row>
    <row r="1547" spans="1:22" ht="17.100000000000001" customHeight="1" x14ac:dyDescent="0.25">
      <c r="A1547" s="29" t="s">
        <v>4547</v>
      </c>
      <c r="B1547" s="15">
        <v>45498</v>
      </c>
      <c r="C1547" s="9">
        <f t="shared" si="24"/>
        <v>2024</v>
      </c>
      <c r="D1547" s="9" t="str">
        <f>TEXT(salestable[[#This Row],[OrderDate]],"MMM")</f>
        <v>Jul</v>
      </c>
      <c r="E1547" s="14" t="s">
        <v>4548</v>
      </c>
      <c r="F1547" s="14" t="s">
        <v>964</v>
      </c>
      <c r="G1547" s="14" t="s">
        <v>521</v>
      </c>
      <c r="H1547" s="14" t="s">
        <v>522</v>
      </c>
      <c r="I1547" s="14" t="s">
        <v>98</v>
      </c>
      <c r="J1547" s="14" t="s">
        <v>68</v>
      </c>
      <c r="K1547" s="25">
        <v>4</v>
      </c>
      <c r="L1547" s="16">
        <v>216.13</v>
      </c>
      <c r="M1547" s="17">
        <v>0.05</v>
      </c>
      <c r="N1547" s="18">
        <v>41.06</v>
      </c>
      <c r="O1547" s="18">
        <v>9.36</v>
      </c>
      <c r="P1547" s="18">
        <v>871.71</v>
      </c>
      <c r="Q1547" s="14" t="s">
        <v>40</v>
      </c>
      <c r="R1547" s="14" t="s">
        <v>28</v>
      </c>
      <c r="S1547" s="14" t="s">
        <v>145</v>
      </c>
      <c r="T1547" s="14" t="s">
        <v>146</v>
      </c>
      <c r="U1547" s="14" t="s">
        <v>43</v>
      </c>
      <c r="V1547" s="14" t="s">
        <v>1851</v>
      </c>
    </row>
    <row r="1548" spans="1:22" ht="17.100000000000001" customHeight="1" x14ac:dyDescent="0.25">
      <c r="A1548" s="28" t="s">
        <v>4549</v>
      </c>
      <c r="B1548" s="10">
        <v>45118</v>
      </c>
      <c r="C1548" s="9">
        <f t="shared" si="24"/>
        <v>2023</v>
      </c>
      <c r="D1548" s="9" t="str">
        <f>TEXT(salestable[[#This Row],[OrderDate]],"MMM")</f>
        <v>Jul</v>
      </c>
      <c r="E1548" s="9" t="s">
        <v>4550</v>
      </c>
      <c r="F1548" s="9" t="s">
        <v>163</v>
      </c>
      <c r="G1548" s="9" t="s">
        <v>36</v>
      </c>
      <c r="H1548" s="9" t="s">
        <v>37</v>
      </c>
      <c r="I1548" s="9" t="s">
        <v>98</v>
      </c>
      <c r="J1548" s="9" t="s">
        <v>256</v>
      </c>
      <c r="K1548" s="25">
        <v>1</v>
      </c>
      <c r="L1548" s="11">
        <v>331.42</v>
      </c>
      <c r="M1548" s="12">
        <v>0.3</v>
      </c>
      <c r="N1548" s="13">
        <v>0</v>
      </c>
      <c r="O1548" s="13">
        <v>11.4</v>
      </c>
      <c r="P1548" s="13">
        <v>243.39</v>
      </c>
      <c r="Q1548" s="9" t="s">
        <v>153</v>
      </c>
      <c r="R1548" s="9" t="s">
        <v>28</v>
      </c>
      <c r="S1548" s="9" t="s">
        <v>71</v>
      </c>
      <c r="T1548" s="9" t="s">
        <v>42</v>
      </c>
      <c r="U1548" s="9" t="s">
        <v>43</v>
      </c>
      <c r="V1548" s="9" t="s">
        <v>517</v>
      </c>
    </row>
    <row r="1549" spans="1:22" ht="17.100000000000001" customHeight="1" x14ac:dyDescent="0.25">
      <c r="A1549" s="29" t="s">
        <v>4551</v>
      </c>
      <c r="B1549" s="15">
        <v>44755</v>
      </c>
      <c r="C1549" s="9">
        <f t="shared" si="24"/>
        <v>2022</v>
      </c>
      <c r="D1549" s="9" t="str">
        <f>TEXT(salestable[[#This Row],[OrderDate]],"MMM")</f>
        <v>Jul</v>
      </c>
      <c r="E1549" s="14" t="s">
        <v>4552</v>
      </c>
      <c r="F1549" s="14" t="s">
        <v>684</v>
      </c>
      <c r="G1549" s="14" t="s">
        <v>202</v>
      </c>
      <c r="H1549" s="14" t="s">
        <v>203</v>
      </c>
      <c r="I1549" s="14" t="s">
        <v>180</v>
      </c>
      <c r="J1549" s="14" t="s">
        <v>39</v>
      </c>
      <c r="K1549" s="25">
        <v>4</v>
      </c>
      <c r="L1549" s="16">
        <v>350.87</v>
      </c>
      <c r="M1549" s="17">
        <v>0.05</v>
      </c>
      <c r="N1549" s="18">
        <v>66.67</v>
      </c>
      <c r="O1549" s="18">
        <v>9.6</v>
      </c>
      <c r="P1549" s="18">
        <v>1409.58</v>
      </c>
      <c r="Q1549" s="14" t="s">
        <v>80</v>
      </c>
      <c r="R1549" s="14" t="s">
        <v>28</v>
      </c>
      <c r="S1549" s="14" t="s">
        <v>29</v>
      </c>
      <c r="T1549" s="14" t="s">
        <v>30</v>
      </c>
      <c r="U1549" s="14" t="s">
        <v>43</v>
      </c>
      <c r="V1549" s="14" t="s">
        <v>4553</v>
      </c>
    </row>
    <row r="1550" spans="1:22" ht="17.100000000000001" customHeight="1" x14ac:dyDescent="0.25">
      <c r="A1550" s="28" t="s">
        <v>4554</v>
      </c>
      <c r="B1550" s="10">
        <v>43885</v>
      </c>
      <c r="C1550" s="9">
        <f t="shared" si="24"/>
        <v>2020</v>
      </c>
      <c r="D1550" s="9" t="str">
        <f>TEXT(salestable[[#This Row],[OrderDate]],"MMM")</f>
        <v>Feb</v>
      </c>
      <c r="E1550" s="9" t="s">
        <v>4555</v>
      </c>
      <c r="F1550" s="9" t="s">
        <v>1854</v>
      </c>
      <c r="G1550" s="9" t="s">
        <v>244</v>
      </c>
      <c r="H1550" s="9" t="s">
        <v>245</v>
      </c>
      <c r="I1550" s="9" t="s">
        <v>25</v>
      </c>
      <c r="J1550" s="9" t="s">
        <v>256</v>
      </c>
      <c r="K1550" s="25">
        <v>4</v>
      </c>
      <c r="L1550" s="11">
        <v>83.97</v>
      </c>
      <c r="M1550" s="12">
        <v>0.05</v>
      </c>
      <c r="N1550" s="13">
        <v>15.95</v>
      </c>
      <c r="O1550" s="13">
        <v>4.3499999999999996</v>
      </c>
      <c r="P1550" s="13">
        <v>339.39</v>
      </c>
      <c r="Q1550" s="9" t="s">
        <v>59</v>
      </c>
      <c r="R1550" s="9" t="s">
        <v>28</v>
      </c>
      <c r="S1550" s="9" t="s">
        <v>139</v>
      </c>
      <c r="T1550" s="9" t="s">
        <v>140</v>
      </c>
      <c r="U1550" s="9" t="s">
        <v>43</v>
      </c>
      <c r="V1550" s="9" t="s">
        <v>546</v>
      </c>
    </row>
    <row r="1551" spans="1:22" ht="17.100000000000001" customHeight="1" x14ac:dyDescent="0.25">
      <c r="A1551" s="29" t="s">
        <v>4556</v>
      </c>
      <c r="B1551" s="15">
        <v>45497</v>
      </c>
      <c r="C1551" s="9">
        <f t="shared" si="24"/>
        <v>2024</v>
      </c>
      <c r="D1551" s="9" t="str">
        <f>TEXT(salestable[[#This Row],[OrderDate]],"MMM")</f>
        <v>Jul</v>
      </c>
      <c r="E1551" s="14" t="s">
        <v>4557</v>
      </c>
      <c r="F1551" s="14" t="s">
        <v>347</v>
      </c>
      <c r="G1551" s="14" t="s">
        <v>945</v>
      </c>
      <c r="H1551" s="14" t="s">
        <v>946</v>
      </c>
      <c r="I1551" s="14" t="s">
        <v>50</v>
      </c>
      <c r="J1551" s="14" t="s">
        <v>123</v>
      </c>
      <c r="K1551" s="25">
        <v>5</v>
      </c>
      <c r="L1551" s="16">
        <v>448.11</v>
      </c>
      <c r="M1551" s="17">
        <v>0.05</v>
      </c>
      <c r="N1551" s="18">
        <v>383.13</v>
      </c>
      <c r="O1551" s="18">
        <v>12.9</v>
      </c>
      <c r="P1551" s="18">
        <v>2524.5500000000002</v>
      </c>
      <c r="Q1551" s="14" t="s">
        <v>27</v>
      </c>
      <c r="R1551" s="14" t="s">
        <v>28</v>
      </c>
      <c r="S1551" s="14" t="s">
        <v>221</v>
      </c>
      <c r="T1551" s="14" t="s">
        <v>222</v>
      </c>
      <c r="U1551" s="14" t="s">
        <v>43</v>
      </c>
      <c r="V1551" s="14" t="s">
        <v>4558</v>
      </c>
    </row>
    <row r="1552" spans="1:22" ht="17.100000000000001" customHeight="1" x14ac:dyDescent="0.25">
      <c r="A1552" s="28" t="s">
        <v>4559</v>
      </c>
      <c r="B1552" s="10">
        <v>44630</v>
      </c>
      <c r="C1552" s="9">
        <f t="shared" si="24"/>
        <v>2022</v>
      </c>
      <c r="D1552" s="9" t="str">
        <f>TEXT(salestable[[#This Row],[OrderDate]],"MMM")</f>
        <v>Mar</v>
      </c>
      <c r="E1552" s="9" t="s">
        <v>4560</v>
      </c>
      <c r="F1552" s="9" t="s">
        <v>801</v>
      </c>
      <c r="G1552" s="9" t="s">
        <v>286</v>
      </c>
      <c r="H1552" s="9" t="s">
        <v>287</v>
      </c>
      <c r="I1552" s="9" t="s">
        <v>98</v>
      </c>
      <c r="J1552" s="9" t="s">
        <v>39</v>
      </c>
      <c r="K1552" s="25">
        <v>3</v>
      </c>
      <c r="L1552" s="11">
        <v>378.16</v>
      </c>
      <c r="M1552" s="12">
        <v>0</v>
      </c>
      <c r="N1552" s="13">
        <v>90.76</v>
      </c>
      <c r="O1552" s="13">
        <v>10.46</v>
      </c>
      <c r="P1552" s="13">
        <v>1235.7</v>
      </c>
      <c r="Q1552" s="9" t="s">
        <v>69</v>
      </c>
      <c r="R1552" s="9" t="s">
        <v>132</v>
      </c>
      <c r="S1552" s="9" t="s">
        <v>182</v>
      </c>
      <c r="T1552" s="9" t="s">
        <v>183</v>
      </c>
      <c r="U1552" s="9" t="s">
        <v>43</v>
      </c>
      <c r="V1552" s="9" t="s">
        <v>3180</v>
      </c>
    </row>
    <row r="1553" spans="1:22" ht="17.100000000000001" customHeight="1" x14ac:dyDescent="0.25">
      <c r="A1553" s="29" t="s">
        <v>4561</v>
      </c>
      <c r="B1553" s="15">
        <v>44608</v>
      </c>
      <c r="C1553" s="9">
        <f t="shared" si="24"/>
        <v>2022</v>
      </c>
      <c r="D1553" s="9" t="str">
        <f>TEXT(salestable[[#This Row],[OrderDate]],"MMM")</f>
        <v>Feb</v>
      </c>
      <c r="E1553" s="14" t="s">
        <v>4562</v>
      </c>
      <c r="F1553" s="14" t="s">
        <v>267</v>
      </c>
      <c r="G1553" s="14" t="s">
        <v>87</v>
      </c>
      <c r="H1553" s="14" t="s">
        <v>88</v>
      </c>
      <c r="I1553" s="14" t="s">
        <v>180</v>
      </c>
      <c r="J1553" s="14" t="s">
        <v>109</v>
      </c>
      <c r="K1553" s="25">
        <v>1</v>
      </c>
      <c r="L1553" s="16">
        <v>481.03</v>
      </c>
      <c r="M1553" s="17">
        <v>0.05</v>
      </c>
      <c r="N1553" s="18">
        <v>0</v>
      </c>
      <c r="O1553" s="18">
        <v>2.44</v>
      </c>
      <c r="P1553" s="18">
        <v>459.42</v>
      </c>
      <c r="Q1553" s="14" t="s">
        <v>153</v>
      </c>
      <c r="R1553" s="14" t="s">
        <v>28</v>
      </c>
      <c r="S1553" s="14" t="s">
        <v>100</v>
      </c>
      <c r="T1553" s="14" t="s">
        <v>101</v>
      </c>
      <c r="U1553" s="14" t="s">
        <v>43</v>
      </c>
      <c r="V1553" s="14" t="s">
        <v>3950</v>
      </c>
    </row>
    <row r="1554" spans="1:22" ht="17.100000000000001" customHeight="1" x14ac:dyDescent="0.25">
      <c r="A1554" s="28" t="s">
        <v>4563</v>
      </c>
      <c r="B1554" s="10">
        <v>45312</v>
      </c>
      <c r="C1554" s="9">
        <f t="shared" si="24"/>
        <v>2024</v>
      </c>
      <c r="D1554" s="9" t="str">
        <f>TEXT(salestable[[#This Row],[OrderDate]],"MMM")</f>
        <v>Jan</v>
      </c>
      <c r="E1554" s="9" t="s">
        <v>1983</v>
      </c>
      <c r="F1554" s="9" t="s">
        <v>1614</v>
      </c>
      <c r="G1554" s="9" t="s">
        <v>374</v>
      </c>
      <c r="H1554" s="9" t="s">
        <v>375</v>
      </c>
      <c r="I1554" s="9" t="s">
        <v>180</v>
      </c>
      <c r="J1554" s="9" t="s">
        <v>256</v>
      </c>
      <c r="K1554" s="25">
        <v>1</v>
      </c>
      <c r="L1554" s="11">
        <v>201</v>
      </c>
      <c r="M1554" s="12">
        <v>0</v>
      </c>
      <c r="N1554" s="13">
        <v>10.050000000000001</v>
      </c>
      <c r="O1554" s="13">
        <v>2.66</v>
      </c>
      <c r="P1554" s="13">
        <v>213.71</v>
      </c>
      <c r="Q1554" s="9" t="s">
        <v>69</v>
      </c>
      <c r="R1554" s="9" t="s">
        <v>70</v>
      </c>
      <c r="S1554" s="9" t="s">
        <v>81</v>
      </c>
      <c r="T1554" s="9" t="s">
        <v>82</v>
      </c>
      <c r="U1554" s="9" t="s">
        <v>31</v>
      </c>
      <c r="V1554" s="9" t="s">
        <v>4564</v>
      </c>
    </row>
    <row r="1555" spans="1:22" ht="17.100000000000001" customHeight="1" x14ac:dyDescent="0.25">
      <c r="A1555" s="29" t="s">
        <v>4565</v>
      </c>
      <c r="B1555" s="15">
        <v>43992</v>
      </c>
      <c r="C1555" s="9">
        <f t="shared" si="24"/>
        <v>2020</v>
      </c>
      <c r="D1555" s="9" t="str">
        <f>TEXT(salestable[[#This Row],[OrderDate]],"MMM")</f>
        <v>Jun</v>
      </c>
      <c r="E1555" s="14" t="s">
        <v>4566</v>
      </c>
      <c r="F1555" s="14" t="s">
        <v>1034</v>
      </c>
      <c r="G1555" s="14" t="s">
        <v>469</v>
      </c>
      <c r="H1555" s="14" t="s">
        <v>470</v>
      </c>
      <c r="I1555" s="14" t="s">
        <v>38</v>
      </c>
      <c r="J1555" s="14" t="s">
        <v>354</v>
      </c>
      <c r="K1555" s="25">
        <v>2</v>
      </c>
      <c r="L1555" s="16">
        <v>228.25</v>
      </c>
      <c r="M1555" s="17">
        <v>0.05</v>
      </c>
      <c r="N1555" s="18">
        <v>21.68</v>
      </c>
      <c r="O1555" s="18">
        <v>8.58</v>
      </c>
      <c r="P1555" s="18">
        <v>463.93</v>
      </c>
      <c r="Q1555" s="14" t="s">
        <v>69</v>
      </c>
      <c r="R1555" s="14" t="s">
        <v>132</v>
      </c>
      <c r="S1555" s="14" t="s">
        <v>210</v>
      </c>
      <c r="T1555" s="14" t="s">
        <v>42</v>
      </c>
      <c r="U1555" s="14" t="s">
        <v>43</v>
      </c>
      <c r="V1555" s="14" t="s">
        <v>4567</v>
      </c>
    </row>
    <row r="1556" spans="1:22" ht="17.100000000000001" customHeight="1" x14ac:dyDescent="0.25">
      <c r="A1556" s="28" t="s">
        <v>4568</v>
      </c>
      <c r="B1556" s="10">
        <v>45234</v>
      </c>
      <c r="C1556" s="9">
        <f t="shared" si="24"/>
        <v>2023</v>
      </c>
      <c r="D1556" s="9" t="str">
        <f>TEXT(salestable[[#This Row],[OrderDate]],"MMM")</f>
        <v>Nov</v>
      </c>
      <c r="E1556" s="9" t="s">
        <v>4569</v>
      </c>
      <c r="F1556" s="9" t="s">
        <v>433</v>
      </c>
      <c r="G1556" s="9" t="s">
        <v>215</v>
      </c>
      <c r="H1556" s="9" t="s">
        <v>216</v>
      </c>
      <c r="I1556" s="9" t="s">
        <v>108</v>
      </c>
      <c r="J1556" s="9" t="s">
        <v>39</v>
      </c>
      <c r="K1556" s="25">
        <v>3</v>
      </c>
      <c r="L1556" s="11">
        <v>78.739999999999995</v>
      </c>
      <c r="M1556" s="12">
        <v>0.1</v>
      </c>
      <c r="N1556" s="13">
        <v>17.010000000000002</v>
      </c>
      <c r="O1556" s="13">
        <v>10.77</v>
      </c>
      <c r="P1556" s="13">
        <v>240.38</v>
      </c>
      <c r="Q1556" s="9" t="s">
        <v>153</v>
      </c>
      <c r="R1556" s="9" t="s">
        <v>70</v>
      </c>
      <c r="S1556" s="9" t="s">
        <v>71</v>
      </c>
      <c r="T1556" s="9" t="s">
        <v>42</v>
      </c>
      <c r="U1556" s="9" t="s">
        <v>43</v>
      </c>
      <c r="V1556" s="9" t="s">
        <v>4570</v>
      </c>
    </row>
    <row r="1557" spans="1:22" ht="17.100000000000001" customHeight="1" x14ac:dyDescent="0.25">
      <c r="A1557" s="29" t="s">
        <v>4571</v>
      </c>
      <c r="B1557" s="15">
        <v>43917</v>
      </c>
      <c r="C1557" s="9">
        <f t="shared" si="24"/>
        <v>2020</v>
      </c>
      <c r="D1557" s="9" t="str">
        <f>TEXT(salestable[[#This Row],[OrderDate]],"MMM")</f>
        <v>Mar</v>
      </c>
      <c r="E1557" s="14" t="s">
        <v>4572</v>
      </c>
      <c r="F1557" s="14" t="s">
        <v>1372</v>
      </c>
      <c r="G1557" s="14" t="s">
        <v>196</v>
      </c>
      <c r="H1557" s="14" t="s">
        <v>197</v>
      </c>
      <c r="I1557" s="14" t="s">
        <v>108</v>
      </c>
      <c r="J1557" s="14" t="s">
        <v>123</v>
      </c>
      <c r="K1557" s="25">
        <v>4</v>
      </c>
      <c r="L1557" s="16">
        <v>67.41</v>
      </c>
      <c r="M1557" s="17">
        <v>0.1</v>
      </c>
      <c r="N1557" s="18">
        <v>19.41</v>
      </c>
      <c r="O1557" s="18">
        <v>14.78</v>
      </c>
      <c r="P1557" s="18">
        <v>276.87</v>
      </c>
      <c r="Q1557" s="14" t="s">
        <v>69</v>
      </c>
      <c r="R1557" s="14" t="s">
        <v>28</v>
      </c>
      <c r="S1557" s="14" t="s">
        <v>60</v>
      </c>
      <c r="T1557" s="14" t="s">
        <v>61</v>
      </c>
      <c r="U1557" s="14" t="s">
        <v>31</v>
      </c>
      <c r="V1557" s="14" t="s">
        <v>3870</v>
      </c>
    </row>
    <row r="1558" spans="1:22" ht="17.100000000000001" customHeight="1" x14ac:dyDescent="0.25">
      <c r="A1558" s="28" t="s">
        <v>4573</v>
      </c>
      <c r="B1558" s="10">
        <v>43885</v>
      </c>
      <c r="C1558" s="9">
        <f t="shared" si="24"/>
        <v>2020</v>
      </c>
      <c r="D1558" s="9" t="str">
        <f>TEXT(salestable[[#This Row],[OrderDate]],"MMM")</f>
        <v>Feb</v>
      </c>
      <c r="E1558" s="9" t="s">
        <v>4574</v>
      </c>
      <c r="F1558" s="9" t="s">
        <v>881</v>
      </c>
      <c r="G1558" s="9" t="s">
        <v>391</v>
      </c>
      <c r="H1558" s="9" t="s">
        <v>392</v>
      </c>
      <c r="I1558" s="9" t="s">
        <v>38</v>
      </c>
      <c r="J1558" s="9" t="s">
        <v>39</v>
      </c>
      <c r="K1558" s="25">
        <v>3</v>
      </c>
      <c r="L1558" s="11">
        <v>260.52999999999997</v>
      </c>
      <c r="M1558" s="12">
        <v>0.05</v>
      </c>
      <c r="N1558" s="13">
        <v>59.4</v>
      </c>
      <c r="O1558" s="13">
        <v>11.13</v>
      </c>
      <c r="P1558" s="13">
        <v>813.04</v>
      </c>
      <c r="Q1558" s="9" t="s">
        <v>69</v>
      </c>
      <c r="R1558" s="9" t="s">
        <v>181</v>
      </c>
      <c r="S1558" s="9" t="s">
        <v>339</v>
      </c>
      <c r="T1558" s="9" t="s">
        <v>82</v>
      </c>
      <c r="U1558" s="9" t="s">
        <v>43</v>
      </c>
      <c r="V1558" s="9" t="s">
        <v>4575</v>
      </c>
    </row>
    <row r="1559" spans="1:22" ht="17.100000000000001" customHeight="1" x14ac:dyDescent="0.25">
      <c r="A1559" s="29" t="s">
        <v>4576</v>
      </c>
      <c r="B1559" s="15">
        <v>45330</v>
      </c>
      <c r="C1559" s="9">
        <f t="shared" si="24"/>
        <v>2024</v>
      </c>
      <c r="D1559" s="9" t="str">
        <f>TEXT(salestable[[#This Row],[OrderDate]],"MMM")</f>
        <v>Feb</v>
      </c>
      <c r="E1559" s="14" t="s">
        <v>4577</v>
      </c>
      <c r="F1559" s="14" t="s">
        <v>379</v>
      </c>
      <c r="G1559" s="14" t="s">
        <v>352</v>
      </c>
      <c r="H1559" s="14" t="s">
        <v>353</v>
      </c>
      <c r="I1559" s="14" t="s">
        <v>98</v>
      </c>
      <c r="J1559" s="14" t="s">
        <v>26</v>
      </c>
      <c r="K1559" s="25">
        <v>5</v>
      </c>
      <c r="L1559" s="16">
        <v>105.04</v>
      </c>
      <c r="M1559" s="17">
        <v>0</v>
      </c>
      <c r="N1559" s="18">
        <v>42.02</v>
      </c>
      <c r="O1559" s="18">
        <v>6.74</v>
      </c>
      <c r="P1559" s="18">
        <v>573.96</v>
      </c>
      <c r="Q1559" s="14" t="s">
        <v>69</v>
      </c>
      <c r="R1559" s="14" t="s">
        <v>132</v>
      </c>
      <c r="S1559" s="14" t="s">
        <v>124</v>
      </c>
      <c r="T1559" s="14" t="s">
        <v>125</v>
      </c>
      <c r="U1559" s="14" t="s">
        <v>43</v>
      </c>
      <c r="V1559" s="14" t="s">
        <v>147</v>
      </c>
    </row>
    <row r="1560" spans="1:22" ht="17.100000000000001" customHeight="1" x14ac:dyDescent="0.25">
      <c r="A1560" s="28" t="s">
        <v>4578</v>
      </c>
      <c r="B1560" s="10">
        <v>45654</v>
      </c>
      <c r="C1560" s="9">
        <f t="shared" si="24"/>
        <v>2024</v>
      </c>
      <c r="D1560" s="9" t="str">
        <f>TEXT(salestable[[#This Row],[OrderDate]],"MMM")</f>
        <v>Dec</v>
      </c>
      <c r="E1560" s="9" t="s">
        <v>4340</v>
      </c>
      <c r="F1560" s="9" t="s">
        <v>47</v>
      </c>
      <c r="G1560" s="9" t="s">
        <v>400</v>
      </c>
      <c r="H1560" s="9" t="s">
        <v>401</v>
      </c>
      <c r="I1560" s="9" t="s">
        <v>50</v>
      </c>
      <c r="J1560" s="9" t="s">
        <v>109</v>
      </c>
      <c r="K1560" s="25">
        <v>1</v>
      </c>
      <c r="L1560" s="11">
        <v>499.12</v>
      </c>
      <c r="M1560" s="12">
        <v>0</v>
      </c>
      <c r="N1560" s="13">
        <v>39.93</v>
      </c>
      <c r="O1560" s="13">
        <v>2.2200000000000002</v>
      </c>
      <c r="P1560" s="13">
        <v>541.27</v>
      </c>
      <c r="Q1560" s="9" t="s">
        <v>40</v>
      </c>
      <c r="R1560" s="9" t="s">
        <v>28</v>
      </c>
      <c r="S1560" s="9" t="s">
        <v>81</v>
      </c>
      <c r="T1560" s="9" t="s">
        <v>82</v>
      </c>
      <c r="U1560" s="9" t="s">
        <v>235</v>
      </c>
      <c r="V1560" s="9" t="s">
        <v>2706</v>
      </c>
    </row>
    <row r="1561" spans="1:22" ht="17.100000000000001" customHeight="1" x14ac:dyDescent="0.25">
      <c r="A1561" s="29" t="s">
        <v>4579</v>
      </c>
      <c r="B1561" s="15">
        <v>45032</v>
      </c>
      <c r="C1561" s="9">
        <f t="shared" si="24"/>
        <v>2023</v>
      </c>
      <c r="D1561" s="9" t="str">
        <f>TEXT(salestable[[#This Row],[OrderDate]],"MMM")</f>
        <v>Apr</v>
      </c>
      <c r="E1561" s="14" t="s">
        <v>4580</v>
      </c>
      <c r="F1561" s="14" t="s">
        <v>324</v>
      </c>
      <c r="G1561" s="14" t="s">
        <v>106</v>
      </c>
      <c r="H1561" s="14" t="s">
        <v>107</v>
      </c>
      <c r="I1561" s="14" t="s">
        <v>50</v>
      </c>
      <c r="J1561" s="14" t="s">
        <v>79</v>
      </c>
      <c r="K1561" s="25">
        <v>4</v>
      </c>
      <c r="L1561" s="16">
        <v>462.85</v>
      </c>
      <c r="M1561" s="17">
        <v>0.05</v>
      </c>
      <c r="N1561" s="18">
        <v>140.71</v>
      </c>
      <c r="O1561" s="18">
        <v>11.97</v>
      </c>
      <c r="P1561" s="18">
        <v>1911.51</v>
      </c>
      <c r="Q1561" s="14" t="s">
        <v>80</v>
      </c>
      <c r="R1561" s="14" t="s">
        <v>132</v>
      </c>
      <c r="S1561" s="14" t="s">
        <v>221</v>
      </c>
      <c r="T1561" s="14" t="s">
        <v>222</v>
      </c>
      <c r="U1561" s="14" t="s">
        <v>43</v>
      </c>
      <c r="V1561" s="14" t="s">
        <v>3775</v>
      </c>
    </row>
    <row r="1562" spans="1:22" ht="17.100000000000001" customHeight="1" x14ac:dyDescent="0.25">
      <c r="A1562" s="28" t="s">
        <v>4581</v>
      </c>
      <c r="B1562" s="10">
        <v>45245</v>
      </c>
      <c r="C1562" s="9">
        <f t="shared" si="24"/>
        <v>2023</v>
      </c>
      <c r="D1562" s="9" t="str">
        <f>TEXT(salestable[[#This Row],[OrderDate]],"MMM")</f>
        <v>Nov</v>
      </c>
      <c r="E1562" s="9" t="s">
        <v>4582</v>
      </c>
      <c r="F1562" s="9" t="s">
        <v>1099</v>
      </c>
      <c r="G1562" s="9" t="s">
        <v>164</v>
      </c>
      <c r="H1562" s="9" t="s">
        <v>165</v>
      </c>
      <c r="I1562" s="9" t="s">
        <v>98</v>
      </c>
      <c r="J1562" s="9" t="s">
        <v>26</v>
      </c>
      <c r="K1562" s="25">
        <v>3</v>
      </c>
      <c r="L1562" s="11">
        <v>302.97000000000003</v>
      </c>
      <c r="M1562" s="12">
        <v>0</v>
      </c>
      <c r="N1562" s="13">
        <v>72.709999999999994</v>
      </c>
      <c r="O1562" s="13">
        <v>4.58</v>
      </c>
      <c r="P1562" s="13">
        <v>986.2</v>
      </c>
      <c r="Q1562" s="9" t="s">
        <v>69</v>
      </c>
      <c r="R1562" s="9" t="s">
        <v>28</v>
      </c>
      <c r="S1562" s="9" t="s">
        <v>139</v>
      </c>
      <c r="T1562" s="9" t="s">
        <v>140</v>
      </c>
      <c r="U1562" s="9" t="s">
        <v>43</v>
      </c>
      <c r="V1562" s="9" t="s">
        <v>295</v>
      </c>
    </row>
    <row r="1563" spans="1:22" ht="17.100000000000001" customHeight="1" x14ac:dyDescent="0.25">
      <c r="A1563" s="29" t="s">
        <v>4583</v>
      </c>
      <c r="B1563" s="15">
        <v>45203</v>
      </c>
      <c r="C1563" s="9">
        <f t="shared" si="24"/>
        <v>2023</v>
      </c>
      <c r="D1563" s="9" t="str">
        <f>TEXT(salestable[[#This Row],[OrderDate]],"MMM")</f>
        <v>Oct</v>
      </c>
      <c r="E1563" s="14" t="s">
        <v>4584</v>
      </c>
      <c r="F1563" s="14" t="s">
        <v>1241</v>
      </c>
      <c r="G1563" s="14" t="s">
        <v>254</v>
      </c>
      <c r="H1563" s="14" t="s">
        <v>255</v>
      </c>
      <c r="I1563" s="14" t="s">
        <v>108</v>
      </c>
      <c r="J1563" s="14" t="s">
        <v>109</v>
      </c>
      <c r="K1563" s="25">
        <v>3</v>
      </c>
      <c r="L1563" s="16">
        <v>38.06</v>
      </c>
      <c r="M1563" s="17">
        <v>0</v>
      </c>
      <c r="N1563" s="18">
        <v>13.7</v>
      </c>
      <c r="O1563" s="18">
        <v>13.09</v>
      </c>
      <c r="P1563" s="18">
        <v>140.97</v>
      </c>
      <c r="Q1563" s="14" t="s">
        <v>40</v>
      </c>
      <c r="R1563" s="14" t="s">
        <v>28</v>
      </c>
      <c r="S1563" s="14" t="s">
        <v>100</v>
      </c>
      <c r="T1563" s="14" t="s">
        <v>101</v>
      </c>
      <c r="U1563" s="14" t="s">
        <v>43</v>
      </c>
      <c r="V1563" s="14" t="s">
        <v>2681</v>
      </c>
    </row>
    <row r="1564" spans="1:22" ht="17.100000000000001" customHeight="1" x14ac:dyDescent="0.25">
      <c r="A1564" s="28" t="s">
        <v>4585</v>
      </c>
      <c r="B1564" s="10">
        <v>44862</v>
      </c>
      <c r="C1564" s="9">
        <f t="shared" si="24"/>
        <v>2022</v>
      </c>
      <c r="D1564" s="9" t="str">
        <f>TEXT(salestable[[#This Row],[OrderDate]],"MMM")</f>
        <v>Oct</v>
      </c>
      <c r="E1564" s="9" t="s">
        <v>4586</v>
      </c>
      <c r="F1564" s="9" t="s">
        <v>1264</v>
      </c>
      <c r="G1564" s="9" t="s">
        <v>87</v>
      </c>
      <c r="H1564" s="9" t="s">
        <v>88</v>
      </c>
      <c r="I1564" s="9" t="s">
        <v>98</v>
      </c>
      <c r="J1564" s="9" t="s">
        <v>26</v>
      </c>
      <c r="K1564" s="25">
        <v>5</v>
      </c>
      <c r="L1564" s="11">
        <v>373.42</v>
      </c>
      <c r="M1564" s="12">
        <v>0.2</v>
      </c>
      <c r="N1564" s="13">
        <v>74.680000000000007</v>
      </c>
      <c r="O1564" s="13">
        <v>9.59</v>
      </c>
      <c r="P1564" s="13">
        <v>1577.95</v>
      </c>
      <c r="Q1564" s="9" t="s">
        <v>40</v>
      </c>
      <c r="R1564" s="9" t="s">
        <v>28</v>
      </c>
      <c r="S1564" s="9" t="s">
        <v>29</v>
      </c>
      <c r="T1564" s="9" t="s">
        <v>30</v>
      </c>
      <c r="U1564" s="9" t="s">
        <v>43</v>
      </c>
      <c r="V1564" s="9" t="s">
        <v>4587</v>
      </c>
    </row>
    <row r="1565" spans="1:22" ht="17.100000000000001" customHeight="1" x14ac:dyDescent="0.25">
      <c r="A1565" s="29" t="s">
        <v>4588</v>
      </c>
      <c r="B1565" s="15">
        <v>44663</v>
      </c>
      <c r="C1565" s="9">
        <f t="shared" si="24"/>
        <v>2022</v>
      </c>
      <c r="D1565" s="9" t="str">
        <f>TEXT(salestable[[#This Row],[OrderDate]],"MMM")</f>
        <v>Apr</v>
      </c>
      <c r="E1565" s="14" t="s">
        <v>4589</v>
      </c>
      <c r="F1565" s="14" t="s">
        <v>1099</v>
      </c>
      <c r="G1565" s="14" t="s">
        <v>391</v>
      </c>
      <c r="H1565" s="14" t="s">
        <v>392</v>
      </c>
      <c r="I1565" s="14" t="s">
        <v>50</v>
      </c>
      <c r="J1565" s="14" t="s">
        <v>58</v>
      </c>
      <c r="K1565" s="25">
        <v>5</v>
      </c>
      <c r="L1565" s="16">
        <v>533.44000000000005</v>
      </c>
      <c r="M1565" s="17">
        <v>0.25</v>
      </c>
      <c r="N1565" s="18">
        <v>160.03</v>
      </c>
      <c r="O1565" s="18">
        <v>3.55</v>
      </c>
      <c r="P1565" s="18">
        <v>2163.98</v>
      </c>
      <c r="Q1565" s="14" t="s">
        <v>69</v>
      </c>
      <c r="R1565" s="14" t="s">
        <v>28</v>
      </c>
      <c r="S1565" s="14" t="s">
        <v>188</v>
      </c>
      <c r="T1565" s="14" t="s">
        <v>82</v>
      </c>
      <c r="U1565" s="14" t="s">
        <v>43</v>
      </c>
      <c r="V1565" s="14" t="s">
        <v>4590</v>
      </c>
    </row>
    <row r="1566" spans="1:22" ht="17.100000000000001" customHeight="1" x14ac:dyDescent="0.25">
      <c r="A1566" s="28" t="s">
        <v>4591</v>
      </c>
      <c r="B1566" s="10">
        <v>44143</v>
      </c>
      <c r="C1566" s="9">
        <f t="shared" si="24"/>
        <v>2020</v>
      </c>
      <c r="D1566" s="9" t="str">
        <f>TEXT(salestable[[#This Row],[OrderDate]],"MMM")</f>
        <v>Nov</v>
      </c>
      <c r="E1566" s="9" t="s">
        <v>4592</v>
      </c>
      <c r="F1566" s="9" t="s">
        <v>2236</v>
      </c>
      <c r="G1566" s="9" t="s">
        <v>945</v>
      </c>
      <c r="H1566" s="9" t="s">
        <v>946</v>
      </c>
      <c r="I1566" s="9" t="s">
        <v>108</v>
      </c>
      <c r="J1566" s="9" t="s">
        <v>26</v>
      </c>
      <c r="K1566" s="25">
        <v>4</v>
      </c>
      <c r="L1566" s="11">
        <v>137.43</v>
      </c>
      <c r="M1566" s="12">
        <v>0.2</v>
      </c>
      <c r="N1566" s="13">
        <v>35.18</v>
      </c>
      <c r="O1566" s="13">
        <v>4.12</v>
      </c>
      <c r="P1566" s="13">
        <v>479.08</v>
      </c>
      <c r="Q1566" s="9" t="s">
        <v>80</v>
      </c>
      <c r="R1566" s="9" t="s">
        <v>132</v>
      </c>
      <c r="S1566" s="9" t="s">
        <v>228</v>
      </c>
      <c r="T1566" s="9" t="s">
        <v>82</v>
      </c>
      <c r="U1566" s="9" t="s">
        <v>43</v>
      </c>
      <c r="V1566" s="9" t="s">
        <v>1764</v>
      </c>
    </row>
    <row r="1567" spans="1:22" ht="17.100000000000001" customHeight="1" x14ac:dyDescent="0.25">
      <c r="A1567" s="29" t="s">
        <v>4593</v>
      </c>
      <c r="B1567" s="15">
        <v>44589</v>
      </c>
      <c r="C1567" s="9">
        <f t="shared" si="24"/>
        <v>2022</v>
      </c>
      <c r="D1567" s="9" t="str">
        <f>TEXT(salestable[[#This Row],[OrderDate]],"MMM")</f>
        <v>Jan</v>
      </c>
      <c r="E1567" s="14" t="s">
        <v>4594</v>
      </c>
      <c r="F1567" s="14" t="s">
        <v>953</v>
      </c>
      <c r="G1567" s="14" t="s">
        <v>23</v>
      </c>
      <c r="H1567" s="14" t="s">
        <v>24</v>
      </c>
      <c r="I1567" s="14" t="s">
        <v>108</v>
      </c>
      <c r="J1567" s="14" t="s">
        <v>58</v>
      </c>
      <c r="K1567" s="25">
        <v>4</v>
      </c>
      <c r="L1567" s="16">
        <v>176.94</v>
      </c>
      <c r="M1567" s="17">
        <v>0.15</v>
      </c>
      <c r="N1567" s="18">
        <v>72.19</v>
      </c>
      <c r="O1567" s="18">
        <v>10.45</v>
      </c>
      <c r="P1567" s="18">
        <v>684.24</v>
      </c>
      <c r="Q1567" s="14" t="s">
        <v>80</v>
      </c>
      <c r="R1567" s="14" t="s">
        <v>28</v>
      </c>
      <c r="S1567" s="14" t="s">
        <v>100</v>
      </c>
      <c r="T1567" s="14" t="s">
        <v>101</v>
      </c>
      <c r="U1567" s="14" t="s">
        <v>43</v>
      </c>
      <c r="V1567" s="14" t="s">
        <v>2252</v>
      </c>
    </row>
    <row r="1568" spans="1:22" ht="17.100000000000001" customHeight="1" x14ac:dyDescent="0.25">
      <c r="A1568" s="28" t="s">
        <v>4595</v>
      </c>
      <c r="B1568" s="10">
        <v>44273</v>
      </c>
      <c r="C1568" s="9">
        <f t="shared" si="24"/>
        <v>2021</v>
      </c>
      <c r="D1568" s="9" t="str">
        <f>TEXT(salestable[[#This Row],[OrderDate]],"MMM")</f>
        <v>Mar</v>
      </c>
      <c r="E1568" s="9" t="s">
        <v>4596</v>
      </c>
      <c r="F1568" s="9" t="s">
        <v>1418</v>
      </c>
      <c r="G1568" s="9" t="s">
        <v>400</v>
      </c>
      <c r="H1568" s="9" t="s">
        <v>401</v>
      </c>
      <c r="I1568" s="9" t="s">
        <v>50</v>
      </c>
      <c r="J1568" s="9" t="s">
        <v>26</v>
      </c>
      <c r="K1568" s="25">
        <v>2</v>
      </c>
      <c r="L1568" s="11">
        <v>483.84</v>
      </c>
      <c r="M1568" s="12">
        <v>0.05</v>
      </c>
      <c r="N1568" s="13">
        <v>110.32</v>
      </c>
      <c r="O1568" s="13">
        <v>7.34</v>
      </c>
      <c r="P1568" s="13">
        <v>1036.96</v>
      </c>
      <c r="Q1568" s="9" t="s">
        <v>69</v>
      </c>
      <c r="R1568" s="9" t="s">
        <v>132</v>
      </c>
      <c r="S1568" s="9" t="s">
        <v>29</v>
      </c>
      <c r="T1568" s="9" t="s">
        <v>30</v>
      </c>
      <c r="U1568" s="9" t="s">
        <v>43</v>
      </c>
      <c r="V1568" s="9" t="s">
        <v>1719</v>
      </c>
    </row>
    <row r="1569" spans="1:22" ht="17.100000000000001" customHeight="1" x14ac:dyDescent="0.25">
      <c r="A1569" s="29" t="s">
        <v>4597</v>
      </c>
      <c r="B1569" s="15">
        <v>45621</v>
      </c>
      <c r="C1569" s="9">
        <f t="shared" si="24"/>
        <v>2024</v>
      </c>
      <c r="D1569" s="9" t="str">
        <f>TEXT(salestable[[#This Row],[OrderDate]],"MMM")</f>
        <v>Nov</v>
      </c>
      <c r="E1569" s="14" t="s">
        <v>4598</v>
      </c>
      <c r="F1569" s="14" t="s">
        <v>1052</v>
      </c>
      <c r="G1569" s="14" t="s">
        <v>812</v>
      </c>
      <c r="H1569" s="14" t="s">
        <v>813</v>
      </c>
      <c r="I1569" s="14" t="s">
        <v>108</v>
      </c>
      <c r="J1569" s="14" t="s">
        <v>123</v>
      </c>
      <c r="K1569" s="25">
        <v>1</v>
      </c>
      <c r="L1569" s="16">
        <v>556.73</v>
      </c>
      <c r="M1569" s="17">
        <v>0.1</v>
      </c>
      <c r="N1569" s="18">
        <v>40.08</v>
      </c>
      <c r="O1569" s="18">
        <v>10.47</v>
      </c>
      <c r="P1569" s="18">
        <v>551.61</v>
      </c>
      <c r="Q1569" s="14" t="s">
        <v>69</v>
      </c>
      <c r="R1569" s="14" t="s">
        <v>28</v>
      </c>
      <c r="S1569" s="14" t="s">
        <v>221</v>
      </c>
      <c r="T1569" s="14" t="s">
        <v>222</v>
      </c>
      <c r="U1569" s="14" t="s">
        <v>43</v>
      </c>
      <c r="V1569" s="14" t="s">
        <v>3217</v>
      </c>
    </row>
    <row r="1570" spans="1:22" ht="17.100000000000001" customHeight="1" x14ac:dyDescent="0.25">
      <c r="A1570" s="28" t="s">
        <v>4599</v>
      </c>
      <c r="B1570" s="10">
        <v>44158</v>
      </c>
      <c r="C1570" s="9">
        <f t="shared" si="24"/>
        <v>2020</v>
      </c>
      <c r="D1570" s="9" t="str">
        <f>TEXT(salestable[[#This Row],[OrderDate]],"MMM")</f>
        <v>Nov</v>
      </c>
      <c r="E1570" s="9" t="s">
        <v>4600</v>
      </c>
      <c r="F1570" s="9" t="s">
        <v>1006</v>
      </c>
      <c r="G1570" s="9" t="s">
        <v>164</v>
      </c>
      <c r="H1570" s="9" t="s">
        <v>165</v>
      </c>
      <c r="I1570" s="9" t="s">
        <v>50</v>
      </c>
      <c r="J1570" s="9" t="s">
        <v>39</v>
      </c>
      <c r="K1570" s="25">
        <v>2</v>
      </c>
      <c r="L1570" s="11">
        <v>257.13</v>
      </c>
      <c r="M1570" s="12">
        <v>0.2</v>
      </c>
      <c r="N1570" s="13">
        <v>0</v>
      </c>
      <c r="O1570" s="13">
        <v>3.79</v>
      </c>
      <c r="P1570" s="13">
        <v>415.2</v>
      </c>
      <c r="Q1570" s="9" t="s">
        <v>69</v>
      </c>
      <c r="R1570" s="9" t="s">
        <v>28</v>
      </c>
      <c r="S1570" s="9" t="s">
        <v>41</v>
      </c>
      <c r="T1570" s="9" t="s">
        <v>42</v>
      </c>
      <c r="U1570" s="9" t="s">
        <v>72</v>
      </c>
      <c r="V1570" s="9" t="s">
        <v>1062</v>
      </c>
    </row>
    <row r="1571" spans="1:22" ht="17.100000000000001" customHeight="1" x14ac:dyDescent="0.25">
      <c r="A1571" s="29" t="s">
        <v>4601</v>
      </c>
      <c r="B1571" s="15">
        <v>44908</v>
      </c>
      <c r="C1571" s="9">
        <f t="shared" si="24"/>
        <v>2022</v>
      </c>
      <c r="D1571" s="9" t="str">
        <f>TEXT(salestable[[#This Row],[OrderDate]],"MMM")</f>
        <v>Dec</v>
      </c>
      <c r="E1571" s="14" t="s">
        <v>4602</v>
      </c>
      <c r="F1571" s="14" t="s">
        <v>86</v>
      </c>
      <c r="G1571" s="14" t="s">
        <v>106</v>
      </c>
      <c r="H1571" s="14" t="s">
        <v>107</v>
      </c>
      <c r="I1571" s="14" t="s">
        <v>50</v>
      </c>
      <c r="J1571" s="14" t="s">
        <v>109</v>
      </c>
      <c r="K1571" s="25">
        <v>2</v>
      </c>
      <c r="L1571" s="16">
        <v>217.81</v>
      </c>
      <c r="M1571" s="17">
        <v>0.1</v>
      </c>
      <c r="N1571" s="18">
        <v>70.569999999999993</v>
      </c>
      <c r="O1571" s="18">
        <v>14.61</v>
      </c>
      <c r="P1571" s="18">
        <v>477.24</v>
      </c>
      <c r="Q1571" s="14" t="s">
        <v>27</v>
      </c>
      <c r="R1571" s="14" t="s">
        <v>28</v>
      </c>
      <c r="S1571" s="14" t="s">
        <v>182</v>
      </c>
      <c r="T1571" s="14" t="s">
        <v>183</v>
      </c>
      <c r="U1571" s="14" t="s">
        <v>43</v>
      </c>
      <c r="V1571" s="14" t="s">
        <v>2935</v>
      </c>
    </row>
    <row r="1572" spans="1:22" ht="17.100000000000001" customHeight="1" x14ac:dyDescent="0.25">
      <c r="A1572" s="28" t="s">
        <v>4603</v>
      </c>
      <c r="B1572" s="10">
        <v>44591</v>
      </c>
      <c r="C1572" s="9">
        <f t="shared" si="24"/>
        <v>2022</v>
      </c>
      <c r="D1572" s="9" t="str">
        <f>TEXT(salestable[[#This Row],[OrderDate]],"MMM")</f>
        <v>Jan</v>
      </c>
      <c r="E1572" s="9" t="s">
        <v>4604</v>
      </c>
      <c r="F1572" s="9" t="s">
        <v>260</v>
      </c>
      <c r="G1572" s="9" t="s">
        <v>114</v>
      </c>
      <c r="H1572" s="9" t="s">
        <v>115</v>
      </c>
      <c r="I1572" s="9" t="s">
        <v>50</v>
      </c>
      <c r="J1572" s="9" t="s">
        <v>58</v>
      </c>
      <c r="K1572" s="25">
        <v>3</v>
      </c>
      <c r="L1572" s="11">
        <v>578.23</v>
      </c>
      <c r="M1572" s="12">
        <v>0</v>
      </c>
      <c r="N1572" s="13">
        <v>86.73</v>
      </c>
      <c r="O1572" s="13">
        <v>4.54</v>
      </c>
      <c r="P1572" s="13">
        <v>1825.96</v>
      </c>
      <c r="Q1572" s="9" t="s">
        <v>27</v>
      </c>
      <c r="R1572" s="9" t="s">
        <v>28</v>
      </c>
      <c r="S1572" s="9" t="s">
        <v>116</v>
      </c>
      <c r="T1572" s="9" t="s">
        <v>42</v>
      </c>
      <c r="U1572" s="9" t="s">
        <v>43</v>
      </c>
      <c r="V1572" s="9" t="s">
        <v>621</v>
      </c>
    </row>
    <row r="1573" spans="1:22" ht="17.100000000000001" customHeight="1" x14ac:dyDescent="0.25">
      <c r="A1573" s="29" t="s">
        <v>4605</v>
      </c>
      <c r="B1573" s="15">
        <v>45093</v>
      </c>
      <c r="C1573" s="9">
        <f t="shared" si="24"/>
        <v>2023</v>
      </c>
      <c r="D1573" s="9" t="str">
        <f>TEXT(salestable[[#This Row],[OrderDate]],"MMM")</f>
        <v>Jun</v>
      </c>
      <c r="E1573" s="14" t="s">
        <v>4606</v>
      </c>
      <c r="F1573" s="14" t="s">
        <v>214</v>
      </c>
      <c r="G1573" s="14" t="s">
        <v>66</v>
      </c>
      <c r="H1573" s="14" t="s">
        <v>67</v>
      </c>
      <c r="I1573" s="14" t="s">
        <v>180</v>
      </c>
      <c r="J1573" s="14" t="s">
        <v>79</v>
      </c>
      <c r="K1573" s="25">
        <v>3</v>
      </c>
      <c r="L1573" s="16">
        <v>389.85</v>
      </c>
      <c r="M1573" s="17">
        <v>0</v>
      </c>
      <c r="N1573" s="18">
        <v>93.56</v>
      </c>
      <c r="O1573" s="18">
        <v>0.96</v>
      </c>
      <c r="P1573" s="18">
        <v>1264.07</v>
      </c>
      <c r="Q1573" s="14" t="s">
        <v>153</v>
      </c>
      <c r="R1573" s="14" t="s">
        <v>28</v>
      </c>
      <c r="S1573" s="14" t="s">
        <v>89</v>
      </c>
      <c r="T1573" s="14" t="s">
        <v>90</v>
      </c>
      <c r="U1573" s="14" t="s">
        <v>72</v>
      </c>
      <c r="V1573" s="14" t="s">
        <v>4607</v>
      </c>
    </row>
    <row r="1574" spans="1:22" ht="17.100000000000001" customHeight="1" x14ac:dyDescent="0.25">
      <c r="A1574" s="28" t="s">
        <v>4608</v>
      </c>
      <c r="B1574" s="10">
        <v>45083</v>
      </c>
      <c r="C1574" s="9">
        <f t="shared" si="24"/>
        <v>2023</v>
      </c>
      <c r="D1574" s="9" t="str">
        <f>TEXT(salestable[[#This Row],[OrderDate]],"MMM")</f>
        <v>Jun</v>
      </c>
      <c r="E1574" s="9" t="s">
        <v>4361</v>
      </c>
      <c r="F1574" s="9" t="s">
        <v>1103</v>
      </c>
      <c r="G1574" s="9" t="s">
        <v>380</v>
      </c>
      <c r="H1574" s="9" t="s">
        <v>381</v>
      </c>
      <c r="I1574" s="9" t="s">
        <v>25</v>
      </c>
      <c r="J1574" s="9" t="s">
        <v>68</v>
      </c>
      <c r="K1574" s="25">
        <v>4</v>
      </c>
      <c r="L1574" s="11">
        <v>347.02</v>
      </c>
      <c r="M1574" s="12">
        <v>0.05</v>
      </c>
      <c r="N1574" s="13">
        <v>105.49</v>
      </c>
      <c r="O1574" s="13">
        <v>11.93</v>
      </c>
      <c r="P1574" s="13">
        <v>1436.1</v>
      </c>
      <c r="Q1574" s="9" t="s">
        <v>27</v>
      </c>
      <c r="R1574" s="9" t="s">
        <v>132</v>
      </c>
      <c r="S1574" s="9" t="s">
        <v>116</v>
      </c>
      <c r="T1574" s="9" t="s">
        <v>42</v>
      </c>
      <c r="U1574" s="9" t="s">
        <v>43</v>
      </c>
      <c r="V1574" s="9" t="s">
        <v>4609</v>
      </c>
    </row>
    <row r="1575" spans="1:22" ht="17.100000000000001" customHeight="1" x14ac:dyDescent="0.25">
      <c r="A1575" s="29" t="s">
        <v>4610</v>
      </c>
      <c r="B1575" s="15">
        <v>44409</v>
      </c>
      <c r="C1575" s="9">
        <f t="shared" si="24"/>
        <v>2021</v>
      </c>
      <c r="D1575" s="9" t="str">
        <f>TEXT(salestable[[#This Row],[OrderDate]],"MMM")</f>
        <v>Aug</v>
      </c>
      <c r="E1575" s="14" t="s">
        <v>4611</v>
      </c>
      <c r="F1575" s="14" t="s">
        <v>129</v>
      </c>
      <c r="G1575" s="14" t="s">
        <v>380</v>
      </c>
      <c r="H1575" s="14" t="s">
        <v>381</v>
      </c>
      <c r="I1575" s="14" t="s">
        <v>98</v>
      </c>
      <c r="J1575" s="14" t="s">
        <v>79</v>
      </c>
      <c r="K1575" s="25">
        <v>3</v>
      </c>
      <c r="L1575" s="16">
        <v>404.03</v>
      </c>
      <c r="M1575" s="17">
        <v>0.2</v>
      </c>
      <c r="N1575" s="18">
        <v>116.36</v>
      </c>
      <c r="O1575" s="18">
        <v>1.07</v>
      </c>
      <c r="P1575" s="18">
        <v>1087.0999999999999</v>
      </c>
      <c r="Q1575" s="14" t="s">
        <v>40</v>
      </c>
      <c r="R1575" s="14" t="s">
        <v>132</v>
      </c>
      <c r="S1575" s="14" t="s">
        <v>182</v>
      </c>
      <c r="T1575" s="14" t="s">
        <v>183</v>
      </c>
      <c r="U1575" s="14" t="s">
        <v>43</v>
      </c>
      <c r="V1575" s="14" t="s">
        <v>4612</v>
      </c>
    </row>
    <row r="1576" spans="1:22" ht="17.100000000000001" customHeight="1" x14ac:dyDescent="0.25">
      <c r="A1576" s="28" t="s">
        <v>4613</v>
      </c>
      <c r="B1576" s="10">
        <v>44905</v>
      </c>
      <c r="C1576" s="9">
        <f t="shared" si="24"/>
        <v>2022</v>
      </c>
      <c r="D1576" s="9" t="str">
        <f>TEXT(salestable[[#This Row],[OrderDate]],"MMM")</f>
        <v>Dec</v>
      </c>
      <c r="E1576" s="9" t="s">
        <v>4614</v>
      </c>
      <c r="F1576" s="9" t="s">
        <v>836</v>
      </c>
      <c r="G1576" s="9" t="s">
        <v>492</v>
      </c>
      <c r="H1576" s="9" t="s">
        <v>493</v>
      </c>
      <c r="I1576" s="9" t="s">
        <v>108</v>
      </c>
      <c r="J1576" s="9" t="s">
        <v>58</v>
      </c>
      <c r="K1576" s="25">
        <v>3</v>
      </c>
      <c r="L1576" s="11">
        <v>446.77</v>
      </c>
      <c r="M1576" s="12">
        <v>0</v>
      </c>
      <c r="N1576" s="13">
        <v>160.84</v>
      </c>
      <c r="O1576" s="13">
        <v>4.12</v>
      </c>
      <c r="P1576" s="13">
        <v>1505.27</v>
      </c>
      <c r="Q1576" s="9" t="s">
        <v>27</v>
      </c>
      <c r="R1576" s="9" t="s">
        <v>28</v>
      </c>
      <c r="S1576" s="9" t="s">
        <v>29</v>
      </c>
      <c r="T1576" s="9" t="s">
        <v>30</v>
      </c>
      <c r="U1576" s="9" t="s">
        <v>43</v>
      </c>
      <c r="V1576" s="9" t="s">
        <v>4615</v>
      </c>
    </row>
    <row r="1577" spans="1:22" ht="17.100000000000001" customHeight="1" x14ac:dyDescent="0.25">
      <c r="A1577" s="29" t="s">
        <v>4616</v>
      </c>
      <c r="B1577" s="15">
        <v>45463</v>
      </c>
      <c r="C1577" s="9">
        <f t="shared" si="24"/>
        <v>2024</v>
      </c>
      <c r="D1577" s="9" t="str">
        <f>TEXT(salestable[[#This Row],[OrderDate]],"MMM")</f>
        <v>Jun</v>
      </c>
      <c r="E1577" s="14" t="s">
        <v>4617</v>
      </c>
      <c r="F1577" s="14" t="s">
        <v>159</v>
      </c>
      <c r="G1577" s="14" t="s">
        <v>130</v>
      </c>
      <c r="H1577" s="14" t="s">
        <v>131</v>
      </c>
      <c r="I1577" s="14" t="s">
        <v>108</v>
      </c>
      <c r="J1577" s="14" t="s">
        <v>109</v>
      </c>
      <c r="K1577" s="25">
        <v>1</v>
      </c>
      <c r="L1577" s="16">
        <v>522.16999999999996</v>
      </c>
      <c r="M1577" s="17">
        <v>0.05</v>
      </c>
      <c r="N1577" s="18">
        <v>0</v>
      </c>
      <c r="O1577" s="18">
        <v>12.01</v>
      </c>
      <c r="P1577" s="18">
        <v>508.07</v>
      </c>
      <c r="Q1577" s="14" t="s">
        <v>27</v>
      </c>
      <c r="R1577" s="14" t="s">
        <v>28</v>
      </c>
      <c r="S1577" s="14" t="s">
        <v>51</v>
      </c>
      <c r="T1577" s="14" t="s">
        <v>42</v>
      </c>
      <c r="U1577" s="14" t="s">
        <v>235</v>
      </c>
      <c r="V1577" s="14" t="s">
        <v>4618</v>
      </c>
    </row>
    <row r="1578" spans="1:22" ht="17.100000000000001" customHeight="1" x14ac:dyDescent="0.25">
      <c r="A1578" s="28" t="s">
        <v>4619</v>
      </c>
      <c r="B1578" s="10">
        <v>45458</v>
      </c>
      <c r="C1578" s="9">
        <f t="shared" si="24"/>
        <v>2024</v>
      </c>
      <c r="D1578" s="9" t="str">
        <f>TEXT(salestable[[#This Row],[OrderDate]],"MMM")</f>
        <v>Jun</v>
      </c>
      <c r="E1578" s="9" t="s">
        <v>4620</v>
      </c>
      <c r="F1578" s="9" t="s">
        <v>1802</v>
      </c>
      <c r="G1578" s="9" t="s">
        <v>244</v>
      </c>
      <c r="H1578" s="9" t="s">
        <v>245</v>
      </c>
      <c r="I1578" s="9" t="s">
        <v>38</v>
      </c>
      <c r="J1578" s="9" t="s">
        <v>26</v>
      </c>
      <c r="K1578" s="25">
        <v>3</v>
      </c>
      <c r="L1578" s="11">
        <v>244.19</v>
      </c>
      <c r="M1578" s="12">
        <v>0.25</v>
      </c>
      <c r="N1578" s="13">
        <v>43.95</v>
      </c>
      <c r="O1578" s="13">
        <v>2.5099999999999998</v>
      </c>
      <c r="P1578" s="13">
        <v>595.89</v>
      </c>
      <c r="Q1578" s="9" t="s">
        <v>69</v>
      </c>
      <c r="R1578" s="9" t="s">
        <v>28</v>
      </c>
      <c r="S1578" s="9" t="s">
        <v>60</v>
      </c>
      <c r="T1578" s="9" t="s">
        <v>61</v>
      </c>
      <c r="U1578" s="9" t="s">
        <v>43</v>
      </c>
      <c r="V1578" s="9" t="s">
        <v>3694</v>
      </c>
    </row>
    <row r="1579" spans="1:22" ht="17.100000000000001" customHeight="1" x14ac:dyDescent="0.25">
      <c r="A1579" s="29" t="s">
        <v>4621</v>
      </c>
      <c r="B1579" s="15">
        <v>44837</v>
      </c>
      <c r="C1579" s="9">
        <f t="shared" si="24"/>
        <v>2022</v>
      </c>
      <c r="D1579" s="9" t="str">
        <f>TEXT(salestable[[#This Row],[OrderDate]],"MMM")</f>
        <v>Oct</v>
      </c>
      <c r="E1579" s="14" t="s">
        <v>4622</v>
      </c>
      <c r="F1579" s="14" t="s">
        <v>2111</v>
      </c>
      <c r="G1579" s="14" t="s">
        <v>114</v>
      </c>
      <c r="H1579" s="14" t="s">
        <v>115</v>
      </c>
      <c r="I1579" s="14" t="s">
        <v>98</v>
      </c>
      <c r="J1579" s="14" t="s">
        <v>68</v>
      </c>
      <c r="K1579" s="25">
        <v>5</v>
      </c>
      <c r="L1579" s="16">
        <v>255.26</v>
      </c>
      <c r="M1579" s="17">
        <v>0</v>
      </c>
      <c r="N1579" s="18">
        <v>63.82</v>
      </c>
      <c r="O1579" s="18">
        <v>14.19</v>
      </c>
      <c r="P1579" s="18">
        <v>1354.31</v>
      </c>
      <c r="Q1579" s="14" t="s">
        <v>69</v>
      </c>
      <c r="R1579" s="14" t="s">
        <v>28</v>
      </c>
      <c r="S1579" s="14" t="s">
        <v>188</v>
      </c>
      <c r="T1579" s="14" t="s">
        <v>82</v>
      </c>
      <c r="U1579" s="14" t="s">
        <v>31</v>
      </c>
      <c r="V1579" s="14" t="s">
        <v>4623</v>
      </c>
    </row>
    <row r="1580" spans="1:22" ht="17.100000000000001" customHeight="1" x14ac:dyDescent="0.25">
      <c r="A1580" s="28" t="s">
        <v>4624</v>
      </c>
      <c r="B1580" s="10">
        <v>45118</v>
      </c>
      <c r="C1580" s="9">
        <f t="shared" si="24"/>
        <v>2023</v>
      </c>
      <c r="D1580" s="9" t="str">
        <f>TEXT(salestable[[#This Row],[OrderDate]],"MMM")</f>
        <v>Jul</v>
      </c>
      <c r="E1580" s="9" t="s">
        <v>4625</v>
      </c>
      <c r="F1580" s="9" t="s">
        <v>698</v>
      </c>
      <c r="G1580" s="9" t="s">
        <v>36</v>
      </c>
      <c r="H1580" s="9" t="s">
        <v>37</v>
      </c>
      <c r="I1580" s="9" t="s">
        <v>50</v>
      </c>
      <c r="J1580" s="9" t="s">
        <v>354</v>
      </c>
      <c r="K1580" s="25">
        <v>4</v>
      </c>
      <c r="L1580" s="11">
        <v>230.32</v>
      </c>
      <c r="M1580" s="12">
        <v>0.15</v>
      </c>
      <c r="N1580" s="13">
        <v>39.15</v>
      </c>
      <c r="O1580" s="13">
        <v>7</v>
      </c>
      <c r="P1580" s="13">
        <v>829.24</v>
      </c>
      <c r="Q1580" s="9" t="s">
        <v>40</v>
      </c>
      <c r="R1580" s="9" t="s">
        <v>99</v>
      </c>
      <c r="S1580" s="9" t="s">
        <v>210</v>
      </c>
      <c r="T1580" s="9" t="s">
        <v>42</v>
      </c>
      <c r="U1580" s="9" t="s">
        <v>43</v>
      </c>
      <c r="V1580" s="9" t="s">
        <v>3457</v>
      </c>
    </row>
    <row r="1581" spans="1:22" ht="17.100000000000001" customHeight="1" x14ac:dyDescent="0.25">
      <c r="A1581" s="29" t="s">
        <v>4626</v>
      </c>
      <c r="B1581" s="15">
        <v>45272</v>
      </c>
      <c r="C1581" s="9">
        <f t="shared" si="24"/>
        <v>2023</v>
      </c>
      <c r="D1581" s="9" t="str">
        <f>TEXT(salestable[[#This Row],[OrderDate]],"MMM")</f>
        <v>Dec</v>
      </c>
      <c r="E1581" s="14" t="s">
        <v>4627</v>
      </c>
      <c r="F1581" s="14" t="s">
        <v>301</v>
      </c>
      <c r="G1581" s="14" t="s">
        <v>337</v>
      </c>
      <c r="H1581" s="14" t="s">
        <v>338</v>
      </c>
      <c r="I1581" s="14" t="s">
        <v>50</v>
      </c>
      <c r="J1581" s="14" t="s">
        <v>68</v>
      </c>
      <c r="K1581" s="25">
        <v>1</v>
      </c>
      <c r="L1581" s="16">
        <v>416.95</v>
      </c>
      <c r="M1581" s="17">
        <v>0.1</v>
      </c>
      <c r="N1581" s="18">
        <v>45.03</v>
      </c>
      <c r="O1581" s="18">
        <v>4.9000000000000004</v>
      </c>
      <c r="P1581" s="18">
        <v>425.18</v>
      </c>
      <c r="Q1581" s="14" t="s">
        <v>153</v>
      </c>
      <c r="R1581" s="14" t="s">
        <v>28</v>
      </c>
      <c r="S1581" s="14" t="s">
        <v>116</v>
      </c>
      <c r="T1581" s="14" t="s">
        <v>42</v>
      </c>
      <c r="U1581" s="14" t="s">
        <v>31</v>
      </c>
      <c r="V1581" s="14" t="s">
        <v>4628</v>
      </c>
    </row>
    <row r="1582" spans="1:22" ht="17.100000000000001" customHeight="1" x14ac:dyDescent="0.25">
      <c r="A1582" s="28" t="s">
        <v>4629</v>
      </c>
      <c r="B1582" s="10">
        <v>43926</v>
      </c>
      <c r="C1582" s="9">
        <f t="shared" si="24"/>
        <v>2020</v>
      </c>
      <c r="D1582" s="9" t="str">
        <f>TEXT(salestable[[#This Row],[OrderDate]],"MMM")</f>
        <v>Apr</v>
      </c>
      <c r="E1582" s="9" t="s">
        <v>4630</v>
      </c>
      <c r="F1582" s="9" t="s">
        <v>373</v>
      </c>
      <c r="G1582" s="9" t="s">
        <v>226</v>
      </c>
      <c r="H1582" s="9" t="s">
        <v>227</v>
      </c>
      <c r="I1582" s="9" t="s">
        <v>108</v>
      </c>
      <c r="J1582" s="9" t="s">
        <v>263</v>
      </c>
      <c r="K1582" s="25">
        <v>2</v>
      </c>
      <c r="L1582" s="11">
        <v>225.13</v>
      </c>
      <c r="M1582" s="12">
        <v>0.05</v>
      </c>
      <c r="N1582" s="13">
        <v>21.39</v>
      </c>
      <c r="O1582" s="13">
        <v>13.64</v>
      </c>
      <c r="P1582" s="13">
        <v>462.78</v>
      </c>
      <c r="Q1582" s="9" t="s">
        <v>27</v>
      </c>
      <c r="R1582" s="9" t="s">
        <v>28</v>
      </c>
      <c r="S1582" s="9" t="s">
        <v>29</v>
      </c>
      <c r="T1582" s="9" t="s">
        <v>30</v>
      </c>
      <c r="U1582" s="9" t="s">
        <v>31</v>
      </c>
      <c r="V1582" s="9" t="s">
        <v>1082</v>
      </c>
    </row>
    <row r="1583" spans="1:22" ht="17.100000000000001" customHeight="1" x14ac:dyDescent="0.25">
      <c r="A1583" s="29" t="s">
        <v>4631</v>
      </c>
      <c r="B1583" s="15">
        <v>44942</v>
      </c>
      <c r="C1583" s="9">
        <f t="shared" si="24"/>
        <v>2023</v>
      </c>
      <c r="D1583" s="9" t="str">
        <f>TEXT(salestable[[#This Row],[OrderDate]],"MMM")</f>
        <v>Jan</v>
      </c>
      <c r="E1583" s="14" t="s">
        <v>4632</v>
      </c>
      <c r="F1583" s="14" t="s">
        <v>1739</v>
      </c>
      <c r="G1583" s="14" t="s">
        <v>492</v>
      </c>
      <c r="H1583" s="14" t="s">
        <v>493</v>
      </c>
      <c r="I1583" s="14" t="s">
        <v>50</v>
      </c>
      <c r="J1583" s="14" t="s">
        <v>39</v>
      </c>
      <c r="K1583" s="25">
        <v>5</v>
      </c>
      <c r="L1583" s="16">
        <v>417.59</v>
      </c>
      <c r="M1583" s="17">
        <v>0.1</v>
      </c>
      <c r="N1583" s="18">
        <v>93.96</v>
      </c>
      <c r="O1583" s="18">
        <v>3.89</v>
      </c>
      <c r="P1583" s="18">
        <v>1977</v>
      </c>
      <c r="Q1583" s="14" t="s">
        <v>69</v>
      </c>
      <c r="R1583" s="14" t="s">
        <v>28</v>
      </c>
      <c r="S1583" s="14" t="s">
        <v>188</v>
      </c>
      <c r="T1583" s="14" t="s">
        <v>82</v>
      </c>
      <c r="U1583" s="14" t="s">
        <v>43</v>
      </c>
      <c r="V1583" s="14" t="s">
        <v>1074</v>
      </c>
    </row>
    <row r="1584" spans="1:22" ht="17.100000000000001" customHeight="1" x14ac:dyDescent="0.25">
      <c r="A1584" s="28" t="s">
        <v>4633</v>
      </c>
      <c r="B1584" s="10">
        <v>44932</v>
      </c>
      <c r="C1584" s="9">
        <f t="shared" si="24"/>
        <v>2023</v>
      </c>
      <c r="D1584" s="9" t="str">
        <f>TEXT(salestable[[#This Row],[OrderDate]],"MMM")</f>
        <v>Jan</v>
      </c>
      <c r="E1584" s="9" t="s">
        <v>4634</v>
      </c>
      <c r="F1584" s="9" t="s">
        <v>1321</v>
      </c>
      <c r="G1584" s="9" t="s">
        <v>492</v>
      </c>
      <c r="H1584" s="9" t="s">
        <v>493</v>
      </c>
      <c r="I1584" s="9" t="s">
        <v>38</v>
      </c>
      <c r="J1584" s="9" t="s">
        <v>26</v>
      </c>
      <c r="K1584" s="25">
        <v>5</v>
      </c>
      <c r="L1584" s="11">
        <v>369.54</v>
      </c>
      <c r="M1584" s="12">
        <v>0.1</v>
      </c>
      <c r="N1584" s="13">
        <v>133.03</v>
      </c>
      <c r="O1584" s="13">
        <v>9.01</v>
      </c>
      <c r="P1584" s="13">
        <v>1804.97</v>
      </c>
      <c r="Q1584" s="9" t="s">
        <v>27</v>
      </c>
      <c r="R1584" s="9" t="s">
        <v>28</v>
      </c>
      <c r="S1584" s="9" t="s">
        <v>221</v>
      </c>
      <c r="T1584" s="9" t="s">
        <v>222</v>
      </c>
      <c r="U1584" s="9" t="s">
        <v>31</v>
      </c>
      <c r="V1584" s="9" t="s">
        <v>4635</v>
      </c>
    </row>
    <row r="1585" spans="1:22" ht="17.100000000000001" customHeight="1" x14ac:dyDescent="0.25">
      <c r="A1585" s="29" t="s">
        <v>4636</v>
      </c>
      <c r="B1585" s="15">
        <v>45142</v>
      </c>
      <c r="C1585" s="9">
        <f t="shared" si="24"/>
        <v>2023</v>
      </c>
      <c r="D1585" s="9" t="str">
        <f>TEXT(salestable[[#This Row],[OrderDate]],"MMM")</f>
        <v>Aug</v>
      </c>
      <c r="E1585" s="14" t="s">
        <v>4637</v>
      </c>
      <c r="F1585" s="14" t="s">
        <v>1052</v>
      </c>
      <c r="G1585" s="14" t="s">
        <v>521</v>
      </c>
      <c r="H1585" s="14" t="s">
        <v>522</v>
      </c>
      <c r="I1585" s="14" t="s">
        <v>25</v>
      </c>
      <c r="J1585" s="14" t="s">
        <v>256</v>
      </c>
      <c r="K1585" s="25">
        <v>2</v>
      </c>
      <c r="L1585" s="16">
        <v>495.29</v>
      </c>
      <c r="M1585" s="17">
        <v>0.1</v>
      </c>
      <c r="N1585" s="18">
        <v>0</v>
      </c>
      <c r="O1585" s="18">
        <v>10.45</v>
      </c>
      <c r="P1585" s="18">
        <v>901.97</v>
      </c>
      <c r="Q1585" s="14" t="s">
        <v>69</v>
      </c>
      <c r="R1585" s="14" t="s">
        <v>99</v>
      </c>
      <c r="S1585" s="14" t="s">
        <v>41</v>
      </c>
      <c r="T1585" s="14" t="s">
        <v>42</v>
      </c>
      <c r="U1585" s="14" t="s">
        <v>43</v>
      </c>
      <c r="V1585" s="14" t="s">
        <v>304</v>
      </c>
    </row>
    <row r="1586" spans="1:22" ht="17.100000000000001" customHeight="1" x14ac:dyDescent="0.25">
      <c r="A1586" s="28" t="s">
        <v>4638</v>
      </c>
      <c r="B1586" s="10">
        <v>44974</v>
      </c>
      <c r="C1586" s="9">
        <f t="shared" si="24"/>
        <v>2023</v>
      </c>
      <c r="D1586" s="9" t="str">
        <f>TEXT(salestable[[#This Row],[OrderDate]],"MMM")</f>
        <v>Feb</v>
      </c>
      <c r="E1586" s="9" t="s">
        <v>1991</v>
      </c>
      <c r="F1586" s="9" t="s">
        <v>1232</v>
      </c>
      <c r="G1586" s="9" t="s">
        <v>151</v>
      </c>
      <c r="H1586" s="9" t="s">
        <v>152</v>
      </c>
      <c r="I1586" s="9" t="s">
        <v>180</v>
      </c>
      <c r="J1586" s="9" t="s">
        <v>123</v>
      </c>
      <c r="K1586" s="25">
        <v>5</v>
      </c>
      <c r="L1586" s="11">
        <v>17.23</v>
      </c>
      <c r="M1586" s="12">
        <v>0.2</v>
      </c>
      <c r="N1586" s="13">
        <v>5.51</v>
      </c>
      <c r="O1586" s="13">
        <v>5.67</v>
      </c>
      <c r="P1586" s="13">
        <v>80.099999999999994</v>
      </c>
      <c r="Q1586" s="9" t="s">
        <v>80</v>
      </c>
      <c r="R1586" s="9" t="s">
        <v>28</v>
      </c>
      <c r="S1586" s="9" t="s">
        <v>145</v>
      </c>
      <c r="T1586" s="9" t="s">
        <v>146</v>
      </c>
      <c r="U1586" s="9" t="s">
        <v>43</v>
      </c>
      <c r="V1586" s="9" t="s">
        <v>4639</v>
      </c>
    </row>
    <row r="1587" spans="1:22" ht="17.100000000000001" customHeight="1" x14ac:dyDescent="0.25">
      <c r="A1587" s="29" t="s">
        <v>4640</v>
      </c>
      <c r="B1587" s="15">
        <v>44644</v>
      </c>
      <c r="C1587" s="9">
        <f t="shared" si="24"/>
        <v>2022</v>
      </c>
      <c r="D1587" s="9" t="str">
        <f>TEXT(salestable[[#This Row],[OrderDate]],"MMM")</f>
        <v>Mar</v>
      </c>
      <c r="E1587" s="14" t="s">
        <v>4641</v>
      </c>
      <c r="F1587" s="14" t="s">
        <v>1077</v>
      </c>
      <c r="G1587" s="14" t="s">
        <v>244</v>
      </c>
      <c r="H1587" s="14" t="s">
        <v>245</v>
      </c>
      <c r="I1587" s="14" t="s">
        <v>98</v>
      </c>
      <c r="J1587" s="14" t="s">
        <v>109</v>
      </c>
      <c r="K1587" s="25">
        <v>3</v>
      </c>
      <c r="L1587" s="16">
        <v>70.23</v>
      </c>
      <c r="M1587" s="17">
        <v>0</v>
      </c>
      <c r="N1587" s="18">
        <v>0</v>
      </c>
      <c r="O1587" s="18">
        <v>1.21</v>
      </c>
      <c r="P1587" s="18">
        <v>211.9</v>
      </c>
      <c r="Q1587" s="14" t="s">
        <v>69</v>
      </c>
      <c r="R1587" s="14" t="s">
        <v>28</v>
      </c>
      <c r="S1587" s="14" t="s">
        <v>60</v>
      </c>
      <c r="T1587" s="14" t="s">
        <v>61</v>
      </c>
      <c r="U1587" s="14" t="s">
        <v>43</v>
      </c>
      <c r="V1587" s="14" t="s">
        <v>4642</v>
      </c>
    </row>
    <row r="1588" spans="1:22" ht="17.100000000000001" customHeight="1" x14ac:dyDescent="0.25">
      <c r="A1588" s="28" t="s">
        <v>4643</v>
      </c>
      <c r="B1588" s="10">
        <v>44321</v>
      </c>
      <c r="C1588" s="9">
        <f t="shared" si="24"/>
        <v>2021</v>
      </c>
      <c r="D1588" s="9" t="str">
        <f>TEXT(salestable[[#This Row],[OrderDate]],"MMM")</f>
        <v>May</v>
      </c>
      <c r="E1588" s="9" t="s">
        <v>4644</v>
      </c>
      <c r="F1588" s="9" t="s">
        <v>1520</v>
      </c>
      <c r="G1588" s="9" t="s">
        <v>530</v>
      </c>
      <c r="H1588" s="9" t="s">
        <v>531</v>
      </c>
      <c r="I1588" s="9" t="s">
        <v>108</v>
      </c>
      <c r="J1588" s="9" t="s">
        <v>58</v>
      </c>
      <c r="K1588" s="25">
        <v>4</v>
      </c>
      <c r="L1588" s="11">
        <v>252.58</v>
      </c>
      <c r="M1588" s="12">
        <v>0.1</v>
      </c>
      <c r="N1588" s="13">
        <v>72.739999999999995</v>
      </c>
      <c r="O1588" s="13">
        <v>2.64</v>
      </c>
      <c r="P1588" s="13">
        <v>984.67</v>
      </c>
      <c r="Q1588" s="9" t="s">
        <v>59</v>
      </c>
      <c r="R1588" s="9" t="s">
        <v>132</v>
      </c>
      <c r="S1588" s="9" t="s">
        <v>188</v>
      </c>
      <c r="T1588" s="9" t="s">
        <v>82</v>
      </c>
      <c r="U1588" s="9" t="s">
        <v>43</v>
      </c>
      <c r="V1588" s="9" t="s">
        <v>1767</v>
      </c>
    </row>
    <row r="1589" spans="1:22" ht="17.100000000000001" customHeight="1" x14ac:dyDescent="0.25">
      <c r="A1589" s="29" t="s">
        <v>4645</v>
      </c>
      <c r="B1589" s="15">
        <v>44282</v>
      </c>
      <c r="C1589" s="9">
        <f t="shared" si="24"/>
        <v>2021</v>
      </c>
      <c r="D1589" s="9" t="str">
        <f>TEXT(salestable[[#This Row],[OrderDate]],"MMM")</f>
        <v>Mar</v>
      </c>
      <c r="E1589" s="14" t="s">
        <v>4646</v>
      </c>
      <c r="F1589" s="14" t="s">
        <v>275</v>
      </c>
      <c r="G1589" s="14" t="s">
        <v>96</v>
      </c>
      <c r="H1589" s="14" t="s">
        <v>97</v>
      </c>
      <c r="I1589" s="14" t="s">
        <v>25</v>
      </c>
      <c r="J1589" s="14" t="s">
        <v>123</v>
      </c>
      <c r="K1589" s="25">
        <v>5</v>
      </c>
      <c r="L1589" s="16">
        <v>340.4</v>
      </c>
      <c r="M1589" s="17">
        <v>0</v>
      </c>
      <c r="N1589" s="18">
        <v>0</v>
      </c>
      <c r="O1589" s="18">
        <v>3.75</v>
      </c>
      <c r="P1589" s="18">
        <v>1705.75</v>
      </c>
      <c r="Q1589" s="14" t="s">
        <v>153</v>
      </c>
      <c r="R1589" s="14" t="s">
        <v>28</v>
      </c>
      <c r="S1589" s="14" t="s">
        <v>139</v>
      </c>
      <c r="T1589" s="14" t="s">
        <v>140</v>
      </c>
      <c r="U1589" s="14" t="s">
        <v>31</v>
      </c>
      <c r="V1589" s="14" t="s">
        <v>2624</v>
      </c>
    </row>
    <row r="1590" spans="1:22" ht="17.100000000000001" customHeight="1" x14ac:dyDescent="0.25">
      <c r="A1590" s="28" t="s">
        <v>4647</v>
      </c>
      <c r="B1590" s="10">
        <v>45354</v>
      </c>
      <c r="C1590" s="9">
        <f t="shared" si="24"/>
        <v>2024</v>
      </c>
      <c r="D1590" s="9" t="str">
        <f>TEXT(salestable[[#This Row],[OrderDate]],"MMM")</f>
        <v>Mar</v>
      </c>
      <c r="E1590" s="9" t="s">
        <v>4648</v>
      </c>
      <c r="F1590" s="9" t="s">
        <v>791</v>
      </c>
      <c r="G1590" s="9" t="s">
        <v>302</v>
      </c>
      <c r="H1590" s="9" t="s">
        <v>303</v>
      </c>
      <c r="I1590" s="9" t="s">
        <v>108</v>
      </c>
      <c r="J1590" s="9" t="s">
        <v>39</v>
      </c>
      <c r="K1590" s="25">
        <v>2</v>
      </c>
      <c r="L1590" s="11">
        <v>212.72</v>
      </c>
      <c r="M1590" s="12">
        <v>0.3</v>
      </c>
      <c r="N1590" s="13">
        <v>14.89</v>
      </c>
      <c r="O1590" s="13">
        <v>13.46</v>
      </c>
      <c r="P1590" s="13">
        <v>326.16000000000003</v>
      </c>
      <c r="Q1590" s="9" t="s">
        <v>69</v>
      </c>
      <c r="R1590" s="9" t="s">
        <v>28</v>
      </c>
      <c r="S1590" s="9" t="s">
        <v>145</v>
      </c>
      <c r="T1590" s="9" t="s">
        <v>146</v>
      </c>
      <c r="U1590" s="9" t="s">
        <v>43</v>
      </c>
      <c r="V1590" s="9" t="s">
        <v>4649</v>
      </c>
    </row>
    <row r="1591" spans="1:22" ht="17.100000000000001" customHeight="1" x14ac:dyDescent="0.25">
      <c r="A1591" s="29" t="s">
        <v>4650</v>
      </c>
      <c r="B1591" s="15">
        <v>43995</v>
      </c>
      <c r="C1591" s="9">
        <f t="shared" si="24"/>
        <v>2020</v>
      </c>
      <c r="D1591" s="9" t="str">
        <f>TEXT(salestable[[#This Row],[OrderDate]],"MMM")</f>
        <v>Jun</v>
      </c>
      <c r="E1591" s="14" t="s">
        <v>4651</v>
      </c>
      <c r="F1591" s="14" t="s">
        <v>2468</v>
      </c>
      <c r="G1591" s="14" t="s">
        <v>492</v>
      </c>
      <c r="H1591" s="14" t="s">
        <v>493</v>
      </c>
      <c r="I1591" s="14" t="s">
        <v>108</v>
      </c>
      <c r="J1591" s="14" t="s">
        <v>256</v>
      </c>
      <c r="K1591" s="25">
        <v>1</v>
      </c>
      <c r="L1591" s="16">
        <v>348.15</v>
      </c>
      <c r="M1591" s="17">
        <v>0</v>
      </c>
      <c r="N1591" s="18">
        <v>41.78</v>
      </c>
      <c r="O1591" s="18">
        <v>13.06</v>
      </c>
      <c r="P1591" s="18">
        <v>402.99</v>
      </c>
      <c r="Q1591" s="14" t="s">
        <v>69</v>
      </c>
      <c r="R1591" s="14" t="s">
        <v>28</v>
      </c>
      <c r="S1591" s="14" t="s">
        <v>188</v>
      </c>
      <c r="T1591" s="14" t="s">
        <v>82</v>
      </c>
      <c r="U1591" s="14" t="s">
        <v>31</v>
      </c>
      <c r="V1591" s="14" t="s">
        <v>4652</v>
      </c>
    </row>
    <row r="1592" spans="1:22" ht="17.100000000000001" customHeight="1" x14ac:dyDescent="0.25">
      <c r="A1592" s="28" t="s">
        <v>4653</v>
      </c>
      <c r="B1592" s="10">
        <v>44012</v>
      </c>
      <c r="C1592" s="9">
        <f t="shared" si="24"/>
        <v>2020</v>
      </c>
      <c r="D1592" s="9" t="str">
        <f>TEXT(salestable[[#This Row],[OrderDate]],"MMM")</f>
        <v>Jun</v>
      </c>
      <c r="E1592" s="9" t="s">
        <v>4654</v>
      </c>
      <c r="F1592" s="9" t="s">
        <v>706</v>
      </c>
      <c r="G1592" s="9" t="s">
        <v>48</v>
      </c>
      <c r="H1592" s="9" t="s">
        <v>49</v>
      </c>
      <c r="I1592" s="9" t="s">
        <v>25</v>
      </c>
      <c r="J1592" s="9" t="s">
        <v>354</v>
      </c>
      <c r="K1592" s="25">
        <v>3</v>
      </c>
      <c r="L1592" s="11">
        <v>103.08</v>
      </c>
      <c r="M1592" s="12">
        <v>0</v>
      </c>
      <c r="N1592" s="13">
        <v>37.11</v>
      </c>
      <c r="O1592" s="13">
        <v>11.07</v>
      </c>
      <c r="P1592" s="13">
        <v>357.42</v>
      </c>
      <c r="Q1592" s="9" t="s">
        <v>69</v>
      </c>
      <c r="R1592" s="9" t="s">
        <v>132</v>
      </c>
      <c r="S1592" s="9" t="s">
        <v>89</v>
      </c>
      <c r="T1592" s="9" t="s">
        <v>90</v>
      </c>
      <c r="U1592" s="9" t="s">
        <v>91</v>
      </c>
      <c r="V1592" s="9" t="s">
        <v>4655</v>
      </c>
    </row>
    <row r="1593" spans="1:22" ht="17.100000000000001" customHeight="1" x14ac:dyDescent="0.25">
      <c r="A1593" s="29" t="s">
        <v>4656</v>
      </c>
      <c r="B1593" s="15">
        <v>44299</v>
      </c>
      <c r="C1593" s="9">
        <f t="shared" si="24"/>
        <v>2021</v>
      </c>
      <c r="D1593" s="9" t="str">
        <f>TEXT(salestable[[#This Row],[OrderDate]],"MMM")</f>
        <v>Apr</v>
      </c>
      <c r="E1593" s="14" t="s">
        <v>4657</v>
      </c>
      <c r="F1593" s="14" t="s">
        <v>253</v>
      </c>
      <c r="G1593" s="14" t="s">
        <v>783</v>
      </c>
      <c r="H1593" s="14" t="s">
        <v>784</v>
      </c>
      <c r="I1593" s="14" t="s">
        <v>38</v>
      </c>
      <c r="J1593" s="14" t="s">
        <v>263</v>
      </c>
      <c r="K1593" s="25">
        <v>3</v>
      </c>
      <c r="L1593" s="16">
        <v>497.41</v>
      </c>
      <c r="M1593" s="17">
        <v>0.15</v>
      </c>
      <c r="N1593" s="18">
        <v>228.31</v>
      </c>
      <c r="O1593" s="18">
        <v>1.35</v>
      </c>
      <c r="P1593" s="18">
        <v>1498.06</v>
      </c>
      <c r="Q1593" s="14" t="s">
        <v>40</v>
      </c>
      <c r="R1593" s="14" t="s">
        <v>28</v>
      </c>
      <c r="S1593" s="14" t="s">
        <v>228</v>
      </c>
      <c r="T1593" s="14" t="s">
        <v>82</v>
      </c>
      <c r="U1593" s="14" t="s">
        <v>43</v>
      </c>
      <c r="V1593" s="14" t="s">
        <v>758</v>
      </c>
    </row>
    <row r="1594" spans="1:22" ht="17.100000000000001" customHeight="1" x14ac:dyDescent="0.25">
      <c r="A1594" s="28" t="s">
        <v>4658</v>
      </c>
      <c r="B1594" s="10">
        <v>44740</v>
      </c>
      <c r="C1594" s="9">
        <f t="shared" si="24"/>
        <v>2022</v>
      </c>
      <c r="D1594" s="9" t="str">
        <f>TEXT(salestable[[#This Row],[OrderDate]],"MMM")</f>
        <v>Jun</v>
      </c>
      <c r="E1594" s="9" t="s">
        <v>4659</v>
      </c>
      <c r="F1594" s="9" t="s">
        <v>720</v>
      </c>
      <c r="G1594" s="9" t="s">
        <v>48</v>
      </c>
      <c r="H1594" s="9" t="s">
        <v>49</v>
      </c>
      <c r="I1594" s="9" t="s">
        <v>180</v>
      </c>
      <c r="J1594" s="9" t="s">
        <v>354</v>
      </c>
      <c r="K1594" s="25">
        <v>3</v>
      </c>
      <c r="L1594" s="11">
        <v>254.81</v>
      </c>
      <c r="M1594" s="12">
        <v>0.25</v>
      </c>
      <c r="N1594" s="13">
        <v>28.67</v>
      </c>
      <c r="O1594" s="13">
        <v>12.57</v>
      </c>
      <c r="P1594" s="13">
        <v>614.55999999999995</v>
      </c>
      <c r="Q1594" s="9" t="s">
        <v>80</v>
      </c>
      <c r="R1594" s="9" t="s">
        <v>132</v>
      </c>
      <c r="S1594" s="9" t="s">
        <v>210</v>
      </c>
      <c r="T1594" s="9" t="s">
        <v>42</v>
      </c>
      <c r="U1594" s="9" t="s">
        <v>235</v>
      </c>
      <c r="V1594" s="9" t="s">
        <v>761</v>
      </c>
    </row>
    <row r="1595" spans="1:22" ht="17.100000000000001" customHeight="1" x14ac:dyDescent="0.25">
      <c r="A1595" s="29" t="s">
        <v>4660</v>
      </c>
      <c r="B1595" s="15">
        <v>44565</v>
      </c>
      <c r="C1595" s="9">
        <f t="shared" si="24"/>
        <v>2022</v>
      </c>
      <c r="D1595" s="9" t="str">
        <f>TEXT(salestable[[#This Row],[OrderDate]],"MMM")</f>
        <v>Jan</v>
      </c>
      <c r="E1595" s="14" t="s">
        <v>4661</v>
      </c>
      <c r="F1595" s="14" t="s">
        <v>2236</v>
      </c>
      <c r="G1595" s="14" t="s">
        <v>280</v>
      </c>
      <c r="H1595" s="14" t="s">
        <v>281</v>
      </c>
      <c r="I1595" s="14" t="s">
        <v>180</v>
      </c>
      <c r="J1595" s="14" t="s">
        <v>39</v>
      </c>
      <c r="K1595" s="25">
        <v>5</v>
      </c>
      <c r="L1595" s="16">
        <v>525.75</v>
      </c>
      <c r="M1595" s="17">
        <v>0</v>
      </c>
      <c r="N1595" s="18">
        <v>315.45</v>
      </c>
      <c r="O1595" s="18">
        <v>0.99</v>
      </c>
      <c r="P1595" s="18">
        <v>2945.19</v>
      </c>
      <c r="Q1595" s="14" t="s">
        <v>80</v>
      </c>
      <c r="R1595" s="14" t="s">
        <v>28</v>
      </c>
      <c r="S1595" s="14" t="s">
        <v>71</v>
      </c>
      <c r="T1595" s="14" t="s">
        <v>42</v>
      </c>
      <c r="U1595" s="14" t="s">
        <v>43</v>
      </c>
      <c r="V1595" s="14" t="s">
        <v>4570</v>
      </c>
    </row>
    <row r="1596" spans="1:22" ht="17.100000000000001" customHeight="1" x14ac:dyDescent="0.25">
      <c r="A1596" s="28" t="s">
        <v>4662</v>
      </c>
      <c r="B1596" s="10">
        <v>44653</v>
      </c>
      <c r="C1596" s="9">
        <f t="shared" si="24"/>
        <v>2022</v>
      </c>
      <c r="D1596" s="9" t="str">
        <f>TEXT(salestable[[#This Row],[OrderDate]],"MMM")</f>
        <v>Apr</v>
      </c>
      <c r="E1596" s="9" t="s">
        <v>4663</v>
      </c>
      <c r="F1596" s="9" t="s">
        <v>1292</v>
      </c>
      <c r="G1596" s="9" t="s">
        <v>261</v>
      </c>
      <c r="H1596" s="9" t="s">
        <v>262</v>
      </c>
      <c r="I1596" s="9" t="s">
        <v>50</v>
      </c>
      <c r="J1596" s="9" t="s">
        <v>68</v>
      </c>
      <c r="K1596" s="25">
        <v>2</v>
      </c>
      <c r="L1596" s="11">
        <v>288.64999999999998</v>
      </c>
      <c r="M1596" s="12">
        <v>0.05</v>
      </c>
      <c r="N1596" s="13">
        <v>65.81</v>
      </c>
      <c r="O1596" s="13">
        <v>0.44</v>
      </c>
      <c r="P1596" s="13">
        <v>614.67999999999995</v>
      </c>
      <c r="Q1596" s="9" t="s">
        <v>27</v>
      </c>
      <c r="R1596" s="9" t="s">
        <v>28</v>
      </c>
      <c r="S1596" s="9" t="s">
        <v>81</v>
      </c>
      <c r="T1596" s="9" t="s">
        <v>82</v>
      </c>
      <c r="U1596" s="9" t="s">
        <v>43</v>
      </c>
      <c r="V1596" s="9" t="s">
        <v>1698</v>
      </c>
    </row>
    <row r="1597" spans="1:22" ht="17.100000000000001" customHeight="1" x14ac:dyDescent="0.25">
      <c r="A1597" s="29" t="s">
        <v>4664</v>
      </c>
      <c r="B1597" s="15">
        <v>44774</v>
      </c>
      <c r="C1597" s="9">
        <f t="shared" si="24"/>
        <v>2022</v>
      </c>
      <c r="D1597" s="9" t="str">
        <f>TEXT(salestable[[#This Row],[OrderDate]],"MMM")</f>
        <v>Aug</v>
      </c>
      <c r="E1597" s="14" t="s">
        <v>4665</v>
      </c>
      <c r="F1597" s="14" t="s">
        <v>369</v>
      </c>
      <c r="G1597" s="14" t="s">
        <v>492</v>
      </c>
      <c r="H1597" s="14" t="s">
        <v>493</v>
      </c>
      <c r="I1597" s="14" t="s">
        <v>38</v>
      </c>
      <c r="J1597" s="14" t="s">
        <v>256</v>
      </c>
      <c r="K1597" s="25">
        <v>1</v>
      </c>
      <c r="L1597" s="16">
        <v>45.11</v>
      </c>
      <c r="M1597" s="17">
        <v>0.2</v>
      </c>
      <c r="N1597" s="18">
        <v>0</v>
      </c>
      <c r="O1597" s="18">
        <v>1.41</v>
      </c>
      <c r="P1597" s="18">
        <v>37.5</v>
      </c>
      <c r="Q1597" s="14" t="s">
        <v>80</v>
      </c>
      <c r="R1597" s="14" t="s">
        <v>28</v>
      </c>
      <c r="S1597" s="14" t="s">
        <v>81</v>
      </c>
      <c r="T1597" s="14" t="s">
        <v>82</v>
      </c>
      <c r="U1597" s="14" t="s">
        <v>31</v>
      </c>
      <c r="V1597" s="14" t="s">
        <v>4666</v>
      </c>
    </row>
    <row r="1598" spans="1:22" ht="17.100000000000001" customHeight="1" x14ac:dyDescent="0.25">
      <c r="A1598" s="28" t="s">
        <v>4667</v>
      </c>
      <c r="B1598" s="10">
        <v>43837</v>
      </c>
      <c r="C1598" s="9">
        <f t="shared" si="24"/>
        <v>2020</v>
      </c>
      <c r="D1598" s="9" t="str">
        <f>TEXT(salestable[[#This Row],[OrderDate]],"MMM")</f>
        <v>Jan</v>
      </c>
      <c r="E1598" s="9" t="s">
        <v>4668</v>
      </c>
      <c r="F1598" s="9" t="s">
        <v>1241</v>
      </c>
      <c r="G1598" s="9" t="s">
        <v>783</v>
      </c>
      <c r="H1598" s="9" t="s">
        <v>784</v>
      </c>
      <c r="I1598" s="9" t="s">
        <v>50</v>
      </c>
      <c r="J1598" s="9" t="s">
        <v>256</v>
      </c>
      <c r="K1598" s="25">
        <v>1</v>
      </c>
      <c r="L1598" s="11">
        <v>572.37</v>
      </c>
      <c r="M1598" s="12">
        <v>0</v>
      </c>
      <c r="N1598" s="13">
        <v>28.62</v>
      </c>
      <c r="O1598" s="13">
        <v>11.07</v>
      </c>
      <c r="P1598" s="13">
        <v>612.05999999999995</v>
      </c>
      <c r="Q1598" s="9" t="s">
        <v>153</v>
      </c>
      <c r="R1598" s="9" t="s">
        <v>28</v>
      </c>
      <c r="S1598" s="9" t="s">
        <v>182</v>
      </c>
      <c r="T1598" s="9" t="s">
        <v>183</v>
      </c>
      <c r="U1598" s="9" t="s">
        <v>43</v>
      </c>
      <c r="V1598" s="9" t="s">
        <v>685</v>
      </c>
    </row>
    <row r="1599" spans="1:22" ht="17.100000000000001" customHeight="1" x14ac:dyDescent="0.25">
      <c r="A1599" s="29" t="s">
        <v>4669</v>
      </c>
      <c r="B1599" s="15">
        <v>44160</v>
      </c>
      <c r="C1599" s="9">
        <f t="shared" si="24"/>
        <v>2020</v>
      </c>
      <c r="D1599" s="9" t="str">
        <f>TEXT(salestable[[#This Row],[OrderDate]],"MMM")</f>
        <v>Nov</v>
      </c>
      <c r="E1599" s="14" t="s">
        <v>4670</v>
      </c>
      <c r="F1599" s="14" t="s">
        <v>343</v>
      </c>
      <c r="G1599" s="14" t="s">
        <v>400</v>
      </c>
      <c r="H1599" s="14" t="s">
        <v>401</v>
      </c>
      <c r="I1599" s="14" t="s">
        <v>38</v>
      </c>
      <c r="J1599" s="14" t="s">
        <v>256</v>
      </c>
      <c r="K1599" s="25">
        <v>3</v>
      </c>
      <c r="L1599" s="16">
        <v>51.52</v>
      </c>
      <c r="M1599" s="17">
        <v>0</v>
      </c>
      <c r="N1599" s="18">
        <v>27.82</v>
      </c>
      <c r="O1599" s="18">
        <v>7.69</v>
      </c>
      <c r="P1599" s="18">
        <v>190.07</v>
      </c>
      <c r="Q1599" s="14" t="s">
        <v>59</v>
      </c>
      <c r="R1599" s="14" t="s">
        <v>28</v>
      </c>
      <c r="S1599" s="14" t="s">
        <v>71</v>
      </c>
      <c r="T1599" s="14" t="s">
        <v>42</v>
      </c>
      <c r="U1599" s="14" t="s">
        <v>43</v>
      </c>
      <c r="V1599" s="14" t="s">
        <v>4671</v>
      </c>
    </row>
    <row r="1600" spans="1:22" ht="17.100000000000001" customHeight="1" x14ac:dyDescent="0.25">
      <c r="A1600" s="28" t="s">
        <v>4672</v>
      </c>
      <c r="B1600" s="10">
        <v>44605</v>
      </c>
      <c r="C1600" s="9">
        <f t="shared" si="24"/>
        <v>2022</v>
      </c>
      <c r="D1600" s="9" t="str">
        <f>TEXT(salestable[[#This Row],[OrderDate]],"MMM")</f>
        <v>Feb</v>
      </c>
      <c r="E1600" s="9" t="s">
        <v>1217</v>
      </c>
      <c r="F1600" s="9" t="s">
        <v>1739</v>
      </c>
      <c r="G1600" s="9" t="s">
        <v>87</v>
      </c>
      <c r="H1600" s="9" t="s">
        <v>88</v>
      </c>
      <c r="I1600" s="9" t="s">
        <v>50</v>
      </c>
      <c r="J1600" s="9" t="s">
        <v>26</v>
      </c>
      <c r="K1600" s="25">
        <v>3</v>
      </c>
      <c r="L1600" s="11">
        <v>203.03</v>
      </c>
      <c r="M1600" s="12">
        <v>0.05</v>
      </c>
      <c r="N1600" s="13">
        <v>28.93</v>
      </c>
      <c r="O1600" s="13">
        <v>2.8</v>
      </c>
      <c r="P1600" s="13">
        <v>610.37</v>
      </c>
      <c r="Q1600" s="9" t="s">
        <v>69</v>
      </c>
      <c r="R1600" s="9" t="s">
        <v>28</v>
      </c>
      <c r="S1600" s="9" t="s">
        <v>51</v>
      </c>
      <c r="T1600" s="9" t="s">
        <v>42</v>
      </c>
      <c r="U1600" s="9" t="s">
        <v>91</v>
      </c>
      <c r="V1600" s="9" t="s">
        <v>295</v>
      </c>
    </row>
    <row r="1601" spans="1:22" ht="17.100000000000001" customHeight="1" x14ac:dyDescent="0.25">
      <c r="A1601" s="29" t="s">
        <v>4673</v>
      </c>
      <c r="B1601" s="15">
        <v>45527</v>
      </c>
      <c r="C1601" s="9">
        <f t="shared" si="24"/>
        <v>2024</v>
      </c>
      <c r="D1601" s="9" t="str">
        <f>TEXT(salestable[[#This Row],[OrderDate]],"MMM")</f>
        <v>Aug</v>
      </c>
      <c r="E1601" s="14" t="s">
        <v>4674</v>
      </c>
      <c r="F1601" s="14" t="s">
        <v>1211</v>
      </c>
      <c r="G1601" s="14" t="s">
        <v>130</v>
      </c>
      <c r="H1601" s="14" t="s">
        <v>131</v>
      </c>
      <c r="I1601" s="14" t="s">
        <v>25</v>
      </c>
      <c r="J1601" s="14" t="s">
        <v>58</v>
      </c>
      <c r="K1601" s="25">
        <v>5</v>
      </c>
      <c r="L1601" s="16">
        <v>61.37</v>
      </c>
      <c r="M1601" s="17">
        <v>0.2</v>
      </c>
      <c r="N1601" s="18">
        <v>12.27</v>
      </c>
      <c r="O1601" s="18">
        <v>1.32</v>
      </c>
      <c r="P1601" s="18">
        <v>259.07</v>
      </c>
      <c r="Q1601" s="14" t="s">
        <v>69</v>
      </c>
      <c r="R1601" s="14" t="s">
        <v>28</v>
      </c>
      <c r="S1601" s="14" t="s">
        <v>154</v>
      </c>
      <c r="T1601" s="14" t="s">
        <v>155</v>
      </c>
      <c r="U1601" s="14" t="s">
        <v>31</v>
      </c>
      <c r="V1601" s="14" t="s">
        <v>4675</v>
      </c>
    </row>
    <row r="1602" spans="1:22" ht="17.100000000000001" customHeight="1" x14ac:dyDescent="0.25">
      <c r="A1602" s="28" t="s">
        <v>4676</v>
      </c>
      <c r="B1602" s="10">
        <v>43981</v>
      </c>
      <c r="C1602" s="9">
        <f t="shared" si="24"/>
        <v>2020</v>
      </c>
      <c r="D1602" s="9" t="str">
        <f>TEXT(salestable[[#This Row],[OrderDate]],"MMM")</f>
        <v>May</v>
      </c>
      <c r="E1602" s="9" t="s">
        <v>3076</v>
      </c>
      <c r="F1602" s="9" t="s">
        <v>207</v>
      </c>
      <c r="G1602" s="9" t="s">
        <v>56</v>
      </c>
      <c r="H1602" s="9" t="s">
        <v>57</v>
      </c>
      <c r="I1602" s="9" t="s">
        <v>108</v>
      </c>
      <c r="J1602" s="9" t="s">
        <v>58</v>
      </c>
      <c r="K1602" s="25">
        <v>1</v>
      </c>
      <c r="L1602" s="11">
        <v>112.85</v>
      </c>
      <c r="M1602" s="12">
        <v>0</v>
      </c>
      <c r="N1602" s="13">
        <v>5.64</v>
      </c>
      <c r="O1602" s="13">
        <v>3.33</v>
      </c>
      <c r="P1602" s="13">
        <v>121.82</v>
      </c>
      <c r="Q1602" s="9" t="s">
        <v>40</v>
      </c>
      <c r="R1602" s="9" t="s">
        <v>28</v>
      </c>
      <c r="S1602" s="9" t="s">
        <v>124</v>
      </c>
      <c r="T1602" s="9" t="s">
        <v>125</v>
      </c>
      <c r="U1602" s="9" t="s">
        <v>31</v>
      </c>
      <c r="V1602" s="9" t="s">
        <v>3765</v>
      </c>
    </row>
    <row r="1603" spans="1:22" ht="17.100000000000001" customHeight="1" x14ac:dyDescent="0.25">
      <c r="A1603" s="29" t="s">
        <v>4677</v>
      </c>
      <c r="B1603" s="15">
        <v>44939</v>
      </c>
      <c r="C1603" s="9">
        <f t="shared" si="24"/>
        <v>2023</v>
      </c>
      <c r="D1603" s="9" t="str">
        <f>TEXT(salestable[[#This Row],[OrderDate]],"MMM")</f>
        <v>Jan</v>
      </c>
      <c r="E1603" s="14" t="s">
        <v>4678</v>
      </c>
      <c r="F1603" s="14" t="s">
        <v>1257</v>
      </c>
      <c r="G1603" s="14" t="s">
        <v>352</v>
      </c>
      <c r="H1603" s="14" t="s">
        <v>353</v>
      </c>
      <c r="I1603" s="14" t="s">
        <v>25</v>
      </c>
      <c r="J1603" s="14" t="s">
        <v>263</v>
      </c>
      <c r="K1603" s="25">
        <v>4</v>
      </c>
      <c r="L1603" s="16">
        <v>232.17</v>
      </c>
      <c r="M1603" s="17">
        <v>0.05</v>
      </c>
      <c r="N1603" s="18">
        <v>44.11</v>
      </c>
      <c r="O1603" s="18">
        <v>1.97</v>
      </c>
      <c r="P1603" s="18">
        <v>928.33</v>
      </c>
      <c r="Q1603" s="14" t="s">
        <v>27</v>
      </c>
      <c r="R1603" s="14" t="s">
        <v>28</v>
      </c>
      <c r="S1603" s="14" t="s">
        <v>71</v>
      </c>
      <c r="T1603" s="14" t="s">
        <v>42</v>
      </c>
      <c r="U1603" s="14" t="s">
        <v>43</v>
      </c>
      <c r="V1603" s="14" t="s">
        <v>198</v>
      </c>
    </row>
    <row r="1604" spans="1:22" ht="17.100000000000001" customHeight="1" x14ac:dyDescent="0.25">
      <c r="A1604" s="28" t="s">
        <v>4679</v>
      </c>
      <c r="B1604" s="10">
        <v>43977</v>
      </c>
      <c r="C1604" s="9">
        <f t="shared" ref="C1604:C1667" si="25">YEAR(B1604)</f>
        <v>2020</v>
      </c>
      <c r="D1604" s="9" t="str">
        <f>TEXT(salestable[[#This Row],[OrderDate]],"MMM")</f>
        <v>May</v>
      </c>
      <c r="E1604" s="9" t="s">
        <v>4680</v>
      </c>
      <c r="F1604" s="9" t="s">
        <v>641</v>
      </c>
      <c r="G1604" s="9" t="s">
        <v>130</v>
      </c>
      <c r="H1604" s="9" t="s">
        <v>131</v>
      </c>
      <c r="I1604" s="9" t="s">
        <v>25</v>
      </c>
      <c r="J1604" s="9" t="s">
        <v>109</v>
      </c>
      <c r="K1604" s="25">
        <v>2</v>
      </c>
      <c r="L1604" s="11">
        <v>188.48</v>
      </c>
      <c r="M1604" s="12">
        <v>0.3</v>
      </c>
      <c r="N1604" s="13">
        <v>13.19</v>
      </c>
      <c r="O1604" s="13">
        <v>12.87</v>
      </c>
      <c r="P1604" s="13">
        <v>289.93</v>
      </c>
      <c r="Q1604" s="9" t="s">
        <v>80</v>
      </c>
      <c r="R1604" s="9" t="s">
        <v>181</v>
      </c>
      <c r="S1604" s="9" t="s">
        <v>29</v>
      </c>
      <c r="T1604" s="9" t="s">
        <v>30</v>
      </c>
      <c r="U1604" s="9" t="s">
        <v>43</v>
      </c>
      <c r="V1604" s="9" t="s">
        <v>4681</v>
      </c>
    </row>
    <row r="1605" spans="1:22" ht="17.100000000000001" customHeight="1" x14ac:dyDescent="0.25">
      <c r="A1605" s="29" t="s">
        <v>4682</v>
      </c>
      <c r="B1605" s="15">
        <v>45478</v>
      </c>
      <c r="C1605" s="9">
        <f t="shared" si="25"/>
        <v>2024</v>
      </c>
      <c r="D1605" s="9" t="str">
        <f>TEXT(salestable[[#This Row],[OrderDate]],"MMM")</f>
        <v>Jul</v>
      </c>
      <c r="E1605" s="14" t="s">
        <v>4683</v>
      </c>
      <c r="F1605" s="14" t="s">
        <v>1878</v>
      </c>
      <c r="G1605" s="14" t="s">
        <v>96</v>
      </c>
      <c r="H1605" s="14" t="s">
        <v>97</v>
      </c>
      <c r="I1605" s="14" t="s">
        <v>38</v>
      </c>
      <c r="J1605" s="14" t="s">
        <v>68</v>
      </c>
      <c r="K1605" s="25">
        <v>1</v>
      </c>
      <c r="L1605" s="16">
        <v>503.29</v>
      </c>
      <c r="M1605" s="17">
        <v>0.15</v>
      </c>
      <c r="N1605" s="18">
        <v>21.39</v>
      </c>
      <c r="O1605" s="18">
        <v>6.93</v>
      </c>
      <c r="P1605" s="18">
        <v>456.12</v>
      </c>
      <c r="Q1605" s="14" t="s">
        <v>80</v>
      </c>
      <c r="R1605" s="14" t="s">
        <v>28</v>
      </c>
      <c r="S1605" s="14" t="s">
        <v>29</v>
      </c>
      <c r="T1605" s="14" t="s">
        <v>30</v>
      </c>
      <c r="U1605" s="14" t="s">
        <v>72</v>
      </c>
      <c r="V1605" s="14" t="s">
        <v>2342</v>
      </c>
    </row>
    <row r="1606" spans="1:22" ht="17.100000000000001" customHeight="1" x14ac:dyDescent="0.25">
      <c r="A1606" s="28" t="s">
        <v>4684</v>
      </c>
      <c r="B1606" s="10">
        <v>45235</v>
      </c>
      <c r="C1606" s="9">
        <f t="shared" si="25"/>
        <v>2023</v>
      </c>
      <c r="D1606" s="9" t="str">
        <f>TEXT(salestable[[#This Row],[OrderDate]],"MMM")</f>
        <v>Nov</v>
      </c>
      <c r="E1606" s="9" t="s">
        <v>4685</v>
      </c>
      <c r="F1606" s="9" t="s">
        <v>772</v>
      </c>
      <c r="G1606" s="9" t="s">
        <v>114</v>
      </c>
      <c r="H1606" s="9" t="s">
        <v>115</v>
      </c>
      <c r="I1606" s="9" t="s">
        <v>98</v>
      </c>
      <c r="J1606" s="9" t="s">
        <v>123</v>
      </c>
      <c r="K1606" s="25">
        <v>2</v>
      </c>
      <c r="L1606" s="11">
        <v>539.13</v>
      </c>
      <c r="M1606" s="12">
        <v>0.1</v>
      </c>
      <c r="N1606" s="13">
        <v>77.63</v>
      </c>
      <c r="O1606" s="13">
        <v>9.43</v>
      </c>
      <c r="P1606" s="13">
        <v>1057.49</v>
      </c>
      <c r="Q1606" s="9" t="s">
        <v>40</v>
      </c>
      <c r="R1606" s="9" t="s">
        <v>28</v>
      </c>
      <c r="S1606" s="9" t="s">
        <v>71</v>
      </c>
      <c r="T1606" s="9" t="s">
        <v>42</v>
      </c>
      <c r="U1606" s="9" t="s">
        <v>43</v>
      </c>
      <c r="V1606" s="9" t="s">
        <v>4431</v>
      </c>
    </row>
    <row r="1607" spans="1:22" ht="17.100000000000001" customHeight="1" x14ac:dyDescent="0.25">
      <c r="A1607" s="29" t="s">
        <v>4686</v>
      </c>
      <c r="B1607" s="15">
        <v>44745</v>
      </c>
      <c r="C1607" s="9">
        <f t="shared" si="25"/>
        <v>2022</v>
      </c>
      <c r="D1607" s="9" t="str">
        <f>TEXT(salestable[[#This Row],[OrderDate]],"MMM")</f>
        <v>Jul</v>
      </c>
      <c r="E1607" s="14" t="s">
        <v>4687</v>
      </c>
      <c r="F1607" s="14" t="s">
        <v>1170</v>
      </c>
      <c r="G1607" s="14" t="s">
        <v>226</v>
      </c>
      <c r="H1607" s="14" t="s">
        <v>227</v>
      </c>
      <c r="I1607" s="14" t="s">
        <v>108</v>
      </c>
      <c r="J1607" s="14" t="s">
        <v>109</v>
      </c>
      <c r="K1607" s="25">
        <v>4</v>
      </c>
      <c r="L1607" s="16">
        <v>386.96</v>
      </c>
      <c r="M1607" s="17">
        <v>0</v>
      </c>
      <c r="N1607" s="18">
        <v>278.61</v>
      </c>
      <c r="O1607" s="18">
        <v>11.66</v>
      </c>
      <c r="P1607" s="18">
        <v>1838.11</v>
      </c>
      <c r="Q1607" s="14" t="s">
        <v>27</v>
      </c>
      <c r="R1607" s="14" t="s">
        <v>28</v>
      </c>
      <c r="S1607" s="14" t="s">
        <v>100</v>
      </c>
      <c r="T1607" s="14" t="s">
        <v>101</v>
      </c>
      <c r="U1607" s="14" t="s">
        <v>43</v>
      </c>
      <c r="V1607" s="14" t="s">
        <v>1426</v>
      </c>
    </row>
    <row r="1608" spans="1:22" ht="17.100000000000001" customHeight="1" x14ac:dyDescent="0.25">
      <c r="A1608" s="28" t="s">
        <v>4688</v>
      </c>
      <c r="B1608" s="10">
        <v>45402</v>
      </c>
      <c r="C1608" s="9">
        <f t="shared" si="25"/>
        <v>2024</v>
      </c>
      <c r="D1608" s="9" t="str">
        <f>TEXT(salestable[[#This Row],[OrderDate]],"MMM")</f>
        <v>Apr</v>
      </c>
      <c r="E1608" s="9" t="s">
        <v>4689</v>
      </c>
      <c r="F1608" s="9" t="s">
        <v>1520</v>
      </c>
      <c r="G1608" s="9" t="s">
        <v>196</v>
      </c>
      <c r="H1608" s="9" t="s">
        <v>197</v>
      </c>
      <c r="I1608" s="9" t="s">
        <v>98</v>
      </c>
      <c r="J1608" s="9" t="s">
        <v>256</v>
      </c>
      <c r="K1608" s="25">
        <v>1</v>
      </c>
      <c r="L1608" s="11">
        <v>456.77</v>
      </c>
      <c r="M1608" s="12">
        <v>0.05</v>
      </c>
      <c r="N1608" s="13">
        <v>34.71</v>
      </c>
      <c r="O1608" s="13">
        <v>13.38</v>
      </c>
      <c r="P1608" s="13">
        <v>482.02</v>
      </c>
      <c r="Q1608" s="9" t="s">
        <v>27</v>
      </c>
      <c r="R1608" s="9" t="s">
        <v>28</v>
      </c>
      <c r="S1608" s="9" t="s">
        <v>71</v>
      </c>
      <c r="T1608" s="9" t="s">
        <v>42</v>
      </c>
      <c r="U1608" s="9" t="s">
        <v>43</v>
      </c>
      <c r="V1608" s="9" t="s">
        <v>4690</v>
      </c>
    </row>
    <row r="1609" spans="1:22" ht="17.100000000000001" customHeight="1" x14ac:dyDescent="0.25">
      <c r="A1609" s="29" t="s">
        <v>4691</v>
      </c>
      <c r="B1609" s="15">
        <v>45139</v>
      </c>
      <c r="C1609" s="9">
        <f t="shared" si="25"/>
        <v>2023</v>
      </c>
      <c r="D1609" s="9" t="str">
        <f>TEXT(salestable[[#This Row],[OrderDate]],"MMM")</f>
        <v>Aug</v>
      </c>
      <c r="E1609" s="14" t="s">
        <v>4692</v>
      </c>
      <c r="F1609" s="14" t="s">
        <v>753</v>
      </c>
      <c r="G1609" s="14" t="s">
        <v>36</v>
      </c>
      <c r="H1609" s="14" t="s">
        <v>37</v>
      </c>
      <c r="I1609" s="14" t="s">
        <v>38</v>
      </c>
      <c r="J1609" s="14" t="s">
        <v>109</v>
      </c>
      <c r="K1609" s="25">
        <v>2</v>
      </c>
      <c r="L1609" s="16">
        <v>126.23</v>
      </c>
      <c r="M1609" s="17">
        <v>0</v>
      </c>
      <c r="N1609" s="18">
        <v>45.44</v>
      </c>
      <c r="O1609" s="18">
        <v>2.68</v>
      </c>
      <c r="P1609" s="18">
        <v>300.58</v>
      </c>
      <c r="Q1609" s="14" t="s">
        <v>69</v>
      </c>
      <c r="R1609" s="14" t="s">
        <v>28</v>
      </c>
      <c r="S1609" s="14" t="s">
        <v>154</v>
      </c>
      <c r="T1609" s="14" t="s">
        <v>155</v>
      </c>
      <c r="U1609" s="14" t="s">
        <v>72</v>
      </c>
      <c r="V1609" s="14" t="s">
        <v>4693</v>
      </c>
    </row>
    <row r="1610" spans="1:22" ht="17.100000000000001" customHeight="1" x14ac:dyDescent="0.25">
      <c r="A1610" s="28" t="s">
        <v>4694</v>
      </c>
      <c r="B1610" s="10">
        <v>44530</v>
      </c>
      <c r="C1610" s="9">
        <f t="shared" si="25"/>
        <v>2021</v>
      </c>
      <c r="D1610" s="9" t="str">
        <f>TEXT(salestable[[#This Row],[OrderDate]],"MMM")</f>
        <v>Nov</v>
      </c>
      <c r="E1610" s="9" t="s">
        <v>4695</v>
      </c>
      <c r="F1610" s="9" t="s">
        <v>1636</v>
      </c>
      <c r="G1610" s="9" t="s">
        <v>130</v>
      </c>
      <c r="H1610" s="9" t="s">
        <v>131</v>
      </c>
      <c r="I1610" s="9" t="s">
        <v>25</v>
      </c>
      <c r="J1610" s="9" t="s">
        <v>79</v>
      </c>
      <c r="K1610" s="25">
        <v>3</v>
      </c>
      <c r="L1610" s="11">
        <v>83.16</v>
      </c>
      <c r="M1610" s="12">
        <v>0</v>
      </c>
      <c r="N1610" s="13">
        <v>29.94</v>
      </c>
      <c r="O1610" s="13">
        <v>9.25</v>
      </c>
      <c r="P1610" s="13">
        <v>288.67</v>
      </c>
      <c r="Q1610" s="9" t="s">
        <v>153</v>
      </c>
      <c r="R1610" s="9" t="s">
        <v>70</v>
      </c>
      <c r="S1610" s="9" t="s">
        <v>210</v>
      </c>
      <c r="T1610" s="9" t="s">
        <v>42</v>
      </c>
      <c r="U1610" s="9" t="s">
        <v>43</v>
      </c>
      <c r="V1610" s="9" t="s">
        <v>859</v>
      </c>
    </row>
    <row r="1611" spans="1:22" ht="17.100000000000001" customHeight="1" x14ac:dyDescent="0.25">
      <c r="A1611" s="29" t="s">
        <v>4696</v>
      </c>
      <c r="B1611" s="15">
        <v>43912</v>
      </c>
      <c r="C1611" s="9">
        <f t="shared" si="25"/>
        <v>2020</v>
      </c>
      <c r="D1611" s="9" t="str">
        <f>TEXT(salestable[[#This Row],[OrderDate]],"MMM")</f>
        <v>Mar</v>
      </c>
      <c r="E1611" s="14" t="s">
        <v>4697</v>
      </c>
      <c r="F1611" s="14" t="s">
        <v>105</v>
      </c>
      <c r="G1611" s="14" t="s">
        <v>391</v>
      </c>
      <c r="H1611" s="14" t="s">
        <v>392</v>
      </c>
      <c r="I1611" s="14" t="s">
        <v>50</v>
      </c>
      <c r="J1611" s="14" t="s">
        <v>79</v>
      </c>
      <c r="K1611" s="25">
        <v>1</v>
      </c>
      <c r="L1611" s="16">
        <v>123.51</v>
      </c>
      <c r="M1611" s="17">
        <v>0.05</v>
      </c>
      <c r="N1611" s="18">
        <v>0</v>
      </c>
      <c r="O1611" s="18">
        <v>9.2100000000000009</v>
      </c>
      <c r="P1611" s="18">
        <v>126.54</v>
      </c>
      <c r="Q1611" s="14" t="s">
        <v>40</v>
      </c>
      <c r="R1611" s="14" t="s">
        <v>28</v>
      </c>
      <c r="S1611" s="14" t="s">
        <v>41</v>
      </c>
      <c r="T1611" s="14" t="s">
        <v>42</v>
      </c>
      <c r="U1611" s="14" t="s">
        <v>235</v>
      </c>
      <c r="V1611" s="14" t="s">
        <v>4698</v>
      </c>
    </row>
    <row r="1612" spans="1:22" ht="17.100000000000001" customHeight="1" x14ac:dyDescent="0.25">
      <c r="A1612" s="28" t="s">
        <v>4699</v>
      </c>
      <c r="B1612" s="10">
        <v>44344</v>
      </c>
      <c r="C1612" s="9">
        <f t="shared" si="25"/>
        <v>2021</v>
      </c>
      <c r="D1612" s="9" t="str">
        <f>TEXT(salestable[[#This Row],[OrderDate]],"MMM")</f>
        <v>May</v>
      </c>
      <c r="E1612" s="9" t="s">
        <v>4700</v>
      </c>
      <c r="F1612" s="9" t="s">
        <v>1205</v>
      </c>
      <c r="G1612" s="9" t="s">
        <v>521</v>
      </c>
      <c r="H1612" s="9" t="s">
        <v>522</v>
      </c>
      <c r="I1612" s="9" t="s">
        <v>50</v>
      </c>
      <c r="J1612" s="9" t="s">
        <v>26</v>
      </c>
      <c r="K1612" s="25">
        <v>4</v>
      </c>
      <c r="L1612" s="11">
        <v>331.18</v>
      </c>
      <c r="M1612" s="12">
        <v>0</v>
      </c>
      <c r="N1612" s="13">
        <v>66.239999999999995</v>
      </c>
      <c r="O1612" s="13">
        <v>14.96</v>
      </c>
      <c r="P1612" s="13">
        <v>1405.92</v>
      </c>
      <c r="Q1612" s="9" t="s">
        <v>69</v>
      </c>
      <c r="R1612" s="9" t="s">
        <v>28</v>
      </c>
      <c r="S1612" s="9" t="s">
        <v>81</v>
      </c>
      <c r="T1612" s="9" t="s">
        <v>82</v>
      </c>
      <c r="U1612" s="9" t="s">
        <v>72</v>
      </c>
      <c r="V1612" s="9" t="s">
        <v>4701</v>
      </c>
    </row>
    <row r="1613" spans="1:22" ht="17.100000000000001" customHeight="1" x14ac:dyDescent="0.25">
      <c r="A1613" s="29" t="s">
        <v>4702</v>
      </c>
      <c r="B1613" s="15">
        <v>44645</v>
      </c>
      <c r="C1613" s="9">
        <f t="shared" si="25"/>
        <v>2022</v>
      </c>
      <c r="D1613" s="9" t="str">
        <f>TEXT(salestable[[#This Row],[OrderDate]],"MMM")</f>
        <v>Mar</v>
      </c>
      <c r="E1613" s="14" t="s">
        <v>4703</v>
      </c>
      <c r="F1613" s="14" t="s">
        <v>291</v>
      </c>
      <c r="G1613" s="14" t="s">
        <v>380</v>
      </c>
      <c r="H1613" s="14" t="s">
        <v>381</v>
      </c>
      <c r="I1613" s="14" t="s">
        <v>50</v>
      </c>
      <c r="J1613" s="14" t="s">
        <v>109</v>
      </c>
      <c r="K1613" s="25">
        <v>2</v>
      </c>
      <c r="L1613" s="16">
        <v>563.96</v>
      </c>
      <c r="M1613" s="17">
        <v>0</v>
      </c>
      <c r="N1613" s="18">
        <v>90.23</v>
      </c>
      <c r="O1613" s="18">
        <v>0.19</v>
      </c>
      <c r="P1613" s="18">
        <v>1218.3399999999999</v>
      </c>
      <c r="Q1613" s="14" t="s">
        <v>40</v>
      </c>
      <c r="R1613" s="14" t="s">
        <v>132</v>
      </c>
      <c r="S1613" s="14" t="s">
        <v>81</v>
      </c>
      <c r="T1613" s="14" t="s">
        <v>82</v>
      </c>
      <c r="U1613" s="14" t="s">
        <v>43</v>
      </c>
      <c r="V1613" s="14" t="s">
        <v>3125</v>
      </c>
    </row>
    <row r="1614" spans="1:22" ht="17.100000000000001" customHeight="1" x14ac:dyDescent="0.25">
      <c r="A1614" s="28" t="s">
        <v>4704</v>
      </c>
      <c r="B1614" s="10">
        <v>44539</v>
      </c>
      <c r="C1614" s="9">
        <f t="shared" si="25"/>
        <v>2021</v>
      </c>
      <c r="D1614" s="9" t="str">
        <f>TEXT(salestable[[#This Row],[OrderDate]],"MMM")</f>
        <v>Dec</v>
      </c>
      <c r="E1614" s="9" t="s">
        <v>4705</v>
      </c>
      <c r="F1614" s="9" t="s">
        <v>271</v>
      </c>
      <c r="G1614" s="9" t="s">
        <v>130</v>
      </c>
      <c r="H1614" s="9" t="s">
        <v>131</v>
      </c>
      <c r="I1614" s="9" t="s">
        <v>50</v>
      </c>
      <c r="J1614" s="9" t="s">
        <v>109</v>
      </c>
      <c r="K1614" s="25">
        <v>1</v>
      </c>
      <c r="L1614" s="11">
        <v>549.54999999999995</v>
      </c>
      <c r="M1614" s="12">
        <v>0.05</v>
      </c>
      <c r="N1614" s="13">
        <v>62.65</v>
      </c>
      <c r="O1614" s="13">
        <v>11.75</v>
      </c>
      <c r="P1614" s="13">
        <v>596.47</v>
      </c>
      <c r="Q1614" s="9" t="s">
        <v>59</v>
      </c>
      <c r="R1614" s="9" t="s">
        <v>28</v>
      </c>
      <c r="S1614" s="9" t="s">
        <v>228</v>
      </c>
      <c r="T1614" s="9" t="s">
        <v>82</v>
      </c>
      <c r="U1614" s="9" t="s">
        <v>31</v>
      </c>
      <c r="V1614" s="9" t="s">
        <v>1678</v>
      </c>
    </row>
    <row r="1615" spans="1:22" ht="17.100000000000001" customHeight="1" x14ac:dyDescent="0.25">
      <c r="A1615" s="29" t="s">
        <v>4706</v>
      </c>
      <c r="B1615" s="15">
        <v>45377</v>
      </c>
      <c r="C1615" s="9">
        <f t="shared" si="25"/>
        <v>2024</v>
      </c>
      <c r="D1615" s="9" t="str">
        <f>TEXT(salestable[[#This Row],[OrderDate]],"MMM")</f>
        <v>Mar</v>
      </c>
      <c r="E1615" s="14" t="s">
        <v>998</v>
      </c>
      <c r="F1615" s="14" t="s">
        <v>1372</v>
      </c>
      <c r="G1615" s="14" t="s">
        <v>374</v>
      </c>
      <c r="H1615" s="14" t="s">
        <v>375</v>
      </c>
      <c r="I1615" s="14" t="s">
        <v>50</v>
      </c>
      <c r="J1615" s="14" t="s">
        <v>256</v>
      </c>
      <c r="K1615" s="25">
        <v>4</v>
      </c>
      <c r="L1615" s="16">
        <v>328.74</v>
      </c>
      <c r="M1615" s="17">
        <v>0.05</v>
      </c>
      <c r="N1615" s="18">
        <v>99.94</v>
      </c>
      <c r="O1615" s="18">
        <v>0.11</v>
      </c>
      <c r="P1615" s="18">
        <v>1349.26</v>
      </c>
      <c r="Q1615" s="14" t="s">
        <v>40</v>
      </c>
      <c r="R1615" s="14" t="s">
        <v>28</v>
      </c>
      <c r="S1615" s="14" t="s">
        <v>139</v>
      </c>
      <c r="T1615" s="14" t="s">
        <v>140</v>
      </c>
      <c r="U1615" s="14" t="s">
        <v>43</v>
      </c>
      <c r="V1615" s="14" t="s">
        <v>888</v>
      </c>
    </row>
    <row r="1616" spans="1:22" ht="17.100000000000001" customHeight="1" x14ac:dyDescent="0.25">
      <c r="A1616" s="28" t="s">
        <v>4707</v>
      </c>
      <c r="B1616" s="10">
        <v>44576</v>
      </c>
      <c r="C1616" s="9">
        <f t="shared" si="25"/>
        <v>2022</v>
      </c>
      <c r="D1616" s="9" t="str">
        <f>TEXT(salestable[[#This Row],[OrderDate]],"MMM")</f>
        <v>Jan</v>
      </c>
      <c r="E1616" s="9" t="s">
        <v>4708</v>
      </c>
      <c r="F1616" s="9" t="s">
        <v>1736</v>
      </c>
      <c r="G1616" s="9" t="s">
        <v>164</v>
      </c>
      <c r="H1616" s="9" t="s">
        <v>165</v>
      </c>
      <c r="I1616" s="9" t="s">
        <v>108</v>
      </c>
      <c r="J1616" s="9" t="s">
        <v>58</v>
      </c>
      <c r="K1616" s="25">
        <v>3</v>
      </c>
      <c r="L1616" s="11">
        <v>565.65</v>
      </c>
      <c r="M1616" s="12">
        <v>0.15</v>
      </c>
      <c r="N1616" s="13">
        <v>115.39</v>
      </c>
      <c r="O1616" s="13">
        <v>11.62</v>
      </c>
      <c r="P1616" s="13">
        <v>1569.42</v>
      </c>
      <c r="Q1616" s="9" t="s">
        <v>69</v>
      </c>
      <c r="R1616" s="9" t="s">
        <v>28</v>
      </c>
      <c r="S1616" s="9" t="s">
        <v>89</v>
      </c>
      <c r="T1616" s="9" t="s">
        <v>90</v>
      </c>
      <c r="U1616" s="9" t="s">
        <v>31</v>
      </c>
      <c r="V1616" s="9" t="s">
        <v>4709</v>
      </c>
    </row>
    <row r="1617" spans="1:22" ht="17.100000000000001" customHeight="1" x14ac:dyDescent="0.25">
      <c r="A1617" s="29" t="s">
        <v>4710</v>
      </c>
      <c r="B1617" s="15">
        <v>44853</v>
      </c>
      <c r="C1617" s="9">
        <f t="shared" si="25"/>
        <v>2022</v>
      </c>
      <c r="D1617" s="9" t="str">
        <f>TEXT(salestable[[#This Row],[OrderDate]],"MMM")</f>
        <v>Oct</v>
      </c>
      <c r="E1617" s="14" t="s">
        <v>4711</v>
      </c>
      <c r="F1617" s="14" t="s">
        <v>232</v>
      </c>
      <c r="G1617" s="14" t="s">
        <v>812</v>
      </c>
      <c r="H1617" s="14" t="s">
        <v>813</v>
      </c>
      <c r="I1617" s="14" t="s">
        <v>180</v>
      </c>
      <c r="J1617" s="14" t="s">
        <v>354</v>
      </c>
      <c r="K1617" s="25">
        <v>5</v>
      </c>
      <c r="L1617" s="16">
        <v>252.2</v>
      </c>
      <c r="M1617" s="17">
        <v>0</v>
      </c>
      <c r="N1617" s="18">
        <v>100.88</v>
      </c>
      <c r="O1617" s="18">
        <v>4.08</v>
      </c>
      <c r="P1617" s="18">
        <v>1365.96</v>
      </c>
      <c r="Q1617" s="14" t="s">
        <v>69</v>
      </c>
      <c r="R1617" s="14" t="s">
        <v>28</v>
      </c>
      <c r="S1617" s="14" t="s">
        <v>188</v>
      </c>
      <c r="T1617" s="14" t="s">
        <v>82</v>
      </c>
      <c r="U1617" s="14" t="s">
        <v>43</v>
      </c>
      <c r="V1617" s="14" t="s">
        <v>3819</v>
      </c>
    </row>
    <row r="1618" spans="1:22" ht="17.100000000000001" customHeight="1" x14ac:dyDescent="0.25">
      <c r="A1618" s="28" t="s">
        <v>4712</v>
      </c>
      <c r="B1618" s="10">
        <v>45240</v>
      </c>
      <c r="C1618" s="9">
        <f t="shared" si="25"/>
        <v>2023</v>
      </c>
      <c r="D1618" s="9" t="str">
        <f>TEXT(salestable[[#This Row],[OrderDate]],"MMM")</f>
        <v>Nov</v>
      </c>
      <c r="E1618" s="9" t="s">
        <v>4713</v>
      </c>
      <c r="F1618" s="9" t="s">
        <v>1321</v>
      </c>
      <c r="G1618" s="9" t="s">
        <v>233</v>
      </c>
      <c r="H1618" s="9" t="s">
        <v>234</v>
      </c>
      <c r="I1618" s="9" t="s">
        <v>108</v>
      </c>
      <c r="J1618" s="9" t="s">
        <v>26</v>
      </c>
      <c r="K1618" s="25">
        <v>3</v>
      </c>
      <c r="L1618" s="11">
        <v>461.27</v>
      </c>
      <c r="M1618" s="12">
        <v>0.25</v>
      </c>
      <c r="N1618" s="13">
        <v>83.03</v>
      </c>
      <c r="O1618" s="13">
        <v>2.12</v>
      </c>
      <c r="P1618" s="13">
        <v>1123.01</v>
      </c>
      <c r="Q1618" s="9" t="s">
        <v>69</v>
      </c>
      <c r="R1618" s="9" t="s">
        <v>132</v>
      </c>
      <c r="S1618" s="9" t="s">
        <v>71</v>
      </c>
      <c r="T1618" s="9" t="s">
        <v>42</v>
      </c>
      <c r="U1618" s="9" t="s">
        <v>43</v>
      </c>
      <c r="V1618" s="9" t="s">
        <v>3338</v>
      </c>
    </row>
    <row r="1619" spans="1:22" ht="17.100000000000001" customHeight="1" x14ac:dyDescent="0.25">
      <c r="A1619" s="29" t="s">
        <v>4714</v>
      </c>
      <c r="B1619" s="15">
        <v>44537</v>
      </c>
      <c r="C1619" s="9">
        <f t="shared" si="25"/>
        <v>2021</v>
      </c>
      <c r="D1619" s="9" t="str">
        <f>TEXT(salestable[[#This Row],[OrderDate]],"MMM")</f>
        <v>Dec</v>
      </c>
      <c r="E1619" s="14" t="s">
        <v>4715</v>
      </c>
      <c r="F1619" s="14" t="s">
        <v>724</v>
      </c>
      <c r="G1619" s="14" t="s">
        <v>456</v>
      </c>
      <c r="H1619" s="14" t="s">
        <v>457</v>
      </c>
      <c r="I1619" s="14" t="s">
        <v>98</v>
      </c>
      <c r="J1619" s="14" t="s">
        <v>109</v>
      </c>
      <c r="K1619" s="25">
        <v>1</v>
      </c>
      <c r="L1619" s="16">
        <v>95.64</v>
      </c>
      <c r="M1619" s="17">
        <v>0</v>
      </c>
      <c r="N1619" s="18">
        <v>7.65</v>
      </c>
      <c r="O1619" s="18">
        <v>6.62</v>
      </c>
      <c r="P1619" s="18">
        <v>109.91</v>
      </c>
      <c r="Q1619" s="14" t="s">
        <v>80</v>
      </c>
      <c r="R1619" s="14" t="s">
        <v>28</v>
      </c>
      <c r="S1619" s="14" t="s">
        <v>228</v>
      </c>
      <c r="T1619" s="14" t="s">
        <v>82</v>
      </c>
      <c r="U1619" s="14" t="s">
        <v>43</v>
      </c>
      <c r="V1619" s="14" t="s">
        <v>2104</v>
      </c>
    </row>
    <row r="1620" spans="1:22" ht="17.100000000000001" customHeight="1" x14ac:dyDescent="0.25">
      <c r="A1620" s="28" t="s">
        <v>4716</v>
      </c>
      <c r="B1620" s="10">
        <v>44301</v>
      </c>
      <c r="C1620" s="9">
        <f t="shared" si="25"/>
        <v>2021</v>
      </c>
      <c r="D1620" s="9" t="str">
        <f>TEXT(salestable[[#This Row],[OrderDate]],"MMM")</f>
        <v>Apr</v>
      </c>
      <c r="E1620" s="9" t="s">
        <v>4717</v>
      </c>
      <c r="F1620" s="9" t="s">
        <v>1885</v>
      </c>
      <c r="G1620" s="9" t="s">
        <v>151</v>
      </c>
      <c r="H1620" s="9" t="s">
        <v>152</v>
      </c>
      <c r="I1620" s="9" t="s">
        <v>38</v>
      </c>
      <c r="J1620" s="9" t="s">
        <v>68</v>
      </c>
      <c r="K1620" s="25">
        <v>1</v>
      </c>
      <c r="L1620" s="11">
        <v>521.34</v>
      </c>
      <c r="M1620" s="12">
        <v>0</v>
      </c>
      <c r="N1620" s="13">
        <v>26.07</v>
      </c>
      <c r="O1620" s="13">
        <v>1.86</v>
      </c>
      <c r="P1620" s="13">
        <v>549.27</v>
      </c>
      <c r="Q1620" s="9" t="s">
        <v>40</v>
      </c>
      <c r="R1620" s="9" t="s">
        <v>132</v>
      </c>
      <c r="S1620" s="9" t="s">
        <v>116</v>
      </c>
      <c r="T1620" s="9" t="s">
        <v>42</v>
      </c>
      <c r="U1620" s="9" t="s">
        <v>43</v>
      </c>
      <c r="V1620" s="9" t="s">
        <v>4718</v>
      </c>
    </row>
    <row r="1621" spans="1:22" ht="17.100000000000001" customHeight="1" x14ac:dyDescent="0.25">
      <c r="A1621" s="29" t="s">
        <v>4719</v>
      </c>
      <c r="B1621" s="15">
        <v>44973</v>
      </c>
      <c r="C1621" s="9">
        <f t="shared" si="25"/>
        <v>2023</v>
      </c>
      <c r="D1621" s="9" t="str">
        <f>TEXT(salestable[[#This Row],[OrderDate]],"MMM")</f>
        <v>Feb</v>
      </c>
      <c r="E1621" s="14" t="s">
        <v>4720</v>
      </c>
      <c r="F1621" s="14" t="s">
        <v>974</v>
      </c>
      <c r="G1621" s="14" t="s">
        <v>261</v>
      </c>
      <c r="H1621" s="14" t="s">
        <v>262</v>
      </c>
      <c r="I1621" s="14" t="s">
        <v>180</v>
      </c>
      <c r="J1621" s="14" t="s">
        <v>256</v>
      </c>
      <c r="K1621" s="25">
        <v>5</v>
      </c>
      <c r="L1621" s="16">
        <v>512.94000000000005</v>
      </c>
      <c r="M1621" s="17">
        <v>0.15</v>
      </c>
      <c r="N1621" s="18">
        <v>261.60000000000002</v>
      </c>
      <c r="O1621" s="18">
        <v>0.04</v>
      </c>
      <c r="P1621" s="18">
        <v>2441.64</v>
      </c>
      <c r="Q1621" s="14" t="s">
        <v>27</v>
      </c>
      <c r="R1621" s="14" t="s">
        <v>28</v>
      </c>
      <c r="S1621" s="14" t="s">
        <v>51</v>
      </c>
      <c r="T1621" s="14" t="s">
        <v>42</v>
      </c>
      <c r="U1621" s="14" t="s">
        <v>43</v>
      </c>
      <c r="V1621" s="14" t="s">
        <v>4721</v>
      </c>
    </row>
    <row r="1622" spans="1:22" ht="17.100000000000001" customHeight="1" x14ac:dyDescent="0.25">
      <c r="A1622" s="28" t="s">
        <v>4722</v>
      </c>
      <c r="B1622" s="10">
        <v>44226</v>
      </c>
      <c r="C1622" s="9">
        <f t="shared" si="25"/>
        <v>2021</v>
      </c>
      <c r="D1622" s="9" t="str">
        <f>TEXT(salestable[[#This Row],[OrderDate]],"MMM")</f>
        <v>Jan</v>
      </c>
      <c r="E1622" s="9" t="s">
        <v>4723</v>
      </c>
      <c r="F1622" s="9" t="s">
        <v>163</v>
      </c>
      <c r="G1622" s="9" t="s">
        <v>106</v>
      </c>
      <c r="H1622" s="9" t="s">
        <v>107</v>
      </c>
      <c r="I1622" s="9" t="s">
        <v>25</v>
      </c>
      <c r="J1622" s="9" t="s">
        <v>123</v>
      </c>
      <c r="K1622" s="25">
        <v>5</v>
      </c>
      <c r="L1622" s="11">
        <v>576.54</v>
      </c>
      <c r="M1622" s="12">
        <v>0.2</v>
      </c>
      <c r="N1622" s="13">
        <v>276.74</v>
      </c>
      <c r="O1622" s="13">
        <v>8.24</v>
      </c>
      <c r="P1622" s="13">
        <v>2591.14</v>
      </c>
      <c r="Q1622" s="9" t="s">
        <v>153</v>
      </c>
      <c r="R1622" s="9" t="s">
        <v>28</v>
      </c>
      <c r="S1622" s="9" t="s">
        <v>210</v>
      </c>
      <c r="T1622" s="9" t="s">
        <v>42</v>
      </c>
      <c r="U1622" s="9" t="s">
        <v>43</v>
      </c>
      <c r="V1622" s="9" t="s">
        <v>661</v>
      </c>
    </row>
    <row r="1623" spans="1:22" ht="17.100000000000001" customHeight="1" x14ac:dyDescent="0.25">
      <c r="A1623" s="29" t="s">
        <v>4724</v>
      </c>
      <c r="B1623" s="15">
        <v>45386</v>
      </c>
      <c r="C1623" s="9">
        <f t="shared" si="25"/>
        <v>2024</v>
      </c>
      <c r="D1623" s="9" t="str">
        <f>TEXT(salestable[[#This Row],[OrderDate]],"MMM")</f>
        <v>Apr</v>
      </c>
      <c r="E1623" s="14" t="s">
        <v>4725</v>
      </c>
      <c r="F1623" s="14" t="s">
        <v>275</v>
      </c>
      <c r="G1623" s="14" t="s">
        <v>137</v>
      </c>
      <c r="H1623" s="14" t="s">
        <v>138</v>
      </c>
      <c r="I1623" s="14" t="s">
        <v>180</v>
      </c>
      <c r="J1623" s="14" t="s">
        <v>109</v>
      </c>
      <c r="K1623" s="25">
        <v>2</v>
      </c>
      <c r="L1623" s="16">
        <v>305.19</v>
      </c>
      <c r="M1623" s="17">
        <v>0.1</v>
      </c>
      <c r="N1623" s="18">
        <v>27.47</v>
      </c>
      <c r="O1623" s="18">
        <v>5.32</v>
      </c>
      <c r="P1623" s="18">
        <v>582.13</v>
      </c>
      <c r="Q1623" s="14" t="s">
        <v>27</v>
      </c>
      <c r="R1623" s="14" t="s">
        <v>28</v>
      </c>
      <c r="S1623" s="14" t="s">
        <v>210</v>
      </c>
      <c r="T1623" s="14" t="s">
        <v>42</v>
      </c>
      <c r="U1623" s="14" t="s">
        <v>31</v>
      </c>
      <c r="V1623" s="14" t="s">
        <v>1233</v>
      </c>
    </row>
    <row r="1624" spans="1:22" ht="17.100000000000001" customHeight="1" x14ac:dyDescent="0.25">
      <c r="A1624" s="28" t="s">
        <v>4726</v>
      </c>
      <c r="B1624" s="10">
        <v>44091</v>
      </c>
      <c r="C1624" s="9">
        <f t="shared" si="25"/>
        <v>2020</v>
      </c>
      <c r="D1624" s="9" t="str">
        <f>TEXT(salestable[[#This Row],[OrderDate]],"MMM")</f>
        <v>Sep</v>
      </c>
      <c r="E1624" s="9" t="s">
        <v>4727</v>
      </c>
      <c r="F1624" s="9" t="s">
        <v>343</v>
      </c>
      <c r="G1624" s="9" t="s">
        <v>56</v>
      </c>
      <c r="H1624" s="9" t="s">
        <v>57</v>
      </c>
      <c r="I1624" s="9" t="s">
        <v>25</v>
      </c>
      <c r="J1624" s="9" t="s">
        <v>123</v>
      </c>
      <c r="K1624" s="25">
        <v>5</v>
      </c>
      <c r="L1624" s="11">
        <v>336.04</v>
      </c>
      <c r="M1624" s="12">
        <v>0.05</v>
      </c>
      <c r="N1624" s="13">
        <v>79.81</v>
      </c>
      <c r="O1624" s="13">
        <v>11.96</v>
      </c>
      <c r="P1624" s="13">
        <v>1687.96</v>
      </c>
      <c r="Q1624" s="9" t="s">
        <v>80</v>
      </c>
      <c r="R1624" s="9" t="s">
        <v>28</v>
      </c>
      <c r="S1624" s="9" t="s">
        <v>221</v>
      </c>
      <c r="T1624" s="9" t="s">
        <v>222</v>
      </c>
      <c r="U1624" s="9" t="s">
        <v>43</v>
      </c>
      <c r="V1624" s="9" t="s">
        <v>288</v>
      </c>
    </row>
    <row r="1625" spans="1:22" ht="17.100000000000001" customHeight="1" x14ac:dyDescent="0.25">
      <c r="A1625" s="29" t="s">
        <v>4728</v>
      </c>
      <c r="B1625" s="15">
        <v>44635</v>
      </c>
      <c r="C1625" s="9">
        <f t="shared" si="25"/>
        <v>2022</v>
      </c>
      <c r="D1625" s="9" t="str">
        <f>TEXT(salestable[[#This Row],[OrderDate]],"MMM")</f>
        <v>Mar</v>
      </c>
      <c r="E1625" s="14" t="s">
        <v>4729</v>
      </c>
      <c r="F1625" s="14" t="s">
        <v>768</v>
      </c>
      <c r="G1625" s="14" t="s">
        <v>302</v>
      </c>
      <c r="H1625" s="14" t="s">
        <v>303</v>
      </c>
      <c r="I1625" s="14" t="s">
        <v>38</v>
      </c>
      <c r="J1625" s="14" t="s">
        <v>79</v>
      </c>
      <c r="K1625" s="25">
        <v>5</v>
      </c>
      <c r="L1625" s="16">
        <v>178.15</v>
      </c>
      <c r="M1625" s="17">
        <v>0.05</v>
      </c>
      <c r="N1625" s="18">
        <v>101.55</v>
      </c>
      <c r="O1625" s="18">
        <v>7.25</v>
      </c>
      <c r="P1625" s="18">
        <v>955.01</v>
      </c>
      <c r="Q1625" s="14" t="s">
        <v>153</v>
      </c>
      <c r="R1625" s="14" t="s">
        <v>132</v>
      </c>
      <c r="S1625" s="14" t="s">
        <v>221</v>
      </c>
      <c r="T1625" s="14" t="s">
        <v>222</v>
      </c>
      <c r="U1625" s="14" t="s">
        <v>43</v>
      </c>
      <c r="V1625" s="14" t="s">
        <v>4730</v>
      </c>
    </row>
    <row r="1626" spans="1:22" ht="17.100000000000001" customHeight="1" x14ac:dyDescent="0.25">
      <c r="A1626" s="28" t="s">
        <v>4731</v>
      </c>
      <c r="B1626" s="10">
        <v>44764</v>
      </c>
      <c r="C1626" s="9">
        <f t="shared" si="25"/>
        <v>2022</v>
      </c>
      <c r="D1626" s="9" t="str">
        <f>TEXT(salestable[[#This Row],[OrderDate]],"MMM")</f>
        <v>Jul</v>
      </c>
      <c r="E1626" s="9" t="s">
        <v>4732</v>
      </c>
      <c r="F1626" s="9" t="s">
        <v>1496</v>
      </c>
      <c r="G1626" s="9" t="s">
        <v>380</v>
      </c>
      <c r="H1626" s="9" t="s">
        <v>381</v>
      </c>
      <c r="I1626" s="9" t="s">
        <v>38</v>
      </c>
      <c r="J1626" s="9" t="s">
        <v>58</v>
      </c>
      <c r="K1626" s="25">
        <v>5</v>
      </c>
      <c r="L1626" s="11">
        <v>575.97</v>
      </c>
      <c r="M1626" s="12">
        <v>0.2</v>
      </c>
      <c r="N1626" s="13">
        <v>115.19</v>
      </c>
      <c r="O1626" s="13">
        <v>1.88</v>
      </c>
      <c r="P1626" s="13">
        <v>2420.9499999999998</v>
      </c>
      <c r="Q1626" s="9" t="s">
        <v>69</v>
      </c>
      <c r="R1626" s="9" t="s">
        <v>28</v>
      </c>
      <c r="S1626" s="9" t="s">
        <v>154</v>
      </c>
      <c r="T1626" s="9" t="s">
        <v>155</v>
      </c>
      <c r="U1626" s="9" t="s">
        <v>43</v>
      </c>
      <c r="V1626" s="9" t="s">
        <v>436</v>
      </c>
    </row>
    <row r="1627" spans="1:22" ht="17.100000000000001" customHeight="1" x14ac:dyDescent="0.25">
      <c r="A1627" s="29" t="s">
        <v>4733</v>
      </c>
      <c r="B1627" s="15">
        <v>45110</v>
      </c>
      <c r="C1627" s="9">
        <f t="shared" si="25"/>
        <v>2023</v>
      </c>
      <c r="D1627" s="9" t="str">
        <f>TEXT(salestable[[#This Row],[OrderDate]],"MMM")</f>
        <v>Jul</v>
      </c>
      <c r="E1627" s="14" t="s">
        <v>4734</v>
      </c>
      <c r="F1627" s="14" t="s">
        <v>425</v>
      </c>
      <c r="G1627" s="14" t="s">
        <v>202</v>
      </c>
      <c r="H1627" s="14" t="s">
        <v>203</v>
      </c>
      <c r="I1627" s="14" t="s">
        <v>180</v>
      </c>
      <c r="J1627" s="14" t="s">
        <v>68</v>
      </c>
      <c r="K1627" s="25">
        <v>3</v>
      </c>
      <c r="L1627" s="16">
        <v>119.69</v>
      </c>
      <c r="M1627" s="17">
        <v>0.15</v>
      </c>
      <c r="N1627" s="18">
        <v>15.26</v>
      </c>
      <c r="O1627" s="18">
        <v>5.68</v>
      </c>
      <c r="P1627" s="18">
        <v>326.14999999999998</v>
      </c>
      <c r="Q1627" s="14" t="s">
        <v>27</v>
      </c>
      <c r="R1627" s="14" t="s">
        <v>28</v>
      </c>
      <c r="S1627" s="14" t="s">
        <v>124</v>
      </c>
      <c r="T1627" s="14" t="s">
        <v>125</v>
      </c>
      <c r="U1627" s="14" t="s">
        <v>43</v>
      </c>
      <c r="V1627" s="14" t="s">
        <v>4735</v>
      </c>
    </row>
    <row r="1628" spans="1:22" ht="17.100000000000001" customHeight="1" x14ac:dyDescent="0.25">
      <c r="A1628" s="28" t="s">
        <v>4736</v>
      </c>
      <c r="B1628" s="10">
        <v>45588</v>
      </c>
      <c r="C1628" s="9">
        <f t="shared" si="25"/>
        <v>2024</v>
      </c>
      <c r="D1628" s="9" t="str">
        <f>TEXT(salestable[[#This Row],[OrderDate]],"MMM")</f>
        <v>Oct</v>
      </c>
      <c r="E1628" s="9" t="s">
        <v>4737</v>
      </c>
      <c r="F1628" s="9" t="s">
        <v>120</v>
      </c>
      <c r="G1628" s="9" t="s">
        <v>945</v>
      </c>
      <c r="H1628" s="9" t="s">
        <v>946</v>
      </c>
      <c r="I1628" s="9" t="s">
        <v>108</v>
      </c>
      <c r="J1628" s="9" t="s">
        <v>26</v>
      </c>
      <c r="K1628" s="25">
        <v>2</v>
      </c>
      <c r="L1628" s="11">
        <v>498.95</v>
      </c>
      <c r="M1628" s="12">
        <v>0.05</v>
      </c>
      <c r="N1628" s="13">
        <v>47.4</v>
      </c>
      <c r="O1628" s="13">
        <v>5.62</v>
      </c>
      <c r="P1628" s="13">
        <v>1001.02</v>
      </c>
      <c r="Q1628" s="9" t="s">
        <v>27</v>
      </c>
      <c r="R1628" s="9" t="s">
        <v>28</v>
      </c>
      <c r="S1628" s="9" t="s">
        <v>100</v>
      </c>
      <c r="T1628" s="9" t="s">
        <v>101</v>
      </c>
      <c r="U1628" s="9" t="s">
        <v>43</v>
      </c>
      <c r="V1628" s="9" t="s">
        <v>1981</v>
      </c>
    </row>
    <row r="1629" spans="1:22" ht="17.100000000000001" customHeight="1" x14ac:dyDescent="0.25">
      <c r="A1629" s="29" t="s">
        <v>4738</v>
      </c>
      <c r="B1629" s="15">
        <v>44735</v>
      </c>
      <c r="C1629" s="9">
        <f t="shared" si="25"/>
        <v>2022</v>
      </c>
      <c r="D1629" s="9" t="str">
        <f>TEXT(salestable[[#This Row],[OrderDate]],"MMM")</f>
        <v>Jun</v>
      </c>
      <c r="E1629" s="14" t="s">
        <v>4739</v>
      </c>
      <c r="F1629" s="14" t="s">
        <v>801</v>
      </c>
      <c r="G1629" s="14" t="s">
        <v>196</v>
      </c>
      <c r="H1629" s="14" t="s">
        <v>197</v>
      </c>
      <c r="I1629" s="14" t="s">
        <v>50</v>
      </c>
      <c r="J1629" s="14" t="s">
        <v>123</v>
      </c>
      <c r="K1629" s="25">
        <v>5</v>
      </c>
      <c r="L1629" s="16">
        <v>473.14</v>
      </c>
      <c r="M1629" s="17">
        <v>0.3</v>
      </c>
      <c r="N1629" s="18">
        <v>82.8</v>
      </c>
      <c r="O1629" s="18">
        <v>3.57</v>
      </c>
      <c r="P1629" s="18">
        <v>1742.36</v>
      </c>
      <c r="Q1629" s="14" t="s">
        <v>40</v>
      </c>
      <c r="R1629" s="14" t="s">
        <v>132</v>
      </c>
      <c r="S1629" s="14" t="s">
        <v>124</v>
      </c>
      <c r="T1629" s="14" t="s">
        <v>125</v>
      </c>
      <c r="U1629" s="14" t="s">
        <v>43</v>
      </c>
      <c r="V1629" s="14" t="s">
        <v>2727</v>
      </c>
    </row>
    <row r="1630" spans="1:22" ht="17.100000000000001" customHeight="1" x14ac:dyDescent="0.25">
      <c r="A1630" s="28" t="s">
        <v>4740</v>
      </c>
      <c r="B1630" s="10">
        <v>45080</v>
      </c>
      <c r="C1630" s="9">
        <f t="shared" si="25"/>
        <v>2023</v>
      </c>
      <c r="D1630" s="9" t="str">
        <f>TEXT(salestable[[#This Row],[OrderDate]],"MMM")</f>
        <v>Jun</v>
      </c>
      <c r="E1630" s="9" t="s">
        <v>4741</v>
      </c>
      <c r="F1630" s="9" t="s">
        <v>652</v>
      </c>
      <c r="G1630" s="9" t="s">
        <v>96</v>
      </c>
      <c r="H1630" s="9" t="s">
        <v>97</v>
      </c>
      <c r="I1630" s="9" t="s">
        <v>38</v>
      </c>
      <c r="J1630" s="9" t="s">
        <v>354</v>
      </c>
      <c r="K1630" s="25">
        <v>2</v>
      </c>
      <c r="L1630" s="11">
        <v>73.47</v>
      </c>
      <c r="M1630" s="12">
        <v>0</v>
      </c>
      <c r="N1630" s="13">
        <v>0</v>
      </c>
      <c r="O1630" s="13">
        <v>14.9</v>
      </c>
      <c r="P1630" s="13">
        <v>161.84</v>
      </c>
      <c r="Q1630" s="9" t="s">
        <v>69</v>
      </c>
      <c r="R1630" s="9" t="s">
        <v>28</v>
      </c>
      <c r="S1630" s="9" t="s">
        <v>221</v>
      </c>
      <c r="T1630" s="9" t="s">
        <v>222</v>
      </c>
      <c r="U1630" s="9" t="s">
        <v>43</v>
      </c>
      <c r="V1630" s="9" t="s">
        <v>4742</v>
      </c>
    </row>
    <row r="1631" spans="1:22" ht="17.100000000000001" customHeight="1" x14ac:dyDescent="0.25">
      <c r="A1631" s="29" t="s">
        <v>4743</v>
      </c>
      <c r="B1631" s="15">
        <v>44907</v>
      </c>
      <c r="C1631" s="9">
        <f t="shared" si="25"/>
        <v>2022</v>
      </c>
      <c r="D1631" s="9" t="str">
        <f>TEXT(salestable[[#This Row],[OrderDate]],"MMM")</f>
        <v>Dec</v>
      </c>
      <c r="E1631" s="14" t="s">
        <v>4744</v>
      </c>
      <c r="F1631" s="14" t="s">
        <v>1509</v>
      </c>
      <c r="G1631" s="14" t="s">
        <v>226</v>
      </c>
      <c r="H1631" s="14" t="s">
        <v>227</v>
      </c>
      <c r="I1631" s="14" t="s">
        <v>108</v>
      </c>
      <c r="J1631" s="14" t="s">
        <v>354</v>
      </c>
      <c r="K1631" s="25">
        <v>5</v>
      </c>
      <c r="L1631" s="16">
        <v>41.59</v>
      </c>
      <c r="M1631" s="17">
        <v>0.05</v>
      </c>
      <c r="N1631" s="18">
        <v>23.71</v>
      </c>
      <c r="O1631" s="18">
        <v>3.97</v>
      </c>
      <c r="P1631" s="18">
        <v>225.23</v>
      </c>
      <c r="Q1631" s="14" t="s">
        <v>40</v>
      </c>
      <c r="R1631" s="14" t="s">
        <v>99</v>
      </c>
      <c r="S1631" s="14" t="s">
        <v>29</v>
      </c>
      <c r="T1631" s="14" t="s">
        <v>30</v>
      </c>
      <c r="U1631" s="14" t="s">
        <v>31</v>
      </c>
      <c r="V1631" s="14" t="s">
        <v>4025</v>
      </c>
    </row>
    <row r="1632" spans="1:22" ht="17.100000000000001" customHeight="1" x14ac:dyDescent="0.25">
      <c r="A1632" s="28" t="s">
        <v>4745</v>
      </c>
      <c r="B1632" s="10">
        <v>44770</v>
      </c>
      <c r="C1632" s="9">
        <f t="shared" si="25"/>
        <v>2022</v>
      </c>
      <c r="D1632" s="9" t="str">
        <f>TEXT(salestable[[#This Row],[OrderDate]],"MMM")</f>
        <v>Jul</v>
      </c>
      <c r="E1632" s="9" t="s">
        <v>4746</v>
      </c>
      <c r="F1632" s="9" t="s">
        <v>1085</v>
      </c>
      <c r="G1632" s="9" t="s">
        <v>352</v>
      </c>
      <c r="H1632" s="9" t="s">
        <v>353</v>
      </c>
      <c r="I1632" s="9" t="s">
        <v>108</v>
      </c>
      <c r="J1632" s="9" t="s">
        <v>79</v>
      </c>
      <c r="K1632" s="25">
        <v>2</v>
      </c>
      <c r="L1632" s="11">
        <v>71.38</v>
      </c>
      <c r="M1632" s="12">
        <v>0.15</v>
      </c>
      <c r="N1632" s="13">
        <v>14.56</v>
      </c>
      <c r="O1632" s="13">
        <v>12.33</v>
      </c>
      <c r="P1632" s="13">
        <v>148.24</v>
      </c>
      <c r="Q1632" s="9" t="s">
        <v>69</v>
      </c>
      <c r="R1632" s="9" t="s">
        <v>132</v>
      </c>
      <c r="S1632" s="9" t="s">
        <v>41</v>
      </c>
      <c r="T1632" s="9" t="s">
        <v>42</v>
      </c>
      <c r="U1632" s="9" t="s">
        <v>43</v>
      </c>
      <c r="V1632" s="9" t="s">
        <v>4747</v>
      </c>
    </row>
    <row r="1633" spans="1:22" ht="17.100000000000001" customHeight="1" x14ac:dyDescent="0.25">
      <c r="A1633" s="29" t="s">
        <v>4748</v>
      </c>
      <c r="B1633" s="15">
        <v>45354</v>
      </c>
      <c r="C1633" s="9">
        <f t="shared" si="25"/>
        <v>2024</v>
      </c>
      <c r="D1633" s="9" t="str">
        <f>TEXT(salestable[[#This Row],[OrderDate]],"MMM")</f>
        <v>Mar</v>
      </c>
      <c r="E1633" s="14" t="s">
        <v>4749</v>
      </c>
      <c r="F1633" s="14" t="s">
        <v>1878</v>
      </c>
      <c r="G1633" s="14" t="s">
        <v>319</v>
      </c>
      <c r="H1633" s="14" t="s">
        <v>320</v>
      </c>
      <c r="I1633" s="14" t="s">
        <v>108</v>
      </c>
      <c r="J1633" s="14" t="s">
        <v>79</v>
      </c>
      <c r="K1633" s="25">
        <v>2</v>
      </c>
      <c r="L1633" s="16">
        <v>585.87</v>
      </c>
      <c r="M1633" s="17">
        <v>0.2</v>
      </c>
      <c r="N1633" s="18">
        <v>0</v>
      </c>
      <c r="O1633" s="18">
        <v>10.84</v>
      </c>
      <c r="P1633" s="18">
        <v>948.23</v>
      </c>
      <c r="Q1633" s="14" t="s">
        <v>80</v>
      </c>
      <c r="R1633" s="14" t="s">
        <v>132</v>
      </c>
      <c r="S1633" s="14" t="s">
        <v>182</v>
      </c>
      <c r="T1633" s="14" t="s">
        <v>183</v>
      </c>
      <c r="U1633" s="14" t="s">
        <v>43</v>
      </c>
      <c r="V1633" s="14" t="s">
        <v>4750</v>
      </c>
    </row>
    <row r="1634" spans="1:22" ht="17.100000000000001" customHeight="1" x14ac:dyDescent="0.25">
      <c r="A1634" s="28" t="s">
        <v>4751</v>
      </c>
      <c r="B1634" s="10">
        <v>45360</v>
      </c>
      <c r="C1634" s="9">
        <f t="shared" si="25"/>
        <v>2024</v>
      </c>
      <c r="D1634" s="9" t="str">
        <f>TEXT(salestable[[#This Row],[OrderDate]],"MMM")</f>
        <v>Mar</v>
      </c>
      <c r="E1634" s="9" t="s">
        <v>4752</v>
      </c>
      <c r="F1634" s="9" t="s">
        <v>1085</v>
      </c>
      <c r="G1634" s="9" t="s">
        <v>114</v>
      </c>
      <c r="H1634" s="9" t="s">
        <v>115</v>
      </c>
      <c r="I1634" s="9" t="s">
        <v>98</v>
      </c>
      <c r="J1634" s="9" t="s">
        <v>68</v>
      </c>
      <c r="K1634" s="25">
        <v>5</v>
      </c>
      <c r="L1634" s="11">
        <v>159.29</v>
      </c>
      <c r="M1634" s="12">
        <v>0.05</v>
      </c>
      <c r="N1634" s="13">
        <v>60.53</v>
      </c>
      <c r="O1634" s="13">
        <v>11.47</v>
      </c>
      <c r="P1634" s="13">
        <v>828.63</v>
      </c>
      <c r="Q1634" s="9" t="s">
        <v>27</v>
      </c>
      <c r="R1634" s="9" t="s">
        <v>28</v>
      </c>
      <c r="S1634" s="9" t="s">
        <v>182</v>
      </c>
      <c r="T1634" s="9" t="s">
        <v>183</v>
      </c>
      <c r="U1634" s="9" t="s">
        <v>235</v>
      </c>
      <c r="V1634" s="9" t="s">
        <v>3204</v>
      </c>
    </row>
    <row r="1635" spans="1:22" ht="17.100000000000001" customHeight="1" x14ac:dyDescent="0.25">
      <c r="A1635" s="29" t="s">
        <v>4753</v>
      </c>
      <c r="B1635" s="15">
        <v>44684</v>
      </c>
      <c r="C1635" s="9">
        <f t="shared" si="25"/>
        <v>2022</v>
      </c>
      <c r="D1635" s="9" t="str">
        <f>TEXT(salestable[[#This Row],[OrderDate]],"MMM")</f>
        <v>May</v>
      </c>
      <c r="E1635" s="14" t="s">
        <v>4754</v>
      </c>
      <c r="F1635" s="14" t="s">
        <v>716</v>
      </c>
      <c r="G1635" s="14" t="s">
        <v>36</v>
      </c>
      <c r="H1635" s="14" t="s">
        <v>37</v>
      </c>
      <c r="I1635" s="14" t="s">
        <v>108</v>
      </c>
      <c r="J1635" s="14" t="s">
        <v>39</v>
      </c>
      <c r="K1635" s="25">
        <v>5</v>
      </c>
      <c r="L1635" s="16">
        <v>498.08</v>
      </c>
      <c r="M1635" s="17">
        <v>0</v>
      </c>
      <c r="N1635" s="18">
        <v>199.23</v>
      </c>
      <c r="O1635" s="18">
        <v>8.51</v>
      </c>
      <c r="P1635" s="18">
        <v>2698.14</v>
      </c>
      <c r="Q1635" s="14" t="s">
        <v>27</v>
      </c>
      <c r="R1635" s="14" t="s">
        <v>28</v>
      </c>
      <c r="S1635" s="14" t="s">
        <v>89</v>
      </c>
      <c r="T1635" s="14" t="s">
        <v>90</v>
      </c>
      <c r="U1635" s="14" t="s">
        <v>43</v>
      </c>
      <c r="V1635" s="14" t="s">
        <v>2846</v>
      </c>
    </row>
    <row r="1636" spans="1:22" ht="17.100000000000001" customHeight="1" x14ac:dyDescent="0.25">
      <c r="A1636" s="28" t="s">
        <v>4755</v>
      </c>
      <c r="B1636" s="10">
        <v>45218</v>
      </c>
      <c r="C1636" s="9">
        <f t="shared" si="25"/>
        <v>2023</v>
      </c>
      <c r="D1636" s="9" t="str">
        <f>TEXT(salestable[[#This Row],[OrderDate]],"MMM")</f>
        <v>Oct</v>
      </c>
      <c r="E1636" s="9" t="s">
        <v>4756</v>
      </c>
      <c r="F1636" s="9" t="s">
        <v>455</v>
      </c>
      <c r="G1636" s="9" t="s">
        <v>261</v>
      </c>
      <c r="H1636" s="9" t="s">
        <v>262</v>
      </c>
      <c r="I1636" s="9" t="s">
        <v>25</v>
      </c>
      <c r="J1636" s="9" t="s">
        <v>68</v>
      </c>
      <c r="K1636" s="25">
        <v>2</v>
      </c>
      <c r="L1636" s="11">
        <v>110.49</v>
      </c>
      <c r="M1636" s="12">
        <v>0.2</v>
      </c>
      <c r="N1636" s="13">
        <v>14.14</v>
      </c>
      <c r="O1636" s="13">
        <v>7.16</v>
      </c>
      <c r="P1636" s="13">
        <v>198.08</v>
      </c>
      <c r="Q1636" s="9" t="s">
        <v>80</v>
      </c>
      <c r="R1636" s="9" t="s">
        <v>132</v>
      </c>
      <c r="S1636" s="9" t="s">
        <v>339</v>
      </c>
      <c r="T1636" s="9" t="s">
        <v>82</v>
      </c>
      <c r="U1636" s="9" t="s">
        <v>43</v>
      </c>
      <c r="V1636" s="9" t="s">
        <v>4757</v>
      </c>
    </row>
    <row r="1637" spans="1:22" ht="17.100000000000001" customHeight="1" x14ac:dyDescent="0.25">
      <c r="A1637" s="29" t="s">
        <v>4758</v>
      </c>
      <c r="B1637" s="15">
        <v>45134</v>
      </c>
      <c r="C1637" s="9">
        <f t="shared" si="25"/>
        <v>2023</v>
      </c>
      <c r="D1637" s="9" t="str">
        <f>TEXT(salestable[[#This Row],[OrderDate]],"MMM")</f>
        <v>Jul</v>
      </c>
      <c r="E1637" s="14" t="s">
        <v>4759</v>
      </c>
      <c r="F1637" s="14" t="s">
        <v>1919</v>
      </c>
      <c r="G1637" s="14" t="s">
        <v>121</v>
      </c>
      <c r="H1637" s="14" t="s">
        <v>122</v>
      </c>
      <c r="I1637" s="14" t="s">
        <v>50</v>
      </c>
      <c r="J1637" s="14" t="s">
        <v>354</v>
      </c>
      <c r="K1637" s="25">
        <v>1</v>
      </c>
      <c r="L1637" s="16">
        <v>178.42</v>
      </c>
      <c r="M1637" s="17">
        <v>0</v>
      </c>
      <c r="N1637" s="18">
        <v>21.41</v>
      </c>
      <c r="O1637" s="18">
        <v>7.15</v>
      </c>
      <c r="P1637" s="18">
        <v>206.98</v>
      </c>
      <c r="Q1637" s="14" t="s">
        <v>40</v>
      </c>
      <c r="R1637" s="14" t="s">
        <v>28</v>
      </c>
      <c r="S1637" s="14" t="s">
        <v>228</v>
      </c>
      <c r="T1637" s="14" t="s">
        <v>82</v>
      </c>
      <c r="U1637" s="14" t="s">
        <v>43</v>
      </c>
      <c r="V1637" s="14" t="s">
        <v>3775</v>
      </c>
    </row>
    <row r="1638" spans="1:22" ht="17.100000000000001" customHeight="1" x14ac:dyDescent="0.25">
      <c r="A1638" s="28" t="s">
        <v>4760</v>
      </c>
      <c r="B1638" s="10">
        <v>44423</v>
      </c>
      <c r="C1638" s="9">
        <f t="shared" si="25"/>
        <v>2021</v>
      </c>
      <c r="D1638" s="9" t="str">
        <f>TEXT(salestable[[#This Row],[OrderDate]],"MMM")</f>
        <v>Aug</v>
      </c>
      <c r="E1638" s="9" t="s">
        <v>4761</v>
      </c>
      <c r="F1638" s="9" t="s">
        <v>1372</v>
      </c>
      <c r="G1638" s="9" t="s">
        <v>391</v>
      </c>
      <c r="H1638" s="9" t="s">
        <v>392</v>
      </c>
      <c r="I1638" s="9" t="s">
        <v>98</v>
      </c>
      <c r="J1638" s="9" t="s">
        <v>58</v>
      </c>
      <c r="K1638" s="25">
        <v>2</v>
      </c>
      <c r="L1638" s="11">
        <v>409.71</v>
      </c>
      <c r="M1638" s="12">
        <v>0.05</v>
      </c>
      <c r="N1638" s="13">
        <v>38.92</v>
      </c>
      <c r="O1638" s="13">
        <v>4.4000000000000004</v>
      </c>
      <c r="P1638" s="13">
        <v>821.77</v>
      </c>
      <c r="Q1638" s="9" t="s">
        <v>27</v>
      </c>
      <c r="R1638" s="9" t="s">
        <v>28</v>
      </c>
      <c r="S1638" s="9" t="s">
        <v>188</v>
      </c>
      <c r="T1638" s="9" t="s">
        <v>82</v>
      </c>
      <c r="U1638" s="9" t="s">
        <v>43</v>
      </c>
      <c r="V1638" s="9" t="s">
        <v>3892</v>
      </c>
    </row>
    <row r="1639" spans="1:22" ht="17.100000000000001" customHeight="1" x14ac:dyDescent="0.25">
      <c r="A1639" s="29" t="s">
        <v>4762</v>
      </c>
      <c r="B1639" s="15">
        <v>44544</v>
      </c>
      <c r="C1639" s="9">
        <f t="shared" si="25"/>
        <v>2021</v>
      </c>
      <c r="D1639" s="9" t="str">
        <f>TEXT(salestable[[#This Row],[OrderDate]],"MMM")</f>
        <v>Dec</v>
      </c>
      <c r="E1639" s="14" t="s">
        <v>4763</v>
      </c>
      <c r="F1639" s="14" t="s">
        <v>351</v>
      </c>
      <c r="G1639" s="14" t="s">
        <v>492</v>
      </c>
      <c r="H1639" s="14" t="s">
        <v>493</v>
      </c>
      <c r="I1639" s="14" t="s">
        <v>98</v>
      </c>
      <c r="J1639" s="14" t="s">
        <v>256</v>
      </c>
      <c r="K1639" s="25">
        <v>3</v>
      </c>
      <c r="L1639" s="16">
        <v>197.4</v>
      </c>
      <c r="M1639" s="17">
        <v>0.05</v>
      </c>
      <c r="N1639" s="18">
        <v>67.510000000000005</v>
      </c>
      <c r="O1639" s="18">
        <v>7.11</v>
      </c>
      <c r="P1639" s="18">
        <v>637.21</v>
      </c>
      <c r="Q1639" s="14" t="s">
        <v>27</v>
      </c>
      <c r="R1639" s="14" t="s">
        <v>132</v>
      </c>
      <c r="S1639" s="14" t="s">
        <v>71</v>
      </c>
      <c r="T1639" s="14" t="s">
        <v>42</v>
      </c>
      <c r="U1639" s="14" t="s">
        <v>31</v>
      </c>
      <c r="V1639" s="14" t="s">
        <v>2521</v>
      </c>
    </row>
    <row r="1640" spans="1:22" ht="17.100000000000001" customHeight="1" x14ac:dyDescent="0.25">
      <c r="A1640" s="28" t="s">
        <v>4764</v>
      </c>
      <c r="B1640" s="10">
        <v>45012</v>
      </c>
      <c r="C1640" s="9">
        <f t="shared" si="25"/>
        <v>2023</v>
      </c>
      <c r="D1640" s="9" t="str">
        <f>TEXT(salestable[[#This Row],[OrderDate]],"MMM")</f>
        <v>Mar</v>
      </c>
      <c r="E1640" s="9" t="s">
        <v>4765</v>
      </c>
      <c r="F1640" s="9" t="s">
        <v>894</v>
      </c>
      <c r="G1640" s="9" t="s">
        <v>77</v>
      </c>
      <c r="H1640" s="9" t="s">
        <v>78</v>
      </c>
      <c r="I1640" s="9" t="s">
        <v>38</v>
      </c>
      <c r="J1640" s="9" t="s">
        <v>68</v>
      </c>
      <c r="K1640" s="25">
        <v>4</v>
      </c>
      <c r="L1640" s="11">
        <v>474.83</v>
      </c>
      <c r="M1640" s="12">
        <v>0.1</v>
      </c>
      <c r="N1640" s="13">
        <v>136.75</v>
      </c>
      <c r="O1640" s="13">
        <v>8.44</v>
      </c>
      <c r="P1640" s="13">
        <v>1854.58</v>
      </c>
      <c r="Q1640" s="9" t="s">
        <v>40</v>
      </c>
      <c r="R1640" s="9" t="s">
        <v>132</v>
      </c>
      <c r="S1640" s="9" t="s">
        <v>228</v>
      </c>
      <c r="T1640" s="9" t="s">
        <v>82</v>
      </c>
      <c r="U1640" s="9" t="s">
        <v>43</v>
      </c>
      <c r="V1640" s="9" t="s">
        <v>1713</v>
      </c>
    </row>
    <row r="1641" spans="1:22" ht="17.100000000000001" customHeight="1" x14ac:dyDescent="0.25">
      <c r="A1641" s="29" t="s">
        <v>4766</v>
      </c>
      <c r="B1641" s="15">
        <v>44462</v>
      </c>
      <c r="C1641" s="9">
        <f t="shared" si="25"/>
        <v>2021</v>
      </c>
      <c r="D1641" s="9" t="str">
        <f>TEXT(salestable[[#This Row],[OrderDate]],"MMM")</f>
        <v>Sep</v>
      </c>
      <c r="E1641" s="14" t="s">
        <v>4767</v>
      </c>
      <c r="F1641" s="14" t="s">
        <v>291</v>
      </c>
      <c r="G1641" s="14" t="s">
        <v>302</v>
      </c>
      <c r="H1641" s="14" t="s">
        <v>303</v>
      </c>
      <c r="I1641" s="14" t="s">
        <v>38</v>
      </c>
      <c r="J1641" s="14" t="s">
        <v>354</v>
      </c>
      <c r="K1641" s="25">
        <v>2</v>
      </c>
      <c r="L1641" s="16">
        <v>303.95</v>
      </c>
      <c r="M1641" s="17">
        <v>0.05</v>
      </c>
      <c r="N1641" s="18">
        <v>28.88</v>
      </c>
      <c r="O1641" s="18">
        <v>3.66</v>
      </c>
      <c r="P1641" s="18">
        <v>610.04</v>
      </c>
      <c r="Q1641" s="14" t="s">
        <v>69</v>
      </c>
      <c r="R1641" s="14" t="s">
        <v>28</v>
      </c>
      <c r="S1641" s="14" t="s">
        <v>124</v>
      </c>
      <c r="T1641" s="14" t="s">
        <v>125</v>
      </c>
      <c r="U1641" s="14" t="s">
        <v>235</v>
      </c>
      <c r="V1641" s="14" t="s">
        <v>3826</v>
      </c>
    </row>
    <row r="1642" spans="1:22" ht="17.100000000000001" customHeight="1" x14ac:dyDescent="0.25">
      <c r="A1642" s="28" t="s">
        <v>4768</v>
      </c>
      <c r="B1642" s="10">
        <v>43889</v>
      </c>
      <c r="C1642" s="9">
        <f t="shared" si="25"/>
        <v>2020</v>
      </c>
      <c r="D1642" s="9" t="str">
        <f>TEXT(salestable[[#This Row],[OrderDate]],"MMM")</f>
        <v>Feb</v>
      </c>
      <c r="E1642" s="9" t="s">
        <v>4769</v>
      </c>
      <c r="F1642" s="9" t="s">
        <v>549</v>
      </c>
      <c r="G1642" s="9" t="s">
        <v>137</v>
      </c>
      <c r="H1642" s="9" t="s">
        <v>138</v>
      </c>
      <c r="I1642" s="9" t="s">
        <v>50</v>
      </c>
      <c r="J1642" s="9" t="s">
        <v>109</v>
      </c>
      <c r="K1642" s="25">
        <v>2</v>
      </c>
      <c r="L1642" s="11">
        <v>103.43</v>
      </c>
      <c r="M1642" s="12">
        <v>0</v>
      </c>
      <c r="N1642" s="13">
        <v>10.34</v>
      </c>
      <c r="O1642" s="13">
        <v>10.59</v>
      </c>
      <c r="P1642" s="13">
        <v>227.79</v>
      </c>
      <c r="Q1642" s="9" t="s">
        <v>69</v>
      </c>
      <c r="R1642" s="9" t="s">
        <v>28</v>
      </c>
      <c r="S1642" s="9" t="s">
        <v>210</v>
      </c>
      <c r="T1642" s="9" t="s">
        <v>42</v>
      </c>
      <c r="U1642" s="9" t="s">
        <v>43</v>
      </c>
      <c r="V1642" s="9" t="s">
        <v>4770</v>
      </c>
    </row>
    <row r="1643" spans="1:22" ht="17.100000000000001" customHeight="1" x14ac:dyDescent="0.25">
      <c r="A1643" s="29" t="s">
        <v>4771</v>
      </c>
      <c r="B1643" s="15">
        <v>45581</v>
      </c>
      <c r="C1643" s="9">
        <f t="shared" si="25"/>
        <v>2024</v>
      </c>
      <c r="D1643" s="9" t="str">
        <f>TEXT(salestable[[#This Row],[OrderDate]],"MMM")</f>
        <v>Oct</v>
      </c>
      <c r="E1643" s="14" t="s">
        <v>4772</v>
      </c>
      <c r="F1643" s="14" t="s">
        <v>481</v>
      </c>
      <c r="G1643" s="14" t="s">
        <v>48</v>
      </c>
      <c r="H1643" s="14" t="s">
        <v>49</v>
      </c>
      <c r="I1643" s="14" t="s">
        <v>108</v>
      </c>
      <c r="J1643" s="14" t="s">
        <v>68</v>
      </c>
      <c r="K1643" s="25">
        <v>1</v>
      </c>
      <c r="L1643" s="16">
        <v>187.05</v>
      </c>
      <c r="M1643" s="17">
        <v>0.05</v>
      </c>
      <c r="N1643" s="18">
        <v>14.22</v>
      </c>
      <c r="O1643" s="18">
        <v>3.68</v>
      </c>
      <c r="P1643" s="18">
        <v>195.6</v>
      </c>
      <c r="Q1643" s="14" t="s">
        <v>69</v>
      </c>
      <c r="R1643" s="14" t="s">
        <v>28</v>
      </c>
      <c r="S1643" s="14" t="s">
        <v>188</v>
      </c>
      <c r="T1643" s="14" t="s">
        <v>82</v>
      </c>
      <c r="U1643" s="14" t="s">
        <v>43</v>
      </c>
      <c r="V1643" s="14" t="s">
        <v>4773</v>
      </c>
    </row>
    <row r="1644" spans="1:22" ht="17.100000000000001" customHeight="1" x14ac:dyDescent="0.25">
      <c r="A1644" s="28" t="s">
        <v>4774</v>
      </c>
      <c r="B1644" s="10">
        <v>43958</v>
      </c>
      <c r="C1644" s="9">
        <f t="shared" si="25"/>
        <v>2020</v>
      </c>
      <c r="D1644" s="9" t="str">
        <f>TEXT(salestable[[#This Row],[OrderDate]],"MMM")</f>
        <v>May</v>
      </c>
      <c r="E1644" s="9" t="s">
        <v>4775</v>
      </c>
      <c r="F1644" s="9" t="s">
        <v>425</v>
      </c>
      <c r="G1644" s="9" t="s">
        <v>254</v>
      </c>
      <c r="H1644" s="9" t="s">
        <v>255</v>
      </c>
      <c r="I1644" s="9" t="s">
        <v>25</v>
      </c>
      <c r="J1644" s="9" t="s">
        <v>79</v>
      </c>
      <c r="K1644" s="25">
        <v>5</v>
      </c>
      <c r="L1644" s="11">
        <v>369</v>
      </c>
      <c r="M1644" s="12">
        <v>0.15</v>
      </c>
      <c r="N1644" s="13">
        <v>78.41</v>
      </c>
      <c r="O1644" s="13">
        <v>2.52</v>
      </c>
      <c r="P1644" s="13">
        <v>1649.18</v>
      </c>
      <c r="Q1644" s="9" t="s">
        <v>69</v>
      </c>
      <c r="R1644" s="9" t="s">
        <v>28</v>
      </c>
      <c r="S1644" s="9" t="s">
        <v>210</v>
      </c>
      <c r="T1644" s="9" t="s">
        <v>42</v>
      </c>
      <c r="U1644" s="9" t="s">
        <v>43</v>
      </c>
      <c r="V1644" s="9" t="s">
        <v>4776</v>
      </c>
    </row>
    <row r="1645" spans="1:22" ht="17.100000000000001" customHeight="1" x14ac:dyDescent="0.25">
      <c r="A1645" s="29" t="s">
        <v>4777</v>
      </c>
      <c r="B1645" s="15">
        <v>44566</v>
      </c>
      <c r="C1645" s="9">
        <f t="shared" si="25"/>
        <v>2022</v>
      </c>
      <c r="D1645" s="9" t="str">
        <f>TEXT(salestable[[#This Row],[OrderDate]],"MMM")</f>
        <v>Jan</v>
      </c>
      <c r="E1645" s="14" t="s">
        <v>4778</v>
      </c>
      <c r="F1645" s="14" t="s">
        <v>684</v>
      </c>
      <c r="G1645" s="14" t="s">
        <v>121</v>
      </c>
      <c r="H1645" s="14" t="s">
        <v>122</v>
      </c>
      <c r="I1645" s="14" t="s">
        <v>180</v>
      </c>
      <c r="J1645" s="14" t="s">
        <v>26</v>
      </c>
      <c r="K1645" s="25">
        <v>1</v>
      </c>
      <c r="L1645" s="16">
        <v>270.99</v>
      </c>
      <c r="M1645" s="17">
        <v>0</v>
      </c>
      <c r="N1645" s="18">
        <v>21.68</v>
      </c>
      <c r="O1645" s="18">
        <v>14.52</v>
      </c>
      <c r="P1645" s="18">
        <v>307.19</v>
      </c>
      <c r="Q1645" s="14" t="s">
        <v>27</v>
      </c>
      <c r="R1645" s="14" t="s">
        <v>28</v>
      </c>
      <c r="S1645" s="14" t="s">
        <v>51</v>
      </c>
      <c r="T1645" s="14" t="s">
        <v>42</v>
      </c>
      <c r="U1645" s="14" t="s">
        <v>43</v>
      </c>
      <c r="V1645" s="14" t="s">
        <v>4779</v>
      </c>
    </row>
    <row r="1646" spans="1:22" ht="17.100000000000001" customHeight="1" x14ac:dyDescent="0.25">
      <c r="A1646" s="28" t="s">
        <v>4780</v>
      </c>
      <c r="B1646" s="10">
        <v>44551</v>
      </c>
      <c r="C1646" s="9">
        <f t="shared" si="25"/>
        <v>2021</v>
      </c>
      <c r="D1646" s="9" t="str">
        <f>TEXT(salestable[[#This Row],[OrderDate]],"MMM")</f>
        <v>Dec</v>
      </c>
      <c r="E1646" s="9" t="s">
        <v>4781</v>
      </c>
      <c r="F1646" s="9" t="s">
        <v>604</v>
      </c>
      <c r="G1646" s="9" t="s">
        <v>374</v>
      </c>
      <c r="H1646" s="9" t="s">
        <v>375</v>
      </c>
      <c r="I1646" s="9" t="s">
        <v>50</v>
      </c>
      <c r="J1646" s="9" t="s">
        <v>263</v>
      </c>
      <c r="K1646" s="25">
        <v>1</v>
      </c>
      <c r="L1646" s="11">
        <v>327.61</v>
      </c>
      <c r="M1646" s="12">
        <v>0.05</v>
      </c>
      <c r="N1646" s="13">
        <v>24.9</v>
      </c>
      <c r="O1646" s="13">
        <v>3.9</v>
      </c>
      <c r="P1646" s="13">
        <v>340.03</v>
      </c>
      <c r="Q1646" s="9" t="s">
        <v>153</v>
      </c>
      <c r="R1646" s="9" t="s">
        <v>99</v>
      </c>
      <c r="S1646" s="9" t="s">
        <v>41</v>
      </c>
      <c r="T1646" s="9" t="s">
        <v>42</v>
      </c>
      <c r="U1646" s="9" t="s">
        <v>235</v>
      </c>
      <c r="V1646" s="9" t="s">
        <v>4782</v>
      </c>
    </row>
    <row r="1647" spans="1:22" ht="17.100000000000001" customHeight="1" x14ac:dyDescent="0.25">
      <c r="A1647" s="29" t="s">
        <v>4783</v>
      </c>
      <c r="B1647" s="15">
        <v>44969</v>
      </c>
      <c r="C1647" s="9">
        <f t="shared" si="25"/>
        <v>2023</v>
      </c>
      <c r="D1647" s="9" t="str">
        <f>TEXT(salestable[[#This Row],[OrderDate]],"MMM")</f>
        <v>Feb</v>
      </c>
      <c r="E1647" s="14" t="s">
        <v>4784</v>
      </c>
      <c r="F1647" s="14" t="s">
        <v>779</v>
      </c>
      <c r="G1647" s="14" t="s">
        <v>36</v>
      </c>
      <c r="H1647" s="14" t="s">
        <v>37</v>
      </c>
      <c r="I1647" s="14" t="s">
        <v>108</v>
      </c>
      <c r="J1647" s="14" t="s">
        <v>68</v>
      </c>
      <c r="K1647" s="25">
        <v>1</v>
      </c>
      <c r="L1647" s="16">
        <v>189.15</v>
      </c>
      <c r="M1647" s="17">
        <v>0</v>
      </c>
      <c r="N1647" s="18">
        <v>15.13</v>
      </c>
      <c r="O1647" s="18">
        <v>11.42</v>
      </c>
      <c r="P1647" s="18">
        <v>215.7</v>
      </c>
      <c r="Q1647" s="14" t="s">
        <v>27</v>
      </c>
      <c r="R1647" s="14" t="s">
        <v>28</v>
      </c>
      <c r="S1647" s="14" t="s">
        <v>116</v>
      </c>
      <c r="T1647" s="14" t="s">
        <v>42</v>
      </c>
      <c r="U1647" s="14" t="s">
        <v>91</v>
      </c>
      <c r="V1647" s="14" t="s">
        <v>3810</v>
      </c>
    </row>
    <row r="1648" spans="1:22" ht="17.100000000000001" customHeight="1" x14ac:dyDescent="0.25">
      <c r="A1648" s="28" t="s">
        <v>4785</v>
      </c>
      <c r="B1648" s="10">
        <v>45063</v>
      </c>
      <c r="C1648" s="9">
        <f t="shared" si="25"/>
        <v>2023</v>
      </c>
      <c r="D1648" s="9" t="str">
        <f>TEXT(salestable[[#This Row],[OrderDate]],"MMM")</f>
        <v>May</v>
      </c>
      <c r="E1648" s="9" t="s">
        <v>4786</v>
      </c>
      <c r="F1648" s="9" t="s">
        <v>2575</v>
      </c>
      <c r="G1648" s="9" t="s">
        <v>66</v>
      </c>
      <c r="H1648" s="9" t="s">
        <v>67</v>
      </c>
      <c r="I1648" s="9" t="s">
        <v>50</v>
      </c>
      <c r="J1648" s="9" t="s">
        <v>68</v>
      </c>
      <c r="K1648" s="25">
        <v>1</v>
      </c>
      <c r="L1648" s="11">
        <v>250.12</v>
      </c>
      <c r="M1648" s="12">
        <v>0.15</v>
      </c>
      <c r="N1648" s="13">
        <v>17.010000000000002</v>
      </c>
      <c r="O1648" s="13">
        <v>11.33</v>
      </c>
      <c r="P1648" s="13">
        <v>240.94</v>
      </c>
      <c r="Q1648" s="9" t="s">
        <v>69</v>
      </c>
      <c r="R1648" s="9" t="s">
        <v>28</v>
      </c>
      <c r="S1648" s="9" t="s">
        <v>145</v>
      </c>
      <c r="T1648" s="9" t="s">
        <v>146</v>
      </c>
      <c r="U1648" s="9" t="s">
        <v>31</v>
      </c>
      <c r="V1648" s="9" t="s">
        <v>4787</v>
      </c>
    </row>
    <row r="1649" spans="1:22" ht="17.100000000000001" customHeight="1" x14ac:dyDescent="0.25">
      <c r="A1649" s="29" t="s">
        <v>4788</v>
      </c>
      <c r="B1649" s="15">
        <v>44356</v>
      </c>
      <c r="C1649" s="9">
        <f t="shared" si="25"/>
        <v>2021</v>
      </c>
      <c r="D1649" s="9" t="str">
        <f>TEXT(salestable[[#This Row],[OrderDate]],"MMM")</f>
        <v>Jun</v>
      </c>
      <c r="E1649" s="14" t="s">
        <v>4789</v>
      </c>
      <c r="F1649" s="14" t="s">
        <v>1028</v>
      </c>
      <c r="G1649" s="14" t="s">
        <v>151</v>
      </c>
      <c r="H1649" s="14" t="s">
        <v>152</v>
      </c>
      <c r="I1649" s="14" t="s">
        <v>98</v>
      </c>
      <c r="J1649" s="14" t="s">
        <v>79</v>
      </c>
      <c r="K1649" s="25">
        <v>1</v>
      </c>
      <c r="L1649" s="16">
        <v>292.68</v>
      </c>
      <c r="M1649" s="17">
        <v>0</v>
      </c>
      <c r="N1649" s="18">
        <v>23.41</v>
      </c>
      <c r="O1649" s="18">
        <v>7.09</v>
      </c>
      <c r="P1649" s="18">
        <v>323.18</v>
      </c>
      <c r="Q1649" s="14" t="s">
        <v>80</v>
      </c>
      <c r="R1649" s="14" t="s">
        <v>28</v>
      </c>
      <c r="S1649" s="14" t="s">
        <v>228</v>
      </c>
      <c r="T1649" s="14" t="s">
        <v>82</v>
      </c>
      <c r="U1649" s="14" t="s">
        <v>43</v>
      </c>
      <c r="V1649" s="14" t="s">
        <v>4790</v>
      </c>
    </row>
    <row r="1650" spans="1:22" ht="17.100000000000001" customHeight="1" x14ac:dyDescent="0.25">
      <c r="A1650" s="28" t="s">
        <v>4791</v>
      </c>
      <c r="B1650" s="10">
        <v>44351</v>
      </c>
      <c r="C1650" s="9">
        <f t="shared" si="25"/>
        <v>2021</v>
      </c>
      <c r="D1650" s="9" t="str">
        <f>TEXT(salestable[[#This Row],[OrderDate]],"MMM")</f>
        <v>Jun</v>
      </c>
      <c r="E1650" s="9" t="s">
        <v>4792</v>
      </c>
      <c r="F1650" s="9" t="s">
        <v>214</v>
      </c>
      <c r="G1650" s="9" t="s">
        <v>23</v>
      </c>
      <c r="H1650" s="9" t="s">
        <v>24</v>
      </c>
      <c r="I1650" s="9" t="s">
        <v>98</v>
      </c>
      <c r="J1650" s="9" t="s">
        <v>79</v>
      </c>
      <c r="K1650" s="25">
        <v>2</v>
      </c>
      <c r="L1650" s="11">
        <v>168.56</v>
      </c>
      <c r="M1650" s="12">
        <v>0</v>
      </c>
      <c r="N1650" s="13">
        <v>26.97</v>
      </c>
      <c r="O1650" s="13">
        <v>5.0199999999999996</v>
      </c>
      <c r="P1650" s="13">
        <v>369.11</v>
      </c>
      <c r="Q1650" s="9" t="s">
        <v>27</v>
      </c>
      <c r="R1650" s="9" t="s">
        <v>28</v>
      </c>
      <c r="S1650" s="9" t="s">
        <v>154</v>
      </c>
      <c r="T1650" s="9" t="s">
        <v>155</v>
      </c>
      <c r="U1650" s="9" t="s">
        <v>43</v>
      </c>
      <c r="V1650" s="9" t="s">
        <v>3330</v>
      </c>
    </row>
    <row r="1651" spans="1:22" ht="17.100000000000001" customHeight="1" x14ac:dyDescent="0.25">
      <c r="A1651" s="29" t="s">
        <v>4793</v>
      </c>
      <c r="B1651" s="15">
        <v>44382</v>
      </c>
      <c r="C1651" s="9">
        <f t="shared" si="25"/>
        <v>2021</v>
      </c>
      <c r="D1651" s="9" t="str">
        <f>TEXT(salestable[[#This Row],[OrderDate]],"MMM")</f>
        <v>Jul</v>
      </c>
      <c r="E1651" s="14" t="s">
        <v>4794</v>
      </c>
      <c r="F1651" s="14" t="s">
        <v>1133</v>
      </c>
      <c r="G1651" s="14" t="s">
        <v>812</v>
      </c>
      <c r="H1651" s="14" t="s">
        <v>813</v>
      </c>
      <c r="I1651" s="14" t="s">
        <v>108</v>
      </c>
      <c r="J1651" s="14" t="s">
        <v>79</v>
      </c>
      <c r="K1651" s="25">
        <v>4</v>
      </c>
      <c r="L1651" s="16">
        <v>154.5</v>
      </c>
      <c r="M1651" s="17">
        <v>0</v>
      </c>
      <c r="N1651" s="18">
        <v>111.24</v>
      </c>
      <c r="O1651" s="18">
        <v>11.46</v>
      </c>
      <c r="P1651" s="18">
        <v>740.7</v>
      </c>
      <c r="Q1651" s="14" t="s">
        <v>59</v>
      </c>
      <c r="R1651" s="14" t="s">
        <v>181</v>
      </c>
      <c r="S1651" s="14" t="s">
        <v>89</v>
      </c>
      <c r="T1651" s="14" t="s">
        <v>90</v>
      </c>
      <c r="U1651" s="14" t="s">
        <v>43</v>
      </c>
      <c r="V1651" s="14" t="s">
        <v>4795</v>
      </c>
    </row>
    <row r="1652" spans="1:22" ht="17.100000000000001" customHeight="1" x14ac:dyDescent="0.25">
      <c r="A1652" s="28" t="s">
        <v>4796</v>
      </c>
      <c r="B1652" s="10">
        <v>44067</v>
      </c>
      <c r="C1652" s="9">
        <f t="shared" si="25"/>
        <v>2020</v>
      </c>
      <c r="D1652" s="9" t="str">
        <f>TEXT(salestable[[#This Row],[OrderDate]],"MMM")</f>
        <v>Aug</v>
      </c>
      <c r="E1652" s="9" t="s">
        <v>4797</v>
      </c>
      <c r="F1652" s="9" t="s">
        <v>811</v>
      </c>
      <c r="G1652" s="9" t="s">
        <v>178</v>
      </c>
      <c r="H1652" s="9" t="s">
        <v>179</v>
      </c>
      <c r="I1652" s="9" t="s">
        <v>108</v>
      </c>
      <c r="J1652" s="9" t="s">
        <v>58</v>
      </c>
      <c r="K1652" s="25">
        <v>1</v>
      </c>
      <c r="L1652" s="11">
        <v>303.20999999999998</v>
      </c>
      <c r="M1652" s="12">
        <v>0.2</v>
      </c>
      <c r="N1652" s="13">
        <v>12.13</v>
      </c>
      <c r="O1652" s="13">
        <v>0.35</v>
      </c>
      <c r="P1652" s="13">
        <v>255.05</v>
      </c>
      <c r="Q1652" s="9" t="s">
        <v>27</v>
      </c>
      <c r="R1652" s="9" t="s">
        <v>132</v>
      </c>
      <c r="S1652" s="9" t="s">
        <v>339</v>
      </c>
      <c r="T1652" s="9" t="s">
        <v>82</v>
      </c>
      <c r="U1652" s="9" t="s">
        <v>43</v>
      </c>
      <c r="V1652" s="9" t="s">
        <v>1584</v>
      </c>
    </row>
    <row r="1653" spans="1:22" ht="17.100000000000001" customHeight="1" x14ac:dyDescent="0.25">
      <c r="A1653" s="29" t="s">
        <v>4798</v>
      </c>
      <c r="B1653" s="15">
        <v>45135</v>
      </c>
      <c r="C1653" s="9">
        <f t="shared" si="25"/>
        <v>2023</v>
      </c>
      <c r="D1653" s="9" t="str">
        <f>TEXT(salestable[[#This Row],[OrderDate]],"MMM")</f>
        <v>Jul</v>
      </c>
      <c r="E1653" s="14" t="s">
        <v>4799</v>
      </c>
      <c r="F1653" s="14" t="s">
        <v>944</v>
      </c>
      <c r="G1653" s="14" t="s">
        <v>492</v>
      </c>
      <c r="H1653" s="14" t="s">
        <v>493</v>
      </c>
      <c r="I1653" s="14" t="s">
        <v>108</v>
      </c>
      <c r="J1653" s="14" t="s">
        <v>256</v>
      </c>
      <c r="K1653" s="25">
        <v>1</v>
      </c>
      <c r="L1653" s="16">
        <v>13.07</v>
      </c>
      <c r="M1653" s="17">
        <v>0</v>
      </c>
      <c r="N1653" s="18">
        <v>0.65</v>
      </c>
      <c r="O1653" s="18">
        <v>0.17</v>
      </c>
      <c r="P1653" s="18">
        <v>13.89</v>
      </c>
      <c r="Q1653" s="14" t="s">
        <v>27</v>
      </c>
      <c r="R1653" s="14" t="s">
        <v>28</v>
      </c>
      <c r="S1653" s="14" t="s">
        <v>41</v>
      </c>
      <c r="T1653" s="14" t="s">
        <v>42</v>
      </c>
      <c r="U1653" s="14" t="s">
        <v>43</v>
      </c>
      <c r="V1653" s="14" t="s">
        <v>4800</v>
      </c>
    </row>
    <row r="1654" spans="1:22" ht="17.100000000000001" customHeight="1" x14ac:dyDescent="0.25">
      <c r="A1654" s="28" t="s">
        <v>4801</v>
      </c>
      <c r="B1654" s="10">
        <v>45213</v>
      </c>
      <c r="C1654" s="9">
        <f t="shared" si="25"/>
        <v>2023</v>
      </c>
      <c r="D1654" s="9" t="str">
        <f>TEXT(salestable[[#This Row],[OrderDate]],"MMM")</f>
        <v>Oct</v>
      </c>
      <c r="E1654" s="9" t="s">
        <v>4802</v>
      </c>
      <c r="F1654" s="9" t="s">
        <v>214</v>
      </c>
      <c r="G1654" s="9" t="s">
        <v>337</v>
      </c>
      <c r="H1654" s="9" t="s">
        <v>338</v>
      </c>
      <c r="I1654" s="9" t="s">
        <v>108</v>
      </c>
      <c r="J1654" s="9" t="s">
        <v>58</v>
      </c>
      <c r="K1654" s="25">
        <v>1</v>
      </c>
      <c r="L1654" s="11">
        <v>525.47</v>
      </c>
      <c r="M1654" s="12">
        <v>0.1</v>
      </c>
      <c r="N1654" s="13">
        <v>37.83</v>
      </c>
      <c r="O1654" s="13">
        <v>5.48</v>
      </c>
      <c r="P1654" s="13">
        <v>516.23</v>
      </c>
      <c r="Q1654" s="9" t="s">
        <v>69</v>
      </c>
      <c r="R1654" s="9" t="s">
        <v>28</v>
      </c>
      <c r="S1654" s="9" t="s">
        <v>182</v>
      </c>
      <c r="T1654" s="9" t="s">
        <v>183</v>
      </c>
      <c r="U1654" s="9" t="s">
        <v>43</v>
      </c>
      <c r="V1654" s="9" t="s">
        <v>4803</v>
      </c>
    </row>
    <row r="1655" spans="1:22" ht="17.100000000000001" customHeight="1" x14ac:dyDescent="0.25">
      <c r="A1655" s="29" t="s">
        <v>4804</v>
      </c>
      <c r="B1655" s="15">
        <v>45055</v>
      </c>
      <c r="C1655" s="9">
        <f t="shared" si="25"/>
        <v>2023</v>
      </c>
      <c r="D1655" s="9" t="str">
        <f>TEXT(salestable[[#This Row],[OrderDate]],"MMM")</f>
        <v>May</v>
      </c>
      <c r="E1655" s="14" t="s">
        <v>4805</v>
      </c>
      <c r="F1655" s="14" t="s">
        <v>1077</v>
      </c>
      <c r="G1655" s="14" t="s">
        <v>106</v>
      </c>
      <c r="H1655" s="14" t="s">
        <v>107</v>
      </c>
      <c r="I1655" s="14" t="s">
        <v>98</v>
      </c>
      <c r="J1655" s="14" t="s">
        <v>256</v>
      </c>
      <c r="K1655" s="25">
        <v>5</v>
      </c>
      <c r="L1655" s="16">
        <v>70.55</v>
      </c>
      <c r="M1655" s="17">
        <v>0.05</v>
      </c>
      <c r="N1655" s="18">
        <v>16.760000000000002</v>
      </c>
      <c r="O1655" s="18">
        <v>11</v>
      </c>
      <c r="P1655" s="18">
        <v>362.87</v>
      </c>
      <c r="Q1655" s="14" t="s">
        <v>27</v>
      </c>
      <c r="R1655" s="14" t="s">
        <v>28</v>
      </c>
      <c r="S1655" s="14" t="s">
        <v>51</v>
      </c>
      <c r="T1655" s="14" t="s">
        <v>42</v>
      </c>
      <c r="U1655" s="14" t="s">
        <v>43</v>
      </c>
      <c r="V1655" s="14" t="s">
        <v>4806</v>
      </c>
    </row>
    <row r="1656" spans="1:22" ht="17.100000000000001" customHeight="1" x14ac:dyDescent="0.25">
      <c r="A1656" s="28" t="s">
        <v>4807</v>
      </c>
      <c r="B1656" s="10">
        <v>45612</v>
      </c>
      <c r="C1656" s="9">
        <f t="shared" si="25"/>
        <v>2024</v>
      </c>
      <c r="D1656" s="9" t="str">
        <f>TEXT(salestable[[#This Row],[OrderDate]],"MMM")</f>
        <v>Nov</v>
      </c>
      <c r="E1656" s="9" t="s">
        <v>4808</v>
      </c>
      <c r="F1656" s="9" t="s">
        <v>1465</v>
      </c>
      <c r="G1656" s="9" t="s">
        <v>337</v>
      </c>
      <c r="H1656" s="9" t="s">
        <v>338</v>
      </c>
      <c r="I1656" s="9" t="s">
        <v>180</v>
      </c>
      <c r="J1656" s="9" t="s">
        <v>263</v>
      </c>
      <c r="K1656" s="25">
        <v>5</v>
      </c>
      <c r="L1656" s="11">
        <v>28.16</v>
      </c>
      <c r="M1656" s="12">
        <v>0</v>
      </c>
      <c r="N1656" s="13">
        <v>7.04</v>
      </c>
      <c r="O1656" s="13">
        <v>13.92</v>
      </c>
      <c r="P1656" s="13">
        <v>161.76</v>
      </c>
      <c r="Q1656" s="9" t="s">
        <v>69</v>
      </c>
      <c r="R1656" s="9" t="s">
        <v>181</v>
      </c>
      <c r="S1656" s="9" t="s">
        <v>89</v>
      </c>
      <c r="T1656" s="9" t="s">
        <v>90</v>
      </c>
      <c r="U1656" s="9" t="s">
        <v>43</v>
      </c>
      <c r="V1656" s="9" t="s">
        <v>827</v>
      </c>
    </row>
    <row r="1657" spans="1:22" ht="17.100000000000001" customHeight="1" x14ac:dyDescent="0.25">
      <c r="A1657" s="29" t="s">
        <v>4809</v>
      </c>
      <c r="B1657" s="15">
        <v>45132</v>
      </c>
      <c r="C1657" s="9">
        <f t="shared" si="25"/>
        <v>2023</v>
      </c>
      <c r="D1657" s="9" t="str">
        <f>TEXT(salestable[[#This Row],[OrderDate]],"MMM")</f>
        <v>Jul</v>
      </c>
      <c r="E1657" s="14" t="s">
        <v>4810</v>
      </c>
      <c r="F1657" s="14" t="s">
        <v>396</v>
      </c>
      <c r="G1657" s="14" t="s">
        <v>456</v>
      </c>
      <c r="H1657" s="14" t="s">
        <v>457</v>
      </c>
      <c r="I1657" s="14" t="s">
        <v>180</v>
      </c>
      <c r="J1657" s="14" t="s">
        <v>79</v>
      </c>
      <c r="K1657" s="25">
        <v>2</v>
      </c>
      <c r="L1657" s="16">
        <v>187.01</v>
      </c>
      <c r="M1657" s="17">
        <v>0</v>
      </c>
      <c r="N1657" s="18">
        <v>0</v>
      </c>
      <c r="O1657" s="18">
        <v>13.95</v>
      </c>
      <c r="P1657" s="18">
        <v>387.97</v>
      </c>
      <c r="Q1657" s="14" t="s">
        <v>27</v>
      </c>
      <c r="R1657" s="14" t="s">
        <v>28</v>
      </c>
      <c r="S1657" s="14" t="s">
        <v>71</v>
      </c>
      <c r="T1657" s="14" t="s">
        <v>42</v>
      </c>
      <c r="U1657" s="14" t="s">
        <v>43</v>
      </c>
      <c r="V1657" s="14" t="s">
        <v>4811</v>
      </c>
    </row>
    <row r="1658" spans="1:22" ht="17.100000000000001" customHeight="1" x14ac:dyDescent="0.25">
      <c r="A1658" s="28" t="s">
        <v>4812</v>
      </c>
      <c r="B1658" s="10">
        <v>45089</v>
      </c>
      <c r="C1658" s="9">
        <f t="shared" si="25"/>
        <v>2023</v>
      </c>
      <c r="D1658" s="9" t="str">
        <f>TEXT(salestable[[#This Row],[OrderDate]],"MMM")</f>
        <v>Jun</v>
      </c>
      <c r="E1658" s="9" t="s">
        <v>4813</v>
      </c>
      <c r="F1658" s="9" t="s">
        <v>944</v>
      </c>
      <c r="G1658" s="9" t="s">
        <v>106</v>
      </c>
      <c r="H1658" s="9" t="s">
        <v>107</v>
      </c>
      <c r="I1658" s="9" t="s">
        <v>98</v>
      </c>
      <c r="J1658" s="9" t="s">
        <v>58</v>
      </c>
      <c r="K1658" s="25">
        <v>3</v>
      </c>
      <c r="L1658" s="11">
        <v>243.7</v>
      </c>
      <c r="M1658" s="12">
        <v>0</v>
      </c>
      <c r="N1658" s="13">
        <v>36.56</v>
      </c>
      <c r="O1658" s="13">
        <v>8.31</v>
      </c>
      <c r="P1658" s="13">
        <v>775.97</v>
      </c>
      <c r="Q1658" s="9" t="s">
        <v>80</v>
      </c>
      <c r="R1658" s="9" t="s">
        <v>28</v>
      </c>
      <c r="S1658" s="9" t="s">
        <v>124</v>
      </c>
      <c r="T1658" s="9" t="s">
        <v>125</v>
      </c>
      <c r="U1658" s="9" t="s">
        <v>43</v>
      </c>
      <c r="V1658" s="9" t="s">
        <v>4814</v>
      </c>
    </row>
    <row r="1659" spans="1:22" ht="17.100000000000001" customHeight="1" x14ac:dyDescent="0.25">
      <c r="A1659" s="29" t="s">
        <v>4815</v>
      </c>
      <c r="B1659" s="15">
        <v>44324</v>
      </c>
      <c r="C1659" s="9">
        <f t="shared" si="25"/>
        <v>2021</v>
      </c>
      <c r="D1659" s="9" t="str">
        <f>TEXT(salestable[[#This Row],[OrderDate]],"MMM")</f>
        <v>May</v>
      </c>
      <c r="E1659" s="14" t="s">
        <v>4816</v>
      </c>
      <c r="F1659" s="14" t="s">
        <v>129</v>
      </c>
      <c r="G1659" s="14" t="s">
        <v>121</v>
      </c>
      <c r="H1659" s="14" t="s">
        <v>122</v>
      </c>
      <c r="I1659" s="14" t="s">
        <v>25</v>
      </c>
      <c r="J1659" s="14" t="s">
        <v>26</v>
      </c>
      <c r="K1659" s="25">
        <v>2</v>
      </c>
      <c r="L1659" s="16">
        <v>130.49</v>
      </c>
      <c r="M1659" s="17">
        <v>0.05</v>
      </c>
      <c r="N1659" s="18">
        <v>44.63</v>
      </c>
      <c r="O1659" s="18">
        <v>0.68</v>
      </c>
      <c r="P1659" s="18">
        <v>293.24</v>
      </c>
      <c r="Q1659" s="14" t="s">
        <v>153</v>
      </c>
      <c r="R1659" s="14" t="s">
        <v>28</v>
      </c>
      <c r="S1659" s="14" t="s">
        <v>100</v>
      </c>
      <c r="T1659" s="14" t="s">
        <v>101</v>
      </c>
      <c r="U1659" s="14" t="s">
        <v>72</v>
      </c>
      <c r="V1659" s="14" t="s">
        <v>409</v>
      </c>
    </row>
    <row r="1660" spans="1:22" ht="17.100000000000001" customHeight="1" x14ac:dyDescent="0.25">
      <c r="A1660" s="28" t="s">
        <v>4817</v>
      </c>
      <c r="B1660" s="10">
        <v>43834</v>
      </c>
      <c r="C1660" s="9">
        <f t="shared" si="25"/>
        <v>2020</v>
      </c>
      <c r="D1660" s="9" t="str">
        <f>TEXT(salestable[[#This Row],[OrderDate]],"MMM")</f>
        <v>Jan</v>
      </c>
      <c r="E1660" s="9" t="s">
        <v>4818</v>
      </c>
      <c r="F1660" s="9" t="s">
        <v>239</v>
      </c>
      <c r="G1660" s="9" t="s">
        <v>380</v>
      </c>
      <c r="H1660" s="9" t="s">
        <v>381</v>
      </c>
      <c r="I1660" s="9" t="s">
        <v>25</v>
      </c>
      <c r="J1660" s="9" t="s">
        <v>58</v>
      </c>
      <c r="K1660" s="25">
        <v>1</v>
      </c>
      <c r="L1660" s="11">
        <v>346.37</v>
      </c>
      <c r="M1660" s="12">
        <v>0</v>
      </c>
      <c r="N1660" s="13">
        <v>41.56</v>
      </c>
      <c r="O1660" s="13">
        <v>9.17</v>
      </c>
      <c r="P1660" s="13">
        <v>397.1</v>
      </c>
      <c r="Q1660" s="9" t="s">
        <v>40</v>
      </c>
      <c r="R1660" s="9" t="s">
        <v>132</v>
      </c>
      <c r="S1660" s="9" t="s">
        <v>210</v>
      </c>
      <c r="T1660" s="9" t="s">
        <v>42</v>
      </c>
      <c r="U1660" s="9" t="s">
        <v>43</v>
      </c>
      <c r="V1660" s="9" t="s">
        <v>3675</v>
      </c>
    </row>
    <row r="1661" spans="1:22" ht="17.100000000000001" customHeight="1" x14ac:dyDescent="0.25">
      <c r="A1661" s="29" t="s">
        <v>4819</v>
      </c>
      <c r="B1661" s="15">
        <v>44496</v>
      </c>
      <c r="C1661" s="9">
        <f t="shared" si="25"/>
        <v>2021</v>
      </c>
      <c r="D1661" s="9" t="str">
        <f>TEXT(salestable[[#This Row],[OrderDate]],"MMM")</f>
        <v>Oct</v>
      </c>
      <c r="E1661" s="14" t="s">
        <v>4820</v>
      </c>
      <c r="F1661" s="14" t="s">
        <v>177</v>
      </c>
      <c r="G1661" s="14" t="s">
        <v>945</v>
      </c>
      <c r="H1661" s="14" t="s">
        <v>946</v>
      </c>
      <c r="I1661" s="14" t="s">
        <v>108</v>
      </c>
      <c r="J1661" s="14" t="s">
        <v>263</v>
      </c>
      <c r="K1661" s="25">
        <v>5</v>
      </c>
      <c r="L1661" s="16">
        <v>74.72</v>
      </c>
      <c r="M1661" s="17">
        <v>0</v>
      </c>
      <c r="N1661" s="18">
        <v>67.25</v>
      </c>
      <c r="O1661" s="18">
        <v>4.8499999999999996</v>
      </c>
      <c r="P1661" s="18">
        <v>445.7</v>
      </c>
      <c r="Q1661" s="14" t="s">
        <v>40</v>
      </c>
      <c r="R1661" s="14" t="s">
        <v>28</v>
      </c>
      <c r="S1661" s="14" t="s">
        <v>71</v>
      </c>
      <c r="T1661" s="14" t="s">
        <v>42</v>
      </c>
      <c r="U1661" s="14" t="s">
        <v>43</v>
      </c>
      <c r="V1661" s="14" t="s">
        <v>4821</v>
      </c>
    </row>
    <row r="1662" spans="1:22" ht="17.100000000000001" customHeight="1" x14ac:dyDescent="0.25">
      <c r="A1662" s="28" t="s">
        <v>4822</v>
      </c>
      <c r="B1662" s="10">
        <v>44272</v>
      </c>
      <c r="C1662" s="9">
        <f t="shared" si="25"/>
        <v>2021</v>
      </c>
      <c r="D1662" s="9" t="str">
        <f>TEXT(salestable[[#This Row],[OrderDate]],"MMM")</f>
        <v>Mar</v>
      </c>
      <c r="E1662" s="9" t="s">
        <v>4823</v>
      </c>
      <c r="F1662" s="9" t="s">
        <v>1858</v>
      </c>
      <c r="G1662" s="9" t="s">
        <v>319</v>
      </c>
      <c r="H1662" s="9" t="s">
        <v>320</v>
      </c>
      <c r="I1662" s="9" t="s">
        <v>38</v>
      </c>
      <c r="J1662" s="9" t="s">
        <v>79</v>
      </c>
      <c r="K1662" s="25">
        <v>5</v>
      </c>
      <c r="L1662" s="11">
        <v>191.64</v>
      </c>
      <c r="M1662" s="12">
        <v>0</v>
      </c>
      <c r="N1662" s="13">
        <v>47.91</v>
      </c>
      <c r="O1662" s="13">
        <v>13.43</v>
      </c>
      <c r="P1662" s="13">
        <v>1019.54</v>
      </c>
      <c r="Q1662" s="9" t="s">
        <v>69</v>
      </c>
      <c r="R1662" s="9" t="s">
        <v>28</v>
      </c>
      <c r="S1662" s="9" t="s">
        <v>154</v>
      </c>
      <c r="T1662" s="9" t="s">
        <v>155</v>
      </c>
      <c r="U1662" s="9" t="s">
        <v>31</v>
      </c>
      <c r="V1662" s="9" t="s">
        <v>370</v>
      </c>
    </row>
    <row r="1663" spans="1:22" ht="17.100000000000001" customHeight="1" x14ac:dyDescent="0.25">
      <c r="A1663" s="29" t="s">
        <v>4824</v>
      </c>
      <c r="B1663" s="15">
        <v>43859</v>
      </c>
      <c r="C1663" s="9">
        <f t="shared" si="25"/>
        <v>2020</v>
      </c>
      <c r="D1663" s="9" t="str">
        <f>TEXT(salestable[[#This Row],[OrderDate]],"MMM")</f>
        <v>Jan</v>
      </c>
      <c r="E1663" s="14" t="s">
        <v>4825</v>
      </c>
      <c r="F1663" s="14" t="s">
        <v>768</v>
      </c>
      <c r="G1663" s="14" t="s">
        <v>434</v>
      </c>
      <c r="H1663" s="14" t="s">
        <v>435</v>
      </c>
      <c r="I1663" s="14" t="s">
        <v>108</v>
      </c>
      <c r="J1663" s="14" t="s">
        <v>68</v>
      </c>
      <c r="K1663" s="25">
        <v>3</v>
      </c>
      <c r="L1663" s="16">
        <v>558.21</v>
      </c>
      <c r="M1663" s="17">
        <v>0</v>
      </c>
      <c r="N1663" s="18">
        <v>83.73</v>
      </c>
      <c r="O1663" s="18">
        <v>4.9400000000000004</v>
      </c>
      <c r="P1663" s="18">
        <v>1763.3</v>
      </c>
      <c r="Q1663" s="14" t="s">
        <v>80</v>
      </c>
      <c r="R1663" s="14" t="s">
        <v>132</v>
      </c>
      <c r="S1663" s="14" t="s">
        <v>221</v>
      </c>
      <c r="T1663" s="14" t="s">
        <v>222</v>
      </c>
      <c r="U1663" s="14" t="s">
        <v>43</v>
      </c>
      <c r="V1663" s="14" t="s">
        <v>1429</v>
      </c>
    </row>
    <row r="1664" spans="1:22" ht="17.100000000000001" customHeight="1" x14ac:dyDescent="0.25">
      <c r="A1664" s="28" t="s">
        <v>4826</v>
      </c>
      <c r="B1664" s="10">
        <v>44963</v>
      </c>
      <c r="C1664" s="9">
        <f t="shared" si="25"/>
        <v>2023</v>
      </c>
      <c r="D1664" s="9" t="str">
        <f>TEXT(salestable[[#This Row],[OrderDate]],"MMM")</f>
        <v>Feb</v>
      </c>
      <c r="E1664" s="9" t="s">
        <v>4827</v>
      </c>
      <c r="F1664" s="9" t="s">
        <v>881</v>
      </c>
      <c r="G1664" s="9" t="s">
        <v>254</v>
      </c>
      <c r="H1664" s="9" t="s">
        <v>255</v>
      </c>
      <c r="I1664" s="9" t="s">
        <v>98</v>
      </c>
      <c r="J1664" s="9" t="s">
        <v>68</v>
      </c>
      <c r="K1664" s="25">
        <v>3</v>
      </c>
      <c r="L1664" s="11">
        <v>199.41</v>
      </c>
      <c r="M1664" s="12">
        <v>0.1</v>
      </c>
      <c r="N1664" s="13">
        <v>64.61</v>
      </c>
      <c r="O1664" s="13">
        <v>4.25</v>
      </c>
      <c r="P1664" s="13">
        <v>607.27</v>
      </c>
      <c r="Q1664" s="9" t="s">
        <v>40</v>
      </c>
      <c r="R1664" s="9" t="s">
        <v>28</v>
      </c>
      <c r="S1664" s="9" t="s">
        <v>145</v>
      </c>
      <c r="T1664" s="9" t="s">
        <v>146</v>
      </c>
      <c r="U1664" s="9" t="s">
        <v>43</v>
      </c>
      <c r="V1664" s="9" t="s">
        <v>4828</v>
      </c>
    </row>
    <row r="1665" spans="1:22" ht="17.100000000000001" customHeight="1" x14ac:dyDescent="0.25">
      <c r="A1665" s="29" t="s">
        <v>4829</v>
      </c>
      <c r="B1665" s="15">
        <v>44440</v>
      </c>
      <c r="C1665" s="9">
        <f t="shared" si="25"/>
        <v>2021</v>
      </c>
      <c r="D1665" s="9" t="str">
        <f>TEXT(salestable[[#This Row],[OrderDate]],"MMM")</f>
        <v>Sep</v>
      </c>
      <c r="E1665" s="14" t="s">
        <v>4830</v>
      </c>
      <c r="F1665" s="14" t="s">
        <v>712</v>
      </c>
      <c r="G1665" s="14" t="s">
        <v>391</v>
      </c>
      <c r="H1665" s="14" t="s">
        <v>392</v>
      </c>
      <c r="I1665" s="14" t="s">
        <v>180</v>
      </c>
      <c r="J1665" s="14" t="s">
        <v>79</v>
      </c>
      <c r="K1665" s="25">
        <v>3</v>
      </c>
      <c r="L1665" s="16">
        <v>486.09</v>
      </c>
      <c r="M1665" s="17">
        <v>0.1</v>
      </c>
      <c r="N1665" s="18">
        <v>65.62</v>
      </c>
      <c r="O1665" s="18">
        <v>5.7</v>
      </c>
      <c r="P1665" s="18">
        <v>1383.76</v>
      </c>
      <c r="Q1665" s="14" t="s">
        <v>69</v>
      </c>
      <c r="R1665" s="14" t="s">
        <v>28</v>
      </c>
      <c r="S1665" s="14" t="s">
        <v>71</v>
      </c>
      <c r="T1665" s="14" t="s">
        <v>42</v>
      </c>
      <c r="U1665" s="14" t="s">
        <v>43</v>
      </c>
      <c r="V1665" s="14" t="s">
        <v>4831</v>
      </c>
    </row>
    <row r="1666" spans="1:22" ht="17.100000000000001" customHeight="1" x14ac:dyDescent="0.25">
      <c r="A1666" s="28" t="s">
        <v>4832</v>
      </c>
      <c r="B1666" s="10">
        <v>45581</v>
      </c>
      <c r="C1666" s="9">
        <f t="shared" si="25"/>
        <v>2024</v>
      </c>
      <c r="D1666" s="9" t="str">
        <f>TEXT(salestable[[#This Row],[OrderDate]],"MMM")</f>
        <v>Oct</v>
      </c>
      <c r="E1666" s="9" t="s">
        <v>4833</v>
      </c>
      <c r="F1666" s="9" t="s">
        <v>2185</v>
      </c>
      <c r="G1666" s="9" t="s">
        <v>358</v>
      </c>
      <c r="H1666" s="9" t="s">
        <v>359</v>
      </c>
      <c r="I1666" s="9" t="s">
        <v>180</v>
      </c>
      <c r="J1666" s="9" t="s">
        <v>263</v>
      </c>
      <c r="K1666" s="25">
        <v>1</v>
      </c>
      <c r="L1666" s="11">
        <v>437.85</v>
      </c>
      <c r="M1666" s="12">
        <v>0</v>
      </c>
      <c r="N1666" s="13">
        <v>21.89</v>
      </c>
      <c r="O1666" s="13">
        <v>4.2699999999999996</v>
      </c>
      <c r="P1666" s="13">
        <v>464.01</v>
      </c>
      <c r="Q1666" s="9" t="s">
        <v>69</v>
      </c>
      <c r="R1666" s="9" t="s">
        <v>28</v>
      </c>
      <c r="S1666" s="9" t="s">
        <v>221</v>
      </c>
      <c r="T1666" s="9" t="s">
        <v>222</v>
      </c>
      <c r="U1666" s="9" t="s">
        <v>43</v>
      </c>
      <c r="V1666" s="9" t="s">
        <v>4834</v>
      </c>
    </row>
    <row r="1667" spans="1:22" ht="17.100000000000001" customHeight="1" x14ac:dyDescent="0.25">
      <c r="A1667" s="29" t="s">
        <v>4835</v>
      </c>
      <c r="B1667" s="15">
        <v>44635</v>
      </c>
      <c r="C1667" s="9">
        <f t="shared" si="25"/>
        <v>2022</v>
      </c>
      <c r="D1667" s="9" t="str">
        <f>TEXT(salestable[[#This Row],[OrderDate]],"MMM")</f>
        <v>Mar</v>
      </c>
      <c r="E1667" s="14" t="s">
        <v>4836</v>
      </c>
      <c r="F1667" s="14" t="s">
        <v>2185</v>
      </c>
      <c r="G1667" s="14" t="s">
        <v>675</v>
      </c>
      <c r="H1667" s="14" t="s">
        <v>676</v>
      </c>
      <c r="I1667" s="14" t="s">
        <v>25</v>
      </c>
      <c r="J1667" s="14" t="s">
        <v>68</v>
      </c>
      <c r="K1667" s="25">
        <v>5</v>
      </c>
      <c r="L1667" s="16">
        <v>173.41</v>
      </c>
      <c r="M1667" s="17">
        <v>0.25</v>
      </c>
      <c r="N1667" s="18">
        <v>52.02</v>
      </c>
      <c r="O1667" s="18">
        <v>13.27</v>
      </c>
      <c r="P1667" s="18">
        <v>715.58</v>
      </c>
      <c r="Q1667" s="14" t="s">
        <v>27</v>
      </c>
      <c r="R1667" s="14" t="s">
        <v>132</v>
      </c>
      <c r="S1667" s="14" t="s">
        <v>154</v>
      </c>
      <c r="T1667" s="14" t="s">
        <v>155</v>
      </c>
      <c r="U1667" s="14" t="s">
        <v>43</v>
      </c>
      <c r="V1667" s="14" t="s">
        <v>4837</v>
      </c>
    </row>
    <row r="1668" spans="1:22" ht="17.100000000000001" customHeight="1" x14ac:dyDescent="0.25">
      <c r="A1668" s="28" t="s">
        <v>4838</v>
      </c>
      <c r="B1668" s="10">
        <v>43905</v>
      </c>
      <c r="C1668" s="9">
        <f t="shared" ref="C1668:C1731" si="26">YEAR(B1668)</f>
        <v>2020</v>
      </c>
      <c r="D1668" s="9" t="str">
        <f>TEXT(salestable[[#This Row],[OrderDate]],"MMM")</f>
        <v>Mar</v>
      </c>
      <c r="E1668" s="9" t="s">
        <v>3920</v>
      </c>
      <c r="F1668" s="9" t="s">
        <v>1408</v>
      </c>
      <c r="G1668" s="9" t="s">
        <v>337</v>
      </c>
      <c r="H1668" s="9" t="s">
        <v>338</v>
      </c>
      <c r="I1668" s="9" t="s">
        <v>25</v>
      </c>
      <c r="J1668" s="9" t="s">
        <v>58</v>
      </c>
      <c r="K1668" s="25">
        <v>4</v>
      </c>
      <c r="L1668" s="11">
        <v>133.49</v>
      </c>
      <c r="M1668" s="12">
        <v>0</v>
      </c>
      <c r="N1668" s="13">
        <v>96.11</v>
      </c>
      <c r="O1668" s="13">
        <v>10.02</v>
      </c>
      <c r="P1668" s="13">
        <v>640.09</v>
      </c>
      <c r="Q1668" s="9" t="s">
        <v>80</v>
      </c>
      <c r="R1668" s="9" t="s">
        <v>132</v>
      </c>
      <c r="S1668" s="9" t="s">
        <v>29</v>
      </c>
      <c r="T1668" s="9" t="s">
        <v>30</v>
      </c>
      <c r="U1668" s="9" t="s">
        <v>43</v>
      </c>
      <c r="V1668" s="9" t="s">
        <v>4839</v>
      </c>
    </row>
    <row r="1669" spans="1:22" ht="17.100000000000001" customHeight="1" x14ac:dyDescent="0.25">
      <c r="A1669" s="29" t="s">
        <v>4840</v>
      </c>
      <c r="B1669" s="15">
        <v>44668</v>
      </c>
      <c r="C1669" s="9">
        <f t="shared" si="26"/>
        <v>2022</v>
      </c>
      <c r="D1669" s="9" t="str">
        <f>TEXT(salestable[[#This Row],[OrderDate]],"MMM")</f>
        <v>Apr</v>
      </c>
      <c r="E1669" s="14" t="s">
        <v>4841</v>
      </c>
      <c r="F1669" s="14" t="s">
        <v>702</v>
      </c>
      <c r="G1669" s="14" t="s">
        <v>945</v>
      </c>
      <c r="H1669" s="14" t="s">
        <v>946</v>
      </c>
      <c r="I1669" s="14" t="s">
        <v>180</v>
      </c>
      <c r="J1669" s="14" t="s">
        <v>354</v>
      </c>
      <c r="K1669" s="25">
        <v>4</v>
      </c>
      <c r="L1669" s="16">
        <v>253.79</v>
      </c>
      <c r="M1669" s="17">
        <v>0</v>
      </c>
      <c r="N1669" s="18">
        <v>81.209999999999994</v>
      </c>
      <c r="O1669" s="18">
        <v>9.4</v>
      </c>
      <c r="P1669" s="18">
        <v>1105.77</v>
      </c>
      <c r="Q1669" s="14" t="s">
        <v>27</v>
      </c>
      <c r="R1669" s="14" t="s">
        <v>28</v>
      </c>
      <c r="S1669" s="14" t="s">
        <v>210</v>
      </c>
      <c r="T1669" s="14" t="s">
        <v>42</v>
      </c>
      <c r="U1669" s="14" t="s">
        <v>43</v>
      </c>
      <c r="V1669" s="14" t="s">
        <v>4842</v>
      </c>
    </row>
    <row r="1670" spans="1:22" ht="17.100000000000001" customHeight="1" x14ac:dyDescent="0.25">
      <c r="A1670" s="28" t="s">
        <v>4843</v>
      </c>
      <c r="B1670" s="10">
        <v>45000</v>
      </c>
      <c r="C1670" s="9">
        <f t="shared" si="26"/>
        <v>2023</v>
      </c>
      <c r="D1670" s="9" t="str">
        <f>TEXT(salestable[[#This Row],[OrderDate]],"MMM")</f>
        <v>Mar</v>
      </c>
      <c r="E1670" s="9" t="s">
        <v>4844</v>
      </c>
      <c r="F1670" s="9" t="s">
        <v>336</v>
      </c>
      <c r="G1670" s="9" t="s">
        <v>280</v>
      </c>
      <c r="H1670" s="9" t="s">
        <v>281</v>
      </c>
      <c r="I1670" s="9" t="s">
        <v>98</v>
      </c>
      <c r="J1670" s="9" t="s">
        <v>26</v>
      </c>
      <c r="K1670" s="25">
        <v>3</v>
      </c>
      <c r="L1670" s="11">
        <v>559.38</v>
      </c>
      <c r="M1670" s="12">
        <v>0.15</v>
      </c>
      <c r="N1670" s="13">
        <v>71.319999999999993</v>
      </c>
      <c r="O1670" s="13">
        <v>10.08</v>
      </c>
      <c r="P1670" s="13">
        <v>1507.82</v>
      </c>
      <c r="Q1670" s="9" t="s">
        <v>27</v>
      </c>
      <c r="R1670" s="9" t="s">
        <v>28</v>
      </c>
      <c r="S1670" s="9" t="s">
        <v>41</v>
      </c>
      <c r="T1670" s="9" t="s">
        <v>42</v>
      </c>
      <c r="U1670" s="9" t="s">
        <v>43</v>
      </c>
      <c r="V1670" s="9" t="s">
        <v>4145</v>
      </c>
    </row>
    <row r="1671" spans="1:22" ht="17.100000000000001" customHeight="1" x14ac:dyDescent="0.25">
      <c r="A1671" s="29" t="s">
        <v>4845</v>
      </c>
      <c r="B1671" s="15">
        <v>43958</v>
      </c>
      <c r="C1671" s="9">
        <f t="shared" si="26"/>
        <v>2020</v>
      </c>
      <c r="D1671" s="9" t="str">
        <f>TEXT(salestable[[#This Row],[OrderDate]],"MMM")</f>
        <v>May</v>
      </c>
      <c r="E1671" s="14" t="s">
        <v>4846</v>
      </c>
      <c r="F1671" s="14" t="s">
        <v>1314</v>
      </c>
      <c r="G1671" s="14" t="s">
        <v>56</v>
      </c>
      <c r="H1671" s="14" t="s">
        <v>57</v>
      </c>
      <c r="I1671" s="14" t="s">
        <v>50</v>
      </c>
      <c r="J1671" s="14" t="s">
        <v>123</v>
      </c>
      <c r="K1671" s="25">
        <v>1</v>
      </c>
      <c r="L1671" s="16">
        <v>96.66</v>
      </c>
      <c r="M1671" s="17">
        <v>0.05</v>
      </c>
      <c r="N1671" s="18">
        <v>11.02</v>
      </c>
      <c r="O1671" s="18">
        <v>5.8</v>
      </c>
      <c r="P1671" s="18">
        <v>108.65</v>
      </c>
      <c r="Q1671" s="14" t="s">
        <v>80</v>
      </c>
      <c r="R1671" s="14" t="s">
        <v>28</v>
      </c>
      <c r="S1671" s="14" t="s">
        <v>210</v>
      </c>
      <c r="T1671" s="14" t="s">
        <v>42</v>
      </c>
      <c r="U1671" s="14" t="s">
        <v>235</v>
      </c>
      <c r="V1671" s="14" t="s">
        <v>4484</v>
      </c>
    </row>
    <row r="1672" spans="1:22" ht="17.100000000000001" customHeight="1" x14ac:dyDescent="0.25">
      <c r="A1672" s="28" t="s">
        <v>4847</v>
      </c>
      <c r="B1672" s="10">
        <v>43872</v>
      </c>
      <c r="C1672" s="9">
        <f t="shared" si="26"/>
        <v>2020</v>
      </c>
      <c r="D1672" s="9" t="str">
        <f>TEXT(salestable[[#This Row],[OrderDate]],"MMM")</f>
        <v>Feb</v>
      </c>
      <c r="E1672" s="9" t="s">
        <v>4848</v>
      </c>
      <c r="F1672" s="9" t="s">
        <v>275</v>
      </c>
      <c r="G1672" s="9" t="s">
        <v>456</v>
      </c>
      <c r="H1672" s="9" t="s">
        <v>457</v>
      </c>
      <c r="I1672" s="9" t="s">
        <v>50</v>
      </c>
      <c r="J1672" s="9" t="s">
        <v>39</v>
      </c>
      <c r="K1672" s="25">
        <v>5</v>
      </c>
      <c r="L1672" s="11">
        <v>181.56</v>
      </c>
      <c r="M1672" s="12">
        <v>0</v>
      </c>
      <c r="N1672" s="13">
        <v>108.94</v>
      </c>
      <c r="O1672" s="13">
        <v>4.3499999999999996</v>
      </c>
      <c r="P1672" s="13">
        <v>1021.09</v>
      </c>
      <c r="Q1672" s="9" t="s">
        <v>80</v>
      </c>
      <c r="R1672" s="9" t="s">
        <v>28</v>
      </c>
      <c r="S1672" s="9" t="s">
        <v>41</v>
      </c>
      <c r="T1672" s="9" t="s">
        <v>42</v>
      </c>
      <c r="U1672" s="9" t="s">
        <v>43</v>
      </c>
      <c r="V1672" s="9" t="s">
        <v>2873</v>
      </c>
    </row>
    <row r="1673" spans="1:22" ht="17.100000000000001" customHeight="1" x14ac:dyDescent="0.25">
      <c r="A1673" s="29" t="s">
        <v>4849</v>
      </c>
      <c r="B1673" s="15">
        <v>45210</v>
      </c>
      <c r="C1673" s="9">
        <f t="shared" si="26"/>
        <v>2023</v>
      </c>
      <c r="D1673" s="9" t="str">
        <f>TEXT(salestable[[#This Row],[OrderDate]],"MMM")</f>
        <v>Oct</v>
      </c>
      <c r="E1673" s="14" t="s">
        <v>4850</v>
      </c>
      <c r="F1673" s="14" t="s">
        <v>1211</v>
      </c>
      <c r="G1673" s="14" t="s">
        <v>469</v>
      </c>
      <c r="H1673" s="14" t="s">
        <v>470</v>
      </c>
      <c r="I1673" s="14" t="s">
        <v>50</v>
      </c>
      <c r="J1673" s="14" t="s">
        <v>256</v>
      </c>
      <c r="K1673" s="25">
        <v>5</v>
      </c>
      <c r="L1673" s="16">
        <v>43.88</v>
      </c>
      <c r="M1673" s="17">
        <v>0</v>
      </c>
      <c r="N1673" s="18">
        <v>10.97</v>
      </c>
      <c r="O1673" s="18">
        <v>6.77</v>
      </c>
      <c r="P1673" s="18">
        <v>237.14</v>
      </c>
      <c r="Q1673" s="14" t="s">
        <v>27</v>
      </c>
      <c r="R1673" s="14" t="s">
        <v>28</v>
      </c>
      <c r="S1673" s="14" t="s">
        <v>116</v>
      </c>
      <c r="T1673" s="14" t="s">
        <v>42</v>
      </c>
      <c r="U1673" s="14" t="s">
        <v>31</v>
      </c>
      <c r="V1673" s="14" t="s">
        <v>4851</v>
      </c>
    </row>
    <row r="1674" spans="1:22" ht="17.100000000000001" customHeight="1" x14ac:dyDescent="0.25">
      <c r="A1674" s="28" t="s">
        <v>4852</v>
      </c>
      <c r="B1674" s="10">
        <v>43871</v>
      </c>
      <c r="C1674" s="9">
        <f t="shared" si="26"/>
        <v>2020</v>
      </c>
      <c r="D1674" s="9" t="str">
        <f>TEXT(salestable[[#This Row],[OrderDate]],"MMM")</f>
        <v>Feb</v>
      </c>
      <c r="E1674" s="9" t="s">
        <v>4853</v>
      </c>
      <c r="F1674" s="9" t="s">
        <v>843</v>
      </c>
      <c r="G1674" s="9" t="s">
        <v>469</v>
      </c>
      <c r="H1674" s="9" t="s">
        <v>470</v>
      </c>
      <c r="I1674" s="9" t="s">
        <v>108</v>
      </c>
      <c r="J1674" s="9" t="s">
        <v>39</v>
      </c>
      <c r="K1674" s="25">
        <v>5</v>
      </c>
      <c r="L1674" s="11">
        <v>375.22</v>
      </c>
      <c r="M1674" s="12">
        <v>0</v>
      </c>
      <c r="N1674" s="13">
        <v>93.8</v>
      </c>
      <c r="O1674" s="13">
        <v>2.61</v>
      </c>
      <c r="P1674" s="13">
        <v>1972.51</v>
      </c>
      <c r="Q1674" s="9" t="s">
        <v>69</v>
      </c>
      <c r="R1674" s="9" t="s">
        <v>132</v>
      </c>
      <c r="S1674" s="9" t="s">
        <v>116</v>
      </c>
      <c r="T1674" s="9" t="s">
        <v>42</v>
      </c>
      <c r="U1674" s="9" t="s">
        <v>31</v>
      </c>
      <c r="V1674" s="9" t="s">
        <v>4854</v>
      </c>
    </row>
    <row r="1675" spans="1:22" ht="17.100000000000001" customHeight="1" x14ac:dyDescent="0.25">
      <c r="A1675" s="29" t="s">
        <v>4855</v>
      </c>
      <c r="B1675" s="15">
        <v>44764</v>
      </c>
      <c r="C1675" s="9">
        <f t="shared" si="26"/>
        <v>2022</v>
      </c>
      <c r="D1675" s="9" t="str">
        <f>TEXT(salestable[[#This Row],[OrderDate]],"MMM")</f>
        <v>Jul</v>
      </c>
      <c r="E1675" s="14" t="s">
        <v>4856</v>
      </c>
      <c r="F1675" s="14" t="s">
        <v>433</v>
      </c>
      <c r="G1675" s="14" t="s">
        <v>374</v>
      </c>
      <c r="H1675" s="14" t="s">
        <v>375</v>
      </c>
      <c r="I1675" s="14" t="s">
        <v>108</v>
      </c>
      <c r="J1675" s="14" t="s">
        <v>39</v>
      </c>
      <c r="K1675" s="25">
        <v>3</v>
      </c>
      <c r="L1675" s="16">
        <v>80.39</v>
      </c>
      <c r="M1675" s="17">
        <v>0.25</v>
      </c>
      <c r="N1675" s="18">
        <v>32.56</v>
      </c>
      <c r="O1675" s="18">
        <v>10.41</v>
      </c>
      <c r="P1675" s="18">
        <v>223.85</v>
      </c>
      <c r="Q1675" s="14" t="s">
        <v>69</v>
      </c>
      <c r="R1675" s="14" t="s">
        <v>28</v>
      </c>
      <c r="S1675" s="14" t="s">
        <v>100</v>
      </c>
      <c r="T1675" s="14" t="s">
        <v>101</v>
      </c>
      <c r="U1675" s="14" t="s">
        <v>43</v>
      </c>
      <c r="V1675" s="14" t="s">
        <v>588</v>
      </c>
    </row>
    <row r="1676" spans="1:22" ht="17.100000000000001" customHeight="1" x14ac:dyDescent="0.25">
      <c r="A1676" s="28" t="s">
        <v>4857</v>
      </c>
      <c r="B1676" s="10">
        <v>43864</v>
      </c>
      <c r="C1676" s="9">
        <f t="shared" si="26"/>
        <v>2020</v>
      </c>
      <c r="D1676" s="9" t="str">
        <f>TEXT(salestable[[#This Row],[OrderDate]],"MMM")</f>
        <v>Feb</v>
      </c>
      <c r="E1676" s="9" t="s">
        <v>4858</v>
      </c>
      <c r="F1676" s="9" t="s">
        <v>1379</v>
      </c>
      <c r="G1676" s="9" t="s">
        <v>783</v>
      </c>
      <c r="H1676" s="9" t="s">
        <v>784</v>
      </c>
      <c r="I1676" s="9" t="s">
        <v>25</v>
      </c>
      <c r="J1676" s="9" t="s">
        <v>263</v>
      </c>
      <c r="K1676" s="25">
        <v>4</v>
      </c>
      <c r="L1676" s="11">
        <v>217.45</v>
      </c>
      <c r="M1676" s="12">
        <v>0</v>
      </c>
      <c r="N1676" s="13">
        <v>43.49</v>
      </c>
      <c r="O1676" s="13">
        <v>7.03</v>
      </c>
      <c r="P1676" s="13">
        <v>920.32</v>
      </c>
      <c r="Q1676" s="9" t="s">
        <v>69</v>
      </c>
      <c r="R1676" s="9" t="s">
        <v>132</v>
      </c>
      <c r="S1676" s="9" t="s">
        <v>139</v>
      </c>
      <c r="T1676" s="9" t="s">
        <v>140</v>
      </c>
      <c r="U1676" s="9" t="s">
        <v>31</v>
      </c>
      <c r="V1676" s="9" t="s">
        <v>436</v>
      </c>
    </row>
    <row r="1677" spans="1:22" ht="17.100000000000001" customHeight="1" x14ac:dyDescent="0.25">
      <c r="A1677" s="29" t="s">
        <v>4859</v>
      </c>
      <c r="B1677" s="15">
        <v>44871</v>
      </c>
      <c r="C1677" s="9">
        <f t="shared" si="26"/>
        <v>2022</v>
      </c>
      <c r="D1677" s="9" t="str">
        <f>TEXT(salestable[[#This Row],[OrderDate]],"MMM")</f>
        <v>Nov</v>
      </c>
      <c r="E1677" s="14" t="s">
        <v>4860</v>
      </c>
      <c r="F1677" s="14" t="s">
        <v>485</v>
      </c>
      <c r="G1677" s="14" t="s">
        <v>386</v>
      </c>
      <c r="H1677" s="14" t="s">
        <v>387</v>
      </c>
      <c r="I1677" s="14" t="s">
        <v>98</v>
      </c>
      <c r="J1677" s="14" t="s">
        <v>79</v>
      </c>
      <c r="K1677" s="25">
        <v>4</v>
      </c>
      <c r="L1677" s="16">
        <v>381.73</v>
      </c>
      <c r="M1677" s="17">
        <v>0.1</v>
      </c>
      <c r="N1677" s="18">
        <v>68.709999999999994</v>
      </c>
      <c r="O1677" s="18">
        <v>3.33</v>
      </c>
      <c r="P1677" s="18">
        <v>1446.27</v>
      </c>
      <c r="Q1677" s="14" t="s">
        <v>80</v>
      </c>
      <c r="R1677" s="14" t="s">
        <v>28</v>
      </c>
      <c r="S1677" s="14" t="s">
        <v>51</v>
      </c>
      <c r="T1677" s="14" t="s">
        <v>42</v>
      </c>
      <c r="U1677" s="14" t="s">
        <v>31</v>
      </c>
      <c r="V1677" s="14" t="s">
        <v>4861</v>
      </c>
    </row>
    <row r="1678" spans="1:22" ht="17.100000000000001" customHeight="1" x14ac:dyDescent="0.25">
      <c r="A1678" s="28" t="s">
        <v>4862</v>
      </c>
      <c r="B1678" s="10">
        <v>45531</v>
      </c>
      <c r="C1678" s="9">
        <f t="shared" si="26"/>
        <v>2024</v>
      </c>
      <c r="D1678" s="9" t="str">
        <f>TEXT(salestable[[#This Row],[OrderDate]],"MMM")</f>
        <v>Aug</v>
      </c>
      <c r="E1678" s="9" t="s">
        <v>4863</v>
      </c>
      <c r="F1678" s="9" t="s">
        <v>201</v>
      </c>
      <c r="G1678" s="9" t="s">
        <v>592</v>
      </c>
      <c r="H1678" s="9" t="s">
        <v>593</v>
      </c>
      <c r="I1678" s="9" t="s">
        <v>50</v>
      </c>
      <c r="J1678" s="9" t="s">
        <v>79</v>
      </c>
      <c r="K1678" s="25">
        <v>1</v>
      </c>
      <c r="L1678" s="11">
        <v>409.38</v>
      </c>
      <c r="M1678" s="12">
        <v>0.05</v>
      </c>
      <c r="N1678" s="13">
        <v>31.11</v>
      </c>
      <c r="O1678" s="13">
        <v>9.11</v>
      </c>
      <c r="P1678" s="13">
        <v>429.13</v>
      </c>
      <c r="Q1678" s="9" t="s">
        <v>69</v>
      </c>
      <c r="R1678" s="9" t="s">
        <v>28</v>
      </c>
      <c r="S1678" s="9" t="s">
        <v>182</v>
      </c>
      <c r="T1678" s="9" t="s">
        <v>183</v>
      </c>
      <c r="U1678" s="9" t="s">
        <v>43</v>
      </c>
      <c r="V1678" s="9" t="s">
        <v>1206</v>
      </c>
    </row>
    <row r="1679" spans="1:22" ht="17.100000000000001" customHeight="1" x14ac:dyDescent="0.25">
      <c r="A1679" s="29" t="s">
        <v>4864</v>
      </c>
      <c r="B1679" s="15">
        <v>45007</v>
      </c>
      <c r="C1679" s="9">
        <f t="shared" si="26"/>
        <v>2023</v>
      </c>
      <c r="D1679" s="9" t="str">
        <f>TEXT(salestable[[#This Row],[OrderDate]],"MMM")</f>
        <v>Mar</v>
      </c>
      <c r="E1679" s="14" t="s">
        <v>4865</v>
      </c>
      <c r="F1679" s="14" t="s">
        <v>885</v>
      </c>
      <c r="G1679" s="14" t="s">
        <v>280</v>
      </c>
      <c r="H1679" s="14" t="s">
        <v>281</v>
      </c>
      <c r="I1679" s="14" t="s">
        <v>38</v>
      </c>
      <c r="J1679" s="14" t="s">
        <v>109</v>
      </c>
      <c r="K1679" s="25">
        <v>2</v>
      </c>
      <c r="L1679" s="16">
        <v>329.82</v>
      </c>
      <c r="M1679" s="17">
        <v>0</v>
      </c>
      <c r="N1679" s="18">
        <v>0</v>
      </c>
      <c r="O1679" s="18">
        <v>9.07</v>
      </c>
      <c r="P1679" s="18">
        <v>668.71</v>
      </c>
      <c r="Q1679" s="14" t="s">
        <v>40</v>
      </c>
      <c r="R1679" s="14" t="s">
        <v>28</v>
      </c>
      <c r="S1679" s="14" t="s">
        <v>210</v>
      </c>
      <c r="T1679" s="14" t="s">
        <v>42</v>
      </c>
      <c r="U1679" s="14" t="s">
        <v>43</v>
      </c>
      <c r="V1679" s="14" t="s">
        <v>898</v>
      </c>
    </row>
    <row r="1680" spans="1:22" ht="17.100000000000001" customHeight="1" x14ac:dyDescent="0.25">
      <c r="A1680" s="28" t="s">
        <v>4866</v>
      </c>
      <c r="B1680" s="10">
        <v>44828</v>
      </c>
      <c r="C1680" s="9">
        <f t="shared" si="26"/>
        <v>2022</v>
      </c>
      <c r="D1680" s="9" t="str">
        <f>TEXT(salestable[[#This Row],[OrderDate]],"MMM")</f>
        <v>Sep</v>
      </c>
      <c r="E1680" s="9" t="s">
        <v>4867</v>
      </c>
      <c r="F1680" s="9" t="s">
        <v>1943</v>
      </c>
      <c r="G1680" s="9" t="s">
        <v>261</v>
      </c>
      <c r="H1680" s="9" t="s">
        <v>262</v>
      </c>
      <c r="I1680" s="9" t="s">
        <v>50</v>
      </c>
      <c r="J1680" s="9" t="s">
        <v>109</v>
      </c>
      <c r="K1680" s="25">
        <v>1</v>
      </c>
      <c r="L1680" s="11">
        <v>69.849999999999994</v>
      </c>
      <c r="M1680" s="12">
        <v>0</v>
      </c>
      <c r="N1680" s="13">
        <v>5.59</v>
      </c>
      <c r="O1680" s="13">
        <v>11.39</v>
      </c>
      <c r="P1680" s="13">
        <v>86.83</v>
      </c>
      <c r="Q1680" s="9" t="s">
        <v>27</v>
      </c>
      <c r="R1680" s="9" t="s">
        <v>28</v>
      </c>
      <c r="S1680" s="9" t="s">
        <v>81</v>
      </c>
      <c r="T1680" s="9" t="s">
        <v>82</v>
      </c>
      <c r="U1680" s="9" t="s">
        <v>43</v>
      </c>
      <c r="V1680" s="9" t="s">
        <v>1698</v>
      </c>
    </row>
    <row r="1681" spans="1:22" ht="17.100000000000001" customHeight="1" x14ac:dyDescent="0.25">
      <c r="A1681" s="29" t="s">
        <v>4868</v>
      </c>
      <c r="B1681" s="15">
        <v>45232</v>
      </c>
      <c r="C1681" s="9">
        <f t="shared" si="26"/>
        <v>2023</v>
      </c>
      <c r="D1681" s="9" t="str">
        <f>TEXT(salestable[[#This Row],[OrderDate]],"MMM")</f>
        <v>Nov</v>
      </c>
      <c r="E1681" s="14" t="s">
        <v>4869</v>
      </c>
      <c r="F1681" s="14" t="s">
        <v>267</v>
      </c>
      <c r="G1681" s="14" t="s">
        <v>400</v>
      </c>
      <c r="H1681" s="14" t="s">
        <v>401</v>
      </c>
      <c r="I1681" s="14" t="s">
        <v>25</v>
      </c>
      <c r="J1681" s="14" t="s">
        <v>256</v>
      </c>
      <c r="K1681" s="25">
        <v>4</v>
      </c>
      <c r="L1681" s="16">
        <v>440.33</v>
      </c>
      <c r="M1681" s="17">
        <v>0</v>
      </c>
      <c r="N1681" s="18">
        <v>140.91</v>
      </c>
      <c r="O1681" s="18">
        <v>11.92</v>
      </c>
      <c r="P1681" s="18">
        <v>1914.15</v>
      </c>
      <c r="Q1681" s="14" t="s">
        <v>27</v>
      </c>
      <c r="R1681" s="14" t="s">
        <v>181</v>
      </c>
      <c r="S1681" s="14" t="s">
        <v>81</v>
      </c>
      <c r="T1681" s="14" t="s">
        <v>82</v>
      </c>
      <c r="U1681" s="14" t="s">
        <v>31</v>
      </c>
      <c r="V1681" s="14" t="s">
        <v>1790</v>
      </c>
    </row>
    <row r="1682" spans="1:22" ht="17.100000000000001" customHeight="1" x14ac:dyDescent="0.25">
      <c r="A1682" s="28" t="s">
        <v>4870</v>
      </c>
      <c r="B1682" s="10">
        <v>44418</v>
      </c>
      <c r="C1682" s="9">
        <f t="shared" si="26"/>
        <v>2021</v>
      </c>
      <c r="D1682" s="9" t="str">
        <f>TEXT(salestable[[#This Row],[OrderDate]],"MMM")</f>
        <v>Aug</v>
      </c>
      <c r="E1682" s="9" t="s">
        <v>4871</v>
      </c>
      <c r="F1682" s="9" t="s">
        <v>501</v>
      </c>
      <c r="G1682" s="9" t="s">
        <v>23</v>
      </c>
      <c r="H1682" s="9" t="s">
        <v>24</v>
      </c>
      <c r="I1682" s="9" t="s">
        <v>98</v>
      </c>
      <c r="J1682" s="9" t="s">
        <v>109</v>
      </c>
      <c r="K1682" s="25">
        <v>4</v>
      </c>
      <c r="L1682" s="11">
        <v>121.66</v>
      </c>
      <c r="M1682" s="12">
        <v>0.1</v>
      </c>
      <c r="N1682" s="13">
        <v>0</v>
      </c>
      <c r="O1682" s="13">
        <v>12.25</v>
      </c>
      <c r="P1682" s="13">
        <v>450.23</v>
      </c>
      <c r="Q1682" s="9" t="s">
        <v>27</v>
      </c>
      <c r="R1682" s="9" t="s">
        <v>28</v>
      </c>
      <c r="S1682" s="9" t="s">
        <v>29</v>
      </c>
      <c r="T1682" s="9" t="s">
        <v>30</v>
      </c>
      <c r="U1682" s="9" t="s">
        <v>43</v>
      </c>
      <c r="V1682" s="9" t="s">
        <v>4039</v>
      </c>
    </row>
    <row r="1683" spans="1:22" ht="17.100000000000001" customHeight="1" x14ac:dyDescent="0.25">
      <c r="A1683" s="29" t="s">
        <v>4872</v>
      </c>
      <c r="B1683" s="15">
        <v>45453</v>
      </c>
      <c r="C1683" s="9">
        <f t="shared" si="26"/>
        <v>2024</v>
      </c>
      <c r="D1683" s="9" t="str">
        <f>TEXT(salestable[[#This Row],[OrderDate]],"MMM")</f>
        <v>Jun</v>
      </c>
      <c r="E1683" s="14" t="s">
        <v>4873</v>
      </c>
      <c r="F1683" s="14" t="s">
        <v>724</v>
      </c>
      <c r="G1683" s="14" t="s">
        <v>151</v>
      </c>
      <c r="H1683" s="14" t="s">
        <v>152</v>
      </c>
      <c r="I1683" s="14" t="s">
        <v>108</v>
      </c>
      <c r="J1683" s="14" t="s">
        <v>26</v>
      </c>
      <c r="K1683" s="25">
        <v>5</v>
      </c>
      <c r="L1683" s="16">
        <v>401.64</v>
      </c>
      <c r="M1683" s="17">
        <v>0</v>
      </c>
      <c r="N1683" s="18">
        <v>160.66</v>
      </c>
      <c r="O1683" s="18">
        <v>6.04</v>
      </c>
      <c r="P1683" s="18">
        <v>2174.9</v>
      </c>
      <c r="Q1683" s="14" t="s">
        <v>69</v>
      </c>
      <c r="R1683" s="14" t="s">
        <v>28</v>
      </c>
      <c r="S1683" s="14" t="s">
        <v>41</v>
      </c>
      <c r="T1683" s="14" t="s">
        <v>42</v>
      </c>
      <c r="U1683" s="14" t="s">
        <v>91</v>
      </c>
      <c r="V1683" s="14" t="s">
        <v>3660</v>
      </c>
    </row>
    <row r="1684" spans="1:22" ht="17.100000000000001" customHeight="1" x14ac:dyDescent="0.25">
      <c r="A1684" s="28" t="s">
        <v>4874</v>
      </c>
      <c r="B1684" s="10">
        <v>45483</v>
      </c>
      <c r="C1684" s="9">
        <f t="shared" si="26"/>
        <v>2024</v>
      </c>
      <c r="D1684" s="9" t="str">
        <f>TEXT(salestable[[#This Row],[OrderDate]],"MMM")</f>
        <v>Jul</v>
      </c>
      <c r="E1684" s="9" t="s">
        <v>4875</v>
      </c>
      <c r="F1684" s="9" t="s">
        <v>526</v>
      </c>
      <c r="G1684" s="9" t="s">
        <v>172</v>
      </c>
      <c r="H1684" s="9" t="s">
        <v>173</v>
      </c>
      <c r="I1684" s="9" t="s">
        <v>25</v>
      </c>
      <c r="J1684" s="9" t="s">
        <v>58</v>
      </c>
      <c r="K1684" s="25">
        <v>2</v>
      </c>
      <c r="L1684" s="11">
        <v>488.03</v>
      </c>
      <c r="M1684" s="12">
        <v>0.2</v>
      </c>
      <c r="N1684" s="13">
        <v>62.47</v>
      </c>
      <c r="O1684" s="13">
        <v>12.47</v>
      </c>
      <c r="P1684" s="13">
        <v>855.79</v>
      </c>
      <c r="Q1684" s="9" t="s">
        <v>80</v>
      </c>
      <c r="R1684" s="9" t="s">
        <v>28</v>
      </c>
      <c r="S1684" s="9" t="s">
        <v>182</v>
      </c>
      <c r="T1684" s="9" t="s">
        <v>183</v>
      </c>
      <c r="U1684" s="9" t="s">
        <v>43</v>
      </c>
      <c r="V1684" s="9" t="s">
        <v>2463</v>
      </c>
    </row>
    <row r="1685" spans="1:22" ht="17.100000000000001" customHeight="1" x14ac:dyDescent="0.25">
      <c r="A1685" s="29" t="s">
        <v>4876</v>
      </c>
      <c r="B1685" s="15">
        <v>44172</v>
      </c>
      <c r="C1685" s="9">
        <f t="shared" si="26"/>
        <v>2020</v>
      </c>
      <c r="D1685" s="9" t="str">
        <f>TEXT(salestable[[#This Row],[OrderDate]],"MMM")</f>
        <v>Dec</v>
      </c>
      <c r="E1685" s="14" t="s">
        <v>4877</v>
      </c>
      <c r="F1685" s="14" t="s">
        <v>455</v>
      </c>
      <c r="G1685" s="14" t="s">
        <v>352</v>
      </c>
      <c r="H1685" s="14" t="s">
        <v>353</v>
      </c>
      <c r="I1685" s="14" t="s">
        <v>25</v>
      </c>
      <c r="J1685" s="14" t="s">
        <v>26</v>
      </c>
      <c r="K1685" s="25">
        <v>5</v>
      </c>
      <c r="L1685" s="16">
        <v>198.49</v>
      </c>
      <c r="M1685" s="17">
        <v>0.05</v>
      </c>
      <c r="N1685" s="18">
        <v>75.430000000000007</v>
      </c>
      <c r="O1685" s="18">
        <v>8.93</v>
      </c>
      <c r="P1685" s="18">
        <v>1027.19</v>
      </c>
      <c r="Q1685" s="14" t="s">
        <v>59</v>
      </c>
      <c r="R1685" s="14" t="s">
        <v>28</v>
      </c>
      <c r="S1685" s="14" t="s">
        <v>339</v>
      </c>
      <c r="T1685" s="14" t="s">
        <v>82</v>
      </c>
      <c r="U1685" s="14" t="s">
        <v>43</v>
      </c>
      <c r="V1685" s="14" t="s">
        <v>4742</v>
      </c>
    </row>
    <row r="1686" spans="1:22" ht="17.100000000000001" customHeight="1" x14ac:dyDescent="0.25">
      <c r="A1686" s="28" t="s">
        <v>4878</v>
      </c>
      <c r="B1686" s="10">
        <v>43857</v>
      </c>
      <c r="C1686" s="9">
        <f t="shared" si="26"/>
        <v>2020</v>
      </c>
      <c r="D1686" s="9" t="str">
        <f>TEXT(salestable[[#This Row],[OrderDate]],"MMM")</f>
        <v>Jan</v>
      </c>
      <c r="E1686" s="9" t="s">
        <v>4879</v>
      </c>
      <c r="F1686" s="9" t="s">
        <v>694</v>
      </c>
      <c r="G1686" s="9" t="s">
        <v>106</v>
      </c>
      <c r="H1686" s="9" t="s">
        <v>107</v>
      </c>
      <c r="I1686" s="9" t="s">
        <v>38</v>
      </c>
      <c r="J1686" s="9" t="s">
        <v>68</v>
      </c>
      <c r="K1686" s="25">
        <v>2</v>
      </c>
      <c r="L1686" s="11">
        <v>216.39</v>
      </c>
      <c r="M1686" s="12">
        <v>0</v>
      </c>
      <c r="N1686" s="13">
        <v>21.64</v>
      </c>
      <c r="O1686" s="13">
        <v>11.51</v>
      </c>
      <c r="P1686" s="13">
        <v>465.93</v>
      </c>
      <c r="Q1686" s="9" t="s">
        <v>27</v>
      </c>
      <c r="R1686" s="9" t="s">
        <v>28</v>
      </c>
      <c r="S1686" s="9" t="s">
        <v>210</v>
      </c>
      <c r="T1686" s="9" t="s">
        <v>42</v>
      </c>
      <c r="U1686" s="9" t="s">
        <v>43</v>
      </c>
      <c r="V1686" s="9" t="s">
        <v>1581</v>
      </c>
    </row>
    <row r="1687" spans="1:22" ht="17.100000000000001" customHeight="1" x14ac:dyDescent="0.25">
      <c r="A1687" s="29" t="s">
        <v>4880</v>
      </c>
      <c r="B1687" s="15">
        <v>45141</v>
      </c>
      <c r="C1687" s="9">
        <f t="shared" si="26"/>
        <v>2023</v>
      </c>
      <c r="D1687" s="9" t="str">
        <f>TEXT(salestable[[#This Row],[OrderDate]],"MMM")</f>
        <v>Aug</v>
      </c>
      <c r="E1687" s="14" t="s">
        <v>4881</v>
      </c>
      <c r="F1687" s="14" t="s">
        <v>307</v>
      </c>
      <c r="G1687" s="14" t="s">
        <v>337</v>
      </c>
      <c r="H1687" s="14" t="s">
        <v>338</v>
      </c>
      <c r="I1687" s="14" t="s">
        <v>98</v>
      </c>
      <c r="J1687" s="14" t="s">
        <v>263</v>
      </c>
      <c r="K1687" s="25">
        <v>3</v>
      </c>
      <c r="L1687" s="16">
        <v>493.49</v>
      </c>
      <c r="M1687" s="17">
        <v>0.1</v>
      </c>
      <c r="N1687" s="18">
        <v>239.84</v>
      </c>
      <c r="O1687" s="18">
        <v>7.52</v>
      </c>
      <c r="P1687" s="18">
        <v>1579.78</v>
      </c>
      <c r="Q1687" s="14" t="s">
        <v>27</v>
      </c>
      <c r="R1687" s="14" t="s">
        <v>132</v>
      </c>
      <c r="S1687" s="14" t="s">
        <v>100</v>
      </c>
      <c r="T1687" s="14" t="s">
        <v>101</v>
      </c>
      <c r="U1687" s="14" t="s">
        <v>43</v>
      </c>
      <c r="V1687" s="14" t="s">
        <v>2497</v>
      </c>
    </row>
    <row r="1688" spans="1:22" ht="17.100000000000001" customHeight="1" x14ac:dyDescent="0.25">
      <c r="A1688" s="28" t="s">
        <v>4882</v>
      </c>
      <c r="B1688" s="10">
        <v>44476</v>
      </c>
      <c r="C1688" s="9">
        <f t="shared" si="26"/>
        <v>2021</v>
      </c>
      <c r="D1688" s="9" t="str">
        <f>TEXT(salestable[[#This Row],[OrderDate]],"MMM")</f>
        <v>Oct</v>
      </c>
      <c r="E1688" s="9" t="s">
        <v>4883</v>
      </c>
      <c r="F1688" s="9" t="s">
        <v>1408</v>
      </c>
      <c r="G1688" s="9" t="s">
        <v>592</v>
      </c>
      <c r="H1688" s="9" t="s">
        <v>593</v>
      </c>
      <c r="I1688" s="9" t="s">
        <v>38</v>
      </c>
      <c r="J1688" s="9" t="s">
        <v>109</v>
      </c>
      <c r="K1688" s="25">
        <v>5</v>
      </c>
      <c r="L1688" s="11">
        <v>412.35</v>
      </c>
      <c r="M1688" s="12">
        <v>0.05</v>
      </c>
      <c r="N1688" s="13">
        <v>235.04</v>
      </c>
      <c r="O1688" s="13">
        <v>6.61</v>
      </c>
      <c r="P1688" s="13">
        <v>2200.31</v>
      </c>
      <c r="Q1688" s="9" t="s">
        <v>80</v>
      </c>
      <c r="R1688" s="9" t="s">
        <v>132</v>
      </c>
      <c r="S1688" s="9" t="s">
        <v>124</v>
      </c>
      <c r="T1688" s="9" t="s">
        <v>125</v>
      </c>
      <c r="U1688" s="9" t="s">
        <v>43</v>
      </c>
      <c r="V1688" s="9" t="s">
        <v>1596</v>
      </c>
    </row>
    <row r="1689" spans="1:22" ht="17.100000000000001" customHeight="1" x14ac:dyDescent="0.25">
      <c r="A1689" s="29" t="s">
        <v>4884</v>
      </c>
      <c r="B1689" s="15">
        <v>44561</v>
      </c>
      <c r="C1689" s="9">
        <f t="shared" si="26"/>
        <v>2021</v>
      </c>
      <c r="D1689" s="9" t="str">
        <f>TEXT(salestable[[#This Row],[OrderDate]],"MMM")</f>
        <v>Dec</v>
      </c>
      <c r="E1689" s="14" t="s">
        <v>4885</v>
      </c>
      <c r="F1689" s="14" t="s">
        <v>753</v>
      </c>
      <c r="G1689" s="14" t="s">
        <v>202</v>
      </c>
      <c r="H1689" s="14" t="s">
        <v>203</v>
      </c>
      <c r="I1689" s="14" t="s">
        <v>50</v>
      </c>
      <c r="J1689" s="14" t="s">
        <v>26</v>
      </c>
      <c r="K1689" s="25">
        <v>1</v>
      </c>
      <c r="L1689" s="16">
        <v>347.83</v>
      </c>
      <c r="M1689" s="17">
        <v>0</v>
      </c>
      <c r="N1689" s="18">
        <v>27.83</v>
      </c>
      <c r="O1689" s="18">
        <v>7.19</v>
      </c>
      <c r="P1689" s="18">
        <v>382.85</v>
      </c>
      <c r="Q1689" s="14" t="s">
        <v>59</v>
      </c>
      <c r="R1689" s="14" t="s">
        <v>28</v>
      </c>
      <c r="S1689" s="14" t="s">
        <v>60</v>
      </c>
      <c r="T1689" s="14" t="s">
        <v>61</v>
      </c>
      <c r="U1689" s="14" t="s">
        <v>43</v>
      </c>
      <c r="V1689" s="14" t="s">
        <v>1984</v>
      </c>
    </row>
    <row r="1690" spans="1:22" ht="17.100000000000001" customHeight="1" x14ac:dyDescent="0.25">
      <c r="A1690" s="28" t="s">
        <v>4886</v>
      </c>
      <c r="B1690" s="10">
        <v>43998</v>
      </c>
      <c r="C1690" s="9">
        <f t="shared" si="26"/>
        <v>2020</v>
      </c>
      <c r="D1690" s="9" t="str">
        <f>TEXT(salestable[[#This Row],[OrderDate]],"MMM")</f>
        <v>Jun</v>
      </c>
      <c r="E1690" s="9" t="s">
        <v>4887</v>
      </c>
      <c r="F1690" s="9" t="s">
        <v>706</v>
      </c>
      <c r="G1690" s="9" t="s">
        <v>280</v>
      </c>
      <c r="H1690" s="9" t="s">
        <v>281</v>
      </c>
      <c r="I1690" s="9" t="s">
        <v>180</v>
      </c>
      <c r="J1690" s="9" t="s">
        <v>58</v>
      </c>
      <c r="K1690" s="25">
        <v>1</v>
      </c>
      <c r="L1690" s="11">
        <v>187.28</v>
      </c>
      <c r="M1690" s="12">
        <v>0</v>
      </c>
      <c r="N1690" s="13">
        <v>0</v>
      </c>
      <c r="O1690" s="13">
        <v>3.91</v>
      </c>
      <c r="P1690" s="13">
        <v>191.19</v>
      </c>
      <c r="Q1690" s="9" t="s">
        <v>69</v>
      </c>
      <c r="R1690" s="9" t="s">
        <v>28</v>
      </c>
      <c r="S1690" s="9" t="s">
        <v>166</v>
      </c>
      <c r="T1690" s="9" t="s">
        <v>167</v>
      </c>
      <c r="U1690" s="9" t="s">
        <v>43</v>
      </c>
      <c r="V1690" s="9" t="s">
        <v>3341</v>
      </c>
    </row>
    <row r="1691" spans="1:22" ht="17.100000000000001" customHeight="1" x14ac:dyDescent="0.25">
      <c r="A1691" s="29" t="s">
        <v>4888</v>
      </c>
      <c r="B1691" s="15">
        <v>44440</v>
      </c>
      <c r="C1691" s="9">
        <f t="shared" si="26"/>
        <v>2021</v>
      </c>
      <c r="D1691" s="9" t="str">
        <f>TEXT(salestable[[#This Row],[OrderDate]],"MMM")</f>
        <v>Sep</v>
      </c>
      <c r="E1691" s="14" t="s">
        <v>4889</v>
      </c>
      <c r="F1691" s="14" t="s">
        <v>1825</v>
      </c>
      <c r="G1691" s="14" t="s">
        <v>164</v>
      </c>
      <c r="H1691" s="14" t="s">
        <v>165</v>
      </c>
      <c r="I1691" s="14" t="s">
        <v>25</v>
      </c>
      <c r="J1691" s="14" t="s">
        <v>68</v>
      </c>
      <c r="K1691" s="25">
        <v>3</v>
      </c>
      <c r="L1691" s="16">
        <v>336.31</v>
      </c>
      <c r="M1691" s="17">
        <v>0.1</v>
      </c>
      <c r="N1691" s="18">
        <v>45.4</v>
      </c>
      <c r="O1691" s="18">
        <v>13.65</v>
      </c>
      <c r="P1691" s="18">
        <v>967.09</v>
      </c>
      <c r="Q1691" s="14" t="s">
        <v>69</v>
      </c>
      <c r="R1691" s="14" t="s">
        <v>70</v>
      </c>
      <c r="S1691" s="14" t="s">
        <v>29</v>
      </c>
      <c r="T1691" s="14" t="s">
        <v>30</v>
      </c>
      <c r="U1691" s="14" t="s">
        <v>43</v>
      </c>
      <c r="V1691" s="14" t="s">
        <v>4721</v>
      </c>
    </row>
    <row r="1692" spans="1:22" ht="17.100000000000001" customHeight="1" x14ac:dyDescent="0.25">
      <c r="A1692" s="28" t="s">
        <v>4890</v>
      </c>
      <c r="B1692" s="10">
        <v>44098</v>
      </c>
      <c r="C1692" s="9">
        <f t="shared" si="26"/>
        <v>2020</v>
      </c>
      <c r="D1692" s="9" t="str">
        <f>TEXT(salestable[[#This Row],[OrderDate]],"MMM")</f>
        <v>Sep</v>
      </c>
      <c r="E1692" s="9" t="s">
        <v>4891</v>
      </c>
      <c r="F1692" s="9" t="s">
        <v>2168</v>
      </c>
      <c r="G1692" s="9" t="s">
        <v>226</v>
      </c>
      <c r="H1692" s="9" t="s">
        <v>227</v>
      </c>
      <c r="I1692" s="9" t="s">
        <v>38</v>
      </c>
      <c r="J1692" s="9" t="s">
        <v>354</v>
      </c>
      <c r="K1692" s="25">
        <v>2</v>
      </c>
      <c r="L1692" s="11">
        <v>450.12</v>
      </c>
      <c r="M1692" s="12">
        <v>0.1</v>
      </c>
      <c r="N1692" s="13">
        <v>40.51</v>
      </c>
      <c r="O1692" s="13">
        <v>1.99</v>
      </c>
      <c r="P1692" s="13">
        <v>852.72</v>
      </c>
      <c r="Q1692" s="9" t="s">
        <v>27</v>
      </c>
      <c r="R1692" s="9" t="s">
        <v>28</v>
      </c>
      <c r="S1692" s="9" t="s">
        <v>51</v>
      </c>
      <c r="T1692" s="9" t="s">
        <v>42</v>
      </c>
      <c r="U1692" s="9" t="s">
        <v>43</v>
      </c>
      <c r="V1692" s="9" t="s">
        <v>1951</v>
      </c>
    </row>
    <row r="1693" spans="1:22" ht="17.100000000000001" customHeight="1" x14ac:dyDescent="0.25">
      <c r="A1693" s="29" t="s">
        <v>4892</v>
      </c>
      <c r="B1693" s="15">
        <v>45603</v>
      </c>
      <c r="C1693" s="9">
        <f t="shared" si="26"/>
        <v>2024</v>
      </c>
      <c r="D1693" s="9" t="str">
        <f>TEXT(salestable[[#This Row],[OrderDate]],"MMM")</f>
        <v>Nov</v>
      </c>
      <c r="E1693" s="14" t="s">
        <v>4893</v>
      </c>
      <c r="F1693" s="14" t="s">
        <v>720</v>
      </c>
      <c r="G1693" s="14" t="s">
        <v>434</v>
      </c>
      <c r="H1693" s="14" t="s">
        <v>435</v>
      </c>
      <c r="I1693" s="14" t="s">
        <v>25</v>
      </c>
      <c r="J1693" s="14" t="s">
        <v>58</v>
      </c>
      <c r="K1693" s="25">
        <v>2</v>
      </c>
      <c r="L1693" s="16">
        <v>50.01</v>
      </c>
      <c r="M1693" s="17">
        <v>0</v>
      </c>
      <c r="N1693" s="18">
        <v>8</v>
      </c>
      <c r="O1693" s="18">
        <v>4.22</v>
      </c>
      <c r="P1693" s="18">
        <v>112.24</v>
      </c>
      <c r="Q1693" s="14" t="s">
        <v>69</v>
      </c>
      <c r="R1693" s="14" t="s">
        <v>70</v>
      </c>
      <c r="S1693" s="14" t="s">
        <v>221</v>
      </c>
      <c r="T1693" s="14" t="s">
        <v>222</v>
      </c>
      <c r="U1693" s="14" t="s">
        <v>31</v>
      </c>
      <c r="V1693" s="14" t="s">
        <v>978</v>
      </c>
    </row>
    <row r="1694" spans="1:22" ht="17.100000000000001" customHeight="1" x14ac:dyDescent="0.25">
      <c r="A1694" s="28" t="s">
        <v>4894</v>
      </c>
      <c r="B1694" s="10">
        <v>44651</v>
      </c>
      <c r="C1694" s="9">
        <f t="shared" si="26"/>
        <v>2022</v>
      </c>
      <c r="D1694" s="9" t="str">
        <f>TEXT(salestable[[#This Row],[OrderDate]],"MMM")</f>
        <v>Mar</v>
      </c>
      <c r="E1694" s="9" t="s">
        <v>4895</v>
      </c>
      <c r="F1694" s="9" t="s">
        <v>159</v>
      </c>
      <c r="G1694" s="9" t="s">
        <v>96</v>
      </c>
      <c r="H1694" s="9" t="s">
        <v>97</v>
      </c>
      <c r="I1694" s="9" t="s">
        <v>108</v>
      </c>
      <c r="J1694" s="9" t="s">
        <v>26</v>
      </c>
      <c r="K1694" s="25">
        <v>5</v>
      </c>
      <c r="L1694" s="11">
        <v>302.60000000000002</v>
      </c>
      <c r="M1694" s="12">
        <v>0.1</v>
      </c>
      <c r="N1694" s="13">
        <v>108.94</v>
      </c>
      <c r="O1694" s="13">
        <v>2.2999999999999998</v>
      </c>
      <c r="P1694" s="13">
        <v>1472.94</v>
      </c>
      <c r="Q1694" s="9" t="s">
        <v>80</v>
      </c>
      <c r="R1694" s="9" t="s">
        <v>99</v>
      </c>
      <c r="S1694" s="9" t="s">
        <v>81</v>
      </c>
      <c r="T1694" s="9" t="s">
        <v>82</v>
      </c>
      <c r="U1694" s="9" t="s">
        <v>43</v>
      </c>
      <c r="V1694" s="9" t="s">
        <v>1828</v>
      </c>
    </row>
    <row r="1695" spans="1:22" ht="17.100000000000001" customHeight="1" x14ac:dyDescent="0.25">
      <c r="A1695" s="29" t="s">
        <v>4896</v>
      </c>
      <c r="B1695" s="15">
        <v>44285</v>
      </c>
      <c r="C1695" s="9">
        <f t="shared" si="26"/>
        <v>2021</v>
      </c>
      <c r="D1695" s="9" t="str">
        <f>TEXT(salestable[[#This Row],[OrderDate]],"MMM")</f>
        <v>Mar</v>
      </c>
      <c r="E1695" s="14" t="s">
        <v>3288</v>
      </c>
      <c r="F1695" s="14" t="s">
        <v>65</v>
      </c>
      <c r="G1695" s="14" t="s">
        <v>56</v>
      </c>
      <c r="H1695" s="14" t="s">
        <v>57</v>
      </c>
      <c r="I1695" s="14" t="s">
        <v>98</v>
      </c>
      <c r="J1695" s="14" t="s">
        <v>39</v>
      </c>
      <c r="K1695" s="25">
        <v>1</v>
      </c>
      <c r="L1695" s="16">
        <v>105.65</v>
      </c>
      <c r="M1695" s="17">
        <v>0.15</v>
      </c>
      <c r="N1695" s="18">
        <v>16.16</v>
      </c>
      <c r="O1695" s="18">
        <v>8.75</v>
      </c>
      <c r="P1695" s="18">
        <v>114.71</v>
      </c>
      <c r="Q1695" s="14" t="s">
        <v>27</v>
      </c>
      <c r="R1695" s="14" t="s">
        <v>28</v>
      </c>
      <c r="S1695" s="14" t="s">
        <v>339</v>
      </c>
      <c r="T1695" s="14" t="s">
        <v>82</v>
      </c>
      <c r="U1695" s="14" t="s">
        <v>43</v>
      </c>
      <c r="V1695" s="14" t="s">
        <v>1455</v>
      </c>
    </row>
    <row r="1696" spans="1:22" ht="17.100000000000001" customHeight="1" x14ac:dyDescent="0.25">
      <c r="A1696" s="28" t="s">
        <v>4897</v>
      </c>
      <c r="B1696" s="10">
        <v>44736</v>
      </c>
      <c r="C1696" s="9">
        <f t="shared" si="26"/>
        <v>2022</v>
      </c>
      <c r="D1696" s="9" t="str">
        <f>TEXT(salestable[[#This Row],[OrderDate]],"MMM")</f>
        <v>Jun</v>
      </c>
      <c r="E1696" s="9" t="s">
        <v>4898</v>
      </c>
      <c r="F1696" s="9" t="s">
        <v>2056</v>
      </c>
      <c r="G1696" s="9" t="s">
        <v>208</v>
      </c>
      <c r="H1696" s="9" t="s">
        <v>209</v>
      </c>
      <c r="I1696" s="9" t="s">
        <v>98</v>
      </c>
      <c r="J1696" s="9" t="s">
        <v>256</v>
      </c>
      <c r="K1696" s="25">
        <v>3</v>
      </c>
      <c r="L1696" s="11">
        <v>598.25</v>
      </c>
      <c r="M1696" s="12">
        <v>0.05</v>
      </c>
      <c r="N1696" s="13">
        <v>85.25</v>
      </c>
      <c r="O1696" s="13">
        <v>13.9</v>
      </c>
      <c r="P1696" s="13">
        <v>1804.16</v>
      </c>
      <c r="Q1696" s="9" t="s">
        <v>40</v>
      </c>
      <c r="R1696" s="9" t="s">
        <v>70</v>
      </c>
      <c r="S1696" s="9" t="s">
        <v>210</v>
      </c>
      <c r="T1696" s="9" t="s">
        <v>42</v>
      </c>
      <c r="U1696" s="9" t="s">
        <v>43</v>
      </c>
      <c r="V1696" s="9" t="s">
        <v>2838</v>
      </c>
    </row>
    <row r="1697" spans="1:22" ht="17.100000000000001" customHeight="1" x14ac:dyDescent="0.25">
      <c r="A1697" s="29" t="s">
        <v>4899</v>
      </c>
      <c r="B1697" s="15">
        <v>45539</v>
      </c>
      <c r="C1697" s="9">
        <f t="shared" si="26"/>
        <v>2024</v>
      </c>
      <c r="D1697" s="9" t="str">
        <f>TEXT(salestable[[#This Row],[OrderDate]],"MMM")</f>
        <v>Sep</v>
      </c>
      <c r="E1697" s="14" t="s">
        <v>4900</v>
      </c>
      <c r="F1697" s="14" t="s">
        <v>455</v>
      </c>
      <c r="G1697" s="14" t="s">
        <v>66</v>
      </c>
      <c r="H1697" s="14" t="s">
        <v>67</v>
      </c>
      <c r="I1697" s="14" t="s">
        <v>38</v>
      </c>
      <c r="J1697" s="14" t="s">
        <v>68</v>
      </c>
      <c r="K1697" s="25">
        <v>4</v>
      </c>
      <c r="L1697" s="16">
        <v>273.64</v>
      </c>
      <c r="M1697" s="17">
        <v>0</v>
      </c>
      <c r="N1697" s="18">
        <v>87.56</v>
      </c>
      <c r="O1697" s="18">
        <v>6.09</v>
      </c>
      <c r="P1697" s="18">
        <v>1188.21</v>
      </c>
      <c r="Q1697" s="14" t="s">
        <v>69</v>
      </c>
      <c r="R1697" s="14" t="s">
        <v>28</v>
      </c>
      <c r="S1697" s="14" t="s">
        <v>124</v>
      </c>
      <c r="T1697" s="14" t="s">
        <v>125</v>
      </c>
      <c r="U1697" s="14" t="s">
        <v>43</v>
      </c>
      <c r="V1697" s="14" t="s">
        <v>3783</v>
      </c>
    </row>
    <row r="1698" spans="1:22" ht="17.100000000000001" customHeight="1" x14ac:dyDescent="0.25">
      <c r="A1698" s="28" t="s">
        <v>4901</v>
      </c>
      <c r="B1698" s="10">
        <v>45255</v>
      </c>
      <c r="C1698" s="9">
        <f t="shared" si="26"/>
        <v>2023</v>
      </c>
      <c r="D1698" s="9" t="str">
        <f>TEXT(salestable[[#This Row],[OrderDate]],"MMM")</f>
        <v>Nov</v>
      </c>
      <c r="E1698" s="9" t="s">
        <v>4902</v>
      </c>
      <c r="F1698" s="9" t="s">
        <v>1593</v>
      </c>
      <c r="G1698" s="9" t="s">
        <v>280</v>
      </c>
      <c r="H1698" s="9" t="s">
        <v>281</v>
      </c>
      <c r="I1698" s="9" t="s">
        <v>180</v>
      </c>
      <c r="J1698" s="9" t="s">
        <v>68</v>
      </c>
      <c r="K1698" s="25">
        <v>3</v>
      </c>
      <c r="L1698" s="11">
        <v>124.45</v>
      </c>
      <c r="M1698" s="12">
        <v>0.15</v>
      </c>
      <c r="N1698" s="13">
        <v>0</v>
      </c>
      <c r="O1698" s="13">
        <v>2.85</v>
      </c>
      <c r="P1698" s="13">
        <v>320.2</v>
      </c>
      <c r="Q1698" s="9" t="s">
        <v>59</v>
      </c>
      <c r="R1698" s="9" t="s">
        <v>28</v>
      </c>
      <c r="S1698" s="9" t="s">
        <v>60</v>
      </c>
      <c r="T1698" s="9" t="s">
        <v>61</v>
      </c>
      <c r="U1698" s="9" t="s">
        <v>43</v>
      </c>
      <c r="V1698" s="9" t="s">
        <v>1778</v>
      </c>
    </row>
    <row r="1699" spans="1:22" ht="17.100000000000001" customHeight="1" x14ac:dyDescent="0.25">
      <c r="A1699" s="29" t="s">
        <v>4903</v>
      </c>
      <c r="B1699" s="15">
        <v>44752</v>
      </c>
      <c r="C1699" s="9">
        <f t="shared" si="26"/>
        <v>2022</v>
      </c>
      <c r="D1699" s="9" t="str">
        <f>TEXT(salestable[[#This Row],[OrderDate]],"MMM")</f>
        <v>Jul</v>
      </c>
      <c r="E1699" s="14" t="s">
        <v>4904</v>
      </c>
      <c r="F1699" s="14" t="s">
        <v>455</v>
      </c>
      <c r="G1699" s="14" t="s">
        <v>178</v>
      </c>
      <c r="H1699" s="14" t="s">
        <v>179</v>
      </c>
      <c r="I1699" s="14" t="s">
        <v>38</v>
      </c>
      <c r="J1699" s="14" t="s">
        <v>263</v>
      </c>
      <c r="K1699" s="25">
        <v>5</v>
      </c>
      <c r="L1699" s="16">
        <v>218.49</v>
      </c>
      <c r="M1699" s="17">
        <v>0.15</v>
      </c>
      <c r="N1699" s="18">
        <v>46.43</v>
      </c>
      <c r="O1699" s="18">
        <v>10.81</v>
      </c>
      <c r="P1699" s="18">
        <v>985.82</v>
      </c>
      <c r="Q1699" s="14" t="s">
        <v>153</v>
      </c>
      <c r="R1699" s="14" t="s">
        <v>28</v>
      </c>
      <c r="S1699" s="14" t="s">
        <v>60</v>
      </c>
      <c r="T1699" s="14" t="s">
        <v>61</v>
      </c>
      <c r="U1699" s="14" t="s">
        <v>43</v>
      </c>
      <c r="V1699" s="14" t="s">
        <v>4905</v>
      </c>
    </row>
    <row r="1700" spans="1:22" ht="17.100000000000001" customHeight="1" x14ac:dyDescent="0.25">
      <c r="A1700" s="28" t="s">
        <v>4906</v>
      </c>
      <c r="B1700" s="10">
        <v>44811</v>
      </c>
      <c r="C1700" s="9">
        <f t="shared" si="26"/>
        <v>2022</v>
      </c>
      <c r="D1700" s="9" t="str">
        <f>TEXT(salestable[[#This Row],[OrderDate]],"MMM")</f>
        <v>Sep</v>
      </c>
      <c r="E1700" s="9" t="s">
        <v>4907</v>
      </c>
      <c r="F1700" s="9" t="s">
        <v>1878</v>
      </c>
      <c r="G1700" s="9" t="s">
        <v>374</v>
      </c>
      <c r="H1700" s="9" t="s">
        <v>375</v>
      </c>
      <c r="I1700" s="9" t="s">
        <v>98</v>
      </c>
      <c r="J1700" s="9" t="s">
        <v>354</v>
      </c>
      <c r="K1700" s="25">
        <v>2</v>
      </c>
      <c r="L1700" s="11">
        <v>44.22</v>
      </c>
      <c r="M1700" s="12">
        <v>0.15</v>
      </c>
      <c r="N1700" s="13">
        <v>6.01</v>
      </c>
      <c r="O1700" s="13">
        <v>6.87</v>
      </c>
      <c r="P1700" s="13">
        <v>88.05</v>
      </c>
      <c r="Q1700" s="9" t="s">
        <v>153</v>
      </c>
      <c r="R1700" s="9" t="s">
        <v>28</v>
      </c>
      <c r="S1700" s="9" t="s">
        <v>339</v>
      </c>
      <c r="T1700" s="9" t="s">
        <v>82</v>
      </c>
      <c r="U1700" s="9" t="s">
        <v>43</v>
      </c>
      <c r="V1700" s="9" t="s">
        <v>3989</v>
      </c>
    </row>
    <row r="1701" spans="1:22" ht="17.100000000000001" customHeight="1" x14ac:dyDescent="0.25">
      <c r="A1701" s="29" t="s">
        <v>4908</v>
      </c>
      <c r="B1701" s="15">
        <v>45330</v>
      </c>
      <c r="C1701" s="9">
        <f t="shared" si="26"/>
        <v>2024</v>
      </c>
      <c r="D1701" s="9" t="str">
        <f>TEXT(salestable[[#This Row],[OrderDate]],"MMM")</f>
        <v>Feb</v>
      </c>
      <c r="E1701" s="14" t="s">
        <v>4909</v>
      </c>
      <c r="F1701" s="14" t="s">
        <v>666</v>
      </c>
      <c r="G1701" s="14" t="s">
        <v>77</v>
      </c>
      <c r="H1701" s="14" t="s">
        <v>78</v>
      </c>
      <c r="I1701" s="14" t="s">
        <v>50</v>
      </c>
      <c r="J1701" s="14" t="s">
        <v>58</v>
      </c>
      <c r="K1701" s="25">
        <v>1</v>
      </c>
      <c r="L1701" s="16">
        <v>330.52</v>
      </c>
      <c r="M1701" s="17">
        <v>0.1</v>
      </c>
      <c r="N1701" s="18">
        <v>14.87</v>
      </c>
      <c r="O1701" s="18">
        <v>2.98</v>
      </c>
      <c r="P1701" s="18">
        <v>315.32</v>
      </c>
      <c r="Q1701" s="14" t="s">
        <v>40</v>
      </c>
      <c r="R1701" s="14" t="s">
        <v>28</v>
      </c>
      <c r="S1701" s="14" t="s">
        <v>166</v>
      </c>
      <c r="T1701" s="14" t="s">
        <v>167</v>
      </c>
      <c r="U1701" s="14" t="s">
        <v>43</v>
      </c>
      <c r="V1701" s="14" t="s">
        <v>1111</v>
      </c>
    </row>
    <row r="1702" spans="1:22" ht="17.100000000000001" customHeight="1" x14ac:dyDescent="0.25">
      <c r="A1702" s="28" t="s">
        <v>4910</v>
      </c>
      <c r="B1702" s="10">
        <v>44532</v>
      </c>
      <c r="C1702" s="9">
        <f t="shared" si="26"/>
        <v>2021</v>
      </c>
      <c r="D1702" s="9" t="str">
        <f>TEXT(salestable[[#This Row],[OrderDate]],"MMM")</f>
        <v>Dec</v>
      </c>
      <c r="E1702" s="9" t="s">
        <v>4911</v>
      </c>
      <c r="F1702" s="9" t="s">
        <v>2440</v>
      </c>
      <c r="G1702" s="9" t="s">
        <v>400</v>
      </c>
      <c r="H1702" s="9" t="s">
        <v>401</v>
      </c>
      <c r="I1702" s="9" t="s">
        <v>108</v>
      </c>
      <c r="J1702" s="9" t="s">
        <v>79</v>
      </c>
      <c r="K1702" s="25">
        <v>5</v>
      </c>
      <c r="L1702" s="11">
        <v>444.9</v>
      </c>
      <c r="M1702" s="12">
        <v>0.2</v>
      </c>
      <c r="N1702" s="13">
        <v>0</v>
      </c>
      <c r="O1702" s="13">
        <v>3.99</v>
      </c>
      <c r="P1702" s="13">
        <v>1783.59</v>
      </c>
      <c r="Q1702" s="9" t="s">
        <v>40</v>
      </c>
      <c r="R1702" s="9" t="s">
        <v>28</v>
      </c>
      <c r="S1702" s="9" t="s">
        <v>154</v>
      </c>
      <c r="T1702" s="9" t="s">
        <v>155</v>
      </c>
      <c r="U1702" s="9" t="s">
        <v>43</v>
      </c>
      <c r="V1702" s="9" t="s">
        <v>2950</v>
      </c>
    </row>
    <row r="1703" spans="1:22" ht="17.100000000000001" customHeight="1" x14ac:dyDescent="0.25">
      <c r="A1703" s="29" t="s">
        <v>4912</v>
      </c>
      <c r="B1703" s="15">
        <v>44464</v>
      </c>
      <c r="C1703" s="9">
        <f t="shared" si="26"/>
        <v>2021</v>
      </c>
      <c r="D1703" s="9" t="str">
        <f>TEXT(salestable[[#This Row],[OrderDate]],"MMM")</f>
        <v>Sep</v>
      </c>
      <c r="E1703" s="14" t="s">
        <v>4913</v>
      </c>
      <c r="F1703" s="14" t="s">
        <v>214</v>
      </c>
      <c r="G1703" s="14" t="s">
        <v>592</v>
      </c>
      <c r="H1703" s="14" t="s">
        <v>593</v>
      </c>
      <c r="I1703" s="14" t="s">
        <v>98</v>
      </c>
      <c r="J1703" s="14" t="s">
        <v>109</v>
      </c>
      <c r="K1703" s="25">
        <v>1</v>
      </c>
      <c r="L1703" s="16">
        <v>437.3</v>
      </c>
      <c r="M1703" s="17">
        <v>0.05</v>
      </c>
      <c r="N1703" s="18">
        <v>49.85</v>
      </c>
      <c r="O1703" s="18">
        <v>2.86</v>
      </c>
      <c r="P1703" s="18">
        <v>468.15</v>
      </c>
      <c r="Q1703" s="14" t="s">
        <v>40</v>
      </c>
      <c r="R1703" s="14" t="s">
        <v>132</v>
      </c>
      <c r="S1703" s="14" t="s">
        <v>188</v>
      </c>
      <c r="T1703" s="14" t="s">
        <v>82</v>
      </c>
      <c r="U1703" s="14" t="s">
        <v>43</v>
      </c>
      <c r="V1703" s="14" t="s">
        <v>3101</v>
      </c>
    </row>
    <row r="1704" spans="1:22" ht="17.100000000000001" customHeight="1" x14ac:dyDescent="0.25">
      <c r="A1704" s="28" t="s">
        <v>4914</v>
      </c>
      <c r="B1704" s="10">
        <v>45412</v>
      </c>
      <c r="C1704" s="9">
        <f t="shared" si="26"/>
        <v>2024</v>
      </c>
      <c r="D1704" s="9" t="str">
        <f>TEXT(salestable[[#This Row],[OrderDate]],"MMM")</f>
        <v>Apr</v>
      </c>
      <c r="E1704" s="9" t="s">
        <v>4915</v>
      </c>
      <c r="F1704" s="9" t="s">
        <v>1739</v>
      </c>
      <c r="G1704" s="9" t="s">
        <v>374</v>
      </c>
      <c r="H1704" s="9" t="s">
        <v>375</v>
      </c>
      <c r="I1704" s="9" t="s">
        <v>25</v>
      </c>
      <c r="J1704" s="9" t="s">
        <v>58</v>
      </c>
      <c r="K1704" s="25">
        <v>1</v>
      </c>
      <c r="L1704" s="11">
        <v>533.16999999999996</v>
      </c>
      <c r="M1704" s="12">
        <v>0.1</v>
      </c>
      <c r="N1704" s="13">
        <v>0</v>
      </c>
      <c r="O1704" s="13">
        <v>4.84</v>
      </c>
      <c r="P1704" s="13">
        <v>484.69</v>
      </c>
      <c r="Q1704" s="9" t="s">
        <v>40</v>
      </c>
      <c r="R1704" s="9" t="s">
        <v>99</v>
      </c>
      <c r="S1704" s="9" t="s">
        <v>51</v>
      </c>
      <c r="T1704" s="9" t="s">
        <v>42</v>
      </c>
      <c r="U1704" s="9" t="s">
        <v>43</v>
      </c>
      <c r="V1704" s="9" t="s">
        <v>4916</v>
      </c>
    </row>
    <row r="1705" spans="1:22" ht="17.100000000000001" customHeight="1" x14ac:dyDescent="0.25">
      <c r="A1705" s="29" t="s">
        <v>4917</v>
      </c>
      <c r="B1705" s="15">
        <v>45430</v>
      </c>
      <c r="C1705" s="9">
        <f t="shared" si="26"/>
        <v>2024</v>
      </c>
      <c r="D1705" s="9" t="str">
        <f>TEXT(salestable[[#This Row],[OrderDate]],"MMM")</f>
        <v>May</v>
      </c>
      <c r="E1705" s="14" t="s">
        <v>4918</v>
      </c>
      <c r="F1705" s="14" t="s">
        <v>271</v>
      </c>
      <c r="G1705" s="14" t="s">
        <v>574</v>
      </c>
      <c r="H1705" s="14" t="s">
        <v>575</v>
      </c>
      <c r="I1705" s="14" t="s">
        <v>180</v>
      </c>
      <c r="J1705" s="14" t="s">
        <v>263</v>
      </c>
      <c r="K1705" s="25">
        <v>2</v>
      </c>
      <c r="L1705" s="16">
        <v>343.47</v>
      </c>
      <c r="M1705" s="17">
        <v>0</v>
      </c>
      <c r="N1705" s="18">
        <v>0</v>
      </c>
      <c r="O1705" s="18">
        <v>14.66</v>
      </c>
      <c r="P1705" s="18">
        <v>701.6</v>
      </c>
      <c r="Q1705" s="14" t="s">
        <v>40</v>
      </c>
      <c r="R1705" s="14" t="s">
        <v>28</v>
      </c>
      <c r="S1705" s="14" t="s">
        <v>100</v>
      </c>
      <c r="T1705" s="14" t="s">
        <v>101</v>
      </c>
      <c r="U1705" s="14" t="s">
        <v>43</v>
      </c>
      <c r="V1705" s="14" t="s">
        <v>3041</v>
      </c>
    </row>
    <row r="1706" spans="1:22" ht="17.100000000000001" customHeight="1" x14ac:dyDescent="0.25">
      <c r="A1706" s="28" t="s">
        <v>4919</v>
      </c>
      <c r="B1706" s="10">
        <v>43960</v>
      </c>
      <c r="C1706" s="9">
        <f t="shared" si="26"/>
        <v>2020</v>
      </c>
      <c r="D1706" s="9" t="str">
        <f>TEXT(salestable[[#This Row],[OrderDate]],"MMM")</f>
        <v>May</v>
      </c>
      <c r="E1706" s="9" t="s">
        <v>4920</v>
      </c>
      <c r="F1706" s="9" t="s">
        <v>220</v>
      </c>
      <c r="G1706" s="9" t="s">
        <v>469</v>
      </c>
      <c r="H1706" s="9" t="s">
        <v>470</v>
      </c>
      <c r="I1706" s="9" t="s">
        <v>25</v>
      </c>
      <c r="J1706" s="9" t="s">
        <v>79</v>
      </c>
      <c r="K1706" s="25">
        <v>4</v>
      </c>
      <c r="L1706" s="11">
        <v>440.51</v>
      </c>
      <c r="M1706" s="12">
        <v>0</v>
      </c>
      <c r="N1706" s="13">
        <v>88.1</v>
      </c>
      <c r="O1706" s="13">
        <v>13.06</v>
      </c>
      <c r="P1706" s="13">
        <v>1863.2</v>
      </c>
      <c r="Q1706" s="9" t="s">
        <v>27</v>
      </c>
      <c r="R1706" s="9" t="s">
        <v>28</v>
      </c>
      <c r="S1706" s="9" t="s">
        <v>166</v>
      </c>
      <c r="T1706" s="9" t="s">
        <v>167</v>
      </c>
      <c r="U1706" s="9" t="s">
        <v>31</v>
      </c>
      <c r="V1706" s="9" t="s">
        <v>4921</v>
      </c>
    </row>
    <row r="1707" spans="1:22" ht="17.100000000000001" customHeight="1" x14ac:dyDescent="0.25">
      <c r="A1707" s="29" t="s">
        <v>4922</v>
      </c>
      <c r="B1707" s="15">
        <v>44850</v>
      </c>
      <c r="C1707" s="9">
        <f t="shared" si="26"/>
        <v>2022</v>
      </c>
      <c r="D1707" s="9" t="str">
        <f>TEXT(salestable[[#This Row],[OrderDate]],"MMM")</f>
        <v>Oct</v>
      </c>
      <c r="E1707" s="14" t="s">
        <v>4923</v>
      </c>
      <c r="F1707" s="14" t="s">
        <v>220</v>
      </c>
      <c r="G1707" s="14" t="s">
        <v>530</v>
      </c>
      <c r="H1707" s="14" t="s">
        <v>531</v>
      </c>
      <c r="I1707" s="14" t="s">
        <v>180</v>
      </c>
      <c r="J1707" s="14" t="s">
        <v>26</v>
      </c>
      <c r="K1707" s="25">
        <v>2</v>
      </c>
      <c r="L1707" s="16">
        <v>439.22</v>
      </c>
      <c r="M1707" s="17">
        <v>0.2</v>
      </c>
      <c r="N1707" s="18">
        <v>84.33</v>
      </c>
      <c r="O1707" s="18">
        <v>14.85</v>
      </c>
      <c r="P1707" s="18">
        <v>801.93</v>
      </c>
      <c r="Q1707" s="14" t="s">
        <v>69</v>
      </c>
      <c r="R1707" s="14" t="s">
        <v>132</v>
      </c>
      <c r="S1707" s="14" t="s">
        <v>221</v>
      </c>
      <c r="T1707" s="14" t="s">
        <v>222</v>
      </c>
      <c r="U1707" s="14" t="s">
        <v>31</v>
      </c>
      <c r="V1707" s="14" t="s">
        <v>1206</v>
      </c>
    </row>
    <row r="1708" spans="1:22" ht="17.100000000000001" customHeight="1" x14ac:dyDescent="0.25">
      <c r="A1708" s="28" t="s">
        <v>4924</v>
      </c>
      <c r="B1708" s="10">
        <v>45217</v>
      </c>
      <c r="C1708" s="9">
        <f t="shared" si="26"/>
        <v>2023</v>
      </c>
      <c r="D1708" s="9" t="str">
        <f>TEXT(salestable[[#This Row],[OrderDate]],"MMM")</f>
        <v>Oct</v>
      </c>
      <c r="E1708" s="9" t="s">
        <v>4925</v>
      </c>
      <c r="F1708" s="9" t="s">
        <v>1085</v>
      </c>
      <c r="G1708" s="9" t="s">
        <v>374</v>
      </c>
      <c r="H1708" s="9" t="s">
        <v>375</v>
      </c>
      <c r="I1708" s="9" t="s">
        <v>108</v>
      </c>
      <c r="J1708" s="9" t="s">
        <v>123</v>
      </c>
      <c r="K1708" s="25">
        <v>2</v>
      </c>
      <c r="L1708" s="11">
        <v>100.19</v>
      </c>
      <c r="M1708" s="12">
        <v>0.2</v>
      </c>
      <c r="N1708" s="13">
        <v>8.02</v>
      </c>
      <c r="O1708" s="13">
        <v>11.45</v>
      </c>
      <c r="P1708" s="13">
        <v>179.77</v>
      </c>
      <c r="Q1708" s="9" t="s">
        <v>69</v>
      </c>
      <c r="R1708" s="9" t="s">
        <v>28</v>
      </c>
      <c r="S1708" s="9" t="s">
        <v>166</v>
      </c>
      <c r="T1708" s="9" t="s">
        <v>167</v>
      </c>
      <c r="U1708" s="9" t="s">
        <v>43</v>
      </c>
      <c r="V1708" s="9" t="s">
        <v>4926</v>
      </c>
    </row>
    <row r="1709" spans="1:22" ht="17.100000000000001" customHeight="1" x14ac:dyDescent="0.25">
      <c r="A1709" s="29" t="s">
        <v>4927</v>
      </c>
      <c r="B1709" s="15">
        <v>45559</v>
      </c>
      <c r="C1709" s="9">
        <f t="shared" si="26"/>
        <v>2024</v>
      </c>
      <c r="D1709" s="9" t="str">
        <f>TEXT(salestable[[#This Row],[OrderDate]],"MMM")</f>
        <v>Sep</v>
      </c>
      <c r="E1709" s="14" t="s">
        <v>4928</v>
      </c>
      <c r="F1709" s="14" t="s">
        <v>192</v>
      </c>
      <c r="G1709" s="14" t="s">
        <v>66</v>
      </c>
      <c r="H1709" s="14" t="s">
        <v>67</v>
      </c>
      <c r="I1709" s="14" t="s">
        <v>38</v>
      </c>
      <c r="J1709" s="14" t="s">
        <v>123</v>
      </c>
      <c r="K1709" s="25">
        <v>5</v>
      </c>
      <c r="L1709" s="16">
        <v>347.97</v>
      </c>
      <c r="M1709" s="17">
        <v>0</v>
      </c>
      <c r="N1709" s="18">
        <v>139.19</v>
      </c>
      <c r="O1709" s="18">
        <v>8.64</v>
      </c>
      <c r="P1709" s="18">
        <v>1887.68</v>
      </c>
      <c r="Q1709" s="14" t="s">
        <v>80</v>
      </c>
      <c r="R1709" s="14" t="s">
        <v>28</v>
      </c>
      <c r="S1709" s="14" t="s">
        <v>71</v>
      </c>
      <c r="T1709" s="14" t="s">
        <v>42</v>
      </c>
      <c r="U1709" s="14" t="s">
        <v>31</v>
      </c>
      <c r="V1709" s="14" t="s">
        <v>4929</v>
      </c>
    </row>
    <row r="1710" spans="1:22" ht="17.100000000000001" customHeight="1" x14ac:dyDescent="0.25">
      <c r="A1710" s="28" t="s">
        <v>4930</v>
      </c>
      <c r="B1710" s="10">
        <v>44649</v>
      </c>
      <c r="C1710" s="9">
        <f t="shared" si="26"/>
        <v>2022</v>
      </c>
      <c r="D1710" s="9" t="str">
        <f>TEXT(salestable[[#This Row],[OrderDate]],"MMM")</f>
        <v>Mar</v>
      </c>
      <c r="E1710" s="9" t="s">
        <v>4931</v>
      </c>
      <c r="F1710" s="9" t="s">
        <v>566</v>
      </c>
      <c r="G1710" s="9" t="s">
        <v>469</v>
      </c>
      <c r="H1710" s="9" t="s">
        <v>470</v>
      </c>
      <c r="I1710" s="9" t="s">
        <v>50</v>
      </c>
      <c r="J1710" s="9" t="s">
        <v>354</v>
      </c>
      <c r="K1710" s="25">
        <v>2</v>
      </c>
      <c r="L1710" s="11">
        <v>472.47</v>
      </c>
      <c r="M1710" s="12">
        <v>0</v>
      </c>
      <c r="N1710" s="13">
        <v>47.25</v>
      </c>
      <c r="O1710" s="13">
        <v>0.92</v>
      </c>
      <c r="P1710" s="13">
        <v>993.11</v>
      </c>
      <c r="Q1710" s="9" t="s">
        <v>59</v>
      </c>
      <c r="R1710" s="9" t="s">
        <v>28</v>
      </c>
      <c r="S1710" s="9" t="s">
        <v>29</v>
      </c>
      <c r="T1710" s="9" t="s">
        <v>30</v>
      </c>
      <c r="U1710" s="9" t="s">
        <v>72</v>
      </c>
      <c r="V1710" s="9" t="s">
        <v>4932</v>
      </c>
    </row>
    <row r="1711" spans="1:22" ht="17.100000000000001" customHeight="1" x14ac:dyDescent="0.25">
      <c r="A1711" s="29" t="s">
        <v>4933</v>
      </c>
      <c r="B1711" s="15">
        <v>44523</v>
      </c>
      <c r="C1711" s="9">
        <f t="shared" si="26"/>
        <v>2021</v>
      </c>
      <c r="D1711" s="9" t="str">
        <f>TEXT(salestable[[#This Row],[OrderDate]],"MMM")</f>
        <v>Nov</v>
      </c>
      <c r="E1711" s="14" t="s">
        <v>4934</v>
      </c>
      <c r="F1711" s="14" t="s">
        <v>285</v>
      </c>
      <c r="G1711" s="14" t="s">
        <v>172</v>
      </c>
      <c r="H1711" s="14" t="s">
        <v>173</v>
      </c>
      <c r="I1711" s="14" t="s">
        <v>25</v>
      </c>
      <c r="J1711" s="14" t="s">
        <v>263</v>
      </c>
      <c r="K1711" s="25">
        <v>1</v>
      </c>
      <c r="L1711" s="16">
        <v>459.59</v>
      </c>
      <c r="M1711" s="17">
        <v>0.05</v>
      </c>
      <c r="N1711" s="18">
        <v>34.93</v>
      </c>
      <c r="O1711" s="18">
        <v>6.41</v>
      </c>
      <c r="P1711" s="18">
        <v>477.95</v>
      </c>
      <c r="Q1711" s="14" t="s">
        <v>59</v>
      </c>
      <c r="R1711" s="14" t="s">
        <v>28</v>
      </c>
      <c r="S1711" s="14" t="s">
        <v>228</v>
      </c>
      <c r="T1711" s="14" t="s">
        <v>82</v>
      </c>
      <c r="U1711" s="14" t="s">
        <v>43</v>
      </c>
      <c r="V1711" s="14" t="s">
        <v>4935</v>
      </c>
    </row>
    <row r="1712" spans="1:22" ht="17.100000000000001" customHeight="1" x14ac:dyDescent="0.25">
      <c r="A1712" s="28" t="s">
        <v>4936</v>
      </c>
      <c r="B1712" s="10">
        <v>45146</v>
      </c>
      <c r="C1712" s="9">
        <f t="shared" si="26"/>
        <v>2023</v>
      </c>
      <c r="D1712" s="9" t="str">
        <f>TEXT(salestable[[#This Row],[OrderDate]],"MMM")</f>
        <v>Aug</v>
      </c>
      <c r="E1712" s="9" t="s">
        <v>4937</v>
      </c>
      <c r="F1712" s="9" t="s">
        <v>1107</v>
      </c>
      <c r="G1712" s="9" t="s">
        <v>164</v>
      </c>
      <c r="H1712" s="9" t="s">
        <v>165</v>
      </c>
      <c r="I1712" s="9" t="s">
        <v>180</v>
      </c>
      <c r="J1712" s="9" t="s">
        <v>58</v>
      </c>
      <c r="K1712" s="25">
        <v>3</v>
      </c>
      <c r="L1712" s="11">
        <v>270.32</v>
      </c>
      <c r="M1712" s="12">
        <v>0.2</v>
      </c>
      <c r="N1712" s="13">
        <v>51.9</v>
      </c>
      <c r="O1712" s="13">
        <v>10.81</v>
      </c>
      <c r="P1712" s="13">
        <v>711.48</v>
      </c>
      <c r="Q1712" s="9" t="s">
        <v>27</v>
      </c>
      <c r="R1712" s="9" t="s">
        <v>28</v>
      </c>
      <c r="S1712" s="9" t="s">
        <v>210</v>
      </c>
      <c r="T1712" s="9" t="s">
        <v>42</v>
      </c>
      <c r="U1712" s="9" t="s">
        <v>43</v>
      </c>
      <c r="V1712" s="9" t="s">
        <v>4938</v>
      </c>
    </row>
    <row r="1713" spans="1:22" ht="17.100000000000001" customHeight="1" x14ac:dyDescent="0.25">
      <c r="A1713" s="29" t="s">
        <v>4939</v>
      </c>
      <c r="B1713" s="15">
        <v>45225</v>
      </c>
      <c r="C1713" s="9">
        <f t="shared" si="26"/>
        <v>2023</v>
      </c>
      <c r="D1713" s="9" t="str">
        <f>TEXT(salestable[[#This Row],[OrderDate]],"MMM")</f>
        <v>Oct</v>
      </c>
      <c r="E1713" s="14" t="s">
        <v>4940</v>
      </c>
      <c r="F1713" s="14" t="s">
        <v>76</v>
      </c>
      <c r="G1713" s="14" t="s">
        <v>352</v>
      </c>
      <c r="H1713" s="14" t="s">
        <v>353</v>
      </c>
      <c r="I1713" s="14" t="s">
        <v>98</v>
      </c>
      <c r="J1713" s="14" t="s">
        <v>39</v>
      </c>
      <c r="K1713" s="25">
        <v>2</v>
      </c>
      <c r="L1713" s="16">
        <v>37.880000000000003</v>
      </c>
      <c r="M1713" s="17">
        <v>0.05</v>
      </c>
      <c r="N1713" s="18">
        <v>5.76</v>
      </c>
      <c r="O1713" s="18">
        <v>7.99</v>
      </c>
      <c r="P1713" s="18">
        <v>85.72</v>
      </c>
      <c r="Q1713" s="14" t="s">
        <v>40</v>
      </c>
      <c r="R1713" s="14" t="s">
        <v>28</v>
      </c>
      <c r="S1713" s="14" t="s">
        <v>182</v>
      </c>
      <c r="T1713" s="14" t="s">
        <v>183</v>
      </c>
      <c r="U1713" s="14" t="s">
        <v>31</v>
      </c>
      <c r="V1713" s="14" t="s">
        <v>2855</v>
      </c>
    </row>
    <row r="1714" spans="1:22" ht="17.100000000000001" customHeight="1" x14ac:dyDescent="0.25">
      <c r="A1714" s="28" t="s">
        <v>4941</v>
      </c>
      <c r="B1714" s="10">
        <v>44624</v>
      </c>
      <c r="C1714" s="9">
        <f t="shared" si="26"/>
        <v>2022</v>
      </c>
      <c r="D1714" s="9" t="str">
        <f>TEXT(salestable[[#This Row],[OrderDate]],"MMM")</f>
        <v>Mar</v>
      </c>
      <c r="E1714" s="9" t="s">
        <v>4942</v>
      </c>
      <c r="F1714" s="9" t="s">
        <v>343</v>
      </c>
      <c r="G1714" s="9" t="s">
        <v>254</v>
      </c>
      <c r="H1714" s="9" t="s">
        <v>255</v>
      </c>
      <c r="I1714" s="9" t="s">
        <v>50</v>
      </c>
      <c r="J1714" s="9" t="s">
        <v>79</v>
      </c>
      <c r="K1714" s="25">
        <v>4</v>
      </c>
      <c r="L1714" s="11">
        <v>337.5</v>
      </c>
      <c r="M1714" s="12">
        <v>0.3</v>
      </c>
      <c r="N1714" s="13">
        <v>47.25</v>
      </c>
      <c r="O1714" s="13">
        <v>6.17</v>
      </c>
      <c r="P1714" s="13">
        <v>998.42</v>
      </c>
      <c r="Q1714" s="9" t="s">
        <v>153</v>
      </c>
      <c r="R1714" s="9" t="s">
        <v>132</v>
      </c>
      <c r="S1714" s="9" t="s">
        <v>228</v>
      </c>
      <c r="T1714" s="9" t="s">
        <v>82</v>
      </c>
      <c r="U1714" s="9" t="s">
        <v>43</v>
      </c>
      <c r="V1714" s="9" t="s">
        <v>4943</v>
      </c>
    </row>
    <row r="1715" spans="1:22" ht="17.100000000000001" customHeight="1" x14ac:dyDescent="0.25">
      <c r="A1715" s="29" t="s">
        <v>4944</v>
      </c>
      <c r="B1715" s="15">
        <v>43859</v>
      </c>
      <c r="C1715" s="9">
        <f t="shared" si="26"/>
        <v>2020</v>
      </c>
      <c r="D1715" s="9" t="str">
        <f>TEXT(salestable[[#This Row],[OrderDate]],"MMM")</f>
        <v>Jan</v>
      </c>
      <c r="E1715" s="14" t="s">
        <v>4945</v>
      </c>
      <c r="F1715" s="14" t="s">
        <v>885</v>
      </c>
      <c r="G1715" s="14" t="s">
        <v>178</v>
      </c>
      <c r="H1715" s="14" t="s">
        <v>179</v>
      </c>
      <c r="I1715" s="14" t="s">
        <v>98</v>
      </c>
      <c r="J1715" s="14" t="s">
        <v>109</v>
      </c>
      <c r="K1715" s="25">
        <v>1</v>
      </c>
      <c r="L1715" s="16">
        <v>370.51</v>
      </c>
      <c r="M1715" s="17">
        <v>0.1</v>
      </c>
      <c r="N1715" s="18">
        <v>40.020000000000003</v>
      </c>
      <c r="O1715" s="18">
        <v>3.78</v>
      </c>
      <c r="P1715" s="18">
        <v>377.26</v>
      </c>
      <c r="Q1715" s="14" t="s">
        <v>80</v>
      </c>
      <c r="R1715" s="14" t="s">
        <v>132</v>
      </c>
      <c r="S1715" s="14" t="s">
        <v>145</v>
      </c>
      <c r="T1715" s="14" t="s">
        <v>146</v>
      </c>
      <c r="U1715" s="14" t="s">
        <v>235</v>
      </c>
      <c r="V1715" s="14" t="s">
        <v>853</v>
      </c>
    </row>
    <row r="1716" spans="1:22" ht="17.100000000000001" customHeight="1" x14ac:dyDescent="0.25">
      <c r="A1716" s="28" t="s">
        <v>4946</v>
      </c>
      <c r="B1716" s="10">
        <v>43979</v>
      </c>
      <c r="C1716" s="9">
        <f t="shared" si="26"/>
        <v>2020</v>
      </c>
      <c r="D1716" s="9" t="str">
        <f>TEXT(salestable[[#This Row],[OrderDate]],"MMM")</f>
        <v>May</v>
      </c>
      <c r="E1716" s="9" t="s">
        <v>4947</v>
      </c>
      <c r="F1716" s="9" t="s">
        <v>301</v>
      </c>
      <c r="G1716" s="9" t="s">
        <v>48</v>
      </c>
      <c r="H1716" s="9" t="s">
        <v>49</v>
      </c>
      <c r="I1716" s="9" t="s">
        <v>50</v>
      </c>
      <c r="J1716" s="9" t="s">
        <v>68</v>
      </c>
      <c r="K1716" s="25">
        <v>1</v>
      </c>
      <c r="L1716" s="11">
        <v>390.83</v>
      </c>
      <c r="M1716" s="12">
        <v>0.25</v>
      </c>
      <c r="N1716" s="13">
        <v>14.66</v>
      </c>
      <c r="O1716" s="13">
        <v>13.68</v>
      </c>
      <c r="P1716" s="13">
        <v>321.45999999999998</v>
      </c>
      <c r="Q1716" s="9" t="s">
        <v>27</v>
      </c>
      <c r="R1716" s="9" t="s">
        <v>28</v>
      </c>
      <c r="S1716" s="9" t="s">
        <v>145</v>
      </c>
      <c r="T1716" s="9" t="s">
        <v>146</v>
      </c>
      <c r="U1716" s="9" t="s">
        <v>31</v>
      </c>
      <c r="V1716" s="9" t="s">
        <v>2855</v>
      </c>
    </row>
    <row r="1717" spans="1:22" ht="17.100000000000001" customHeight="1" x14ac:dyDescent="0.25">
      <c r="A1717" s="29" t="s">
        <v>4948</v>
      </c>
      <c r="B1717" s="15">
        <v>45633</v>
      </c>
      <c r="C1717" s="9">
        <f t="shared" si="26"/>
        <v>2024</v>
      </c>
      <c r="D1717" s="9" t="str">
        <f>TEXT(salestable[[#This Row],[OrderDate]],"MMM")</f>
        <v>Dec</v>
      </c>
      <c r="E1717" s="14" t="s">
        <v>4949</v>
      </c>
      <c r="F1717" s="14" t="s">
        <v>253</v>
      </c>
      <c r="G1717" s="14" t="s">
        <v>434</v>
      </c>
      <c r="H1717" s="14" t="s">
        <v>435</v>
      </c>
      <c r="I1717" s="14" t="s">
        <v>25</v>
      </c>
      <c r="J1717" s="14" t="s">
        <v>109</v>
      </c>
      <c r="K1717" s="25">
        <v>3</v>
      </c>
      <c r="L1717" s="16">
        <v>515.96</v>
      </c>
      <c r="M1717" s="17">
        <v>0.1</v>
      </c>
      <c r="N1717" s="18">
        <v>69.650000000000006</v>
      </c>
      <c r="O1717" s="18">
        <v>13.51</v>
      </c>
      <c r="P1717" s="18">
        <v>1476.25</v>
      </c>
      <c r="Q1717" s="14" t="s">
        <v>69</v>
      </c>
      <c r="R1717" s="14" t="s">
        <v>28</v>
      </c>
      <c r="S1717" s="14" t="s">
        <v>145</v>
      </c>
      <c r="T1717" s="14" t="s">
        <v>146</v>
      </c>
      <c r="U1717" s="14" t="s">
        <v>43</v>
      </c>
      <c r="V1717" s="14" t="s">
        <v>1510</v>
      </c>
    </row>
    <row r="1718" spans="1:22" ht="17.100000000000001" customHeight="1" x14ac:dyDescent="0.25">
      <c r="A1718" s="28" t="s">
        <v>4950</v>
      </c>
      <c r="B1718" s="10">
        <v>45150</v>
      </c>
      <c r="C1718" s="9">
        <f t="shared" si="26"/>
        <v>2023</v>
      </c>
      <c r="D1718" s="9" t="str">
        <f>TEXT(salestable[[#This Row],[OrderDate]],"MMM")</f>
        <v>Aug</v>
      </c>
      <c r="E1718" s="9" t="s">
        <v>4951</v>
      </c>
      <c r="F1718" s="9" t="s">
        <v>526</v>
      </c>
      <c r="G1718" s="9" t="s">
        <v>121</v>
      </c>
      <c r="H1718" s="9" t="s">
        <v>122</v>
      </c>
      <c r="I1718" s="9" t="s">
        <v>38</v>
      </c>
      <c r="J1718" s="9" t="s">
        <v>39</v>
      </c>
      <c r="K1718" s="25">
        <v>2</v>
      </c>
      <c r="L1718" s="11">
        <v>517.84</v>
      </c>
      <c r="M1718" s="12">
        <v>0.2</v>
      </c>
      <c r="N1718" s="13">
        <v>66.28</v>
      </c>
      <c r="O1718" s="13">
        <v>12.35</v>
      </c>
      <c r="P1718" s="13">
        <v>907.17</v>
      </c>
      <c r="Q1718" s="9" t="s">
        <v>27</v>
      </c>
      <c r="R1718" s="9" t="s">
        <v>28</v>
      </c>
      <c r="S1718" s="9" t="s">
        <v>51</v>
      </c>
      <c r="T1718" s="9" t="s">
        <v>42</v>
      </c>
      <c r="U1718" s="9" t="s">
        <v>31</v>
      </c>
      <c r="V1718" s="9" t="s">
        <v>1851</v>
      </c>
    </row>
    <row r="1719" spans="1:22" ht="17.100000000000001" customHeight="1" x14ac:dyDescent="0.25">
      <c r="A1719" s="29" t="s">
        <v>4952</v>
      </c>
      <c r="B1719" s="15">
        <v>43841</v>
      </c>
      <c r="C1719" s="9">
        <f t="shared" si="26"/>
        <v>2020</v>
      </c>
      <c r="D1719" s="9" t="str">
        <f>TEXT(salestable[[#This Row],[OrderDate]],"MMM")</f>
        <v>Jan</v>
      </c>
      <c r="E1719" s="14" t="s">
        <v>4953</v>
      </c>
      <c r="F1719" s="14" t="s">
        <v>3062</v>
      </c>
      <c r="G1719" s="14" t="s">
        <v>469</v>
      </c>
      <c r="H1719" s="14" t="s">
        <v>470</v>
      </c>
      <c r="I1719" s="14" t="s">
        <v>108</v>
      </c>
      <c r="J1719" s="14" t="s">
        <v>256</v>
      </c>
      <c r="K1719" s="25">
        <v>1</v>
      </c>
      <c r="L1719" s="16">
        <v>530.84</v>
      </c>
      <c r="M1719" s="17">
        <v>0.1</v>
      </c>
      <c r="N1719" s="18">
        <v>38.22</v>
      </c>
      <c r="O1719" s="18">
        <v>1.98</v>
      </c>
      <c r="P1719" s="18">
        <v>517.96</v>
      </c>
      <c r="Q1719" s="14" t="s">
        <v>153</v>
      </c>
      <c r="R1719" s="14" t="s">
        <v>28</v>
      </c>
      <c r="S1719" s="14" t="s">
        <v>100</v>
      </c>
      <c r="T1719" s="14" t="s">
        <v>101</v>
      </c>
      <c r="U1719" s="14" t="s">
        <v>43</v>
      </c>
      <c r="V1719" s="14" t="s">
        <v>4954</v>
      </c>
    </row>
    <row r="1720" spans="1:22" ht="17.100000000000001" customHeight="1" x14ac:dyDescent="0.25">
      <c r="A1720" s="28" t="s">
        <v>4955</v>
      </c>
      <c r="B1720" s="10">
        <v>45366</v>
      </c>
      <c r="C1720" s="9">
        <f t="shared" si="26"/>
        <v>2024</v>
      </c>
      <c r="D1720" s="9" t="str">
        <f>TEXT(salestable[[#This Row],[OrderDate]],"MMM")</f>
        <v>Mar</v>
      </c>
      <c r="E1720" s="9" t="s">
        <v>4956</v>
      </c>
      <c r="F1720" s="9" t="s">
        <v>597</v>
      </c>
      <c r="G1720" s="9" t="s">
        <v>521</v>
      </c>
      <c r="H1720" s="9" t="s">
        <v>522</v>
      </c>
      <c r="I1720" s="9" t="s">
        <v>108</v>
      </c>
      <c r="J1720" s="9" t="s">
        <v>39</v>
      </c>
      <c r="K1720" s="25">
        <v>4</v>
      </c>
      <c r="L1720" s="11">
        <v>404.77</v>
      </c>
      <c r="M1720" s="12">
        <v>0.15</v>
      </c>
      <c r="N1720" s="13">
        <v>247.72</v>
      </c>
      <c r="O1720" s="13">
        <v>8.08</v>
      </c>
      <c r="P1720" s="13">
        <v>1632.02</v>
      </c>
      <c r="Q1720" s="9" t="s">
        <v>69</v>
      </c>
      <c r="R1720" s="9" t="s">
        <v>28</v>
      </c>
      <c r="S1720" s="9" t="s">
        <v>221</v>
      </c>
      <c r="T1720" s="9" t="s">
        <v>222</v>
      </c>
      <c r="U1720" s="9" t="s">
        <v>31</v>
      </c>
      <c r="V1720" s="9" t="s">
        <v>4957</v>
      </c>
    </row>
    <row r="1721" spans="1:22" ht="17.100000000000001" customHeight="1" x14ac:dyDescent="0.25">
      <c r="A1721" s="29" t="s">
        <v>4958</v>
      </c>
      <c r="B1721" s="15">
        <v>44506</v>
      </c>
      <c r="C1721" s="9">
        <f t="shared" si="26"/>
        <v>2021</v>
      </c>
      <c r="D1721" s="9" t="str">
        <f>TEXT(salestable[[#This Row],[OrderDate]],"MMM")</f>
        <v>Nov</v>
      </c>
      <c r="E1721" s="14" t="s">
        <v>4959</v>
      </c>
      <c r="F1721" s="14" t="s">
        <v>656</v>
      </c>
      <c r="G1721" s="14" t="s">
        <v>208</v>
      </c>
      <c r="H1721" s="14" t="s">
        <v>209</v>
      </c>
      <c r="I1721" s="14" t="s">
        <v>180</v>
      </c>
      <c r="J1721" s="14" t="s">
        <v>263</v>
      </c>
      <c r="K1721" s="25">
        <v>1</v>
      </c>
      <c r="L1721" s="16">
        <v>8.86</v>
      </c>
      <c r="M1721" s="17">
        <v>0.25</v>
      </c>
      <c r="N1721" s="18">
        <v>0.53</v>
      </c>
      <c r="O1721" s="18">
        <v>3.07</v>
      </c>
      <c r="P1721" s="18">
        <v>10.24</v>
      </c>
      <c r="Q1721" s="14" t="s">
        <v>69</v>
      </c>
      <c r="R1721" s="14" t="s">
        <v>132</v>
      </c>
      <c r="S1721" s="14" t="s">
        <v>81</v>
      </c>
      <c r="T1721" s="14" t="s">
        <v>82</v>
      </c>
      <c r="U1721" s="14" t="s">
        <v>235</v>
      </c>
      <c r="V1721" s="14" t="s">
        <v>2431</v>
      </c>
    </row>
    <row r="1722" spans="1:22" ht="17.100000000000001" customHeight="1" x14ac:dyDescent="0.25">
      <c r="A1722" s="28" t="s">
        <v>4960</v>
      </c>
      <c r="B1722" s="10">
        <v>44967</v>
      </c>
      <c r="C1722" s="9">
        <f t="shared" si="26"/>
        <v>2023</v>
      </c>
      <c r="D1722" s="9" t="str">
        <f>TEXT(salestable[[#This Row],[OrderDate]],"MMM")</f>
        <v>Feb</v>
      </c>
      <c r="E1722" s="9" t="s">
        <v>4961</v>
      </c>
      <c r="F1722" s="9" t="s">
        <v>275</v>
      </c>
      <c r="G1722" s="9" t="s">
        <v>23</v>
      </c>
      <c r="H1722" s="9" t="s">
        <v>24</v>
      </c>
      <c r="I1722" s="9" t="s">
        <v>180</v>
      </c>
      <c r="J1722" s="9" t="s">
        <v>79</v>
      </c>
      <c r="K1722" s="25">
        <v>5</v>
      </c>
      <c r="L1722" s="11">
        <v>339.34</v>
      </c>
      <c r="M1722" s="12">
        <v>0.1</v>
      </c>
      <c r="N1722" s="13">
        <v>122.16</v>
      </c>
      <c r="O1722" s="13">
        <v>10.09</v>
      </c>
      <c r="P1722" s="13">
        <v>1659.28</v>
      </c>
      <c r="Q1722" s="9" t="s">
        <v>27</v>
      </c>
      <c r="R1722" s="9" t="s">
        <v>28</v>
      </c>
      <c r="S1722" s="9" t="s">
        <v>145</v>
      </c>
      <c r="T1722" s="9" t="s">
        <v>146</v>
      </c>
      <c r="U1722" s="9" t="s">
        <v>43</v>
      </c>
      <c r="V1722" s="9" t="s">
        <v>160</v>
      </c>
    </row>
    <row r="1723" spans="1:22" ht="17.100000000000001" customHeight="1" x14ac:dyDescent="0.25">
      <c r="A1723" s="29" t="s">
        <v>4962</v>
      </c>
      <c r="B1723" s="15">
        <v>44017</v>
      </c>
      <c r="C1723" s="9">
        <f t="shared" si="26"/>
        <v>2020</v>
      </c>
      <c r="D1723" s="9" t="str">
        <f>TEXT(salestable[[#This Row],[OrderDate]],"MMM")</f>
        <v>Jul</v>
      </c>
      <c r="E1723" s="14" t="s">
        <v>4963</v>
      </c>
      <c r="F1723" s="14" t="s">
        <v>239</v>
      </c>
      <c r="G1723" s="14" t="s">
        <v>783</v>
      </c>
      <c r="H1723" s="14" t="s">
        <v>784</v>
      </c>
      <c r="I1723" s="14" t="s">
        <v>25</v>
      </c>
      <c r="J1723" s="14" t="s">
        <v>354</v>
      </c>
      <c r="K1723" s="25">
        <v>3</v>
      </c>
      <c r="L1723" s="16">
        <v>171.99</v>
      </c>
      <c r="M1723" s="17">
        <v>0.05</v>
      </c>
      <c r="N1723" s="18">
        <v>24.51</v>
      </c>
      <c r="O1723" s="18">
        <v>7.95</v>
      </c>
      <c r="P1723" s="18">
        <v>522.63</v>
      </c>
      <c r="Q1723" s="14" t="s">
        <v>153</v>
      </c>
      <c r="R1723" s="14" t="s">
        <v>132</v>
      </c>
      <c r="S1723" s="14" t="s">
        <v>71</v>
      </c>
      <c r="T1723" s="14" t="s">
        <v>42</v>
      </c>
      <c r="U1723" s="14" t="s">
        <v>43</v>
      </c>
      <c r="V1723" s="14" t="s">
        <v>1506</v>
      </c>
    </row>
    <row r="1724" spans="1:22" ht="17.100000000000001" customHeight="1" x14ac:dyDescent="0.25">
      <c r="A1724" s="28" t="s">
        <v>4964</v>
      </c>
      <c r="B1724" s="10">
        <v>44637</v>
      </c>
      <c r="C1724" s="9">
        <f t="shared" si="26"/>
        <v>2022</v>
      </c>
      <c r="D1724" s="9" t="str">
        <f>TEXT(salestable[[#This Row],[OrderDate]],"MMM")</f>
        <v>Mar</v>
      </c>
      <c r="E1724" s="9" t="s">
        <v>4965</v>
      </c>
      <c r="F1724" s="9" t="s">
        <v>2575</v>
      </c>
      <c r="G1724" s="9" t="s">
        <v>164</v>
      </c>
      <c r="H1724" s="9" t="s">
        <v>165</v>
      </c>
      <c r="I1724" s="9" t="s">
        <v>108</v>
      </c>
      <c r="J1724" s="9" t="s">
        <v>109</v>
      </c>
      <c r="K1724" s="25">
        <v>1</v>
      </c>
      <c r="L1724" s="11">
        <v>259.39999999999998</v>
      </c>
      <c r="M1724" s="12">
        <v>0.2</v>
      </c>
      <c r="N1724" s="13">
        <v>0</v>
      </c>
      <c r="O1724" s="13">
        <v>5.63</v>
      </c>
      <c r="P1724" s="13">
        <v>213.15</v>
      </c>
      <c r="Q1724" s="9" t="s">
        <v>27</v>
      </c>
      <c r="R1724" s="9" t="s">
        <v>28</v>
      </c>
      <c r="S1724" s="9" t="s">
        <v>51</v>
      </c>
      <c r="T1724" s="9" t="s">
        <v>42</v>
      </c>
      <c r="U1724" s="9" t="s">
        <v>43</v>
      </c>
      <c r="V1724" s="9" t="s">
        <v>4966</v>
      </c>
    </row>
    <row r="1725" spans="1:22" ht="17.100000000000001" customHeight="1" x14ac:dyDescent="0.25">
      <c r="A1725" s="29" t="s">
        <v>4967</v>
      </c>
      <c r="B1725" s="15">
        <v>44574</v>
      </c>
      <c r="C1725" s="9">
        <f t="shared" si="26"/>
        <v>2022</v>
      </c>
      <c r="D1725" s="9" t="str">
        <f>TEXT(salestable[[#This Row],[OrderDate]],"MMM")</f>
        <v>Jan</v>
      </c>
      <c r="E1725" s="14" t="s">
        <v>4968</v>
      </c>
      <c r="F1725" s="14" t="s">
        <v>516</v>
      </c>
      <c r="G1725" s="14" t="s">
        <v>812</v>
      </c>
      <c r="H1725" s="14" t="s">
        <v>813</v>
      </c>
      <c r="I1725" s="14" t="s">
        <v>180</v>
      </c>
      <c r="J1725" s="14" t="s">
        <v>109</v>
      </c>
      <c r="K1725" s="25">
        <v>3</v>
      </c>
      <c r="L1725" s="16">
        <v>84.36</v>
      </c>
      <c r="M1725" s="17">
        <v>0.1</v>
      </c>
      <c r="N1725" s="18">
        <v>41</v>
      </c>
      <c r="O1725" s="18">
        <v>2.65</v>
      </c>
      <c r="P1725" s="18">
        <v>271.42</v>
      </c>
      <c r="Q1725" s="14" t="s">
        <v>153</v>
      </c>
      <c r="R1725" s="14" t="s">
        <v>99</v>
      </c>
      <c r="S1725" s="14" t="s">
        <v>221</v>
      </c>
      <c r="T1725" s="14" t="s">
        <v>222</v>
      </c>
      <c r="U1725" s="14" t="s">
        <v>31</v>
      </c>
      <c r="V1725" s="14" t="s">
        <v>4969</v>
      </c>
    </row>
    <row r="1726" spans="1:22" ht="17.100000000000001" customHeight="1" x14ac:dyDescent="0.25">
      <c r="A1726" s="28" t="s">
        <v>4970</v>
      </c>
      <c r="B1726" s="10">
        <v>45081</v>
      </c>
      <c r="C1726" s="9">
        <f t="shared" si="26"/>
        <v>2023</v>
      </c>
      <c r="D1726" s="9" t="str">
        <f>TEXT(salestable[[#This Row],[OrderDate]],"MMM")</f>
        <v>Jun</v>
      </c>
      <c r="E1726" s="9" t="s">
        <v>4971</v>
      </c>
      <c r="F1726" s="9" t="s">
        <v>65</v>
      </c>
      <c r="G1726" s="9" t="s">
        <v>208</v>
      </c>
      <c r="H1726" s="9" t="s">
        <v>209</v>
      </c>
      <c r="I1726" s="9" t="s">
        <v>25</v>
      </c>
      <c r="J1726" s="9" t="s">
        <v>58</v>
      </c>
      <c r="K1726" s="25">
        <v>5</v>
      </c>
      <c r="L1726" s="11">
        <v>411.44</v>
      </c>
      <c r="M1726" s="12">
        <v>0</v>
      </c>
      <c r="N1726" s="13">
        <v>246.86</v>
      </c>
      <c r="O1726" s="13">
        <v>1.28</v>
      </c>
      <c r="P1726" s="13">
        <v>2305.34</v>
      </c>
      <c r="Q1726" s="9" t="s">
        <v>153</v>
      </c>
      <c r="R1726" s="9" t="s">
        <v>181</v>
      </c>
      <c r="S1726" s="9" t="s">
        <v>41</v>
      </c>
      <c r="T1726" s="9" t="s">
        <v>42</v>
      </c>
      <c r="U1726" s="9" t="s">
        <v>31</v>
      </c>
      <c r="V1726" s="9" t="s">
        <v>4972</v>
      </c>
    </row>
    <row r="1727" spans="1:22" ht="17.100000000000001" customHeight="1" x14ac:dyDescent="0.25">
      <c r="A1727" s="29" t="s">
        <v>4973</v>
      </c>
      <c r="B1727" s="15">
        <v>45164</v>
      </c>
      <c r="C1727" s="9">
        <f t="shared" si="26"/>
        <v>2023</v>
      </c>
      <c r="D1727" s="9" t="str">
        <f>TEXT(salestable[[#This Row],[OrderDate]],"MMM")</f>
        <v>Aug</v>
      </c>
      <c r="E1727" s="14" t="s">
        <v>4974</v>
      </c>
      <c r="F1727" s="14" t="s">
        <v>55</v>
      </c>
      <c r="G1727" s="14" t="s">
        <v>172</v>
      </c>
      <c r="H1727" s="14" t="s">
        <v>173</v>
      </c>
      <c r="I1727" s="14" t="s">
        <v>25</v>
      </c>
      <c r="J1727" s="14" t="s">
        <v>58</v>
      </c>
      <c r="K1727" s="25">
        <v>1</v>
      </c>
      <c r="L1727" s="16">
        <v>362.3</v>
      </c>
      <c r="M1727" s="17">
        <v>0</v>
      </c>
      <c r="N1727" s="18">
        <v>43.48</v>
      </c>
      <c r="O1727" s="18">
        <v>6.03</v>
      </c>
      <c r="P1727" s="18">
        <v>411.81</v>
      </c>
      <c r="Q1727" s="14" t="s">
        <v>69</v>
      </c>
      <c r="R1727" s="14" t="s">
        <v>28</v>
      </c>
      <c r="S1727" s="14" t="s">
        <v>139</v>
      </c>
      <c r="T1727" s="14" t="s">
        <v>140</v>
      </c>
      <c r="U1727" s="14" t="s">
        <v>43</v>
      </c>
      <c r="V1727" s="14" t="s">
        <v>1562</v>
      </c>
    </row>
    <row r="1728" spans="1:22" ht="17.100000000000001" customHeight="1" x14ac:dyDescent="0.25">
      <c r="A1728" s="28" t="s">
        <v>4975</v>
      </c>
      <c r="B1728" s="10">
        <v>43928</v>
      </c>
      <c r="C1728" s="9">
        <f t="shared" si="26"/>
        <v>2020</v>
      </c>
      <c r="D1728" s="9" t="str">
        <f>TEXT(salestable[[#This Row],[OrderDate]],"MMM")</f>
        <v>Apr</v>
      </c>
      <c r="E1728" s="9" t="s">
        <v>4976</v>
      </c>
      <c r="F1728" s="9" t="s">
        <v>1372</v>
      </c>
      <c r="G1728" s="9" t="s">
        <v>280</v>
      </c>
      <c r="H1728" s="9" t="s">
        <v>281</v>
      </c>
      <c r="I1728" s="9" t="s">
        <v>25</v>
      </c>
      <c r="J1728" s="9" t="s">
        <v>26</v>
      </c>
      <c r="K1728" s="25">
        <v>4</v>
      </c>
      <c r="L1728" s="11">
        <v>323.33</v>
      </c>
      <c r="M1728" s="12">
        <v>0</v>
      </c>
      <c r="N1728" s="13">
        <v>103.47</v>
      </c>
      <c r="O1728" s="13">
        <v>13.62</v>
      </c>
      <c r="P1728" s="13">
        <v>1410.41</v>
      </c>
      <c r="Q1728" s="9" t="s">
        <v>153</v>
      </c>
      <c r="R1728" s="9" t="s">
        <v>28</v>
      </c>
      <c r="S1728" s="9" t="s">
        <v>100</v>
      </c>
      <c r="T1728" s="9" t="s">
        <v>101</v>
      </c>
      <c r="U1728" s="9" t="s">
        <v>43</v>
      </c>
      <c r="V1728" s="9" t="s">
        <v>4283</v>
      </c>
    </row>
    <row r="1729" spans="1:22" ht="17.100000000000001" customHeight="1" x14ac:dyDescent="0.25">
      <c r="A1729" s="29" t="s">
        <v>4977</v>
      </c>
      <c r="B1729" s="15">
        <v>43885</v>
      </c>
      <c r="C1729" s="9">
        <f t="shared" si="26"/>
        <v>2020</v>
      </c>
      <c r="D1729" s="9" t="str">
        <f>TEXT(salestable[[#This Row],[OrderDate]],"MMM")</f>
        <v>Feb</v>
      </c>
      <c r="E1729" s="14" t="s">
        <v>4978</v>
      </c>
      <c r="F1729" s="14" t="s">
        <v>65</v>
      </c>
      <c r="G1729" s="14" t="s">
        <v>530</v>
      </c>
      <c r="H1729" s="14" t="s">
        <v>531</v>
      </c>
      <c r="I1729" s="14" t="s">
        <v>50</v>
      </c>
      <c r="J1729" s="14" t="s">
        <v>58</v>
      </c>
      <c r="K1729" s="25">
        <v>1</v>
      </c>
      <c r="L1729" s="16">
        <v>255.85</v>
      </c>
      <c r="M1729" s="17">
        <v>0.1</v>
      </c>
      <c r="N1729" s="18">
        <v>18.420000000000002</v>
      </c>
      <c r="O1729" s="18">
        <v>9.2899999999999991</v>
      </c>
      <c r="P1729" s="18">
        <v>257.98</v>
      </c>
      <c r="Q1729" s="14" t="s">
        <v>40</v>
      </c>
      <c r="R1729" s="14" t="s">
        <v>28</v>
      </c>
      <c r="S1729" s="14" t="s">
        <v>166</v>
      </c>
      <c r="T1729" s="14" t="s">
        <v>167</v>
      </c>
      <c r="U1729" s="14" t="s">
        <v>72</v>
      </c>
      <c r="V1729" s="14" t="s">
        <v>3265</v>
      </c>
    </row>
    <row r="1730" spans="1:22" ht="17.100000000000001" customHeight="1" x14ac:dyDescent="0.25">
      <c r="A1730" s="28" t="s">
        <v>4979</v>
      </c>
      <c r="B1730" s="10">
        <v>44453</v>
      </c>
      <c r="C1730" s="9">
        <f t="shared" si="26"/>
        <v>2021</v>
      </c>
      <c r="D1730" s="9" t="str">
        <f>TEXT(salestable[[#This Row],[OrderDate]],"MMM")</f>
        <v>Sep</v>
      </c>
      <c r="E1730" s="9" t="s">
        <v>4980</v>
      </c>
      <c r="F1730" s="9" t="s">
        <v>1250</v>
      </c>
      <c r="G1730" s="9" t="s">
        <v>469</v>
      </c>
      <c r="H1730" s="9" t="s">
        <v>470</v>
      </c>
      <c r="I1730" s="9" t="s">
        <v>180</v>
      </c>
      <c r="J1730" s="9" t="s">
        <v>39</v>
      </c>
      <c r="K1730" s="25">
        <v>1</v>
      </c>
      <c r="L1730" s="11">
        <v>229.76</v>
      </c>
      <c r="M1730" s="12">
        <v>0</v>
      </c>
      <c r="N1730" s="13">
        <v>11.49</v>
      </c>
      <c r="O1730" s="13">
        <v>5.51</v>
      </c>
      <c r="P1730" s="13">
        <v>246.76</v>
      </c>
      <c r="Q1730" s="9" t="s">
        <v>40</v>
      </c>
      <c r="R1730" s="9" t="s">
        <v>181</v>
      </c>
      <c r="S1730" s="9" t="s">
        <v>182</v>
      </c>
      <c r="T1730" s="9" t="s">
        <v>183</v>
      </c>
      <c r="U1730" s="9" t="s">
        <v>235</v>
      </c>
      <c r="V1730" s="9" t="s">
        <v>3889</v>
      </c>
    </row>
    <row r="1731" spans="1:22" ht="17.100000000000001" customHeight="1" x14ac:dyDescent="0.25">
      <c r="A1731" s="29" t="s">
        <v>4981</v>
      </c>
      <c r="B1731" s="15">
        <v>44494</v>
      </c>
      <c r="C1731" s="9">
        <f t="shared" si="26"/>
        <v>2021</v>
      </c>
      <c r="D1731" s="9" t="str">
        <f>TEXT(salestable[[#This Row],[OrderDate]],"MMM")</f>
        <v>Oct</v>
      </c>
      <c r="E1731" s="14" t="s">
        <v>4982</v>
      </c>
      <c r="F1731" s="14" t="s">
        <v>620</v>
      </c>
      <c r="G1731" s="14" t="s">
        <v>530</v>
      </c>
      <c r="H1731" s="14" t="s">
        <v>531</v>
      </c>
      <c r="I1731" s="14" t="s">
        <v>25</v>
      </c>
      <c r="J1731" s="14" t="s">
        <v>58</v>
      </c>
      <c r="K1731" s="25">
        <v>4</v>
      </c>
      <c r="L1731" s="16">
        <v>258.37</v>
      </c>
      <c r="M1731" s="17">
        <v>0.05</v>
      </c>
      <c r="N1731" s="18">
        <v>0</v>
      </c>
      <c r="O1731" s="18">
        <v>4.34</v>
      </c>
      <c r="P1731" s="18">
        <v>986.15</v>
      </c>
      <c r="Q1731" s="14" t="s">
        <v>40</v>
      </c>
      <c r="R1731" s="14" t="s">
        <v>28</v>
      </c>
      <c r="S1731" s="14" t="s">
        <v>41</v>
      </c>
      <c r="T1731" s="14" t="s">
        <v>42</v>
      </c>
      <c r="U1731" s="14" t="s">
        <v>43</v>
      </c>
      <c r="V1731" s="14" t="s">
        <v>4434</v>
      </c>
    </row>
    <row r="1732" spans="1:22" ht="17.100000000000001" customHeight="1" x14ac:dyDescent="0.25">
      <c r="A1732" s="28" t="s">
        <v>4983</v>
      </c>
      <c r="B1732" s="10">
        <v>44588</v>
      </c>
      <c r="C1732" s="9">
        <f t="shared" ref="C1732:C1795" si="27">YEAR(B1732)</f>
        <v>2022</v>
      </c>
      <c r="D1732" s="9" t="str">
        <f>TEXT(salestable[[#This Row],[OrderDate]],"MMM")</f>
        <v>Jan</v>
      </c>
      <c r="E1732" s="9" t="s">
        <v>4984</v>
      </c>
      <c r="F1732" s="9" t="s">
        <v>562</v>
      </c>
      <c r="G1732" s="9" t="s">
        <v>164</v>
      </c>
      <c r="H1732" s="9" t="s">
        <v>165</v>
      </c>
      <c r="I1732" s="9" t="s">
        <v>108</v>
      </c>
      <c r="J1732" s="9" t="s">
        <v>354</v>
      </c>
      <c r="K1732" s="25">
        <v>2</v>
      </c>
      <c r="L1732" s="11">
        <v>381.08</v>
      </c>
      <c r="M1732" s="12">
        <v>0</v>
      </c>
      <c r="N1732" s="13">
        <v>38.11</v>
      </c>
      <c r="O1732" s="13">
        <v>11.94</v>
      </c>
      <c r="P1732" s="13">
        <v>812.21</v>
      </c>
      <c r="Q1732" s="9" t="s">
        <v>69</v>
      </c>
      <c r="R1732" s="9" t="s">
        <v>28</v>
      </c>
      <c r="S1732" s="9" t="s">
        <v>154</v>
      </c>
      <c r="T1732" s="9" t="s">
        <v>155</v>
      </c>
      <c r="U1732" s="9" t="s">
        <v>43</v>
      </c>
      <c r="V1732" s="9" t="s">
        <v>3217</v>
      </c>
    </row>
    <row r="1733" spans="1:22" ht="17.100000000000001" customHeight="1" x14ac:dyDescent="0.25">
      <c r="A1733" s="29" t="s">
        <v>4985</v>
      </c>
      <c r="B1733" s="15">
        <v>44236</v>
      </c>
      <c r="C1733" s="9">
        <f t="shared" si="27"/>
        <v>2021</v>
      </c>
      <c r="D1733" s="9" t="str">
        <f>TEXT(salestable[[#This Row],[OrderDate]],"MMM")</f>
        <v>Feb</v>
      </c>
      <c r="E1733" s="14" t="s">
        <v>4986</v>
      </c>
      <c r="F1733" s="14" t="s">
        <v>1418</v>
      </c>
      <c r="G1733" s="14" t="s">
        <v>48</v>
      </c>
      <c r="H1733" s="14" t="s">
        <v>49</v>
      </c>
      <c r="I1733" s="14" t="s">
        <v>98</v>
      </c>
      <c r="J1733" s="14" t="s">
        <v>354</v>
      </c>
      <c r="K1733" s="25">
        <v>5</v>
      </c>
      <c r="L1733" s="16">
        <v>112.77</v>
      </c>
      <c r="M1733" s="17">
        <v>0.05</v>
      </c>
      <c r="N1733" s="18">
        <v>0</v>
      </c>
      <c r="O1733" s="18">
        <v>8.31</v>
      </c>
      <c r="P1733" s="18">
        <v>543.97</v>
      </c>
      <c r="Q1733" s="14" t="s">
        <v>69</v>
      </c>
      <c r="R1733" s="14" t="s">
        <v>28</v>
      </c>
      <c r="S1733" s="14" t="s">
        <v>29</v>
      </c>
      <c r="T1733" s="14" t="s">
        <v>30</v>
      </c>
      <c r="U1733" s="14" t="s">
        <v>43</v>
      </c>
      <c r="V1733" s="14" t="s">
        <v>1578</v>
      </c>
    </row>
    <row r="1734" spans="1:22" ht="17.100000000000001" customHeight="1" x14ac:dyDescent="0.25">
      <c r="A1734" s="28" t="s">
        <v>4987</v>
      </c>
      <c r="B1734" s="10">
        <v>43899</v>
      </c>
      <c r="C1734" s="9">
        <f t="shared" si="27"/>
        <v>2020</v>
      </c>
      <c r="D1734" s="9" t="str">
        <f>TEXT(salestable[[#This Row],[OrderDate]],"MMM")</f>
        <v>Mar</v>
      </c>
      <c r="E1734" s="9" t="s">
        <v>4988</v>
      </c>
      <c r="F1734" s="9" t="s">
        <v>1885</v>
      </c>
      <c r="G1734" s="9" t="s">
        <v>592</v>
      </c>
      <c r="H1734" s="9" t="s">
        <v>593</v>
      </c>
      <c r="I1734" s="9" t="s">
        <v>50</v>
      </c>
      <c r="J1734" s="9" t="s">
        <v>39</v>
      </c>
      <c r="K1734" s="25">
        <v>2</v>
      </c>
      <c r="L1734" s="11">
        <v>22.97</v>
      </c>
      <c r="M1734" s="12">
        <v>0</v>
      </c>
      <c r="N1734" s="13">
        <v>5.51</v>
      </c>
      <c r="O1734" s="13">
        <v>1.7</v>
      </c>
      <c r="P1734" s="13">
        <v>53.15</v>
      </c>
      <c r="Q1734" s="9" t="s">
        <v>27</v>
      </c>
      <c r="R1734" s="9" t="s">
        <v>28</v>
      </c>
      <c r="S1734" s="9" t="s">
        <v>89</v>
      </c>
      <c r="T1734" s="9" t="s">
        <v>90</v>
      </c>
      <c r="U1734" s="9" t="s">
        <v>31</v>
      </c>
      <c r="V1734" s="9" t="s">
        <v>2888</v>
      </c>
    </row>
    <row r="1735" spans="1:22" ht="17.100000000000001" customHeight="1" x14ac:dyDescent="0.25">
      <c r="A1735" s="29" t="s">
        <v>4989</v>
      </c>
      <c r="B1735" s="15">
        <v>45166</v>
      </c>
      <c r="C1735" s="9">
        <f t="shared" si="27"/>
        <v>2023</v>
      </c>
      <c r="D1735" s="9" t="str">
        <f>TEXT(salestable[[#This Row],[OrderDate]],"MMM")</f>
        <v>Aug</v>
      </c>
      <c r="E1735" s="14" t="s">
        <v>4990</v>
      </c>
      <c r="F1735" s="14" t="s">
        <v>1137</v>
      </c>
      <c r="G1735" s="14" t="s">
        <v>386</v>
      </c>
      <c r="H1735" s="14" t="s">
        <v>387</v>
      </c>
      <c r="I1735" s="14" t="s">
        <v>25</v>
      </c>
      <c r="J1735" s="14" t="s">
        <v>68</v>
      </c>
      <c r="K1735" s="25">
        <v>4</v>
      </c>
      <c r="L1735" s="16">
        <v>226.02</v>
      </c>
      <c r="M1735" s="17">
        <v>0.1</v>
      </c>
      <c r="N1735" s="18">
        <v>146.46</v>
      </c>
      <c r="O1735" s="18">
        <v>13.96</v>
      </c>
      <c r="P1735" s="18">
        <v>974.09</v>
      </c>
      <c r="Q1735" s="14" t="s">
        <v>59</v>
      </c>
      <c r="R1735" s="14" t="s">
        <v>132</v>
      </c>
      <c r="S1735" s="14" t="s">
        <v>60</v>
      </c>
      <c r="T1735" s="14" t="s">
        <v>61</v>
      </c>
      <c r="U1735" s="14" t="s">
        <v>43</v>
      </c>
      <c r="V1735" s="14" t="s">
        <v>4991</v>
      </c>
    </row>
    <row r="1736" spans="1:22" ht="17.100000000000001" customHeight="1" x14ac:dyDescent="0.25">
      <c r="A1736" s="28" t="s">
        <v>4992</v>
      </c>
      <c r="B1736" s="10">
        <v>45143</v>
      </c>
      <c r="C1736" s="9">
        <f t="shared" si="27"/>
        <v>2023</v>
      </c>
      <c r="D1736" s="9" t="str">
        <f>TEXT(salestable[[#This Row],[OrderDate]],"MMM")</f>
        <v>Aug</v>
      </c>
      <c r="E1736" s="9" t="s">
        <v>4993</v>
      </c>
      <c r="F1736" s="9" t="s">
        <v>35</v>
      </c>
      <c r="G1736" s="9" t="s">
        <v>137</v>
      </c>
      <c r="H1736" s="9" t="s">
        <v>138</v>
      </c>
      <c r="I1736" s="9" t="s">
        <v>108</v>
      </c>
      <c r="J1736" s="9" t="s">
        <v>39</v>
      </c>
      <c r="K1736" s="25">
        <v>5</v>
      </c>
      <c r="L1736" s="11">
        <v>90.36</v>
      </c>
      <c r="M1736" s="12">
        <v>0</v>
      </c>
      <c r="N1736" s="13">
        <v>0</v>
      </c>
      <c r="O1736" s="13">
        <v>4.33</v>
      </c>
      <c r="P1736" s="13">
        <v>456.13</v>
      </c>
      <c r="Q1736" s="9" t="s">
        <v>153</v>
      </c>
      <c r="R1736" s="9" t="s">
        <v>28</v>
      </c>
      <c r="S1736" s="9" t="s">
        <v>41</v>
      </c>
      <c r="T1736" s="9" t="s">
        <v>42</v>
      </c>
      <c r="U1736" s="9" t="s">
        <v>43</v>
      </c>
      <c r="V1736" s="9" t="s">
        <v>1587</v>
      </c>
    </row>
    <row r="1737" spans="1:22" ht="17.100000000000001" customHeight="1" x14ac:dyDescent="0.25">
      <c r="A1737" s="29" t="s">
        <v>4994</v>
      </c>
      <c r="B1737" s="15">
        <v>45616</v>
      </c>
      <c r="C1737" s="9">
        <f t="shared" si="27"/>
        <v>2024</v>
      </c>
      <c r="D1737" s="9" t="str">
        <f>TEXT(salestable[[#This Row],[OrderDate]],"MMM")</f>
        <v>Nov</v>
      </c>
      <c r="E1737" s="14" t="s">
        <v>4995</v>
      </c>
      <c r="F1737" s="14" t="s">
        <v>641</v>
      </c>
      <c r="G1737" s="14" t="s">
        <v>945</v>
      </c>
      <c r="H1737" s="14" t="s">
        <v>946</v>
      </c>
      <c r="I1737" s="14" t="s">
        <v>98</v>
      </c>
      <c r="J1737" s="14" t="s">
        <v>256</v>
      </c>
      <c r="K1737" s="25">
        <v>3</v>
      </c>
      <c r="L1737" s="16">
        <v>385.28</v>
      </c>
      <c r="M1737" s="17">
        <v>0</v>
      </c>
      <c r="N1737" s="18">
        <v>0</v>
      </c>
      <c r="O1737" s="18">
        <v>13.32</v>
      </c>
      <c r="P1737" s="18">
        <v>1169.1600000000001</v>
      </c>
      <c r="Q1737" s="14" t="s">
        <v>69</v>
      </c>
      <c r="R1737" s="14" t="s">
        <v>28</v>
      </c>
      <c r="S1737" s="14" t="s">
        <v>166</v>
      </c>
      <c r="T1737" s="14" t="s">
        <v>167</v>
      </c>
      <c r="U1737" s="14" t="s">
        <v>43</v>
      </c>
      <c r="V1737" s="14" t="s">
        <v>4996</v>
      </c>
    </row>
    <row r="1738" spans="1:22" ht="17.100000000000001" customHeight="1" x14ac:dyDescent="0.25">
      <c r="A1738" s="28" t="s">
        <v>4997</v>
      </c>
      <c r="B1738" s="10">
        <v>45402</v>
      </c>
      <c r="C1738" s="9">
        <f t="shared" si="27"/>
        <v>2024</v>
      </c>
      <c r="D1738" s="9" t="str">
        <f>TEXT(salestable[[#This Row],[OrderDate]],"MMM")</f>
        <v>Apr</v>
      </c>
      <c r="E1738" s="9" t="s">
        <v>4998</v>
      </c>
      <c r="F1738" s="9" t="s">
        <v>1241</v>
      </c>
      <c r="G1738" s="9" t="s">
        <v>521</v>
      </c>
      <c r="H1738" s="9" t="s">
        <v>522</v>
      </c>
      <c r="I1738" s="9" t="s">
        <v>180</v>
      </c>
      <c r="J1738" s="9" t="s">
        <v>68</v>
      </c>
      <c r="K1738" s="25">
        <v>1</v>
      </c>
      <c r="L1738" s="11">
        <v>346.18</v>
      </c>
      <c r="M1738" s="12">
        <v>0.1</v>
      </c>
      <c r="N1738" s="13">
        <v>15.58</v>
      </c>
      <c r="O1738" s="13">
        <v>1.1100000000000001</v>
      </c>
      <c r="P1738" s="13">
        <v>328.25</v>
      </c>
      <c r="Q1738" s="9" t="s">
        <v>69</v>
      </c>
      <c r="R1738" s="9" t="s">
        <v>28</v>
      </c>
      <c r="S1738" s="9" t="s">
        <v>154</v>
      </c>
      <c r="T1738" s="9" t="s">
        <v>155</v>
      </c>
      <c r="U1738" s="9" t="s">
        <v>43</v>
      </c>
      <c r="V1738" s="9" t="s">
        <v>1902</v>
      </c>
    </row>
    <row r="1739" spans="1:22" ht="17.100000000000001" customHeight="1" x14ac:dyDescent="0.25">
      <c r="A1739" s="29" t="s">
        <v>4999</v>
      </c>
      <c r="B1739" s="15">
        <v>44581</v>
      </c>
      <c r="C1739" s="9">
        <f t="shared" si="27"/>
        <v>2022</v>
      </c>
      <c r="D1739" s="9" t="str">
        <f>TEXT(salestable[[#This Row],[OrderDate]],"MMM")</f>
        <v>Jan</v>
      </c>
      <c r="E1739" s="14" t="s">
        <v>5000</v>
      </c>
      <c r="F1739" s="14" t="s">
        <v>1321</v>
      </c>
      <c r="G1739" s="14" t="s">
        <v>66</v>
      </c>
      <c r="H1739" s="14" t="s">
        <v>67</v>
      </c>
      <c r="I1739" s="14" t="s">
        <v>180</v>
      </c>
      <c r="J1739" s="14" t="s">
        <v>68</v>
      </c>
      <c r="K1739" s="25">
        <v>1</v>
      </c>
      <c r="L1739" s="16">
        <v>597.96</v>
      </c>
      <c r="M1739" s="17">
        <v>0.15</v>
      </c>
      <c r="N1739" s="18">
        <v>60.99</v>
      </c>
      <c r="O1739" s="18">
        <v>13.92</v>
      </c>
      <c r="P1739" s="18">
        <v>583.17999999999995</v>
      </c>
      <c r="Q1739" s="14" t="s">
        <v>59</v>
      </c>
      <c r="R1739" s="14" t="s">
        <v>132</v>
      </c>
      <c r="S1739" s="14" t="s">
        <v>41</v>
      </c>
      <c r="T1739" s="14" t="s">
        <v>42</v>
      </c>
      <c r="U1739" s="14" t="s">
        <v>235</v>
      </c>
      <c r="V1739" s="14" t="s">
        <v>2624</v>
      </c>
    </row>
    <row r="1740" spans="1:22" ht="17.100000000000001" customHeight="1" x14ac:dyDescent="0.25">
      <c r="A1740" s="28" t="s">
        <v>5001</v>
      </c>
      <c r="B1740" s="10">
        <v>45002</v>
      </c>
      <c r="C1740" s="9">
        <f t="shared" si="27"/>
        <v>2023</v>
      </c>
      <c r="D1740" s="9" t="str">
        <f>TEXT(salestable[[#This Row],[OrderDate]],"MMM")</f>
        <v>Mar</v>
      </c>
      <c r="E1740" s="9" t="s">
        <v>5002</v>
      </c>
      <c r="F1740" s="9" t="s">
        <v>1321</v>
      </c>
      <c r="G1740" s="9" t="s">
        <v>254</v>
      </c>
      <c r="H1740" s="9" t="s">
        <v>255</v>
      </c>
      <c r="I1740" s="9" t="s">
        <v>180</v>
      </c>
      <c r="J1740" s="9" t="s">
        <v>79</v>
      </c>
      <c r="K1740" s="25">
        <v>3</v>
      </c>
      <c r="L1740" s="11">
        <v>8.9499999999999993</v>
      </c>
      <c r="M1740" s="12">
        <v>0</v>
      </c>
      <c r="N1740" s="13">
        <v>2.15</v>
      </c>
      <c r="O1740" s="13">
        <v>0.81</v>
      </c>
      <c r="P1740" s="13">
        <v>29.81</v>
      </c>
      <c r="Q1740" s="9" t="s">
        <v>27</v>
      </c>
      <c r="R1740" s="9" t="s">
        <v>28</v>
      </c>
      <c r="S1740" s="9" t="s">
        <v>182</v>
      </c>
      <c r="T1740" s="9" t="s">
        <v>183</v>
      </c>
      <c r="U1740" s="9" t="s">
        <v>43</v>
      </c>
      <c r="V1740" s="9" t="s">
        <v>4635</v>
      </c>
    </row>
    <row r="1741" spans="1:22" ht="17.100000000000001" customHeight="1" x14ac:dyDescent="0.25">
      <c r="A1741" s="29" t="s">
        <v>5003</v>
      </c>
      <c r="B1741" s="15">
        <v>45321</v>
      </c>
      <c r="C1741" s="9">
        <f t="shared" si="27"/>
        <v>2024</v>
      </c>
      <c r="D1741" s="9" t="str">
        <f>TEXT(salestable[[#This Row],[OrderDate]],"MMM")</f>
        <v>Jan</v>
      </c>
      <c r="E1741" s="14" t="s">
        <v>5004</v>
      </c>
      <c r="F1741" s="14" t="s">
        <v>1052</v>
      </c>
      <c r="G1741" s="14" t="s">
        <v>380</v>
      </c>
      <c r="H1741" s="14" t="s">
        <v>381</v>
      </c>
      <c r="I1741" s="14" t="s">
        <v>180</v>
      </c>
      <c r="J1741" s="14" t="s">
        <v>79</v>
      </c>
      <c r="K1741" s="25">
        <v>2</v>
      </c>
      <c r="L1741" s="16">
        <v>384.69</v>
      </c>
      <c r="M1741" s="17">
        <v>0.3</v>
      </c>
      <c r="N1741" s="18">
        <v>64.63</v>
      </c>
      <c r="O1741" s="18">
        <v>3.18</v>
      </c>
      <c r="P1741" s="18">
        <v>606.38</v>
      </c>
      <c r="Q1741" s="14" t="s">
        <v>27</v>
      </c>
      <c r="R1741" s="14" t="s">
        <v>181</v>
      </c>
      <c r="S1741" s="14" t="s">
        <v>116</v>
      </c>
      <c r="T1741" s="14" t="s">
        <v>42</v>
      </c>
      <c r="U1741" s="14" t="s">
        <v>72</v>
      </c>
      <c r="V1741" s="14" t="s">
        <v>5005</v>
      </c>
    </row>
    <row r="1742" spans="1:22" ht="17.100000000000001" customHeight="1" x14ac:dyDescent="0.25">
      <c r="A1742" s="28" t="s">
        <v>5006</v>
      </c>
      <c r="B1742" s="10">
        <v>45593</v>
      </c>
      <c r="C1742" s="9">
        <f t="shared" si="27"/>
        <v>2024</v>
      </c>
      <c r="D1742" s="9" t="str">
        <f>TEXT(salestable[[#This Row],[OrderDate]],"MMM")</f>
        <v>Oct</v>
      </c>
      <c r="E1742" s="9" t="s">
        <v>5007</v>
      </c>
      <c r="F1742" s="9" t="s">
        <v>311</v>
      </c>
      <c r="G1742" s="9" t="s">
        <v>400</v>
      </c>
      <c r="H1742" s="9" t="s">
        <v>401</v>
      </c>
      <c r="I1742" s="9" t="s">
        <v>50</v>
      </c>
      <c r="J1742" s="9" t="s">
        <v>68</v>
      </c>
      <c r="K1742" s="25">
        <v>4</v>
      </c>
      <c r="L1742" s="11">
        <v>254.72</v>
      </c>
      <c r="M1742" s="12">
        <v>0.1</v>
      </c>
      <c r="N1742" s="13">
        <v>0</v>
      </c>
      <c r="O1742" s="13">
        <v>8.6</v>
      </c>
      <c r="P1742" s="13">
        <v>925.59</v>
      </c>
      <c r="Q1742" s="9" t="s">
        <v>80</v>
      </c>
      <c r="R1742" s="9" t="s">
        <v>132</v>
      </c>
      <c r="S1742" s="9" t="s">
        <v>41</v>
      </c>
      <c r="T1742" s="9" t="s">
        <v>42</v>
      </c>
      <c r="U1742" s="9" t="s">
        <v>43</v>
      </c>
      <c r="V1742" s="9" t="s">
        <v>2186</v>
      </c>
    </row>
    <row r="1743" spans="1:22" ht="17.100000000000001" customHeight="1" x14ac:dyDescent="0.25">
      <c r="A1743" s="29" t="s">
        <v>5008</v>
      </c>
      <c r="B1743" s="15">
        <v>45098</v>
      </c>
      <c r="C1743" s="9">
        <f t="shared" si="27"/>
        <v>2023</v>
      </c>
      <c r="D1743" s="9" t="str">
        <f>TEXT(salestable[[#This Row],[OrderDate]],"MMM")</f>
        <v>Jun</v>
      </c>
      <c r="E1743" s="14" t="s">
        <v>5009</v>
      </c>
      <c r="F1743" s="14" t="s">
        <v>55</v>
      </c>
      <c r="G1743" s="14" t="s">
        <v>574</v>
      </c>
      <c r="H1743" s="14" t="s">
        <v>575</v>
      </c>
      <c r="I1743" s="14" t="s">
        <v>98</v>
      </c>
      <c r="J1743" s="14" t="s">
        <v>68</v>
      </c>
      <c r="K1743" s="25">
        <v>3</v>
      </c>
      <c r="L1743" s="16">
        <v>594.78</v>
      </c>
      <c r="M1743" s="17">
        <v>0.1</v>
      </c>
      <c r="N1743" s="18">
        <v>192.71</v>
      </c>
      <c r="O1743" s="18">
        <v>13.56</v>
      </c>
      <c r="P1743" s="18">
        <v>1812.18</v>
      </c>
      <c r="Q1743" s="14" t="s">
        <v>80</v>
      </c>
      <c r="R1743" s="14" t="s">
        <v>99</v>
      </c>
      <c r="S1743" s="14" t="s">
        <v>29</v>
      </c>
      <c r="T1743" s="14" t="s">
        <v>30</v>
      </c>
      <c r="U1743" s="14" t="s">
        <v>43</v>
      </c>
      <c r="V1743" s="14" t="s">
        <v>2947</v>
      </c>
    </row>
    <row r="1744" spans="1:22" ht="17.100000000000001" customHeight="1" x14ac:dyDescent="0.25">
      <c r="A1744" s="28" t="s">
        <v>5010</v>
      </c>
      <c r="B1744" s="10">
        <v>45345</v>
      </c>
      <c r="C1744" s="9">
        <f t="shared" si="27"/>
        <v>2024</v>
      </c>
      <c r="D1744" s="9" t="str">
        <f>TEXT(salestable[[#This Row],[OrderDate]],"MMM")</f>
        <v>Feb</v>
      </c>
      <c r="E1744" s="9" t="s">
        <v>5011</v>
      </c>
      <c r="F1744" s="9" t="s">
        <v>271</v>
      </c>
      <c r="G1744" s="9" t="s">
        <v>574</v>
      </c>
      <c r="H1744" s="9" t="s">
        <v>575</v>
      </c>
      <c r="I1744" s="9" t="s">
        <v>98</v>
      </c>
      <c r="J1744" s="9" t="s">
        <v>354</v>
      </c>
      <c r="K1744" s="25">
        <v>3</v>
      </c>
      <c r="L1744" s="11">
        <v>396.08</v>
      </c>
      <c r="M1744" s="12">
        <v>0</v>
      </c>
      <c r="N1744" s="13">
        <v>213.88</v>
      </c>
      <c r="O1744" s="13">
        <v>3.25</v>
      </c>
      <c r="P1744" s="13">
        <v>1405.37</v>
      </c>
      <c r="Q1744" s="9" t="s">
        <v>80</v>
      </c>
      <c r="R1744" s="9" t="s">
        <v>28</v>
      </c>
      <c r="S1744" s="9" t="s">
        <v>210</v>
      </c>
      <c r="T1744" s="9" t="s">
        <v>42</v>
      </c>
      <c r="U1744" s="9" t="s">
        <v>43</v>
      </c>
      <c r="V1744" s="9" t="s">
        <v>5012</v>
      </c>
    </row>
    <row r="1745" spans="1:22" ht="17.100000000000001" customHeight="1" x14ac:dyDescent="0.25">
      <c r="A1745" s="29" t="s">
        <v>5013</v>
      </c>
      <c r="B1745" s="15">
        <v>44788</v>
      </c>
      <c r="C1745" s="9">
        <f t="shared" si="27"/>
        <v>2022</v>
      </c>
      <c r="D1745" s="9" t="str">
        <f>TEXT(salestable[[#This Row],[OrderDate]],"MMM")</f>
        <v>Aug</v>
      </c>
      <c r="E1745" s="14" t="s">
        <v>5014</v>
      </c>
      <c r="F1745" s="14" t="s">
        <v>666</v>
      </c>
      <c r="G1745" s="14" t="s">
        <v>151</v>
      </c>
      <c r="H1745" s="14" t="s">
        <v>152</v>
      </c>
      <c r="I1745" s="14" t="s">
        <v>25</v>
      </c>
      <c r="J1745" s="14" t="s">
        <v>256</v>
      </c>
      <c r="K1745" s="25">
        <v>2</v>
      </c>
      <c r="L1745" s="16">
        <v>450.85</v>
      </c>
      <c r="M1745" s="17">
        <v>0</v>
      </c>
      <c r="N1745" s="18">
        <v>162.31</v>
      </c>
      <c r="O1745" s="18">
        <v>6.75</v>
      </c>
      <c r="P1745" s="18">
        <v>1070.76</v>
      </c>
      <c r="Q1745" s="14" t="s">
        <v>69</v>
      </c>
      <c r="R1745" s="14" t="s">
        <v>28</v>
      </c>
      <c r="S1745" s="14" t="s">
        <v>41</v>
      </c>
      <c r="T1745" s="14" t="s">
        <v>42</v>
      </c>
      <c r="U1745" s="14" t="s">
        <v>43</v>
      </c>
      <c r="V1745" s="14" t="s">
        <v>5015</v>
      </c>
    </row>
    <row r="1746" spans="1:22" ht="17.100000000000001" customHeight="1" x14ac:dyDescent="0.25">
      <c r="A1746" s="28" t="s">
        <v>5016</v>
      </c>
      <c r="B1746" s="10">
        <v>45361</v>
      </c>
      <c r="C1746" s="9">
        <f t="shared" si="27"/>
        <v>2024</v>
      </c>
      <c r="D1746" s="9" t="str">
        <f>TEXT(salestable[[#This Row],[OrderDate]],"MMM")</f>
        <v>Mar</v>
      </c>
      <c r="E1746" s="9" t="s">
        <v>5017</v>
      </c>
      <c r="F1746" s="9" t="s">
        <v>666</v>
      </c>
      <c r="G1746" s="9" t="s">
        <v>96</v>
      </c>
      <c r="H1746" s="9" t="s">
        <v>97</v>
      </c>
      <c r="I1746" s="9" t="s">
        <v>180</v>
      </c>
      <c r="J1746" s="9" t="s">
        <v>26</v>
      </c>
      <c r="K1746" s="25">
        <v>5</v>
      </c>
      <c r="L1746" s="11">
        <v>580.02</v>
      </c>
      <c r="M1746" s="12">
        <v>0.15</v>
      </c>
      <c r="N1746" s="13">
        <v>0</v>
      </c>
      <c r="O1746" s="13">
        <v>11.37</v>
      </c>
      <c r="P1746" s="13">
        <v>2476.46</v>
      </c>
      <c r="Q1746" s="9" t="s">
        <v>40</v>
      </c>
      <c r="R1746" s="9" t="s">
        <v>28</v>
      </c>
      <c r="S1746" s="9" t="s">
        <v>60</v>
      </c>
      <c r="T1746" s="9" t="s">
        <v>61</v>
      </c>
      <c r="U1746" s="9" t="s">
        <v>43</v>
      </c>
      <c r="V1746" s="9" t="s">
        <v>2246</v>
      </c>
    </row>
    <row r="1747" spans="1:22" ht="17.100000000000001" customHeight="1" x14ac:dyDescent="0.25">
      <c r="A1747" s="29" t="s">
        <v>5018</v>
      </c>
      <c r="B1747" s="15">
        <v>44195</v>
      </c>
      <c r="C1747" s="9">
        <f t="shared" si="27"/>
        <v>2020</v>
      </c>
      <c r="D1747" s="9" t="str">
        <f>TEXT(salestable[[#This Row],[OrderDate]],"MMM")</f>
        <v>Dec</v>
      </c>
      <c r="E1747" s="14" t="s">
        <v>5019</v>
      </c>
      <c r="F1747" s="14" t="s">
        <v>772</v>
      </c>
      <c r="G1747" s="14" t="s">
        <v>172</v>
      </c>
      <c r="H1747" s="14" t="s">
        <v>173</v>
      </c>
      <c r="I1747" s="14" t="s">
        <v>108</v>
      </c>
      <c r="J1747" s="14" t="s">
        <v>109</v>
      </c>
      <c r="K1747" s="25">
        <v>5</v>
      </c>
      <c r="L1747" s="16">
        <v>71.88</v>
      </c>
      <c r="M1747" s="17">
        <v>0.05</v>
      </c>
      <c r="N1747" s="18">
        <v>40.97</v>
      </c>
      <c r="O1747" s="18">
        <v>9.58</v>
      </c>
      <c r="P1747" s="18">
        <v>391.98</v>
      </c>
      <c r="Q1747" s="14" t="s">
        <v>69</v>
      </c>
      <c r="R1747" s="14" t="s">
        <v>28</v>
      </c>
      <c r="S1747" s="14" t="s">
        <v>221</v>
      </c>
      <c r="T1747" s="14" t="s">
        <v>222</v>
      </c>
      <c r="U1747" s="14" t="s">
        <v>31</v>
      </c>
      <c r="V1747" s="14" t="s">
        <v>621</v>
      </c>
    </row>
    <row r="1748" spans="1:22" ht="17.100000000000001" customHeight="1" x14ac:dyDescent="0.25">
      <c r="A1748" s="28" t="s">
        <v>5020</v>
      </c>
      <c r="B1748" s="10">
        <v>44312</v>
      </c>
      <c r="C1748" s="9">
        <f t="shared" si="27"/>
        <v>2021</v>
      </c>
      <c r="D1748" s="9" t="str">
        <f>TEXT(salestable[[#This Row],[OrderDate]],"MMM")</f>
        <v>Apr</v>
      </c>
      <c r="E1748" s="9" t="s">
        <v>5021</v>
      </c>
      <c r="F1748" s="9" t="s">
        <v>501</v>
      </c>
      <c r="G1748" s="9" t="s">
        <v>302</v>
      </c>
      <c r="H1748" s="9" t="s">
        <v>303</v>
      </c>
      <c r="I1748" s="9" t="s">
        <v>98</v>
      </c>
      <c r="J1748" s="9" t="s">
        <v>58</v>
      </c>
      <c r="K1748" s="25">
        <v>1</v>
      </c>
      <c r="L1748" s="11">
        <v>528.92999999999995</v>
      </c>
      <c r="M1748" s="12">
        <v>0.1</v>
      </c>
      <c r="N1748" s="13">
        <v>38.08</v>
      </c>
      <c r="O1748" s="13">
        <v>3.71</v>
      </c>
      <c r="P1748" s="13">
        <v>517.83000000000004</v>
      </c>
      <c r="Q1748" s="9" t="s">
        <v>153</v>
      </c>
      <c r="R1748" s="9" t="s">
        <v>28</v>
      </c>
      <c r="S1748" s="9" t="s">
        <v>124</v>
      </c>
      <c r="T1748" s="9" t="s">
        <v>125</v>
      </c>
      <c r="U1748" s="9" t="s">
        <v>43</v>
      </c>
      <c r="V1748" s="9" t="s">
        <v>1778</v>
      </c>
    </row>
    <row r="1749" spans="1:22" ht="17.100000000000001" customHeight="1" x14ac:dyDescent="0.25">
      <c r="A1749" s="29" t="s">
        <v>5022</v>
      </c>
      <c r="B1749" s="15">
        <v>44031</v>
      </c>
      <c r="C1749" s="9">
        <f t="shared" si="27"/>
        <v>2020</v>
      </c>
      <c r="D1749" s="9" t="str">
        <f>TEXT(salestable[[#This Row],[OrderDate]],"MMM")</f>
        <v>Jul</v>
      </c>
      <c r="E1749" s="14" t="s">
        <v>5023</v>
      </c>
      <c r="F1749" s="14" t="s">
        <v>731</v>
      </c>
      <c r="G1749" s="14" t="s">
        <v>675</v>
      </c>
      <c r="H1749" s="14" t="s">
        <v>676</v>
      </c>
      <c r="I1749" s="14" t="s">
        <v>180</v>
      </c>
      <c r="J1749" s="14" t="s">
        <v>26</v>
      </c>
      <c r="K1749" s="25">
        <v>1</v>
      </c>
      <c r="L1749" s="16">
        <v>183.68</v>
      </c>
      <c r="M1749" s="17">
        <v>0</v>
      </c>
      <c r="N1749" s="18">
        <v>22.04</v>
      </c>
      <c r="O1749" s="18">
        <v>4.4400000000000004</v>
      </c>
      <c r="P1749" s="18">
        <v>210.16</v>
      </c>
      <c r="Q1749" s="14" t="s">
        <v>40</v>
      </c>
      <c r="R1749" s="14" t="s">
        <v>70</v>
      </c>
      <c r="S1749" s="14" t="s">
        <v>139</v>
      </c>
      <c r="T1749" s="14" t="s">
        <v>140</v>
      </c>
      <c r="U1749" s="14" t="s">
        <v>31</v>
      </c>
      <c r="V1749" s="14" t="s">
        <v>5024</v>
      </c>
    </row>
    <row r="1750" spans="1:22" ht="17.100000000000001" customHeight="1" x14ac:dyDescent="0.25">
      <c r="A1750" s="28" t="s">
        <v>5025</v>
      </c>
      <c r="B1750" s="10">
        <v>43984</v>
      </c>
      <c r="C1750" s="9">
        <f t="shared" si="27"/>
        <v>2020</v>
      </c>
      <c r="D1750" s="9" t="str">
        <f>TEXT(salestable[[#This Row],[OrderDate]],"MMM")</f>
        <v>Jun</v>
      </c>
      <c r="E1750" s="9" t="s">
        <v>5026</v>
      </c>
      <c r="F1750" s="9" t="s">
        <v>746</v>
      </c>
      <c r="G1750" s="9" t="s">
        <v>202</v>
      </c>
      <c r="H1750" s="9" t="s">
        <v>203</v>
      </c>
      <c r="I1750" s="9" t="s">
        <v>98</v>
      </c>
      <c r="J1750" s="9" t="s">
        <v>263</v>
      </c>
      <c r="K1750" s="25">
        <v>1</v>
      </c>
      <c r="L1750" s="11">
        <v>232</v>
      </c>
      <c r="M1750" s="12">
        <v>0.25</v>
      </c>
      <c r="N1750" s="13">
        <v>0</v>
      </c>
      <c r="O1750" s="13">
        <v>5.7</v>
      </c>
      <c r="P1750" s="13">
        <v>179.7</v>
      </c>
      <c r="Q1750" s="9" t="s">
        <v>69</v>
      </c>
      <c r="R1750" s="9" t="s">
        <v>28</v>
      </c>
      <c r="S1750" s="9" t="s">
        <v>339</v>
      </c>
      <c r="T1750" s="9" t="s">
        <v>82</v>
      </c>
      <c r="U1750" s="9" t="s">
        <v>31</v>
      </c>
      <c r="V1750" s="9" t="s">
        <v>1308</v>
      </c>
    </row>
    <row r="1751" spans="1:22" ht="17.100000000000001" customHeight="1" x14ac:dyDescent="0.25">
      <c r="A1751" s="29" t="s">
        <v>5027</v>
      </c>
      <c r="B1751" s="15">
        <v>45304</v>
      </c>
      <c r="C1751" s="9">
        <f t="shared" si="27"/>
        <v>2024</v>
      </c>
      <c r="D1751" s="9" t="str">
        <f>TEXT(salestable[[#This Row],[OrderDate]],"MMM")</f>
        <v>Jan</v>
      </c>
      <c r="E1751" s="14" t="s">
        <v>5028</v>
      </c>
      <c r="F1751" s="14" t="s">
        <v>1636</v>
      </c>
      <c r="G1751" s="14" t="s">
        <v>352</v>
      </c>
      <c r="H1751" s="14" t="s">
        <v>353</v>
      </c>
      <c r="I1751" s="14" t="s">
        <v>25</v>
      </c>
      <c r="J1751" s="14" t="s">
        <v>79</v>
      </c>
      <c r="K1751" s="25">
        <v>1</v>
      </c>
      <c r="L1751" s="16">
        <v>522.79999999999995</v>
      </c>
      <c r="M1751" s="17">
        <v>0.15</v>
      </c>
      <c r="N1751" s="18">
        <v>79.989999999999995</v>
      </c>
      <c r="O1751" s="18">
        <v>13.46</v>
      </c>
      <c r="P1751" s="18">
        <v>537.83000000000004</v>
      </c>
      <c r="Q1751" s="14" t="s">
        <v>69</v>
      </c>
      <c r="R1751" s="14" t="s">
        <v>28</v>
      </c>
      <c r="S1751" s="14" t="s">
        <v>221</v>
      </c>
      <c r="T1751" s="14" t="s">
        <v>222</v>
      </c>
      <c r="U1751" s="14" t="s">
        <v>43</v>
      </c>
      <c r="V1751" s="14" t="s">
        <v>5029</v>
      </c>
    </row>
    <row r="1752" spans="1:22" ht="17.100000000000001" customHeight="1" x14ac:dyDescent="0.25">
      <c r="A1752" s="28" t="s">
        <v>5030</v>
      </c>
      <c r="B1752" s="10">
        <v>45355</v>
      </c>
      <c r="C1752" s="9">
        <f t="shared" si="27"/>
        <v>2024</v>
      </c>
      <c r="D1752" s="9" t="str">
        <f>TEXT(salestable[[#This Row],[OrderDate]],"MMM")</f>
        <v>Mar</v>
      </c>
      <c r="E1752" s="9" t="s">
        <v>5031</v>
      </c>
      <c r="F1752" s="9" t="s">
        <v>2168</v>
      </c>
      <c r="G1752" s="9" t="s">
        <v>66</v>
      </c>
      <c r="H1752" s="9" t="s">
        <v>67</v>
      </c>
      <c r="I1752" s="9" t="s">
        <v>98</v>
      </c>
      <c r="J1752" s="9" t="s">
        <v>68</v>
      </c>
      <c r="K1752" s="25">
        <v>1</v>
      </c>
      <c r="L1752" s="11">
        <v>350.44</v>
      </c>
      <c r="M1752" s="12">
        <v>0.1</v>
      </c>
      <c r="N1752" s="13">
        <v>37.85</v>
      </c>
      <c r="O1752" s="13">
        <v>12.42</v>
      </c>
      <c r="P1752" s="13">
        <v>365.67</v>
      </c>
      <c r="Q1752" s="9" t="s">
        <v>59</v>
      </c>
      <c r="R1752" s="9" t="s">
        <v>132</v>
      </c>
      <c r="S1752" s="9" t="s">
        <v>60</v>
      </c>
      <c r="T1752" s="9" t="s">
        <v>61</v>
      </c>
      <c r="U1752" s="9" t="s">
        <v>43</v>
      </c>
      <c r="V1752" s="9" t="s">
        <v>382</v>
      </c>
    </row>
    <row r="1753" spans="1:22" ht="17.100000000000001" customHeight="1" x14ac:dyDescent="0.25">
      <c r="A1753" s="29" t="s">
        <v>5032</v>
      </c>
      <c r="B1753" s="15">
        <v>43903</v>
      </c>
      <c r="C1753" s="9">
        <f t="shared" si="27"/>
        <v>2020</v>
      </c>
      <c r="D1753" s="9" t="str">
        <f>TEXT(salestable[[#This Row],[OrderDate]],"MMM")</f>
        <v>Mar</v>
      </c>
      <c r="E1753" s="14" t="s">
        <v>5033</v>
      </c>
      <c r="F1753" s="14" t="s">
        <v>953</v>
      </c>
      <c r="G1753" s="14" t="s">
        <v>386</v>
      </c>
      <c r="H1753" s="14" t="s">
        <v>387</v>
      </c>
      <c r="I1753" s="14" t="s">
        <v>98</v>
      </c>
      <c r="J1753" s="14" t="s">
        <v>109</v>
      </c>
      <c r="K1753" s="25">
        <v>3</v>
      </c>
      <c r="L1753" s="16">
        <v>349.82</v>
      </c>
      <c r="M1753" s="17">
        <v>0.25</v>
      </c>
      <c r="N1753" s="18">
        <v>62.97</v>
      </c>
      <c r="O1753" s="18">
        <v>0.99</v>
      </c>
      <c r="P1753" s="18">
        <v>851.06</v>
      </c>
      <c r="Q1753" s="14" t="s">
        <v>27</v>
      </c>
      <c r="R1753" s="14" t="s">
        <v>28</v>
      </c>
      <c r="S1753" s="14" t="s">
        <v>116</v>
      </c>
      <c r="T1753" s="14" t="s">
        <v>42</v>
      </c>
      <c r="U1753" s="14" t="s">
        <v>31</v>
      </c>
      <c r="V1753" s="14" t="s">
        <v>5034</v>
      </c>
    </row>
    <row r="1754" spans="1:22" ht="17.100000000000001" customHeight="1" x14ac:dyDescent="0.25">
      <c r="A1754" s="28" t="s">
        <v>5035</v>
      </c>
      <c r="B1754" s="10">
        <v>44543</v>
      </c>
      <c r="C1754" s="9">
        <f t="shared" si="27"/>
        <v>2021</v>
      </c>
      <c r="D1754" s="9" t="str">
        <f>TEXT(salestable[[#This Row],[OrderDate]],"MMM")</f>
        <v>Dec</v>
      </c>
      <c r="E1754" s="9" t="s">
        <v>5036</v>
      </c>
      <c r="F1754" s="9" t="s">
        <v>881</v>
      </c>
      <c r="G1754" s="9" t="s">
        <v>106</v>
      </c>
      <c r="H1754" s="9" t="s">
        <v>107</v>
      </c>
      <c r="I1754" s="9" t="s">
        <v>50</v>
      </c>
      <c r="J1754" s="9" t="s">
        <v>26</v>
      </c>
      <c r="K1754" s="25">
        <v>2</v>
      </c>
      <c r="L1754" s="11">
        <v>249.52</v>
      </c>
      <c r="M1754" s="12">
        <v>0.05</v>
      </c>
      <c r="N1754" s="13">
        <v>37.93</v>
      </c>
      <c r="O1754" s="13">
        <v>0.3</v>
      </c>
      <c r="P1754" s="13">
        <v>512.32000000000005</v>
      </c>
      <c r="Q1754" s="9" t="s">
        <v>40</v>
      </c>
      <c r="R1754" s="9" t="s">
        <v>28</v>
      </c>
      <c r="S1754" s="9" t="s">
        <v>139</v>
      </c>
      <c r="T1754" s="9" t="s">
        <v>140</v>
      </c>
      <c r="U1754" s="9" t="s">
        <v>43</v>
      </c>
      <c r="V1754" s="9" t="s">
        <v>5037</v>
      </c>
    </row>
    <row r="1755" spans="1:22" ht="17.100000000000001" customHeight="1" x14ac:dyDescent="0.25">
      <c r="A1755" s="29" t="s">
        <v>5038</v>
      </c>
      <c r="B1755" s="15">
        <v>44126</v>
      </c>
      <c r="C1755" s="9">
        <f t="shared" si="27"/>
        <v>2020</v>
      </c>
      <c r="D1755" s="9" t="str">
        <f>TEXT(salestable[[#This Row],[OrderDate]],"MMM")</f>
        <v>Oct</v>
      </c>
      <c r="E1755" s="14" t="s">
        <v>5039</v>
      </c>
      <c r="F1755" s="14" t="s">
        <v>336</v>
      </c>
      <c r="G1755" s="14" t="s">
        <v>337</v>
      </c>
      <c r="H1755" s="14" t="s">
        <v>338</v>
      </c>
      <c r="I1755" s="14" t="s">
        <v>25</v>
      </c>
      <c r="J1755" s="14" t="s">
        <v>263</v>
      </c>
      <c r="K1755" s="25">
        <v>1</v>
      </c>
      <c r="L1755" s="16">
        <v>37.090000000000003</v>
      </c>
      <c r="M1755" s="17">
        <v>0</v>
      </c>
      <c r="N1755" s="18">
        <v>6.68</v>
      </c>
      <c r="O1755" s="18">
        <v>3.08</v>
      </c>
      <c r="P1755" s="18">
        <v>46.85</v>
      </c>
      <c r="Q1755" s="14" t="s">
        <v>69</v>
      </c>
      <c r="R1755" s="14" t="s">
        <v>28</v>
      </c>
      <c r="S1755" s="14" t="s">
        <v>60</v>
      </c>
      <c r="T1755" s="14" t="s">
        <v>61</v>
      </c>
      <c r="U1755" s="14" t="s">
        <v>72</v>
      </c>
      <c r="V1755" s="14" t="s">
        <v>5040</v>
      </c>
    </row>
    <row r="1756" spans="1:22" ht="17.100000000000001" customHeight="1" x14ac:dyDescent="0.25">
      <c r="A1756" s="28" t="s">
        <v>5041</v>
      </c>
      <c r="B1756" s="10">
        <v>44871</v>
      </c>
      <c r="C1756" s="9">
        <f t="shared" si="27"/>
        <v>2022</v>
      </c>
      <c r="D1756" s="9" t="str">
        <f>TEXT(salestable[[#This Row],[OrderDate]],"MMM")</f>
        <v>Nov</v>
      </c>
      <c r="E1756" s="9" t="s">
        <v>5042</v>
      </c>
      <c r="F1756" s="9" t="s">
        <v>1232</v>
      </c>
      <c r="G1756" s="9" t="s">
        <v>358</v>
      </c>
      <c r="H1756" s="9" t="s">
        <v>359</v>
      </c>
      <c r="I1756" s="9" t="s">
        <v>180</v>
      </c>
      <c r="J1756" s="9" t="s">
        <v>26</v>
      </c>
      <c r="K1756" s="25">
        <v>1</v>
      </c>
      <c r="L1756" s="11">
        <v>420.52</v>
      </c>
      <c r="M1756" s="12">
        <v>0</v>
      </c>
      <c r="N1756" s="13">
        <v>50.46</v>
      </c>
      <c r="O1756" s="13">
        <v>14.59</v>
      </c>
      <c r="P1756" s="13">
        <v>485.57</v>
      </c>
      <c r="Q1756" s="9" t="s">
        <v>69</v>
      </c>
      <c r="R1756" s="9" t="s">
        <v>28</v>
      </c>
      <c r="S1756" s="9" t="s">
        <v>154</v>
      </c>
      <c r="T1756" s="9" t="s">
        <v>155</v>
      </c>
      <c r="U1756" s="9" t="s">
        <v>43</v>
      </c>
      <c r="V1756" s="9" t="s">
        <v>1429</v>
      </c>
    </row>
    <row r="1757" spans="1:22" ht="17.100000000000001" customHeight="1" x14ac:dyDescent="0.25">
      <c r="A1757" s="29" t="s">
        <v>5043</v>
      </c>
      <c r="B1757" s="15">
        <v>45495</v>
      </c>
      <c r="C1757" s="9">
        <f t="shared" si="27"/>
        <v>2024</v>
      </c>
      <c r="D1757" s="9" t="str">
        <f>TEXT(salestable[[#This Row],[OrderDate]],"MMM")</f>
        <v>Jul</v>
      </c>
      <c r="E1757" s="14" t="s">
        <v>3821</v>
      </c>
      <c r="F1757" s="14" t="s">
        <v>201</v>
      </c>
      <c r="G1757" s="14" t="s">
        <v>337</v>
      </c>
      <c r="H1757" s="14" t="s">
        <v>338</v>
      </c>
      <c r="I1757" s="14" t="s">
        <v>25</v>
      </c>
      <c r="J1757" s="14" t="s">
        <v>109</v>
      </c>
      <c r="K1757" s="25">
        <v>2</v>
      </c>
      <c r="L1757" s="16">
        <v>479.09</v>
      </c>
      <c r="M1757" s="17">
        <v>0.3</v>
      </c>
      <c r="N1757" s="18">
        <v>80.489999999999995</v>
      </c>
      <c r="O1757" s="18">
        <v>4.8</v>
      </c>
      <c r="P1757" s="18">
        <v>756.02</v>
      </c>
      <c r="Q1757" s="14" t="s">
        <v>80</v>
      </c>
      <c r="R1757" s="14" t="s">
        <v>28</v>
      </c>
      <c r="S1757" s="14" t="s">
        <v>29</v>
      </c>
      <c r="T1757" s="14" t="s">
        <v>30</v>
      </c>
      <c r="U1757" s="14" t="s">
        <v>72</v>
      </c>
      <c r="V1757" s="14" t="s">
        <v>4957</v>
      </c>
    </row>
    <row r="1758" spans="1:22" ht="17.100000000000001" customHeight="1" x14ac:dyDescent="0.25">
      <c r="A1758" s="28" t="s">
        <v>5044</v>
      </c>
      <c r="B1758" s="10">
        <v>45071</v>
      </c>
      <c r="C1758" s="9">
        <f t="shared" si="27"/>
        <v>2023</v>
      </c>
      <c r="D1758" s="9" t="str">
        <f>TEXT(salestable[[#This Row],[OrderDate]],"MMM")</f>
        <v>May</v>
      </c>
      <c r="E1758" s="9" t="s">
        <v>5045</v>
      </c>
      <c r="F1758" s="9" t="s">
        <v>285</v>
      </c>
      <c r="G1758" s="9" t="s">
        <v>945</v>
      </c>
      <c r="H1758" s="9" t="s">
        <v>946</v>
      </c>
      <c r="I1758" s="9" t="s">
        <v>25</v>
      </c>
      <c r="J1758" s="9" t="s">
        <v>26</v>
      </c>
      <c r="K1758" s="25">
        <v>2</v>
      </c>
      <c r="L1758" s="11">
        <v>450.65</v>
      </c>
      <c r="M1758" s="12">
        <v>0.05</v>
      </c>
      <c r="N1758" s="13">
        <v>102.75</v>
      </c>
      <c r="O1758" s="13">
        <v>10.119999999999999</v>
      </c>
      <c r="P1758" s="13">
        <v>969.1</v>
      </c>
      <c r="Q1758" s="9" t="s">
        <v>27</v>
      </c>
      <c r="R1758" s="9" t="s">
        <v>28</v>
      </c>
      <c r="S1758" s="9" t="s">
        <v>139</v>
      </c>
      <c r="T1758" s="9" t="s">
        <v>140</v>
      </c>
      <c r="U1758" s="9" t="s">
        <v>43</v>
      </c>
      <c r="V1758" s="9" t="s">
        <v>5046</v>
      </c>
    </row>
    <row r="1759" spans="1:22" ht="17.100000000000001" customHeight="1" x14ac:dyDescent="0.25">
      <c r="A1759" s="29" t="s">
        <v>5047</v>
      </c>
      <c r="B1759" s="15">
        <v>43891</v>
      </c>
      <c r="C1759" s="9">
        <f t="shared" si="27"/>
        <v>2020</v>
      </c>
      <c r="D1759" s="9" t="str">
        <f>TEXT(salestable[[#This Row],[OrderDate]],"MMM")</f>
        <v>Mar</v>
      </c>
      <c r="E1759" s="14" t="s">
        <v>5048</v>
      </c>
      <c r="F1759" s="14" t="s">
        <v>1858</v>
      </c>
      <c r="G1759" s="14" t="s">
        <v>812</v>
      </c>
      <c r="H1759" s="14" t="s">
        <v>813</v>
      </c>
      <c r="I1759" s="14" t="s">
        <v>98</v>
      </c>
      <c r="J1759" s="14" t="s">
        <v>123</v>
      </c>
      <c r="K1759" s="25">
        <v>5</v>
      </c>
      <c r="L1759" s="16">
        <v>485.81</v>
      </c>
      <c r="M1759" s="17">
        <v>0.1</v>
      </c>
      <c r="N1759" s="18">
        <v>109.31</v>
      </c>
      <c r="O1759" s="18">
        <v>3.88</v>
      </c>
      <c r="P1759" s="18">
        <v>2299.34</v>
      </c>
      <c r="Q1759" s="14" t="s">
        <v>80</v>
      </c>
      <c r="R1759" s="14" t="s">
        <v>28</v>
      </c>
      <c r="S1759" s="14" t="s">
        <v>116</v>
      </c>
      <c r="T1759" s="14" t="s">
        <v>42</v>
      </c>
      <c r="U1759" s="14" t="s">
        <v>43</v>
      </c>
      <c r="V1759" s="14" t="s">
        <v>5049</v>
      </c>
    </row>
    <row r="1760" spans="1:22" ht="17.100000000000001" customHeight="1" x14ac:dyDescent="0.25">
      <c r="A1760" s="28" t="s">
        <v>5050</v>
      </c>
      <c r="B1760" s="10">
        <v>44769</v>
      </c>
      <c r="C1760" s="9">
        <f t="shared" si="27"/>
        <v>2022</v>
      </c>
      <c r="D1760" s="9" t="str">
        <f>TEXT(salestable[[#This Row],[OrderDate]],"MMM")</f>
        <v>Jul</v>
      </c>
      <c r="E1760" s="9" t="s">
        <v>5051</v>
      </c>
      <c r="F1760" s="9" t="s">
        <v>1321</v>
      </c>
      <c r="G1760" s="9" t="s">
        <v>137</v>
      </c>
      <c r="H1760" s="9" t="s">
        <v>138</v>
      </c>
      <c r="I1760" s="9" t="s">
        <v>108</v>
      </c>
      <c r="J1760" s="9" t="s">
        <v>68</v>
      </c>
      <c r="K1760" s="25">
        <v>5</v>
      </c>
      <c r="L1760" s="11">
        <v>220.64</v>
      </c>
      <c r="M1760" s="12">
        <v>0</v>
      </c>
      <c r="N1760" s="13">
        <v>198.58</v>
      </c>
      <c r="O1760" s="13">
        <v>5.98</v>
      </c>
      <c r="P1760" s="13">
        <v>1307.76</v>
      </c>
      <c r="Q1760" s="9" t="s">
        <v>27</v>
      </c>
      <c r="R1760" s="9" t="s">
        <v>28</v>
      </c>
      <c r="S1760" s="9" t="s">
        <v>89</v>
      </c>
      <c r="T1760" s="9" t="s">
        <v>90</v>
      </c>
      <c r="U1760" s="9" t="s">
        <v>43</v>
      </c>
      <c r="V1760" s="9" t="s">
        <v>4542</v>
      </c>
    </row>
    <row r="1761" spans="1:22" ht="17.100000000000001" customHeight="1" x14ac:dyDescent="0.25">
      <c r="A1761" s="29" t="s">
        <v>5052</v>
      </c>
      <c r="B1761" s="15">
        <v>45470</v>
      </c>
      <c r="C1761" s="9">
        <f t="shared" si="27"/>
        <v>2024</v>
      </c>
      <c r="D1761" s="9" t="str">
        <f>TEXT(salestable[[#This Row],[OrderDate]],"MMM")</f>
        <v>Jun</v>
      </c>
      <c r="E1761" s="14" t="s">
        <v>5053</v>
      </c>
      <c r="F1761" s="14" t="s">
        <v>22</v>
      </c>
      <c r="G1761" s="14" t="s">
        <v>337</v>
      </c>
      <c r="H1761" s="14" t="s">
        <v>338</v>
      </c>
      <c r="I1761" s="14" t="s">
        <v>38</v>
      </c>
      <c r="J1761" s="14" t="s">
        <v>26</v>
      </c>
      <c r="K1761" s="25">
        <v>5</v>
      </c>
      <c r="L1761" s="16">
        <v>555.32000000000005</v>
      </c>
      <c r="M1761" s="17">
        <v>0</v>
      </c>
      <c r="N1761" s="18">
        <v>222.13</v>
      </c>
      <c r="O1761" s="18">
        <v>12.57</v>
      </c>
      <c r="P1761" s="18">
        <v>3011.3</v>
      </c>
      <c r="Q1761" s="14" t="s">
        <v>80</v>
      </c>
      <c r="R1761" s="14" t="s">
        <v>28</v>
      </c>
      <c r="S1761" s="14" t="s">
        <v>100</v>
      </c>
      <c r="T1761" s="14" t="s">
        <v>101</v>
      </c>
      <c r="U1761" s="14" t="s">
        <v>43</v>
      </c>
      <c r="V1761" s="14" t="s">
        <v>5054</v>
      </c>
    </row>
    <row r="1762" spans="1:22" ht="17.100000000000001" customHeight="1" x14ac:dyDescent="0.25">
      <c r="A1762" s="28" t="s">
        <v>5055</v>
      </c>
      <c r="B1762" s="10">
        <v>43872</v>
      </c>
      <c r="C1762" s="9">
        <f t="shared" si="27"/>
        <v>2020</v>
      </c>
      <c r="D1762" s="9" t="str">
        <f>TEXT(salestable[[#This Row],[OrderDate]],"MMM")</f>
        <v>Feb</v>
      </c>
      <c r="E1762" s="9" t="s">
        <v>5056</v>
      </c>
      <c r="F1762" s="9" t="s">
        <v>239</v>
      </c>
      <c r="G1762" s="9" t="s">
        <v>358</v>
      </c>
      <c r="H1762" s="9" t="s">
        <v>359</v>
      </c>
      <c r="I1762" s="9" t="s">
        <v>98</v>
      </c>
      <c r="J1762" s="9" t="s">
        <v>39</v>
      </c>
      <c r="K1762" s="25">
        <v>5</v>
      </c>
      <c r="L1762" s="11">
        <v>582.54999999999995</v>
      </c>
      <c r="M1762" s="12">
        <v>0.05</v>
      </c>
      <c r="N1762" s="13">
        <v>332.05</v>
      </c>
      <c r="O1762" s="13">
        <v>7.93</v>
      </c>
      <c r="P1762" s="13">
        <v>3107.09</v>
      </c>
      <c r="Q1762" s="9" t="s">
        <v>40</v>
      </c>
      <c r="R1762" s="9" t="s">
        <v>28</v>
      </c>
      <c r="S1762" s="9" t="s">
        <v>139</v>
      </c>
      <c r="T1762" s="9" t="s">
        <v>140</v>
      </c>
      <c r="U1762" s="9" t="s">
        <v>43</v>
      </c>
      <c r="V1762" s="9" t="s">
        <v>4127</v>
      </c>
    </row>
    <row r="1763" spans="1:22" ht="17.100000000000001" customHeight="1" x14ac:dyDescent="0.25">
      <c r="A1763" s="29" t="s">
        <v>5057</v>
      </c>
      <c r="B1763" s="15">
        <v>43855</v>
      </c>
      <c r="C1763" s="9">
        <f t="shared" si="27"/>
        <v>2020</v>
      </c>
      <c r="D1763" s="9" t="str">
        <f>TEXT(salestable[[#This Row],[OrderDate]],"MMM")</f>
        <v>Jan</v>
      </c>
      <c r="E1763" s="14" t="s">
        <v>5058</v>
      </c>
      <c r="F1763" s="14" t="s">
        <v>163</v>
      </c>
      <c r="G1763" s="14" t="s">
        <v>106</v>
      </c>
      <c r="H1763" s="14" t="s">
        <v>107</v>
      </c>
      <c r="I1763" s="14" t="s">
        <v>38</v>
      </c>
      <c r="J1763" s="14" t="s">
        <v>79</v>
      </c>
      <c r="K1763" s="25">
        <v>5</v>
      </c>
      <c r="L1763" s="16">
        <v>490.78</v>
      </c>
      <c r="M1763" s="17">
        <v>0.1</v>
      </c>
      <c r="N1763" s="18">
        <v>265.02</v>
      </c>
      <c r="O1763" s="18">
        <v>8.5399999999999991</v>
      </c>
      <c r="P1763" s="18">
        <v>2482.0700000000002</v>
      </c>
      <c r="Q1763" s="14" t="s">
        <v>27</v>
      </c>
      <c r="R1763" s="14" t="s">
        <v>132</v>
      </c>
      <c r="S1763" s="14" t="s">
        <v>182</v>
      </c>
      <c r="T1763" s="14" t="s">
        <v>183</v>
      </c>
      <c r="U1763" s="14" t="s">
        <v>43</v>
      </c>
      <c r="V1763" s="14" t="s">
        <v>4671</v>
      </c>
    </row>
    <row r="1764" spans="1:22" ht="17.100000000000001" customHeight="1" x14ac:dyDescent="0.25">
      <c r="A1764" s="28" t="s">
        <v>5059</v>
      </c>
      <c r="B1764" s="10">
        <v>44893</v>
      </c>
      <c r="C1764" s="9">
        <f t="shared" si="27"/>
        <v>2022</v>
      </c>
      <c r="D1764" s="9" t="str">
        <f>TEXT(salestable[[#This Row],[OrderDate]],"MMM")</f>
        <v>Nov</v>
      </c>
      <c r="E1764" s="9" t="s">
        <v>5060</v>
      </c>
      <c r="F1764" s="9" t="s">
        <v>1885</v>
      </c>
      <c r="G1764" s="9" t="s">
        <v>96</v>
      </c>
      <c r="H1764" s="9" t="s">
        <v>97</v>
      </c>
      <c r="I1764" s="9" t="s">
        <v>50</v>
      </c>
      <c r="J1764" s="9" t="s">
        <v>256</v>
      </c>
      <c r="K1764" s="25">
        <v>3</v>
      </c>
      <c r="L1764" s="11">
        <v>477.76</v>
      </c>
      <c r="M1764" s="12">
        <v>0</v>
      </c>
      <c r="N1764" s="13">
        <v>0</v>
      </c>
      <c r="O1764" s="13">
        <v>4.24</v>
      </c>
      <c r="P1764" s="13">
        <v>1437.52</v>
      </c>
      <c r="Q1764" s="9" t="s">
        <v>27</v>
      </c>
      <c r="R1764" s="9" t="s">
        <v>28</v>
      </c>
      <c r="S1764" s="9" t="s">
        <v>182</v>
      </c>
      <c r="T1764" s="9" t="s">
        <v>183</v>
      </c>
      <c r="U1764" s="9" t="s">
        <v>235</v>
      </c>
      <c r="V1764" s="9" t="s">
        <v>5061</v>
      </c>
    </row>
    <row r="1765" spans="1:22" ht="17.100000000000001" customHeight="1" x14ac:dyDescent="0.25">
      <c r="A1765" s="29" t="s">
        <v>5062</v>
      </c>
      <c r="B1765" s="15">
        <v>43961</v>
      </c>
      <c r="C1765" s="9">
        <f t="shared" si="27"/>
        <v>2020</v>
      </c>
      <c r="D1765" s="9" t="str">
        <f>TEXT(salestable[[#This Row],[OrderDate]],"MMM")</f>
        <v>May</v>
      </c>
      <c r="E1765" s="14" t="s">
        <v>5063</v>
      </c>
      <c r="F1765" s="14" t="s">
        <v>65</v>
      </c>
      <c r="G1765" s="14" t="s">
        <v>121</v>
      </c>
      <c r="H1765" s="14" t="s">
        <v>122</v>
      </c>
      <c r="I1765" s="14" t="s">
        <v>38</v>
      </c>
      <c r="J1765" s="14" t="s">
        <v>68</v>
      </c>
      <c r="K1765" s="25">
        <v>2</v>
      </c>
      <c r="L1765" s="16">
        <v>475.94</v>
      </c>
      <c r="M1765" s="17">
        <v>0.05</v>
      </c>
      <c r="N1765" s="18">
        <v>45.21</v>
      </c>
      <c r="O1765" s="18">
        <v>14.08</v>
      </c>
      <c r="P1765" s="18">
        <v>963.58</v>
      </c>
      <c r="Q1765" s="14" t="s">
        <v>27</v>
      </c>
      <c r="R1765" s="14" t="s">
        <v>28</v>
      </c>
      <c r="S1765" s="14" t="s">
        <v>339</v>
      </c>
      <c r="T1765" s="14" t="s">
        <v>82</v>
      </c>
      <c r="U1765" s="14" t="s">
        <v>43</v>
      </c>
      <c r="V1765" s="14" t="s">
        <v>1138</v>
      </c>
    </row>
    <row r="1766" spans="1:22" ht="17.100000000000001" customHeight="1" x14ac:dyDescent="0.25">
      <c r="A1766" s="28" t="s">
        <v>5064</v>
      </c>
      <c r="B1766" s="10">
        <v>45352</v>
      </c>
      <c r="C1766" s="9">
        <f t="shared" si="27"/>
        <v>2024</v>
      </c>
      <c r="D1766" s="9" t="str">
        <f>TEXT(salestable[[#This Row],[OrderDate]],"MMM")</f>
        <v>Mar</v>
      </c>
      <c r="E1766" s="9" t="s">
        <v>3790</v>
      </c>
      <c r="F1766" s="9" t="s">
        <v>1034</v>
      </c>
      <c r="G1766" s="9" t="s">
        <v>137</v>
      </c>
      <c r="H1766" s="9" t="s">
        <v>138</v>
      </c>
      <c r="I1766" s="9" t="s">
        <v>25</v>
      </c>
      <c r="J1766" s="9" t="s">
        <v>354</v>
      </c>
      <c r="K1766" s="25">
        <v>2</v>
      </c>
      <c r="L1766" s="11">
        <v>135.69</v>
      </c>
      <c r="M1766" s="12">
        <v>0.1</v>
      </c>
      <c r="N1766" s="13">
        <v>12.21</v>
      </c>
      <c r="O1766" s="13">
        <v>3.13</v>
      </c>
      <c r="P1766" s="13">
        <v>259.58</v>
      </c>
      <c r="Q1766" s="9" t="s">
        <v>40</v>
      </c>
      <c r="R1766" s="9" t="s">
        <v>28</v>
      </c>
      <c r="S1766" s="9" t="s">
        <v>210</v>
      </c>
      <c r="T1766" s="9" t="s">
        <v>42</v>
      </c>
      <c r="U1766" s="9" t="s">
        <v>31</v>
      </c>
      <c r="V1766" s="9" t="s">
        <v>5065</v>
      </c>
    </row>
    <row r="1767" spans="1:22" ht="17.100000000000001" customHeight="1" x14ac:dyDescent="0.25">
      <c r="A1767" s="29" t="s">
        <v>5066</v>
      </c>
      <c r="B1767" s="15">
        <v>45083</v>
      </c>
      <c r="C1767" s="9">
        <f t="shared" si="27"/>
        <v>2023</v>
      </c>
      <c r="D1767" s="9" t="str">
        <f>TEXT(salestable[[#This Row],[OrderDate]],"MMM")</f>
        <v>Jun</v>
      </c>
      <c r="E1767" s="14" t="s">
        <v>5067</v>
      </c>
      <c r="F1767" s="14" t="s">
        <v>549</v>
      </c>
      <c r="G1767" s="14" t="s">
        <v>280</v>
      </c>
      <c r="H1767" s="14" t="s">
        <v>281</v>
      </c>
      <c r="I1767" s="14" t="s">
        <v>50</v>
      </c>
      <c r="J1767" s="14" t="s">
        <v>58</v>
      </c>
      <c r="K1767" s="25">
        <v>1</v>
      </c>
      <c r="L1767" s="16">
        <v>267.95999999999998</v>
      </c>
      <c r="M1767" s="17">
        <v>0.15</v>
      </c>
      <c r="N1767" s="18">
        <v>18.22</v>
      </c>
      <c r="O1767" s="18">
        <v>10.27</v>
      </c>
      <c r="P1767" s="18">
        <v>256.26</v>
      </c>
      <c r="Q1767" s="14" t="s">
        <v>69</v>
      </c>
      <c r="R1767" s="14" t="s">
        <v>28</v>
      </c>
      <c r="S1767" s="14" t="s">
        <v>154</v>
      </c>
      <c r="T1767" s="14" t="s">
        <v>155</v>
      </c>
      <c r="U1767" s="14" t="s">
        <v>31</v>
      </c>
      <c r="V1767" s="14" t="s">
        <v>5068</v>
      </c>
    </row>
    <row r="1768" spans="1:22" ht="17.100000000000001" customHeight="1" x14ac:dyDescent="0.25">
      <c r="A1768" s="28" t="s">
        <v>5069</v>
      </c>
      <c r="B1768" s="10">
        <v>43938</v>
      </c>
      <c r="C1768" s="9">
        <f t="shared" si="27"/>
        <v>2020</v>
      </c>
      <c r="D1768" s="9" t="str">
        <f>TEXT(salestable[[#This Row],[OrderDate]],"MMM")</f>
        <v>Apr</v>
      </c>
      <c r="E1768" s="9" t="s">
        <v>5070</v>
      </c>
      <c r="F1768" s="9" t="s">
        <v>641</v>
      </c>
      <c r="G1768" s="9" t="s">
        <v>374</v>
      </c>
      <c r="H1768" s="9" t="s">
        <v>375</v>
      </c>
      <c r="I1768" s="9" t="s">
        <v>50</v>
      </c>
      <c r="J1768" s="9" t="s">
        <v>26</v>
      </c>
      <c r="K1768" s="25">
        <v>2</v>
      </c>
      <c r="L1768" s="11">
        <v>75.87</v>
      </c>
      <c r="M1768" s="12">
        <v>0.05</v>
      </c>
      <c r="N1768" s="13">
        <v>11.53</v>
      </c>
      <c r="O1768" s="13">
        <v>3.13</v>
      </c>
      <c r="P1768" s="13">
        <v>158.81</v>
      </c>
      <c r="Q1768" s="9" t="s">
        <v>69</v>
      </c>
      <c r="R1768" s="9" t="s">
        <v>99</v>
      </c>
      <c r="S1768" s="9" t="s">
        <v>81</v>
      </c>
      <c r="T1768" s="9" t="s">
        <v>82</v>
      </c>
      <c r="U1768" s="9" t="s">
        <v>31</v>
      </c>
      <c r="V1768" s="9" t="s">
        <v>2094</v>
      </c>
    </row>
    <row r="1769" spans="1:22" ht="17.100000000000001" customHeight="1" x14ac:dyDescent="0.25">
      <c r="A1769" s="29" t="s">
        <v>5071</v>
      </c>
      <c r="B1769" s="15">
        <v>44002</v>
      </c>
      <c r="C1769" s="9">
        <f t="shared" si="27"/>
        <v>2020</v>
      </c>
      <c r="D1769" s="9" t="str">
        <f>TEXT(salestable[[#This Row],[OrderDate]],"MMM")</f>
        <v>Jun</v>
      </c>
      <c r="E1769" s="14" t="s">
        <v>5072</v>
      </c>
      <c r="F1769" s="14" t="s">
        <v>332</v>
      </c>
      <c r="G1769" s="14" t="s">
        <v>151</v>
      </c>
      <c r="H1769" s="14" t="s">
        <v>152</v>
      </c>
      <c r="I1769" s="14" t="s">
        <v>38</v>
      </c>
      <c r="J1769" s="14" t="s">
        <v>39</v>
      </c>
      <c r="K1769" s="25">
        <v>4</v>
      </c>
      <c r="L1769" s="16">
        <v>284.77</v>
      </c>
      <c r="M1769" s="17">
        <v>0</v>
      </c>
      <c r="N1769" s="18">
        <v>205.03</v>
      </c>
      <c r="O1769" s="18">
        <v>5.65</v>
      </c>
      <c r="P1769" s="18">
        <v>1349.76</v>
      </c>
      <c r="Q1769" s="14" t="s">
        <v>69</v>
      </c>
      <c r="R1769" s="14" t="s">
        <v>28</v>
      </c>
      <c r="S1769" s="14" t="s">
        <v>29</v>
      </c>
      <c r="T1769" s="14" t="s">
        <v>30</v>
      </c>
      <c r="U1769" s="14" t="s">
        <v>91</v>
      </c>
      <c r="V1769" s="14" t="s">
        <v>2369</v>
      </c>
    </row>
    <row r="1770" spans="1:22" ht="17.100000000000001" customHeight="1" x14ac:dyDescent="0.25">
      <c r="A1770" s="28" t="s">
        <v>5073</v>
      </c>
      <c r="B1770" s="10">
        <v>45289</v>
      </c>
      <c r="C1770" s="9">
        <f t="shared" si="27"/>
        <v>2023</v>
      </c>
      <c r="D1770" s="9" t="str">
        <f>TEXT(salestable[[#This Row],[OrderDate]],"MMM")</f>
        <v>Dec</v>
      </c>
      <c r="E1770" s="9" t="s">
        <v>5074</v>
      </c>
      <c r="F1770" s="9" t="s">
        <v>2468</v>
      </c>
      <c r="G1770" s="9" t="s">
        <v>352</v>
      </c>
      <c r="H1770" s="9" t="s">
        <v>353</v>
      </c>
      <c r="I1770" s="9" t="s">
        <v>38</v>
      </c>
      <c r="J1770" s="9" t="s">
        <v>109</v>
      </c>
      <c r="K1770" s="25">
        <v>5</v>
      </c>
      <c r="L1770" s="11">
        <v>275.64</v>
      </c>
      <c r="M1770" s="12">
        <v>0.3</v>
      </c>
      <c r="N1770" s="13">
        <v>77.180000000000007</v>
      </c>
      <c r="O1770" s="13">
        <v>7.79</v>
      </c>
      <c r="P1770" s="13">
        <v>1049.71</v>
      </c>
      <c r="Q1770" s="9" t="s">
        <v>27</v>
      </c>
      <c r="R1770" s="9" t="s">
        <v>132</v>
      </c>
      <c r="S1770" s="9" t="s">
        <v>188</v>
      </c>
      <c r="T1770" s="9" t="s">
        <v>82</v>
      </c>
      <c r="U1770" s="9" t="s">
        <v>43</v>
      </c>
      <c r="V1770" s="9" t="s">
        <v>3967</v>
      </c>
    </row>
    <row r="1771" spans="1:22" ht="17.100000000000001" customHeight="1" x14ac:dyDescent="0.25">
      <c r="A1771" s="29" t="s">
        <v>5075</v>
      </c>
      <c r="B1771" s="15">
        <v>45332</v>
      </c>
      <c r="C1771" s="9">
        <f t="shared" si="27"/>
        <v>2024</v>
      </c>
      <c r="D1771" s="9" t="str">
        <f>TEXT(salestable[[#This Row],[OrderDate]],"MMM")</f>
        <v>Feb</v>
      </c>
      <c r="E1771" s="14" t="s">
        <v>5076</v>
      </c>
      <c r="F1771" s="14" t="s">
        <v>22</v>
      </c>
      <c r="G1771" s="14" t="s">
        <v>574</v>
      </c>
      <c r="H1771" s="14" t="s">
        <v>575</v>
      </c>
      <c r="I1771" s="14" t="s">
        <v>108</v>
      </c>
      <c r="J1771" s="14" t="s">
        <v>39</v>
      </c>
      <c r="K1771" s="25">
        <v>4</v>
      </c>
      <c r="L1771" s="16">
        <v>33.18</v>
      </c>
      <c r="M1771" s="17">
        <v>0.05</v>
      </c>
      <c r="N1771" s="18">
        <v>0</v>
      </c>
      <c r="O1771" s="18">
        <v>10.76</v>
      </c>
      <c r="P1771" s="18">
        <v>136.84</v>
      </c>
      <c r="Q1771" s="14" t="s">
        <v>69</v>
      </c>
      <c r="R1771" s="14" t="s">
        <v>28</v>
      </c>
      <c r="S1771" s="14" t="s">
        <v>228</v>
      </c>
      <c r="T1771" s="14" t="s">
        <v>82</v>
      </c>
      <c r="U1771" s="14" t="s">
        <v>43</v>
      </c>
      <c r="V1771" s="14" t="s">
        <v>5077</v>
      </c>
    </row>
    <row r="1772" spans="1:22" ht="17.100000000000001" customHeight="1" x14ac:dyDescent="0.25">
      <c r="A1772" s="28" t="s">
        <v>5078</v>
      </c>
      <c r="B1772" s="10">
        <v>43932</v>
      </c>
      <c r="C1772" s="9">
        <f t="shared" si="27"/>
        <v>2020</v>
      </c>
      <c r="D1772" s="9" t="str">
        <f>TEXT(salestable[[#This Row],[OrderDate]],"MMM")</f>
        <v>Apr</v>
      </c>
      <c r="E1772" s="9" t="s">
        <v>5079</v>
      </c>
      <c r="F1772" s="9" t="s">
        <v>1739</v>
      </c>
      <c r="G1772" s="9" t="s">
        <v>233</v>
      </c>
      <c r="H1772" s="9" t="s">
        <v>234</v>
      </c>
      <c r="I1772" s="9" t="s">
        <v>108</v>
      </c>
      <c r="J1772" s="9" t="s">
        <v>26</v>
      </c>
      <c r="K1772" s="25">
        <v>4</v>
      </c>
      <c r="L1772" s="11">
        <v>401.02</v>
      </c>
      <c r="M1772" s="12">
        <v>0.05</v>
      </c>
      <c r="N1772" s="13">
        <v>182.87</v>
      </c>
      <c r="O1772" s="13">
        <v>10.15</v>
      </c>
      <c r="P1772" s="13">
        <v>1716.9</v>
      </c>
      <c r="Q1772" s="9" t="s">
        <v>40</v>
      </c>
      <c r="R1772" s="9" t="s">
        <v>28</v>
      </c>
      <c r="S1772" s="9" t="s">
        <v>100</v>
      </c>
      <c r="T1772" s="9" t="s">
        <v>101</v>
      </c>
      <c r="U1772" s="9" t="s">
        <v>235</v>
      </c>
      <c r="V1772" s="9" t="s">
        <v>4701</v>
      </c>
    </row>
    <row r="1773" spans="1:22" ht="17.100000000000001" customHeight="1" x14ac:dyDescent="0.25">
      <c r="A1773" s="29" t="s">
        <v>5080</v>
      </c>
      <c r="B1773" s="15">
        <v>44696</v>
      </c>
      <c r="C1773" s="9">
        <f t="shared" si="27"/>
        <v>2022</v>
      </c>
      <c r="D1773" s="9" t="str">
        <f>TEXT(salestable[[#This Row],[OrderDate]],"MMM")</f>
        <v>May</v>
      </c>
      <c r="E1773" s="14" t="s">
        <v>5081</v>
      </c>
      <c r="F1773" s="14" t="s">
        <v>964</v>
      </c>
      <c r="G1773" s="14" t="s">
        <v>319</v>
      </c>
      <c r="H1773" s="14" t="s">
        <v>320</v>
      </c>
      <c r="I1773" s="14" t="s">
        <v>98</v>
      </c>
      <c r="J1773" s="14" t="s">
        <v>354</v>
      </c>
      <c r="K1773" s="25">
        <v>1</v>
      </c>
      <c r="L1773" s="16">
        <v>61.77</v>
      </c>
      <c r="M1773" s="17">
        <v>0.25</v>
      </c>
      <c r="N1773" s="18">
        <v>0</v>
      </c>
      <c r="O1773" s="18">
        <v>5.61</v>
      </c>
      <c r="P1773" s="18">
        <v>51.94</v>
      </c>
      <c r="Q1773" s="14" t="s">
        <v>40</v>
      </c>
      <c r="R1773" s="14" t="s">
        <v>28</v>
      </c>
      <c r="S1773" s="14" t="s">
        <v>166</v>
      </c>
      <c r="T1773" s="14" t="s">
        <v>167</v>
      </c>
      <c r="U1773" s="14" t="s">
        <v>43</v>
      </c>
      <c r="V1773" s="14" t="s">
        <v>2924</v>
      </c>
    </row>
    <row r="1774" spans="1:22" ht="17.100000000000001" customHeight="1" x14ac:dyDescent="0.25">
      <c r="A1774" s="28" t="s">
        <v>5082</v>
      </c>
      <c r="B1774" s="10">
        <v>44354</v>
      </c>
      <c r="C1774" s="9">
        <f t="shared" si="27"/>
        <v>2021</v>
      </c>
      <c r="D1774" s="9" t="str">
        <f>TEXT(salestable[[#This Row],[OrderDate]],"MMM")</f>
        <v>Jun</v>
      </c>
      <c r="E1774" s="9" t="s">
        <v>5083</v>
      </c>
      <c r="F1774" s="9" t="s">
        <v>1028</v>
      </c>
      <c r="G1774" s="9" t="s">
        <v>456</v>
      </c>
      <c r="H1774" s="9" t="s">
        <v>457</v>
      </c>
      <c r="I1774" s="9" t="s">
        <v>25</v>
      </c>
      <c r="J1774" s="9" t="s">
        <v>58</v>
      </c>
      <c r="K1774" s="25">
        <v>4</v>
      </c>
      <c r="L1774" s="11">
        <v>365.06</v>
      </c>
      <c r="M1774" s="12">
        <v>0.25</v>
      </c>
      <c r="N1774" s="13">
        <v>131.41999999999999</v>
      </c>
      <c r="O1774" s="13">
        <v>10.14</v>
      </c>
      <c r="P1774" s="13">
        <v>1236.74</v>
      </c>
      <c r="Q1774" s="9" t="s">
        <v>40</v>
      </c>
      <c r="R1774" s="9" t="s">
        <v>70</v>
      </c>
      <c r="S1774" s="9" t="s">
        <v>139</v>
      </c>
      <c r="T1774" s="9" t="s">
        <v>140</v>
      </c>
      <c r="U1774" s="9" t="s">
        <v>43</v>
      </c>
      <c r="V1774" s="9" t="s">
        <v>4854</v>
      </c>
    </row>
    <row r="1775" spans="1:22" ht="17.100000000000001" customHeight="1" x14ac:dyDescent="0.25">
      <c r="A1775" s="29" t="s">
        <v>5084</v>
      </c>
      <c r="B1775" s="15">
        <v>44105</v>
      </c>
      <c r="C1775" s="9">
        <f t="shared" si="27"/>
        <v>2020</v>
      </c>
      <c r="D1775" s="9" t="str">
        <f>TEXT(salestable[[#This Row],[OrderDate]],"MMM")</f>
        <v>Oct</v>
      </c>
      <c r="E1775" s="14" t="s">
        <v>5085</v>
      </c>
      <c r="F1775" s="14" t="s">
        <v>465</v>
      </c>
      <c r="G1775" s="14" t="s">
        <v>130</v>
      </c>
      <c r="H1775" s="14" t="s">
        <v>131</v>
      </c>
      <c r="I1775" s="14" t="s">
        <v>25</v>
      </c>
      <c r="J1775" s="14" t="s">
        <v>123</v>
      </c>
      <c r="K1775" s="25">
        <v>3</v>
      </c>
      <c r="L1775" s="16">
        <v>242.57</v>
      </c>
      <c r="M1775" s="17">
        <v>0.1</v>
      </c>
      <c r="N1775" s="18">
        <v>117.89</v>
      </c>
      <c r="O1775" s="18">
        <v>12.31</v>
      </c>
      <c r="P1775" s="18">
        <v>785.14</v>
      </c>
      <c r="Q1775" s="14" t="s">
        <v>80</v>
      </c>
      <c r="R1775" s="14" t="s">
        <v>132</v>
      </c>
      <c r="S1775" s="14" t="s">
        <v>188</v>
      </c>
      <c r="T1775" s="14" t="s">
        <v>82</v>
      </c>
      <c r="U1775" s="14" t="s">
        <v>31</v>
      </c>
      <c r="V1775" s="14" t="s">
        <v>1692</v>
      </c>
    </row>
    <row r="1776" spans="1:22" ht="17.100000000000001" customHeight="1" x14ac:dyDescent="0.25">
      <c r="A1776" s="28" t="s">
        <v>5086</v>
      </c>
      <c r="B1776" s="10">
        <v>45467</v>
      </c>
      <c r="C1776" s="9">
        <f t="shared" si="27"/>
        <v>2024</v>
      </c>
      <c r="D1776" s="9" t="str">
        <f>TEXT(salestable[[#This Row],[OrderDate]],"MMM")</f>
        <v>Jun</v>
      </c>
      <c r="E1776" s="9" t="s">
        <v>2732</v>
      </c>
      <c r="F1776" s="9" t="s">
        <v>1333</v>
      </c>
      <c r="G1776" s="9" t="s">
        <v>56</v>
      </c>
      <c r="H1776" s="9" t="s">
        <v>57</v>
      </c>
      <c r="I1776" s="9" t="s">
        <v>25</v>
      </c>
      <c r="J1776" s="9" t="s">
        <v>109</v>
      </c>
      <c r="K1776" s="25">
        <v>4</v>
      </c>
      <c r="L1776" s="11">
        <v>470.63</v>
      </c>
      <c r="M1776" s="12">
        <v>0</v>
      </c>
      <c r="N1776" s="13">
        <v>225.9</v>
      </c>
      <c r="O1776" s="13">
        <v>10.4</v>
      </c>
      <c r="P1776" s="13">
        <v>2118.8200000000002</v>
      </c>
      <c r="Q1776" s="9" t="s">
        <v>80</v>
      </c>
      <c r="R1776" s="9" t="s">
        <v>28</v>
      </c>
      <c r="S1776" s="9" t="s">
        <v>228</v>
      </c>
      <c r="T1776" s="9" t="s">
        <v>82</v>
      </c>
      <c r="U1776" s="9" t="s">
        <v>43</v>
      </c>
      <c r="V1776" s="9" t="s">
        <v>412</v>
      </c>
    </row>
    <row r="1777" spans="1:22" ht="17.100000000000001" customHeight="1" x14ac:dyDescent="0.25">
      <c r="A1777" s="29" t="s">
        <v>5087</v>
      </c>
      <c r="B1777" s="15">
        <v>44898</v>
      </c>
      <c r="C1777" s="9">
        <f t="shared" si="27"/>
        <v>2022</v>
      </c>
      <c r="D1777" s="9" t="str">
        <f>TEXT(salestable[[#This Row],[OrderDate]],"MMM")</f>
        <v>Dec</v>
      </c>
      <c r="E1777" s="14" t="s">
        <v>5088</v>
      </c>
      <c r="F1777" s="14" t="s">
        <v>267</v>
      </c>
      <c r="G1777" s="14" t="s">
        <v>178</v>
      </c>
      <c r="H1777" s="14" t="s">
        <v>179</v>
      </c>
      <c r="I1777" s="14" t="s">
        <v>38</v>
      </c>
      <c r="J1777" s="14" t="s">
        <v>79</v>
      </c>
      <c r="K1777" s="25">
        <v>5</v>
      </c>
      <c r="L1777" s="16">
        <v>577.47</v>
      </c>
      <c r="M1777" s="17">
        <v>0</v>
      </c>
      <c r="N1777" s="18">
        <v>144.37</v>
      </c>
      <c r="O1777" s="18">
        <v>12.92</v>
      </c>
      <c r="P1777" s="18">
        <v>3044.64</v>
      </c>
      <c r="Q1777" s="14" t="s">
        <v>153</v>
      </c>
      <c r="R1777" s="14" t="s">
        <v>28</v>
      </c>
      <c r="S1777" s="14" t="s">
        <v>100</v>
      </c>
      <c r="T1777" s="14" t="s">
        <v>101</v>
      </c>
      <c r="U1777" s="14" t="s">
        <v>43</v>
      </c>
      <c r="V1777" s="14" t="s">
        <v>5089</v>
      </c>
    </row>
    <row r="1778" spans="1:22" ht="17.100000000000001" customHeight="1" x14ac:dyDescent="0.25">
      <c r="A1778" s="28" t="s">
        <v>5090</v>
      </c>
      <c r="B1778" s="10">
        <v>44647</v>
      </c>
      <c r="C1778" s="9">
        <f t="shared" si="27"/>
        <v>2022</v>
      </c>
      <c r="D1778" s="9" t="str">
        <f>TEXT(salestable[[#This Row],[OrderDate]],"MMM")</f>
        <v>Mar</v>
      </c>
      <c r="E1778" s="9" t="s">
        <v>5091</v>
      </c>
      <c r="F1778" s="9" t="s">
        <v>1077</v>
      </c>
      <c r="G1778" s="9" t="s">
        <v>286</v>
      </c>
      <c r="H1778" s="9" t="s">
        <v>287</v>
      </c>
      <c r="I1778" s="9" t="s">
        <v>25</v>
      </c>
      <c r="J1778" s="9" t="s">
        <v>79</v>
      </c>
      <c r="K1778" s="25">
        <v>1</v>
      </c>
      <c r="L1778" s="11">
        <v>280.24</v>
      </c>
      <c r="M1778" s="12">
        <v>0.05</v>
      </c>
      <c r="N1778" s="13">
        <v>21.3</v>
      </c>
      <c r="O1778" s="13">
        <v>6.37</v>
      </c>
      <c r="P1778" s="13">
        <v>293.89999999999998</v>
      </c>
      <c r="Q1778" s="9" t="s">
        <v>59</v>
      </c>
      <c r="R1778" s="9" t="s">
        <v>132</v>
      </c>
      <c r="S1778" s="9" t="s">
        <v>89</v>
      </c>
      <c r="T1778" s="9" t="s">
        <v>90</v>
      </c>
      <c r="U1778" s="9" t="s">
        <v>235</v>
      </c>
      <c r="V1778" s="9" t="s">
        <v>5092</v>
      </c>
    </row>
    <row r="1779" spans="1:22" ht="17.100000000000001" customHeight="1" x14ac:dyDescent="0.25">
      <c r="A1779" s="29" t="s">
        <v>5093</v>
      </c>
      <c r="B1779" s="15">
        <v>44787</v>
      </c>
      <c r="C1779" s="9">
        <f t="shared" si="27"/>
        <v>2022</v>
      </c>
      <c r="D1779" s="9" t="str">
        <f>TEXT(salestable[[#This Row],[OrderDate]],"MMM")</f>
        <v>Aug</v>
      </c>
      <c r="E1779" s="14" t="s">
        <v>5094</v>
      </c>
      <c r="F1779" s="14" t="s">
        <v>823</v>
      </c>
      <c r="G1779" s="14" t="s">
        <v>261</v>
      </c>
      <c r="H1779" s="14" t="s">
        <v>262</v>
      </c>
      <c r="I1779" s="14" t="s">
        <v>98</v>
      </c>
      <c r="J1779" s="14" t="s">
        <v>79</v>
      </c>
      <c r="K1779" s="25">
        <v>3</v>
      </c>
      <c r="L1779" s="16">
        <v>263.36</v>
      </c>
      <c r="M1779" s="17">
        <v>0</v>
      </c>
      <c r="N1779" s="18">
        <v>63.21</v>
      </c>
      <c r="O1779" s="18">
        <v>7.43</v>
      </c>
      <c r="P1779" s="18">
        <v>860.72</v>
      </c>
      <c r="Q1779" s="14" t="s">
        <v>69</v>
      </c>
      <c r="R1779" s="14" t="s">
        <v>28</v>
      </c>
      <c r="S1779" s="14" t="s">
        <v>221</v>
      </c>
      <c r="T1779" s="14" t="s">
        <v>222</v>
      </c>
      <c r="U1779" s="14" t="s">
        <v>43</v>
      </c>
      <c r="V1779" s="14" t="s">
        <v>5095</v>
      </c>
    </row>
    <row r="1780" spans="1:22" ht="17.100000000000001" customHeight="1" x14ac:dyDescent="0.25">
      <c r="A1780" s="28" t="s">
        <v>5096</v>
      </c>
      <c r="B1780" s="10">
        <v>44871</v>
      </c>
      <c r="C1780" s="9">
        <f t="shared" si="27"/>
        <v>2022</v>
      </c>
      <c r="D1780" s="9" t="str">
        <f>TEXT(salestable[[#This Row],[OrderDate]],"MMM")</f>
        <v>Nov</v>
      </c>
      <c r="E1780" s="9" t="s">
        <v>5097</v>
      </c>
      <c r="F1780" s="9" t="s">
        <v>332</v>
      </c>
      <c r="G1780" s="9" t="s">
        <v>66</v>
      </c>
      <c r="H1780" s="9" t="s">
        <v>67</v>
      </c>
      <c r="I1780" s="9" t="s">
        <v>38</v>
      </c>
      <c r="J1780" s="9" t="s">
        <v>123</v>
      </c>
      <c r="K1780" s="25">
        <v>3</v>
      </c>
      <c r="L1780" s="11">
        <v>114.16</v>
      </c>
      <c r="M1780" s="12">
        <v>0.1</v>
      </c>
      <c r="N1780" s="13">
        <v>55.48</v>
      </c>
      <c r="O1780" s="13">
        <v>7.23</v>
      </c>
      <c r="P1780" s="13">
        <v>370.94</v>
      </c>
      <c r="Q1780" s="9" t="s">
        <v>59</v>
      </c>
      <c r="R1780" s="9" t="s">
        <v>28</v>
      </c>
      <c r="S1780" s="9" t="s">
        <v>89</v>
      </c>
      <c r="T1780" s="9" t="s">
        <v>90</v>
      </c>
      <c r="U1780" s="9" t="s">
        <v>72</v>
      </c>
      <c r="V1780" s="9" t="s">
        <v>1149</v>
      </c>
    </row>
    <row r="1781" spans="1:22" ht="17.100000000000001" customHeight="1" x14ac:dyDescent="0.25">
      <c r="A1781" s="29" t="s">
        <v>5098</v>
      </c>
      <c r="B1781" s="15">
        <v>44160</v>
      </c>
      <c r="C1781" s="9">
        <f t="shared" si="27"/>
        <v>2020</v>
      </c>
      <c r="D1781" s="9" t="str">
        <f>TEXT(salestable[[#This Row],[OrderDate]],"MMM")</f>
        <v>Nov</v>
      </c>
      <c r="E1781" s="14" t="s">
        <v>5099</v>
      </c>
      <c r="F1781" s="14" t="s">
        <v>1892</v>
      </c>
      <c r="G1781" s="14" t="s">
        <v>434</v>
      </c>
      <c r="H1781" s="14" t="s">
        <v>435</v>
      </c>
      <c r="I1781" s="14" t="s">
        <v>108</v>
      </c>
      <c r="J1781" s="14" t="s">
        <v>263</v>
      </c>
      <c r="K1781" s="25">
        <v>1</v>
      </c>
      <c r="L1781" s="16">
        <v>42.54</v>
      </c>
      <c r="M1781" s="17">
        <v>0.2</v>
      </c>
      <c r="N1781" s="18">
        <v>2.72</v>
      </c>
      <c r="O1781" s="18">
        <v>3.44</v>
      </c>
      <c r="P1781" s="18">
        <v>40.19</v>
      </c>
      <c r="Q1781" s="14" t="s">
        <v>80</v>
      </c>
      <c r="R1781" s="14" t="s">
        <v>28</v>
      </c>
      <c r="S1781" s="14" t="s">
        <v>60</v>
      </c>
      <c r="T1781" s="14" t="s">
        <v>61</v>
      </c>
      <c r="U1781" s="14" t="s">
        <v>91</v>
      </c>
      <c r="V1781" s="14" t="s">
        <v>2024</v>
      </c>
    </row>
    <row r="1782" spans="1:22" ht="17.100000000000001" customHeight="1" x14ac:dyDescent="0.25">
      <c r="A1782" s="28" t="s">
        <v>5100</v>
      </c>
      <c r="B1782" s="10">
        <v>45423</v>
      </c>
      <c r="C1782" s="9">
        <f t="shared" si="27"/>
        <v>2024</v>
      </c>
      <c r="D1782" s="9" t="str">
        <f>TEXT(salestable[[#This Row],[OrderDate]],"MMM")</f>
        <v>May</v>
      </c>
      <c r="E1782" s="9" t="s">
        <v>5101</v>
      </c>
      <c r="F1782" s="9" t="s">
        <v>768</v>
      </c>
      <c r="G1782" s="9" t="s">
        <v>196</v>
      </c>
      <c r="H1782" s="9" t="s">
        <v>197</v>
      </c>
      <c r="I1782" s="9" t="s">
        <v>180</v>
      </c>
      <c r="J1782" s="9" t="s">
        <v>26</v>
      </c>
      <c r="K1782" s="25">
        <v>4</v>
      </c>
      <c r="L1782" s="11">
        <v>196.75</v>
      </c>
      <c r="M1782" s="12">
        <v>0</v>
      </c>
      <c r="N1782" s="13">
        <v>0</v>
      </c>
      <c r="O1782" s="13">
        <v>2.72</v>
      </c>
      <c r="P1782" s="13">
        <v>789.72</v>
      </c>
      <c r="Q1782" s="9" t="s">
        <v>69</v>
      </c>
      <c r="R1782" s="9" t="s">
        <v>28</v>
      </c>
      <c r="S1782" s="9" t="s">
        <v>60</v>
      </c>
      <c r="T1782" s="9" t="s">
        <v>61</v>
      </c>
      <c r="U1782" s="9" t="s">
        <v>31</v>
      </c>
      <c r="V1782" s="9" t="s">
        <v>5102</v>
      </c>
    </row>
    <row r="1783" spans="1:22" ht="17.100000000000001" customHeight="1" x14ac:dyDescent="0.25">
      <c r="A1783" s="29" t="s">
        <v>5103</v>
      </c>
      <c r="B1783" s="15">
        <v>45351</v>
      </c>
      <c r="C1783" s="9">
        <f t="shared" si="27"/>
        <v>2024</v>
      </c>
      <c r="D1783" s="9" t="str">
        <f>TEXT(salestable[[#This Row],[OrderDate]],"MMM")</f>
        <v>Feb</v>
      </c>
      <c r="E1783" s="14" t="s">
        <v>5104</v>
      </c>
      <c r="F1783" s="14" t="s">
        <v>562</v>
      </c>
      <c r="G1783" s="14" t="s">
        <v>286</v>
      </c>
      <c r="H1783" s="14" t="s">
        <v>287</v>
      </c>
      <c r="I1783" s="14" t="s">
        <v>98</v>
      </c>
      <c r="J1783" s="14" t="s">
        <v>26</v>
      </c>
      <c r="K1783" s="25">
        <v>2</v>
      </c>
      <c r="L1783" s="16">
        <v>283.44</v>
      </c>
      <c r="M1783" s="17">
        <v>0.05</v>
      </c>
      <c r="N1783" s="18">
        <v>26.93</v>
      </c>
      <c r="O1783" s="18">
        <v>5.94</v>
      </c>
      <c r="P1783" s="18">
        <v>571.41</v>
      </c>
      <c r="Q1783" s="14" t="s">
        <v>69</v>
      </c>
      <c r="R1783" s="14" t="s">
        <v>28</v>
      </c>
      <c r="S1783" s="14" t="s">
        <v>210</v>
      </c>
      <c r="T1783" s="14" t="s">
        <v>42</v>
      </c>
      <c r="U1783" s="14" t="s">
        <v>31</v>
      </c>
      <c r="V1783" s="14" t="s">
        <v>5105</v>
      </c>
    </row>
    <row r="1784" spans="1:22" ht="17.100000000000001" customHeight="1" x14ac:dyDescent="0.25">
      <c r="A1784" s="28" t="s">
        <v>5106</v>
      </c>
      <c r="B1784" s="10">
        <v>43842</v>
      </c>
      <c r="C1784" s="9">
        <f t="shared" si="27"/>
        <v>2020</v>
      </c>
      <c r="D1784" s="9" t="str">
        <f>TEXT(salestable[[#This Row],[OrderDate]],"MMM")</f>
        <v>Jan</v>
      </c>
      <c r="E1784" s="9" t="s">
        <v>5107</v>
      </c>
      <c r="F1784" s="9" t="s">
        <v>328</v>
      </c>
      <c r="G1784" s="9" t="s">
        <v>812</v>
      </c>
      <c r="H1784" s="9" t="s">
        <v>813</v>
      </c>
      <c r="I1784" s="9" t="s">
        <v>50</v>
      </c>
      <c r="J1784" s="9" t="s">
        <v>39</v>
      </c>
      <c r="K1784" s="25">
        <v>5</v>
      </c>
      <c r="L1784" s="11">
        <v>466.79</v>
      </c>
      <c r="M1784" s="12">
        <v>0</v>
      </c>
      <c r="N1784" s="13">
        <v>116.7</v>
      </c>
      <c r="O1784" s="13">
        <v>12.98</v>
      </c>
      <c r="P1784" s="13">
        <v>2463.63</v>
      </c>
      <c r="Q1784" s="9" t="s">
        <v>69</v>
      </c>
      <c r="R1784" s="9" t="s">
        <v>28</v>
      </c>
      <c r="S1784" s="9" t="s">
        <v>145</v>
      </c>
      <c r="T1784" s="9" t="s">
        <v>146</v>
      </c>
      <c r="U1784" s="9" t="s">
        <v>31</v>
      </c>
      <c r="V1784" s="9" t="s">
        <v>5108</v>
      </c>
    </row>
    <row r="1785" spans="1:22" ht="17.100000000000001" customHeight="1" x14ac:dyDescent="0.25">
      <c r="A1785" s="29" t="s">
        <v>5109</v>
      </c>
      <c r="B1785" s="15">
        <v>45172</v>
      </c>
      <c r="C1785" s="9">
        <f t="shared" si="27"/>
        <v>2023</v>
      </c>
      <c r="D1785" s="9" t="str">
        <f>TEXT(salestable[[#This Row],[OrderDate]],"MMM")</f>
        <v>Sep</v>
      </c>
      <c r="E1785" s="14" t="s">
        <v>5110</v>
      </c>
      <c r="F1785" s="14" t="s">
        <v>1192</v>
      </c>
      <c r="G1785" s="14" t="s">
        <v>215</v>
      </c>
      <c r="H1785" s="14" t="s">
        <v>216</v>
      </c>
      <c r="I1785" s="14" t="s">
        <v>98</v>
      </c>
      <c r="J1785" s="14" t="s">
        <v>109</v>
      </c>
      <c r="K1785" s="25">
        <v>4</v>
      </c>
      <c r="L1785" s="16">
        <v>13.13</v>
      </c>
      <c r="M1785" s="17">
        <v>0</v>
      </c>
      <c r="N1785" s="18">
        <v>6.3</v>
      </c>
      <c r="O1785" s="18">
        <v>11.53</v>
      </c>
      <c r="P1785" s="18">
        <v>70.349999999999994</v>
      </c>
      <c r="Q1785" s="14" t="s">
        <v>40</v>
      </c>
      <c r="R1785" s="14" t="s">
        <v>28</v>
      </c>
      <c r="S1785" s="14" t="s">
        <v>81</v>
      </c>
      <c r="T1785" s="14" t="s">
        <v>82</v>
      </c>
      <c r="U1785" s="14" t="s">
        <v>43</v>
      </c>
      <c r="V1785" s="14" t="s">
        <v>2053</v>
      </c>
    </row>
    <row r="1786" spans="1:22" ht="17.100000000000001" customHeight="1" x14ac:dyDescent="0.25">
      <c r="A1786" s="28" t="s">
        <v>5111</v>
      </c>
      <c r="B1786" s="10">
        <v>45446</v>
      </c>
      <c r="C1786" s="9">
        <f t="shared" si="27"/>
        <v>2024</v>
      </c>
      <c r="D1786" s="9" t="str">
        <f>TEXT(salestable[[#This Row],[OrderDate]],"MMM")</f>
        <v>Jun</v>
      </c>
      <c r="E1786" s="9" t="s">
        <v>5112</v>
      </c>
      <c r="F1786" s="9" t="s">
        <v>373</v>
      </c>
      <c r="G1786" s="9" t="s">
        <v>261</v>
      </c>
      <c r="H1786" s="9" t="s">
        <v>262</v>
      </c>
      <c r="I1786" s="9" t="s">
        <v>38</v>
      </c>
      <c r="J1786" s="9" t="s">
        <v>58</v>
      </c>
      <c r="K1786" s="25">
        <v>5</v>
      </c>
      <c r="L1786" s="11">
        <v>368.98</v>
      </c>
      <c r="M1786" s="12">
        <v>0</v>
      </c>
      <c r="N1786" s="13">
        <v>92.24</v>
      </c>
      <c r="O1786" s="13">
        <v>14.97</v>
      </c>
      <c r="P1786" s="13">
        <v>1952.11</v>
      </c>
      <c r="Q1786" s="9" t="s">
        <v>69</v>
      </c>
      <c r="R1786" s="9" t="s">
        <v>28</v>
      </c>
      <c r="S1786" s="9" t="s">
        <v>166</v>
      </c>
      <c r="T1786" s="9" t="s">
        <v>167</v>
      </c>
      <c r="U1786" s="9" t="s">
        <v>43</v>
      </c>
      <c r="V1786" s="9" t="s">
        <v>1867</v>
      </c>
    </row>
    <row r="1787" spans="1:22" ht="17.100000000000001" customHeight="1" x14ac:dyDescent="0.25">
      <c r="A1787" s="29" t="s">
        <v>5113</v>
      </c>
      <c r="B1787" s="15">
        <v>44046</v>
      </c>
      <c r="C1787" s="9">
        <f t="shared" si="27"/>
        <v>2020</v>
      </c>
      <c r="D1787" s="9" t="str">
        <f>TEXT(salestable[[#This Row],[OrderDate]],"MMM")</f>
        <v>Aug</v>
      </c>
      <c r="E1787" s="14" t="s">
        <v>5114</v>
      </c>
      <c r="F1787" s="14" t="s">
        <v>1264</v>
      </c>
      <c r="G1787" s="14" t="s">
        <v>66</v>
      </c>
      <c r="H1787" s="14" t="s">
        <v>67</v>
      </c>
      <c r="I1787" s="14" t="s">
        <v>38</v>
      </c>
      <c r="J1787" s="14" t="s">
        <v>354</v>
      </c>
      <c r="K1787" s="25">
        <v>5</v>
      </c>
      <c r="L1787" s="16">
        <v>249.62</v>
      </c>
      <c r="M1787" s="17">
        <v>0</v>
      </c>
      <c r="N1787" s="18">
        <v>62.4</v>
      </c>
      <c r="O1787" s="18">
        <v>10.44</v>
      </c>
      <c r="P1787" s="18">
        <v>1320.94</v>
      </c>
      <c r="Q1787" s="14" t="s">
        <v>40</v>
      </c>
      <c r="R1787" s="14" t="s">
        <v>28</v>
      </c>
      <c r="S1787" s="14" t="s">
        <v>145</v>
      </c>
      <c r="T1787" s="14" t="s">
        <v>146</v>
      </c>
      <c r="U1787" s="14" t="s">
        <v>43</v>
      </c>
      <c r="V1787" s="14" t="s">
        <v>5115</v>
      </c>
    </row>
    <row r="1788" spans="1:22" ht="17.100000000000001" customHeight="1" x14ac:dyDescent="0.25">
      <c r="A1788" s="28" t="s">
        <v>5116</v>
      </c>
      <c r="B1788" s="10">
        <v>44169</v>
      </c>
      <c r="C1788" s="9">
        <f t="shared" si="27"/>
        <v>2020</v>
      </c>
      <c r="D1788" s="9" t="str">
        <f>TEXT(salestable[[#This Row],[OrderDate]],"MMM")</f>
        <v>Dec</v>
      </c>
      <c r="E1788" s="9" t="s">
        <v>5117</v>
      </c>
      <c r="F1788" s="9" t="s">
        <v>1372</v>
      </c>
      <c r="G1788" s="9" t="s">
        <v>151</v>
      </c>
      <c r="H1788" s="9" t="s">
        <v>152</v>
      </c>
      <c r="I1788" s="9" t="s">
        <v>38</v>
      </c>
      <c r="J1788" s="9" t="s">
        <v>58</v>
      </c>
      <c r="K1788" s="25">
        <v>4</v>
      </c>
      <c r="L1788" s="11">
        <v>106.67</v>
      </c>
      <c r="M1788" s="12">
        <v>0</v>
      </c>
      <c r="N1788" s="13">
        <v>76.8</v>
      </c>
      <c r="O1788" s="13">
        <v>5.53</v>
      </c>
      <c r="P1788" s="13">
        <v>509.01</v>
      </c>
      <c r="Q1788" s="9" t="s">
        <v>153</v>
      </c>
      <c r="R1788" s="9" t="s">
        <v>28</v>
      </c>
      <c r="S1788" s="9" t="s">
        <v>166</v>
      </c>
      <c r="T1788" s="9" t="s">
        <v>167</v>
      </c>
      <c r="U1788" s="9" t="s">
        <v>43</v>
      </c>
      <c r="V1788" s="9" t="s">
        <v>579</v>
      </c>
    </row>
    <row r="1789" spans="1:22" ht="17.100000000000001" customHeight="1" x14ac:dyDescent="0.25">
      <c r="A1789" s="29" t="s">
        <v>5118</v>
      </c>
      <c r="B1789" s="15">
        <v>45630</v>
      </c>
      <c r="C1789" s="9">
        <f t="shared" si="27"/>
        <v>2024</v>
      </c>
      <c r="D1789" s="9" t="str">
        <f>TEXT(salestable[[#This Row],[OrderDate]],"MMM")</f>
        <v>Dec</v>
      </c>
      <c r="E1789" s="14" t="s">
        <v>5119</v>
      </c>
      <c r="F1789" s="14" t="s">
        <v>120</v>
      </c>
      <c r="G1789" s="14" t="s">
        <v>261</v>
      </c>
      <c r="H1789" s="14" t="s">
        <v>262</v>
      </c>
      <c r="I1789" s="14" t="s">
        <v>180</v>
      </c>
      <c r="J1789" s="14" t="s">
        <v>263</v>
      </c>
      <c r="K1789" s="25">
        <v>4</v>
      </c>
      <c r="L1789" s="16">
        <v>316.33</v>
      </c>
      <c r="M1789" s="17">
        <v>0.05</v>
      </c>
      <c r="N1789" s="18">
        <v>96.16</v>
      </c>
      <c r="O1789" s="18">
        <v>6.11</v>
      </c>
      <c r="P1789" s="18">
        <v>1304.32</v>
      </c>
      <c r="Q1789" s="14" t="s">
        <v>69</v>
      </c>
      <c r="R1789" s="14" t="s">
        <v>28</v>
      </c>
      <c r="S1789" s="14" t="s">
        <v>188</v>
      </c>
      <c r="T1789" s="14" t="s">
        <v>82</v>
      </c>
      <c r="U1789" s="14" t="s">
        <v>43</v>
      </c>
      <c r="V1789" s="14" t="s">
        <v>5120</v>
      </c>
    </row>
    <row r="1790" spans="1:22" ht="17.100000000000001" customHeight="1" x14ac:dyDescent="0.25">
      <c r="A1790" s="28" t="s">
        <v>5121</v>
      </c>
      <c r="B1790" s="10">
        <v>44491</v>
      </c>
      <c r="C1790" s="9">
        <f t="shared" si="27"/>
        <v>2021</v>
      </c>
      <c r="D1790" s="9" t="str">
        <f>TEXT(salestable[[#This Row],[OrderDate]],"MMM")</f>
        <v>Oct</v>
      </c>
      <c r="E1790" s="9" t="s">
        <v>5122</v>
      </c>
      <c r="F1790" s="9" t="s">
        <v>343</v>
      </c>
      <c r="G1790" s="9" t="s">
        <v>87</v>
      </c>
      <c r="H1790" s="9" t="s">
        <v>88</v>
      </c>
      <c r="I1790" s="9" t="s">
        <v>50</v>
      </c>
      <c r="J1790" s="9" t="s">
        <v>26</v>
      </c>
      <c r="K1790" s="25">
        <v>3</v>
      </c>
      <c r="L1790" s="11">
        <v>532.16</v>
      </c>
      <c r="M1790" s="12">
        <v>0</v>
      </c>
      <c r="N1790" s="13">
        <v>127.72</v>
      </c>
      <c r="O1790" s="13">
        <v>5.96</v>
      </c>
      <c r="P1790" s="13">
        <v>1730.16</v>
      </c>
      <c r="Q1790" s="9" t="s">
        <v>40</v>
      </c>
      <c r="R1790" s="9" t="s">
        <v>132</v>
      </c>
      <c r="S1790" s="9" t="s">
        <v>41</v>
      </c>
      <c r="T1790" s="9" t="s">
        <v>42</v>
      </c>
      <c r="U1790" s="9" t="s">
        <v>31</v>
      </c>
      <c r="V1790" s="9" t="s">
        <v>44</v>
      </c>
    </row>
    <row r="1791" spans="1:22" ht="17.100000000000001" customHeight="1" x14ac:dyDescent="0.25">
      <c r="A1791" s="29" t="s">
        <v>5123</v>
      </c>
      <c r="B1791" s="15">
        <v>44935</v>
      </c>
      <c r="C1791" s="9">
        <f t="shared" si="27"/>
        <v>2023</v>
      </c>
      <c r="D1791" s="9" t="str">
        <f>TEXT(salestable[[#This Row],[OrderDate]],"MMM")</f>
        <v>Jan</v>
      </c>
      <c r="E1791" s="14" t="s">
        <v>5124</v>
      </c>
      <c r="F1791" s="14" t="s">
        <v>1232</v>
      </c>
      <c r="G1791" s="14" t="s">
        <v>521</v>
      </c>
      <c r="H1791" s="14" t="s">
        <v>522</v>
      </c>
      <c r="I1791" s="14" t="s">
        <v>50</v>
      </c>
      <c r="J1791" s="14" t="s">
        <v>26</v>
      </c>
      <c r="K1791" s="25">
        <v>1</v>
      </c>
      <c r="L1791" s="16">
        <v>100.1</v>
      </c>
      <c r="M1791" s="17">
        <v>0</v>
      </c>
      <c r="N1791" s="18">
        <v>12.01</v>
      </c>
      <c r="O1791" s="18">
        <v>14.92</v>
      </c>
      <c r="P1791" s="18">
        <v>127.03</v>
      </c>
      <c r="Q1791" s="14" t="s">
        <v>80</v>
      </c>
      <c r="R1791" s="14" t="s">
        <v>28</v>
      </c>
      <c r="S1791" s="14" t="s">
        <v>116</v>
      </c>
      <c r="T1791" s="14" t="s">
        <v>42</v>
      </c>
      <c r="U1791" s="14" t="s">
        <v>91</v>
      </c>
      <c r="V1791" s="14" t="s">
        <v>798</v>
      </c>
    </row>
    <row r="1792" spans="1:22" ht="17.100000000000001" customHeight="1" x14ac:dyDescent="0.25">
      <c r="A1792" s="28" t="s">
        <v>5125</v>
      </c>
      <c r="B1792" s="10">
        <v>45581</v>
      </c>
      <c r="C1792" s="9">
        <f t="shared" si="27"/>
        <v>2024</v>
      </c>
      <c r="D1792" s="9" t="str">
        <f>TEXT(salestable[[#This Row],[OrderDate]],"MMM")</f>
        <v>Oct</v>
      </c>
      <c r="E1792" s="9" t="s">
        <v>5126</v>
      </c>
      <c r="F1792" s="9" t="s">
        <v>516</v>
      </c>
      <c r="G1792" s="9" t="s">
        <v>812</v>
      </c>
      <c r="H1792" s="9" t="s">
        <v>813</v>
      </c>
      <c r="I1792" s="9" t="s">
        <v>180</v>
      </c>
      <c r="J1792" s="9" t="s">
        <v>39</v>
      </c>
      <c r="K1792" s="25">
        <v>5</v>
      </c>
      <c r="L1792" s="11">
        <v>520.39</v>
      </c>
      <c r="M1792" s="12">
        <v>0</v>
      </c>
      <c r="N1792" s="13">
        <v>130.1</v>
      </c>
      <c r="O1792" s="13">
        <v>8.57</v>
      </c>
      <c r="P1792" s="13">
        <v>2740.62</v>
      </c>
      <c r="Q1792" s="9" t="s">
        <v>80</v>
      </c>
      <c r="R1792" s="9" t="s">
        <v>28</v>
      </c>
      <c r="S1792" s="9" t="s">
        <v>71</v>
      </c>
      <c r="T1792" s="9" t="s">
        <v>42</v>
      </c>
      <c r="U1792" s="9" t="s">
        <v>235</v>
      </c>
      <c r="V1792" s="9" t="s">
        <v>5127</v>
      </c>
    </row>
    <row r="1793" spans="1:22" ht="17.100000000000001" customHeight="1" x14ac:dyDescent="0.25">
      <c r="A1793" s="29" t="s">
        <v>5128</v>
      </c>
      <c r="B1793" s="15">
        <v>45339</v>
      </c>
      <c r="C1793" s="9">
        <f t="shared" si="27"/>
        <v>2024</v>
      </c>
      <c r="D1793" s="9" t="str">
        <f>TEXT(salestable[[#This Row],[OrderDate]],"MMM")</f>
        <v>Feb</v>
      </c>
      <c r="E1793" s="14" t="s">
        <v>5129</v>
      </c>
      <c r="F1793" s="14" t="s">
        <v>1192</v>
      </c>
      <c r="G1793" s="14" t="s">
        <v>319</v>
      </c>
      <c r="H1793" s="14" t="s">
        <v>320</v>
      </c>
      <c r="I1793" s="14" t="s">
        <v>98</v>
      </c>
      <c r="J1793" s="14" t="s">
        <v>123</v>
      </c>
      <c r="K1793" s="25">
        <v>4</v>
      </c>
      <c r="L1793" s="16">
        <v>76.349999999999994</v>
      </c>
      <c r="M1793" s="17">
        <v>0.05</v>
      </c>
      <c r="N1793" s="18">
        <v>34.82</v>
      </c>
      <c r="O1793" s="18">
        <v>7.14</v>
      </c>
      <c r="P1793" s="18">
        <v>332.09</v>
      </c>
      <c r="Q1793" s="14" t="s">
        <v>153</v>
      </c>
      <c r="R1793" s="14" t="s">
        <v>181</v>
      </c>
      <c r="S1793" s="14" t="s">
        <v>89</v>
      </c>
      <c r="T1793" s="14" t="s">
        <v>90</v>
      </c>
      <c r="U1793" s="14" t="s">
        <v>235</v>
      </c>
      <c r="V1793" s="14" t="s">
        <v>2337</v>
      </c>
    </row>
    <row r="1794" spans="1:22" ht="17.100000000000001" customHeight="1" x14ac:dyDescent="0.25">
      <c r="A1794" s="28" t="s">
        <v>5130</v>
      </c>
      <c r="B1794" s="10">
        <v>44204</v>
      </c>
      <c r="C1794" s="9">
        <f t="shared" si="27"/>
        <v>2021</v>
      </c>
      <c r="D1794" s="9" t="str">
        <f>TEXT(salestable[[#This Row],[OrderDate]],"MMM")</f>
        <v>Jan</v>
      </c>
      <c r="E1794" s="9" t="s">
        <v>5131</v>
      </c>
      <c r="F1794" s="9" t="s">
        <v>192</v>
      </c>
      <c r="G1794" s="9" t="s">
        <v>280</v>
      </c>
      <c r="H1794" s="9" t="s">
        <v>281</v>
      </c>
      <c r="I1794" s="9" t="s">
        <v>180</v>
      </c>
      <c r="J1794" s="9" t="s">
        <v>68</v>
      </c>
      <c r="K1794" s="25">
        <v>3</v>
      </c>
      <c r="L1794" s="11">
        <v>553.04999999999995</v>
      </c>
      <c r="M1794" s="12">
        <v>0.05</v>
      </c>
      <c r="N1794" s="13">
        <v>189.14</v>
      </c>
      <c r="O1794" s="13">
        <v>3.05</v>
      </c>
      <c r="P1794" s="13">
        <v>1768.38</v>
      </c>
      <c r="Q1794" s="9" t="s">
        <v>59</v>
      </c>
      <c r="R1794" s="9" t="s">
        <v>28</v>
      </c>
      <c r="S1794" s="9" t="s">
        <v>41</v>
      </c>
      <c r="T1794" s="9" t="s">
        <v>42</v>
      </c>
      <c r="U1794" s="9" t="s">
        <v>31</v>
      </c>
      <c r="V1794" s="9" t="s">
        <v>5132</v>
      </c>
    </row>
    <row r="1795" spans="1:22" ht="17.100000000000001" customHeight="1" x14ac:dyDescent="0.25">
      <c r="A1795" s="29" t="s">
        <v>5133</v>
      </c>
      <c r="B1795" s="15">
        <v>44806</v>
      </c>
      <c r="C1795" s="9">
        <f t="shared" si="27"/>
        <v>2022</v>
      </c>
      <c r="D1795" s="9" t="str">
        <f>TEXT(salestable[[#This Row],[OrderDate]],"MMM")</f>
        <v>Sep</v>
      </c>
      <c r="E1795" s="14" t="s">
        <v>5134</v>
      </c>
      <c r="F1795" s="14" t="s">
        <v>1732</v>
      </c>
      <c r="G1795" s="14" t="s">
        <v>530</v>
      </c>
      <c r="H1795" s="14" t="s">
        <v>531</v>
      </c>
      <c r="I1795" s="14" t="s">
        <v>50</v>
      </c>
      <c r="J1795" s="14" t="s">
        <v>109</v>
      </c>
      <c r="K1795" s="25">
        <v>1</v>
      </c>
      <c r="L1795" s="16">
        <v>576.13</v>
      </c>
      <c r="M1795" s="17">
        <v>0</v>
      </c>
      <c r="N1795" s="18">
        <v>0</v>
      </c>
      <c r="O1795" s="18">
        <v>11.87</v>
      </c>
      <c r="P1795" s="18">
        <v>588</v>
      </c>
      <c r="Q1795" s="14" t="s">
        <v>80</v>
      </c>
      <c r="R1795" s="14" t="s">
        <v>99</v>
      </c>
      <c r="S1795" s="14" t="s">
        <v>81</v>
      </c>
      <c r="T1795" s="14" t="s">
        <v>82</v>
      </c>
      <c r="U1795" s="14" t="s">
        <v>43</v>
      </c>
      <c r="V1795" s="14" t="s">
        <v>5135</v>
      </c>
    </row>
    <row r="1796" spans="1:22" ht="17.100000000000001" customHeight="1" x14ac:dyDescent="0.25">
      <c r="A1796" s="28" t="s">
        <v>5136</v>
      </c>
      <c r="B1796" s="10">
        <v>44540</v>
      </c>
      <c r="C1796" s="9">
        <f t="shared" ref="C1796:C1859" si="28">YEAR(B1796)</f>
        <v>2021</v>
      </c>
      <c r="D1796" s="9" t="str">
        <f>TEXT(salestable[[#This Row],[OrderDate]],"MMM")</f>
        <v>Dec</v>
      </c>
      <c r="E1796" s="9" t="s">
        <v>5137</v>
      </c>
      <c r="F1796" s="9" t="s">
        <v>253</v>
      </c>
      <c r="G1796" s="9" t="s">
        <v>36</v>
      </c>
      <c r="H1796" s="9" t="s">
        <v>37</v>
      </c>
      <c r="I1796" s="9" t="s">
        <v>25</v>
      </c>
      <c r="J1796" s="9" t="s">
        <v>58</v>
      </c>
      <c r="K1796" s="25">
        <v>4</v>
      </c>
      <c r="L1796" s="11">
        <v>409.73</v>
      </c>
      <c r="M1796" s="12">
        <v>0.2</v>
      </c>
      <c r="N1796" s="13">
        <v>104.89</v>
      </c>
      <c r="O1796" s="13">
        <v>1.19</v>
      </c>
      <c r="P1796" s="13">
        <v>1417.22</v>
      </c>
      <c r="Q1796" s="9" t="s">
        <v>80</v>
      </c>
      <c r="R1796" s="9" t="s">
        <v>28</v>
      </c>
      <c r="S1796" s="9" t="s">
        <v>41</v>
      </c>
      <c r="T1796" s="9" t="s">
        <v>42</v>
      </c>
      <c r="U1796" s="9" t="s">
        <v>91</v>
      </c>
      <c r="V1796" s="9" t="s">
        <v>2240</v>
      </c>
    </row>
    <row r="1797" spans="1:22" ht="17.100000000000001" customHeight="1" x14ac:dyDescent="0.25">
      <c r="A1797" s="29" t="s">
        <v>5138</v>
      </c>
      <c r="B1797" s="15">
        <v>45054</v>
      </c>
      <c r="C1797" s="9">
        <f t="shared" si="28"/>
        <v>2023</v>
      </c>
      <c r="D1797" s="9" t="str">
        <f>TEXT(salestable[[#This Row],[OrderDate]],"MMM")</f>
        <v>May</v>
      </c>
      <c r="E1797" s="14" t="s">
        <v>5139</v>
      </c>
      <c r="F1797" s="14" t="s">
        <v>706</v>
      </c>
      <c r="G1797" s="14" t="s">
        <v>592</v>
      </c>
      <c r="H1797" s="14" t="s">
        <v>593</v>
      </c>
      <c r="I1797" s="14" t="s">
        <v>50</v>
      </c>
      <c r="J1797" s="14" t="s">
        <v>39</v>
      </c>
      <c r="K1797" s="25">
        <v>2</v>
      </c>
      <c r="L1797" s="16">
        <v>49.93</v>
      </c>
      <c r="M1797" s="17">
        <v>0.05</v>
      </c>
      <c r="N1797" s="18">
        <v>4.74</v>
      </c>
      <c r="O1797" s="18">
        <v>5.53</v>
      </c>
      <c r="P1797" s="18">
        <v>105.14</v>
      </c>
      <c r="Q1797" s="14" t="s">
        <v>69</v>
      </c>
      <c r="R1797" s="14" t="s">
        <v>70</v>
      </c>
      <c r="S1797" s="14" t="s">
        <v>221</v>
      </c>
      <c r="T1797" s="14" t="s">
        <v>222</v>
      </c>
      <c r="U1797" s="14" t="s">
        <v>43</v>
      </c>
      <c r="V1797" s="14" t="s">
        <v>5140</v>
      </c>
    </row>
    <row r="1798" spans="1:22" ht="17.100000000000001" customHeight="1" x14ac:dyDescent="0.25">
      <c r="A1798" s="28" t="s">
        <v>5141</v>
      </c>
      <c r="B1798" s="10">
        <v>45391</v>
      </c>
      <c r="C1798" s="9">
        <f t="shared" si="28"/>
        <v>2024</v>
      </c>
      <c r="D1798" s="9" t="str">
        <f>TEXT(salestable[[#This Row],[OrderDate]],"MMM")</f>
        <v>Apr</v>
      </c>
      <c r="E1798" s="9" t="s">
        <v>5142</v>
      </c>
      <c r="F1798" s="9" t="s">
        <v>1006</v>
      </c>
      <c r="G1798" s="9" t="s">
        <v>434</v>
      </c>
      <c r="H1798" s="9" t="s">
        <v>435</v>
      </c>
      <c r="I1798" s="9" t="s">
        <v>108</v>
      </c>
      <c r="J1798" s="9" t="s">
        <v>354</v>
      </c>
      <c r="K1798" s="25">
        <v>3</v>
      </c>
      <c r="L1798" s="11">
        <v>278.79000000000002</v>
      </c>
      <c r="M1798" s="12">
        <v>0.3</v>
      </c>
      <c r="N1798" s="13">
        <v>29.27</v>
      </c>
      <c r="O1798" s="13">
        <v>12.83</v>
      </c>
      <c r="P1798" s="13">
        <v>627.55999999999995</v>
      </c>
      <c r="Q1798" s="9" t="s">
        <v>153</v>
      </c>
      <c r="R1798" s="9" t="s">
        <v>28</v>
      </c>
      <c r="S1798" s="9" t="s">
        <v>139</v>
      </c>
      <c r="T1798" s="9" t="s">
        <v>140</v>
      </c>
      <c r="U1798" s="9" t="s">
        <v>31</v>
      </c>
      <c r="V1798" s="9" t="s">
        <v>5143</v>
      </c>
    </row>
    <row r="1799" spans="1:22" ht="17.100000000000001" customHeight="1" x14ac:dyDescent="0.25">
      <c r="A1799" s="29" t="s">
        <v>5144</v>
      </c>
      <c r="B1799" s="15">
        <v>44296</v>
      </c>
      <c r="C1799" s="9">
        <f t="shared" si="28"/>
        <v>2021</v>
      </c>
      <c r="D1799" s="9" t="str">
        <f>TEXT(salestable[[#This Row],[OrderDate]],"MMM")</f>
        <v>Apr</v>
      </c>
      <c r="E1799" s="14" t="s">
        <v>5145</v>
      </c>
      <c r="F1799" s="14" t="s">
        <v>307</v>
      </c>
      <c r="G1799" s="14" t="s">
        <v>254</v>
      </c>
      <c r="H1799" s="14" t="s">
        <v>255</v>
      </c>
      <c r="I1799" s="14" t="s">
        <v>108</v>
      </c>
      <c r="J1799" s="14" t="s">
        <v>263</v>
      </c>
      <c r="K1799" s="25">
        <v>3</v>
      </c>
      <c r="L1799" s="16">
        <v>283.13</v>
      </c>
      <c r="M1799" s="17">
        <v>0.15</v>
      </c>
      <c r="N1799" s="18">
        <v>57.76</v>
      </c>
      <c r="O1799" s="18">
        <v>3.13</v>
      </c>
      <c r="P1799" s="18">
        <v>782.87</v>
      </c>
      <c r="Q1799" s="14" t="s">
        <v>69</v>
      </c>
      <c r="R1799" s="14" t="s">
        <v>28</v>
      </c>
      <c r="S1799" s="14" t="s">
        <v>81</v>
      </c>
      <c r="T1799" s="14" t="s">
        <v>82</v>
      </c>
      <c r="U1799" s="14" t="s">
        <v>43</v>
      </c>
      <c r="V1799" s="14" t="s">
        <v>505</v>
      </c>
    </row>
    <row r="1800" spans="1:22" ht="17.100000000000001" customHeight="1" x14ac:dyDescent="0.25">
      <c r="A1800" s="28" t="s">
        <v>5146</v>
      </c>
      <c r="B1800" s="10">
        <v>44943</v>
      </c>
      <c r="C1800" s="9">
        <f t="shared" si="28"/>
        <v>2023</v>
      </c>
      <c r="D1800" s="9" t="str">
        <f>TEXT(salestable[[#This Row],[OrderDate]],"MMM")</f>
        <v>Jan</v>
      </c>
      <c r="E1800" s="9" t="s">
        <v>5147</v>
      </c>
      <c r="F1800" s="9" t="s">
        <v>144</v>
      </c>
      <c r="G1800" s="9" t="s">
        <v>114</v>
      </c>
      <c r="H1800" s="9" t="s">
        <v>115</v>
      </c>
      <c r="I1800" s="9" t="s">
        <v>108</v>
      </c>
      <c r="J1800" s="9" t="s">
        <v>79</v>
      </c>
      <c r="K1800" s="25">
        <v>5</v>
      </c>
      <c r="L1800" s="11">
        <v>145.91</v>
      </c>
      <c r="M1800" s="12">
        <v>0.25</v>
      </c>
      <c r="N1800" s="13">
        <v>0</v>
      </c>
      <c r="O1800" s="13">
        <v>10.96</v>
      </c>
      <c r="P1800" s="13">
        <v>558.12</v>
      </c>
      <c r="Q1800" s="9" t="s">
        <v>59</v>
      </c>
      <c r="R1800" s="9" t="s">
        <v>28</v>
      </c>
      <c r="S1800" s="9" t="s">
        <v>210</v>
      </c>
      <c r="T1800" s="9" t="s">
        <v>42</v>
      </c>
      <c r="U1800" s="9" t="s">
        <v>43</v>
      </c>
      <c r="V1800" s="9" t="s">
        <v>204</v>
      </c>
    </row>
    <row r="1801" spans="1:22" ht="17.100000000000001" customHeight="1" x14ac:dyDescent="0.25">
      <c r="A1801" s="29" t="s">
        <v>5148</v>
      </c>
      <c r="B1801" s="15">
        <v>45122</v>
      </c>
      <c r="C1801" s="9">
        <f t="shared" si="28"/>
        <v>2023</v>
      </c>
      <c r="D1801" s="9" t="str">
        <f>TEXT(salestable[[#This Row],[OrderDate]],"MMM")</f>
        <v>Jul</v>
      </c>
      <c r="E1801" s="14" t="s">
        <v>5149</v>
      </c>
      <c r="F1801" s="14" t="s">
        <v>497</v>
      </c>
      <c r="G1801" s="14" t="s">
        <v>391</v>
      </c>
      <c r="H1801" s="14" t="s">
        <v>392</v>
      </c>
      <c r="I1801" s="14" t="s">
        <v>50</v>
      </c>
      <c r="J1801" s="14" t="s">
        <v>39</v>
      </c>
      <c r="K1801" s="25">
        <v>5</v>
      </c>
      <c r="L1801" s="16">
        <v>516.66</v>
      </c>
      <c r="M1801" s="17">
        <v>0.1</v>
      </c>
      <c r="N1801" s="18">
        <v>116.25</v>
      </c>
      <c r="O1801" s="18">
        <v>7.89</v>
      </c>
      <c r="P1801" s="18">
        <v>2449.11</v>
      </c>
      <c r="Q1801" s="14" t="s">
        <v>153</v>
      </c>
      <c r="R1801" s="14" t="s">
        <v>28</v>
      </c>
      <c r="S1801" s="14" t="s">
        <v>124</v>
      </c>
      <c r="T1801" s="14" t="s">
        <v>125</v>
      </c>
      <c r="U1801" s="14" t="s">
        <v>43</v>
      </c>
      <c r="V1801" s="14" t="s">
        <v>406</v>
      </c>
    </row>
    <row r="1802" spans="1:22" ht="17.100000000000001" customHeight="1" x14ac:dyDescent="0.25">
      <c r="A1802" s="28" t="s">
        <v>5150</v>
      </c>
      <c r="B1802" s="10">
        <v>45509</v>
      </c>
      <c r="C1802" s="9">
        <f t="shared" si="28"/>
        <v>2024</v>
      </c>
      <c r="D1802" s="9" t="str">
        <f>TEXT(salestable[[#This Row],[OrderDate]],"MMM")</f>
        <v>Aug</v>
      </c>
      <c r="E1802" s="9" t="s">
        <v>5151</v>
      </c>
      <c r="F1802" s="9" t="s">
        <v>192</v>
      </c>
      <c r="G1802" s="9" t="s">
        <v>106</v>
      </c>
      <c r="H1802" s="9" t="s">
        <v>107</v>
      </c>
      <c r="I1802" s="9" t="s">
        <v>25</v>
      </c>
      <c r="J1802" s="9" t="s">
        <v>26</v>
      </c>
      <c r="K1802" s="25">
        <v>3</v>
      </c>
      <c r="L1802" s="11">
        <v>44.34</v>
      </c>
      <c r="M1802" s="12">
        <v>0</v>
      </c>
      <c r="N1802" s="13">
        <v>23.94</v>
      </c>
      <c r="O1802" s="13">
        <v>5.29</v>
      </c>
      <c r="P1802" s="13">
        <v>162.25</v>
      </c>
      <c r="Q1802" s="9" t="s">
        <v>27</v>
      </c>
      <c r="R1802" s="9" t="s">
        <v>28</v>
      </c>
      <c r="S1802" s="9" t="s">
        <v>221</v>
      </c>
      <c r="T1802" s="9" t="s">
        <v>222</v>
      </c>
      <c r="U1802" s="9" t="s">
        <v>91</v>
      </c>
      <c r="V1802" s="9" t="s">
        <v>4787</v>
      </c>
    </row>
    <row r="1803" spans="1:22" ht="17.100000000000001" customHeight="1" x14ac:dyDescent="0.25">
      <c r="A1803" s="29" t="s">
        <v>5152</v>
      </c>
      <c r="B1803" s="15">
        <v>45425</v>
      </c>
      <c r="C1803" s="9">
        <f t="shared" si="28"/>
        <v>2024</v>
      </c>
      <c r="D1803" s="9" t="str">
        <f>TEXT(salestable[[#This Row],[OrderDate]],"MMM")</f>
        <v>May</v>
      </c>
      <c r="E1803" s="14" t="s">
        <v>5153</v>
      </c>
      <c r="F1803" s="14" t="s">
        <v>47</v>
      </c>
      <c r="G1803" s="14" t="s">
        <v>23</v>
      </c>
      <c r="H1803" s="14" t="s">
        <v>24</v>
      </c>
      <c r="I1803" s="14" t="s">
        <v>38</v>
      </c>
      <c r="J1803" s="14" t="s">
        <v>79</v>
      </c>
      <c r="K1803" s="25">
        <v>4</v>
      </c>
      <c r="L1803" s="16">
        <v>163.26</v>
      </c>
      <c r="M1803" s="17">
        <v>0.2</v>
      </c>
      <c r="N1803" s="18">
        <v>26.12</v>
      </c>
      <c r="O1803" s="18">
        <v>6.42</v>
      </c>
      <c r="P1803" s="18">
        <v>554.97</v>
      </c>
      <c r="Q1803" s="14" t="s">
        <v>59</v>
      </c>
      <c r="R1803" s="14" t="s">
        <v>99</v>
      </c>
      <c r="S1803" s="14" t="s">
        <v>60</v>
      </c>
      <c r="T1803" s="14" t="s">
        <v>61</v>
      </c>
      <c r="U1803" s="14" t="s">
        <v>43</v>
      </c>
      <c r="V1803" s="14" t="s">
        <v>5154</v>
      </c>
    </row>
    <row r="1804" spans="1:22" ht="17.100000000000001" customHeight="1" x14ac:dyDescent="0.25">
      <c r="A1804" s="28" t="s">
        <v>5155</v>
      </c>
      <c r="B1804" s="10">
        <v>44319</v>
      </c>
      <c r="C1804" s="9">
        <f t="shared" si="28"/>
        <v>2021</v>
      </c>
      <c r="D1804" s="9" t="str">
        <f>TEXT(salestable[[#This Row],[OrderDate]],"MMM")</f>
        <v>May</v>
      </c>
      <c r="E1804" s="9" t="s">
        <v>5156</v>
      </c>
      <c r="F1804" s="9" t="s">
        <v>526</v>
      </c>
      <c r="G1804" s="9" t="s">
        <v>130</v>
      </c>
      <c r="H1804" s="9" t="s">
        <v>131</v>
      </c>
      <c r="I1804" s="9" t="s">
        <v>98</v>
      </c>
      <c r="J1804" s="9" t="s">
        <v>68</v>
      </c>
      <c r="K1804" s="25">
        <v>1</v>
      </c>
      <c r="L1804" s="11">
        <v>40.869999999999997</v>
      </c>
      <c r="M1804" s="12">
        <v>0.05</v>
      </c>
      <c r="N1804" s="13">
        <v>1.94</v>
      </c>
      <c r="O1804" s="13">
        <v>0.51</v>
      </c>
      <c r="P1804" s="13">
        <v>41.28</v>
      </c>
      <c r="Q1804" s="9" t="s">
        <v>80</v>
      </c>
      <c r="R1804" s="9" t="s">
        <v>28</v>
      </c>
      <c r="S1804" s="9" t="s">
        <v>124</v>
      </c>
      <c r="T1804" s="9" t="s">
        <v>125</v>
      </c>
      <c r="U1804" s="9" t="s">
        <v>43</v>
      </c>
      <c r="V1804" s="9" t="s">
        <v>5157</v>
      </c>
    </row>
    <row r="1805" spans="1:22" ht="17.100000000000001" customHeight="1" x14ac:dyDescent="0.25">
      <c r="A1805" s="29" t="s">
        <v>5158</v>
      </c>
      <c r="B1805" s="15">
        <v>45392</v>
      </c>
      <c r="C1805" s="9">
        <f t="shared" si="28"/>
        <v>2024</v>
      </c>
      <c r="D1805" s="9" t="str">
        <f>TEXT(salestable[[#This Row],[OrderDate]],"MMM")</f>
        <v>Apr</v>
      </c>
      <c r="E1805" s="14" t="s">
        <v>5159</v>
      </c>
      <c r="F1805" s="14" t="s">
        <v>562</v>
      </c>
      <c r="G1805" s="14" t="s">
        <v>48</v>
      </c>
      <c r="H1805" s="14" t="s">
        <v>49</v>
      </c>
      <c r="I1805" s="14" t="s">
        <v>38</v>
      </c>
      <c r="J1805" s="14" t="s">
        <v>79</v>
      </c>
      <c r="K1805" s="25">
        <v>2</v>
      </c>
      <c r="L1805" s="16">
        <v>109.7</v>
      </c>
      <c r="M1805" s="17">
        <v>0.2</v>
      </c>
      <c r="N1805" s="18">
        <v>8.7799999999999994</v>
      </c>
      <c r="O1805" s="18">
        <v>1.74</v>
      </c>
      <c r="P1805" s="18">
        <v>186.04</v>
      </c>
      <c r="Q1805" s="14" t="s">
        <v>59</v>
      </c>
      <c r="R1805" s="14" t="s">
        <v>28</v>
      </c>
      <c r="S1805" s="14" t="s">
        <v>139</v>
      </c>
      <c r="T1805" s="14" t="s">
        <v>140</v>
      </c>
      <c r="U1805" s="14" t="s">
        <v>43</v>
      </c>
      <c r="V1805" s="14" t="s">
        <v>5160</v>
      </c>
    </row>
    <row r="1806" spans="1:22" ht="17.100000000000001" customHeight="1" x14ac:dyDescent="0.25">
      <c r="A1806" s="28" t="s">
        <v>5161</v>
      </c>
      <c r="B1806" s="10">
        <v>43877</v>
      </c>
      <c r="C1806" s="9">
        <f t="shared" si="28"/>
        <v>2020</v>
      </c>
      <c r="D1806" s="9" t="str">
        <f>TEXT(salestable[[#This Row],[OrderDate]],"MMM")</f>
        <v>Feb</v>
      </c>
      <c r="E1806" s="9" t="s">
        <v>1786</v>
      </c>
      <c r="F1806" s="9" t="s">
        <v>637</v>
      </c>
      <c r="G1806" s="9" t="s">
        <v>302</v>
      </c>
      <c r="H1806" s="9" t="s">
        <v>303</v>
      </c>
      <c r="I1806" s="9" t="s">
        <v>98</v>
      </c>
      <c r="J1806" s="9" t="s">
        <v>354</v>
      </c>
      <c r="K1806" s="25">
        <v>4</v>
      </c>
      <c r="L1806" s="11">
        <v>140.13</v>
      </c>
      <c r="M1806" s="12">
        <v>0.05</v>
      </c>
      <c r="N1806" s="13">
        <v>26.62</v>
      </c>
      <c r="O1806" s="13">
        <v>3.3</v>
      </c>
      <c r="P1806" s="13">
        <v>562.41</v>
      </c>
      <c r="Q1806" s="9" t="s">
        <v>80</v>
      </c>
      <c r="R1806" s="9" t="s">
        <v>132</v>
      </c>
      <c r="S1806" s="9" t="s">
        <v>29</v>
      </c>
      <c r="T1806" s="9" t="s">
        <v>30</v>
      </c>
      <c r="U1806" s="9" t="s">
        <v>235</v>
      </c>
      <c r="V1806" s="9" t="s">
        <v>4375</v>
      </c>
    </row>
    <row r="1807" spans="1:22" ht="17.100000000000001" customHeight="1" x14ac:dyDescent="0.25">
      <c r="A1807" s="29" t="s">
        <v>5162</v>
      </c>
      <c r="B1807" s="15">
        <v>45142</v>
      </c>
      <c r="C1807" s="9">
        <f t="shared" si="28"/>
        <v>2023</v>
      </c>
      <c r="D1807" s="9" t="str">
        <f>TEXT(salestable[[#This Row],[OrderDate]],"MMM")</f>
        <v>Aug</v>
      </c>
      <c r="E1807" s="14" t="s">
        <v>5163</v>
      </c>
      <c r="F1807" s="14" t="s">
        <v>542</v>
      </c>
      <c r="G1807" s="14" t="s">
        <v>261</v>
      </c>
      <c r="H1807" s="14" t="s">
        <v>262</v>
      </c>
      <c r="I1807" s="14" t="s">
        <v>180</v>
      </c>
      <c r="J1807" s="14" t="s">
        <v>123</v>
      </c>
      <c r="K1807" s="25">
        <v>2</v>
      </c>
      <c r="L1807" s="16">
        <v>532.16</v>
      </c>
      <c r="M1807" s="17">
        <v>0.1</v>
      </c>
      <c r="N1807" s="18">
        <v>47.89</v>
      </c>
      <c r="O1807" s="18">
        <v>12.88</v>
      </c>
      <c r="P1807" s="18">
        <v>1018.66</v>
      </c>
      <c r="Q1807" s="14" t="s">
        <v>69</v>
      </c>
      <c r="R1807" s="14" t="s">
        <v>99</v>
      </c>
      <c r="S1807" s="14" t="s">
        <v>51</v>
      </c>
      <c r="T1807" s="14" t="s">
        <v>42</v>
      </c>
      <c r="U1807" s="14" t="s">
        <v>43</v>
      </c>
      <c r="V1807" s="14" t="s">
        <v>5089</v>
      </c>
    </row>
    <row r="1808" spans="1:22" ht="17.100000000000001" customHeight="1" x14ac:dyDescent="0.25">
      <c r="A1808" s="28" t="s">
        <v>5164</v>
      </c>
      <c r="B1808" s="10">
        <v>44608</v>
      </c>
      <c r="C1808" s="9">
        <f t="shared" si="28"/>
        <v>2022</v>
      </c>
      <c r="D1808" s="9" t="str">
        <f>TEXT(salestable[[#This Row],[OrderDate]],"MMM")</f>
        <v>Feb</v>
      </c>
      <c r="E1808" s="9" t="s">
        <v>5165</v>
      </c>
      <c r="F1808" s="9" t="s">
        <v>1885</v>
      </c>
      <c r="G1808" s="9" t="s">
        <v>151</v>
      </c>
      <c r="H1808" s="9" t="s">
        <v>152</v>
      </c>
      <c r="I1808" s="9" t="s">
        <v>25</v>
      </c>
      <c r="J1808" s="9" t="s">
        <v>68</v>
      </c>
      <c r="K1808" s="25">
        <v>3</v>
      </c>
      <c r="L1808" s="11">
        <v>20.78</v>
      </c>
      <c r="M1808" s="12">
        <v>0</v>
      </c>
      <c r="N1808" s="13">
        <v>3.12</v>
      </c>
      <c r="O1808" s="13">
        <v>12.51</v>
      </c>
      <c r="P1808" s="13">
        <v>77.97</v>
      </c>
      <c r="Q1808" s="9" t="s">
        <v>40</v>
      </c>
      <c r="R1808" s="9" t="s">
        <v>28</v>
      </c>
      <c r="S1808" s="9" t="s">
        <v>139</v>
      </c>
      <c r="T1808" s="9" t="s">
        <v>140</v>
      </c>
      <c r="U1808" s="9" t="s">
        <v>43</v>
      </c>
      <c r="V1808" s="9" t="s">
        <v>5166</v>
      </c>
    </row>
    <row r="1809" spans="1:22" ht="17.100000000000001" customHeight="1" x14ac:dyDescent="0.25">
      <c r="A1809" s="29" t="s">
        <v>5167</v>
      </c>
      <c r="B1809" s="15">
        <v>44870</v>
      </c>
      <c r="C1809" s="9">
        <f t="shared" si="28"/>
        <v>2022</v>
      </c>
      <c r="D1809" s="9" t="str">
        <f>TEXT(salestable[[#This Row],[OrderDate]],"MMM")</f>
        <v>Nov</v>
      </c>
      <c r="E1809" s="14" t="s">
        <v>5168</v>
      </c>
      <c r="F1809" s="14" t="s">
        <v>904</v>
      </c>
      <c r="G1809" s="14" t="s">
        <v>456</v>
      </c>
      <c r="H1809" s="14" t="s">
        <v>457</v>
      </c>
      <c r="I1809" s="14" t="s">
        <v>25</v>
      </c>
      <c r="J1809" s="14" t="s">
        <v>263</v>
      </c>
      <c r="K1809" s="25">
        <v>5</v>
      </c>
      <c r="L1809" s="16">
        <v>293.98</v>
      </c>
      <c r="M1809" s="17">
        <v>0.05</v>
      </c>
      <c r="N1809" s="18">
        <v>0</v>
      </c>
      <c r="O1809" s="18">
        <v>9.5299999999999994</v>
      </c>
      <c r="P1809" s="18">
        <v>1405.94</v>
      </c>
      <c r="Q1809" s="14" t="s">
        <v>59</v>
      </c>
      <c r="R1809" s="14" t="s">
        <v>28</v>
      </c>
      <c r="S1809" s="14" t="s">
        <v>71</v>
      </c>
      <c r="T1809" s="14" t="s">
        <v>42</v>
      </c>
      <c r="U1809" s="14" t="s">
        <v>43</v>
      </c>
      <c r="V1809" s="14" t="s">
        <v>4356</v>
      </c>
    </row>
    <row r="1810" spans="1:22" ht="17.100000000000001" customHeight="1" x14ac:dyDescent="0.25">
      <c r="A1810" s="28" t="s">
        <v>5169</v>
      </c>
      <c r="B1810" s="10">
        <v>44541</v>
      </c>
      <c r="C1810" s="9">
        <f t="shared" si="28"/>
        <v>2021</v>
      </c>
      <c r="D1810" s="9" t="str">
        <f>TEXT(salestable[[#This Row],[OrderDate]],"MMM")</f>
        <v>Dec</v>
      </c>
      <c r="E1810" s="9" t="s">
        <v>5170</v>
      </c>
      <c r="F1810" s="9" t="s">
        <v>542</v>
      </c>
      <c r="G1810" s="9" t="s">
        <v>492</v>
      </c>
      <c r="H1810" s="9" t="s">
        <v>493</v>
      </c>
      <c r="I1810" s="9" t="s">
        <v>38</v>
      </c>
      <c r="J1810" s="9" t="s">
        <v>39</v>
      </c>
      <c r="K1810" s="25">
        <v>4</v>
      </c>
      <c r="L1810" s="11">
        <v>179.45</v>
      </c>
      <c r="M1810" s="12">
        <v>0.2</v>
      </c>
      <c r="N1810" s="13">
        <v>68.91</v>
      </c>
      <c r="O1810" s="13">
        <v>3.03</v>
      </c>
      <c r="P1810" s="13">
        <v>646.17999999999995</v>
      </c>
      <c r="Q1810" s="9" t="s">
        <v>40</v>
      </c>
      <c r="R1810" s="9" t="s">
        <v>28</v>
      </c>
      <c r="S1810" s="9" t="s">
        <v>81</v>
      </c>
      <c r="T1810" s="9" t="s">
        <v>82</v>
      </c>
      <c r="U1810" s="9" t="s">
        <v>43</v>
      </c>
      <c r="V1810" s="9" t="s">
        <v>5171</v>
      </c>
    </row>
    <row r="1811" spans="1:22" ht="17.100000000000001" customHeight="1" x14ac:dyDescent="0.25">
      <c r="A1811" s="29" t="s">
        <v>5172</v>
      </c>
      <c r="B1811" s="15">
        <v>44231</v>
      </c>
      <c r="C1811" s="9">
        <f t="shared" si="28"/>
        <v>2021</v>
      </c>
      <c r="D1811" s="9" t="str">
        <f>TEXT(salestable[[#This Row],[OrderDate]],"MMM")</f>
        <v>Feb</v>
      </c>
      <c r="E1811" s="14" t="s">
        <v>5173</v>
      </c>
      <c r="F1811" s="14" t="s">
        <v>1170</v>
      </c>
      <c r="G1811" s="14" t="s">
        <v>96</v>
      </c>
      <c r="H1811" s="14" t="s">
        <v>97</v>
      </c>
      <c r="I1811" s="14" t="s">
        <v>180</v>
      </c>
      <c r="J1811" s="14" t="s">
        <v>263</v>
      </c>
      <c r="K1811" s="25">
        <v>2</v>
      </c>
      <c r="L1811" s="16">
        <v>547.11</v>
      </c>
      <c r="M1811" s="17">
        <v>0</v>
      </c>
      <c r="N1811" s="18">
        <v>87.54</v>
      </c>
      <c r="O1811" s="18">
        <v>1.68</v>
      </c>
      <c r="P1811" s="18">
        <v>1183.44</v>
      </c>
      <c r="Q1811" s="14" t="s">
        <v>40</v>
      </c>
      <c r="R1811" s="14" t="s">
        <v>28</v>
      </c>
      <c r="S1811" s="14" t="s">
        <v>71</v>
      </c>
      <c r="T1811" s="14" t="s">
        <v>42</v>
      </c>
      <c r="U1811" s="14" t="s">
        <v>43</v>
      </c>
      <c r="V1811" s="14" t="s">
        <v>3273</v>
      </c>
    </row>
    <row r="1812" spans="1:22" ht="17.100000000000001" customHeight="1" x14ac:dyDescent="0.25">
      <c r="A1812" s="28" t="s">
        <v>5174</v>
      </c>
      <c r="B1812" s="10">
        <v>45648</v>
      </c>
      <c r="C1812" s="9">
        <f t="shared" si="28"/>
        <v>2024</v>
      </c>
      <c r="D1812" s="9" t="str">
        <f>TEXT(salestable[[#This Row],[OrderDate]],"MMM")</f>
        <v>Dec</v>
      </c>
      <c r="E1812" s="9" t="s">
        <v>5175</v>
      </c>
      <c r="F1812" s="9" t="s">
        <v>1250</v>
      </c>
      <c r="G1812" s="9" t="s">
        <v>337</v>
      </c>
      <c r="H1812" s="9" t="s">
        <v>338</v>
      </c>
      <c r="I1812" s="9" t="s">
        <v>98</v>
      </c>
      <c r="J1812" s="9" t="s">
        <v>109</v>
      </c>
      <c r="K1812" s="25">
        <v>5</v>
      </c>
      <c r="L1812" s="11">
        <v>9.33</v>
      </c>
      <c r="M1812" s="12">
        <v>0.1</v>
      </c>
      <c r="N1812" s="13">
        <v>3.36</v>
      </c>
      <c r="O1812" s="13">
        <v>1.42</v>
      </c>
      <c r="P1812" s="13">
        <v>46.76</v>
      </c>
      <c r="Q1812" s="9" t="s">
        <v>153</v>
      </c>
      <c r="R1812" s="9" t="s">
        <v>28</v>
      </c>
      <c r="S1812" s="9" t="s">
        <v>60</v>
      </c>
      <c r="T1812" s="9" t="s">
        <v>61</v>
      </c>
      <c r="U1812" s="9" t="s">
        <v>91</v>
      </c>
      <c r="V1812" s="9" t="s">
        <v>1117</v>
      </c>
    </row>
    <row r="1813" spans="1:22" ht="17.100000000000001" customHeight="1" x14ac:dyDescent="0.25">
      <c r="A1813" s="29" t="s">
        <v>5176</v>
      </c>
      <c r="B1813" s="15">
        <v>44811</v>
      </c>
      <c r="C1813" s="9">
        <f t="shared" si="28"/>
        <v>2022</v>
      </c>
      <c r="D1813" s="9" t="str">
        <f>TEXT(salestable[[#This Row],[OrderDate]],"MMM")</f>
        <v>Sep</v>
      </c>
      <c r="E1813" s="14" t="s">
        <v>5177</v>
      </c>
      <c r="F1813" s="14" t="s">
        <v>192</v>
      </c>
      <c r="G1813" s="14" t="s">
        <v>121</v>
      </c>
      <c r="H1813" s="14" t="s">
        <v>122</v>
      </c>
      <c r="I1813" s="14" t="s">
        <v>38</v>
      </c>
      <c r="J1813" s="14" t="s">
        <v>26</v>
      </c>
      <c r="K1813" s="25">
        <v>4</v>
      </c>
      <c r="L1813" s="16">
        <v>121</v>
      </c>
      <c r="M1813" s="17">
        <v>0.15</v>
      </c>
      <c r="N1813" s="18">
        <v>49.37</v>
      </c>
      <c r="O1813" s="18">
        <v>8.73</v>
      </c>
      <c r="P1813" s="18">
        <v>469.5</v>
      </c>
      <c r="Q1813" s="14" t="s">
        <v>27</v>
      </c>
      <c r="R1813" s="14" t="s">
        <v>132</v>
      </c>
      <c r="S1813" s="14" t="s">
        <v>339</v>
      </c>
      <c r="T1813" s="14" t="s">
        <v>82</v>
      </c>
      <c r="U1813" s="14" t="s">
        <v>43</v>
      </c>
      <c r="V1813" s="14" t="s">
        <v>5178</v>
      </c>
    </row>
    <row r="1814" spans="1:22" ht="17.100000000000001" customHeight="1" x14ac:dyDescent="0.25">
      <c r="A1814" s="28" t="s">
        <v>5179</v>
      </c>
      <c r="B1814" s="10">
        <v>44940</v>
      </c>
      <c r="C1814" s="9">
        <f t="shared" si="28"/>
        <v>2023</v>
      </c>
      <c r="D1814" s="9" t="str">
        <f>TEXT(salestable[[#This Row],[OrderDate]],"MMM")</f>
        <v>Jan</v>
      </c>
      <c r="E1814" s="9" t="s">
        <v>5180</v>
      </c>
      <c r="F1814" s="9" t="s">
        <v>2111</v>
      </c>
      <c r="G1814" s="9" t="s">
        <v>196</v>
      </c>
      <c r="H1814" s="9" t="s">
        <v>197</v>
      </c>
      <c r="I1814" s="9" t="s">
        <v>108</v>
      </c>
      <c r="J1814" s="9" t="s">
        <v>58</v>
      </c>
      <c r="K1814" s="25">
        <v>1</v>
      </c>
      <c r="L1814" s="11">
        <v>480.98</v>
      </c>
      <c r="M1814" s="12">
        <v>0.3</v>
      </c>
      <c r="N1814" s="13">
        <v>60.6</v>
      </c>
      <c r="O1814" s="13">
        <v>3.94</v>
      </c>
      <c r="P1814" s="13">
        <v>401.23</v>
      </c>
      <c r="Q1814" s="9" t="s">
        <v>27</v>
      </c>
      <c r="R1814" s="9" t="s">
        <v>28</v>
      </c>
      <c r="S1814" s="9" t="s">
        <v>221</v>
      </c>
      <c r="T1814" s="9" t="s">
        <v>222</v>
      </c>
      <c r="U1814" s="9" t="s">
        <v>43</v>
      </c>
      <c r="V1814" s="9" t="s">
        <v>1187</v>
      </c>
    </row>
    <row r="1815" spans="1:22" ht="17.100000000000001" customHeight="1" x14ac:dyDescent="0.25">
      <c r="A1815" s="29" t="s">
        <v>5181</v>
      </c>
      <c r="B1815" s="15">
        <v>44080</v>
      </c>
      <c r="C1815" s="9">
        <f t="shared" si="28"/>
        <v>2020</v>
      </c>
      <c r="D1815" s="9" t="str">
        <f>TEXT(salestable[[#This Row],[OrderDate]],"MMM")</f>
        <v>Sep</v>
      </c>
      <c r="E1815" s="14" t="s">
        <v>5182</v>
      </c>
      <c r="F1815" s="14" t="s">
        <v>986</v>
      </c>
      <c r="G1815" s="14" t="s">
        <v>36</v>
      </c>
      <c r="H1815" s="14" t="s">
        <v>37</v>
      </c>
      <c r="I1815" s="14" t="s">
        <v>180</v>
      </c>
      <c r="J1815" s="14" t="s">
        <v>263</v>
      </c>
      <c r="K1815" s="25">
        <v>2</v>
      </c>
      <c r="L1815" s="16">
        <v>320.68</v>
      </c>
      <c r="M1815" s="17">
        <v>0</v>
      </c>
      <c r="N1815" s="18">
        <v>51.31</v>
      </c>
      <c r="O1815" s="18">
        <v>2.74</v>
      </c>
      <c r="P1815" s="18">
        <v>695.41</v>
      </c>
      <c r="Q1815" s="14" t="s">
        <v>40</v>
      </c>
      <c r="R1815" s="14" t="s">
        <v>28</v>
      </c>
      <c r="S1815" s="14" t="s">
        <v>116</v>
      </c>
      <c r="T1815" s="14" t="s">
        <v>42</v>
      </c>
      <c r="U1815" s="14" t="s">
        <v>43</v>
      </c>
      <c r="V1815" s="14" t="s">
        <v>1506</v>
      </c>
    </row>
    <row r="1816" spans="1:22" ht="17.100000000000001" customHeight="1" x14ac:dyDescent="0.25">
      <c r="A1816" s="28" t="s">
        <v>5183</v>
      </c>
      <c r="B1816" s="10">
        <v>44221</v>
      </c>
      <c r="C1816" s="9">
        <f t="shared" si="28"/>
        <v>2021</v>
      </c>
      <c r="D1816" s="9" t="str">
        <f>TEXT(salestable[[#This Row],[OrderDate]],"MMM")</f>
        <v>Jan</v>
      </c>
      <c r="E1816" s="9" t="s">
        <v>5184</v>
      </c>
      <c r="F1816" s="9" t="s">
        <v>497</v>
      </c>
      <c r="G1816" s="9" t="s">
        <v>196</v>
      </c>
      <c r="H1816" s="9" t="s">
        <v>197</v>
      </c>
      <c r="I1816" s="9" t="s">
        <v>108</v>
      </c>
      <c r="J1816" s="9" t="s">
        <v>68</v>
      </c>
      <c r="K1816" s="25">
        <v>4</v>
      </c>
      <c r="L1816" s="11">
        <v>213.09</v>
      </c>
      <c r="M1816" s="12">
        <v>0.05</v>
      </c>
      <c r="N1816" s="13">
        <v>0</v>
      </c>
      <c r="O1816" s="13">
        <v>13.74</v>
      </c>
      <c r="P1816" s="13">
        <v>823.48</v>
      </c>
      <c r="Q1816" s="9" t="s">
        <v>27</v>
      </c>
      <c r="R1816" s="9" t="s">
        <v>28</v>
      </c>
      <c r="S1816" s="9" t="s">
        <v>100</v>
      </c>
      <c r="T1816" s="9" t="s">
        <v>101</v>
      </c>
      <c r="U1816" s="9" t="s">
        <v>31</v>
      </c>
      <c r="V1816" s="9" t="s">
        <v>725</v>
      </c>
    </row>
    <row r="1817" spans="1:22" ht="17.100000000000001" customHeight="1" x14ac:dyDescent="0.25">
      <c r="A1817" s="29" t="s">
        <v>5185</v>
      </c>
      <c r="B1817" s="15">
        <v>45636</v>
      </c>
      <c r="C1817" s="9">
        <f t="shared" si="28"/>
        <v>2024</v>
      </c>
      <c r="D1817" s="9" t="str">
        <f>TEXT(salestable[[#This Row],[OrderDate]],"MMM")</f>
        <v>Dec</v>
      </c>
      <c r="E1817" s="14" t="s">
        <v>5186</v>
      </c>
      <c r="F1817" s="14" t="s">
        <v>1520</v>
      </c>
      <c r="G1817" s="14" t="s">
        <v>812</v>
      </c>
      <c r="H1817" s="14" t="s">
        <v>813</v>
      </c>
      <c r="I1817" s="14" t="s">
        <v>98</v>
      </c>
      <c r="J1817" s="14" t="s">
        <v>79</v>
      </c>
      <c r="K1817" s="25">
        <v>5</v>
      </c>
      <c r="L1817" s="16">
        <v>432.93</v>
      </c>
      <c r="M1817" s="17">
        <v>0.1</v>
      </c>
      <c r="N1817" s="18">
        <v>97.41</v>
      </c>
      <c r="O1817" s="18">
        <v>14.93</v>
      </c>
      <c r="P1817" s="18">
        <v>2060.52</v>
      </c>
      <c r="Q1817" s="14" t="s">
        <v>153</v>
      </c>
      <c r="R1817" s="14" t="s">
        <v>28</v>
      </c>
      <c r="S1817" s="14" t="s">
        <v>81</v>
      </c>
      <c r="T1817" s="14" t="s">
        <v>82</v>
      </c>
      <c r="U1817" s="14" t="s">
        <v>43</v>
      </c>
      <c r="V1817" s="14" t="s">
        <v>954</v>
      </c>
    </row>
    <row r="1818" spans="1:22" ht="17.100000000000001" customHeight="1" x14ac:dyDescent="0.25">
      <c r="A1818" s="28" t="s">
        <v>5187</v>
      </c>
      <c r="B1818" s="10">
        <v>44165</v>
      </c>
      <c r="C1818" s="9">
        <f t="shared" si="28"/>
        <v>2020</v>
      </c>
      <c r="D1818" s="9" t="str">
        <f>TEXT(salestable[[#This Row],[OrderDate]],"MMM")</f>
        <v>Nov</v>
      </c>
      <c r="E1818" s="9" t="s">
        <v>5188</v>
      </c>
      <c r="F1818" s="9" t="s">
        <v>465</v>
      </c>
      <c r="G1818" s="9" t="s">
        <v>400</v>
      </c>
      <c r="H1818" s="9" t="s">
        <v>401</v>
      </c>
      <c r="I1818" s="9" t="s">
        <v>108</v>
      </c>
      <c r="J1818" s="9" t="s">
        <v>39</v>
      </c>
      <c r="K1818" s="25">
        <v>3</v>
      </c>
      <c r="L1818" s="11">
        <v>538.71</v>
      </c>
      <c r="M1818" s="12">
        <v>0.2</v>
      </c>
      <c r="N1818" s="13">
        <v>155.15</v>
      </c>
      <c r="O1818" s="13">
        <v>12.69</v>
      </c>
      <c r="P1818" s="13">
        <v>1460.74</v>
      </c>
      <c r="Q1818" s="9" t="s">
        <v>27</v>
      </c>
      <c r="R1818" s="9" t="s">
        <v>28</v>
      </c>
      <c r="S1818" s="9" t="s">
        <v>154</v>
      </c>
      <c r="T1818" s="9" t="s">
        <v>155</v>
      </c>
      <c r="U1818" s="9" t="s">
        <v>31</v>
      </c>
      <c r="V1818" s="9" t="s">
        <v>3391</v>
      </c>
    </row>
    <row r="1819" spans="1:22" ht="17.100000000000001" customHeight="1" x14ac:dyDescent="0.25">
      <c r="A1819" s="29" t="s">
        <v>5189</v>
      </c>
      <c r="B1819" s="15">
        <v>44459</v>
      </c>
      <c r="C1819" s="9">
        <f t="shared" si="28"/>
        <v>2021</v>
      </c>
      <c r="D1819" s="9" t="str">
        <f>TEXT(salestable[[#This Row],[OrderDate]],"MMM")</f>
        <v>Sep</v>
      </c>
      <c r="E1819" s="14" t="s">
        <v>5190</v>
      </c>
      <c r="F1819" s="14" t="s">
        <v>549</v>
      </c>
      <c r="G1819" s="14" t="s">
        <v>286</v>
      </c>
      <c r="H1819" s="14" t="s">
        <v>287</v>
      </c>
      <c r="I1819" s="14" t="s">
        <v>180</v>
      </c>
      <c r="J1819" s="14" t="s">
        <v>58</v>
      </c>
      <c r="K1819" s="25">
        <v>1</v>
      </c>
      <c r="L1819" s="16">
        <v>207.57</v>
      </c>
      <c r="M1819" s="17">
        <v>0.2</v>
      </c>
      <c r="N1819" s="18">
        <v>19.93</v>
      </c>
      <c r="O1819" s="18">
        <v>3.55</v>
      </c>
      <c r="P1819" s="18">
        <v>189.54</v>
      </c>
      <c r="Q1819" s="14" t="s">
        <v>69</v>
      </c>
      <c r="R1819" s="14" t="s">
        <v>28</v>
      </c>
      <c r="S1819" s="14" t="s">
        <v>41</v>
      </c>
      <c r="T1819" s="14" t="s">
        <v>42</v>
      </c>
      <c r="U1819" s="14" t="s">
        <v>31</v>
      </c>
      <c r="V1819" s="14" t="s">
        <v>761</v>
      </c>
    </row>
    <row r="1820" spans="1:22" ht="17.100000000000001" customHeight="1" x14ac:dyDescent="0.25">
      <c r="A1820" s="28" t="s">
        <v>5191</v>
      </c>
      <c r="B1820" s="10">
        <v>45373</v>
      </c>
      <c r="C1820" s="9">
        <f t="shared" si="28"/>
        <v>2024</v>
      </c>
      <c r="D1820" s="9" t="str">
        <f>TEXT(salestable[[#This Row],[OrderDate]],"MMM")</f>
        <v>Mar</v>
      </c>
      <c r="E1820" s="9" t="s">
        <v>5192</v>
      </c>
      <c r="F1820" s="9" t="s">
        <v>542</v>
      </c>
      <c r="G1820" s="9" t="s">
        <v>945</v>
      </c>
      <c r="H1820" s="9" t="s">
        <v>946</v>
      </c>
      <c r="I1820" s="9" t="s">
        <v>50</v>
      </c>
      <c r="J1820" s="9" t="s">
        <v>354</v>
      </c>
      <c r="K1820" s="25">
        <v>5</v>
      </c>
      <c r="L1820" s="11">
        <v>223.95</v>
      </c>
      <c r="M1820" s="12">
        <v>0</v>
      </c>
      <c r="N1820" s="13">
        <v>55.99</v>
      </c>
      <c r="O1820" s="13">
        <v>13.62</v>
      </c>
      <c r="P1820" s="13">
        <v>1189.3599999999999</v>
      </c>
      <c r="Q1820" s="9" t="s">
        <v>69</v>
      </c>
      <c r="R1820" s="9" t="s">
        <v>28</v>
      </c>
      <c r="S1820" s="9" t="s">
        <v>71</v>
      </c>
      <c r="T1820" s="9" t="s">
        <v>42</v>
      </c>
      <c r="U1820" s="9" t="s">
        <v>43</v>
      </c>
      <c r="V1820" s="9" t="s">
        <v>5193</v>
      </c>
    </row>
    <row r="1821" spans="1:22" ht="17.100000000000001" customHeight="1" x14ac:dyDescent="0.25">
      <c r="A1821" s="29" t="s">
        <v>5194</v>
      </c>
      <c r="B1821" s="15">
        <v>43967</v>
      </c>
      <c r="C1821" s="9">
        <f t="shared" si="28"/>
        <v>2020</v>
      </c>
      <c r="D1821" s="9" t="str">
        <f>TEXT(salestable[[#This Row],[OrderDate]],"MMM")</f>
        <v>May</v>
      </c>
      <c r="E1821" s="14" t="s">
        <v>5195</v>
      </c>
      <c r="F1821" s="14" t="s">
        <v>307</v>
      </c>
      <c r="G1821" s="14" t="s">
        <v>374</v>
      </c>
      <c r="H1821" s="14" t="s">
        <v>375</v>
      </c>
      <c r="I1821" s="14" t="s">
        <v>98</v>
      </c>
      <c r="J1821" s="14" t="s">
        <v>68</v>
      </c>
      <c r="K1821" s="25">
        <v>2</v>
      </c>
      <c r="L1821" s="16">
        <v>420.91</v>
      </c>
      <c r="M1821" s="17">
        <v>0</v>
      </c>
      <c r="N1821" s="18">
        <v>0</v>
      </c>
      <c r="O1821" s="18">
        <v>3.64</v>
      </c>
      <c r="P1821" s="18">
        <v>845.46</v>
      </c>
      <c r="Q1821" s="14" t="s">
        <v>80</v>
      </c>
      <c r="R1821" s="14" t="s">
        <v>28</v>
      </c>
      <c r="S1821" s="14" t="s">
        <v>71</v>
      </c>
      <c r="T1821" s="14" t="s">
        <v>42</v>
      </c>
      <c r="U1821" s="14" t="s">
        <v>43</v>
      </c>
      <c r="V1821" s="14" t="s">
        <v>5196</v>
      </c>
    </row>
    <row r="1822" spans="1:22" ht="17.100000000000001" customHeight="1" x14ac:dyDescent="0.25">
      <c r="A1822" s="28" t="s">
        <v>5197</v>
      </c>
      <c r="B1822" s="10">
        <v>44713</v>
      </c>
      <c r="C1822" s="9">
        <f t="shared" si="28"/>
        <v>2022</v>
      </c>
      <c r="D1822" s="9" t="str">
        <f>TEXT(salestable[[#This Row],[OrderDate]],"MMM")</f>
        <v>Jun</v>
      </c>
      <c r="E1822" s="9" t="s">
        <v>5198</v>
      </c>
      <c r="F1822" s="9" t="s">
        <v>520</v>
      </c>
      <c r="G1822" s="9" t="s">
        <v>386</v>
      </c>
      <c r="H1822" s="9" t="s">
        <v>387</v>
      </c>
      <c r="I1822" s="9" t="s">
        <v>25</v>
      </c>
      <c r="J1822" s="9" t="s">
        <v>109</v>
      </c>
      <c r="K1822" s="25">
        <v>2</v>
      </c>
      <c r="L1822" s="11">
        <v>369.4</v>
      </c>
      <c r="M1822" s="12">
        <v>0</v>
      </c>
      <c r="N1822" s="13">
        <v>0</v>
      </c>
      <c r="O1822" s="13">
        <v>6</v>
      </c>
      <c r="P1822" s="13">
        <v>744.8</v>
      </c>
      <c r="Q1822" s="9" t="s">
        <v>80</v>
      </c>
      <c r="R1822" s="9" t="s">
        <v>28</v>
      </c>
      <c r="S1822" s="9" t="s">
        <v>182</v>
      </c>
      <c r="T1822" s="9" t="s">
        <v>183</v>
      </c>
      <c r="U1822" s="9" t="s">
        <v>43</v>
      </c>
      <c r="V1822" s="9" t="s">
        <v>4615</v>
      </c>
    </row>
    <row r="1823" spans="1:22" ht="17.100000000000001" customHeight="1" x14ac:dyDescent="0.25">
      <c r="A1823" s="29" t="s">
        <v>5199</v>
      </c>
      <c r="B1823" s="15">
        <v>44518</v>
      </c>
      <c r="C1823" s="9">
        <f t="shared" si="28"/>
        <v>2021</v>
      </c>
      <c r="D1823" s="9" t="str">
        <f>TEXT(salestable[[#This Row],[OrderDate]],"MMM")</f>
        <v>Nov</v>
      </c>
      <c r="E1823" s="14" t="s">
        <v>5200</v>
      </c>
      <c r="F1823" s="14" t="s">
        <v>1211</v>
      </c>
      <c r="G1823" s="14" t="s">
        <v>374</v>
      </c>
      <c r="H1823" s="14" t="s">
        <v>375</v>
      </c>
      <c r="I1823" s="14" t="s">
        <v>50</v>
      </c>
      <c r="J1823" s="14" t="s">
        <v>109</v>
      </c>
      <c r="K1823" s="25">
        <v>4</v>
      </c>
      <c r="L1823" s="16">
        <v>421.37</v>
      </c>
      <c r="M1823" s="17">
        <v>0.2</v>
      </c>
      <c r="N1823" s="18">
        <v>161.81</v>
      </c>
      <c r="O1823" s="18">
        <v>6.06</v>
      </c>
      <c r="P1823" s="18">
        <v>1516.25</v>
      </c>
      <c r="Q1823" s="14" t="s">
        <v>59</v>
      </c>
      <c r="R1823" s="14" t="s">
        <v>28</v>
      </c>
      <c r="S1823" s="14" t="s">
        <v>116</v>
      </c>
      <c r="T1823" s="14" t="s">
        <v>42</v>
      </c>
      <c r="U1823" s="14" t="s">
        <v>43</v>
      </c>
      <c r="V1823" s="14" t="s">
        <v>3186</v>
      </c>
    </row>
    <row r="1824" spans="1:22" ht="17.100000000000001" customHeight="1" x14ac:dyDescent="0.25">
      <c r="A1824" s="28" t="s">
        <v>5201</v>
      </c>
      <c r="B1824" s="10">
        <v>45352</v>
      </c>
      <c r="C1824" s="9">
        <f t="shared" si="28"/>
        <v>2024</v>
      </c>
      <c r="D1824" s="9" t="str">
        <f>TEXT(salestable[[#This Row],[OrderDate]],"MMM")</f>
        <v>Mar</v>
      </c>
      <c r="E1824" s="9" t="s">
        <v>5202</v>
      </c>
      <c r="F1824" s="9" t="s">
        <v>443</v>
      </c>
      <c r="G1824" s="9" t="s">
        <v>114</v>
      </c>
      <c r="H1824" s="9" t="s">
        <v>115</v>
      </c>
      <c r="I1824" s="9" t="s">
        <v>38</v>
      </c>
      <c r="J1824" s="9" t="s">
        <v>256</v>
      </c>
      <c r="K1824" s="25">
        <v>2</v>
      </c>
      <c r="L1824" s="11">
        <v>383.78</v>
      </c>
      <c r="M1824" s="12">
        <v>0</v>
      </c>
      <c r="N1824" s="13">
        <v>92.11</v>
      </c>
      <c r="O1824" s="13">
        <v>7.23</v>
      </c>
      <c r="P1824" s="13">
        <v>866.9</v>
      </c>
      <c r="Q1824" s="9" t="s">
        <v>27</v>
      </c>
      <c r="R1824" s="9" t="s">
        <v>132</v>
      </c>
      <c r="S1824" s="9" t="s">
        <v>210</v>
      </c>
      <c r="T1824" s="9" t="s">
        <v>42</v>
      </c>
      <c r="U1824" s="9" t="s">
        <v>43</v>
      </c>
      <c r="V1824" s="9" t="s">
        <v>5203</v>
      </c>
    </row>
    <row r="1825" spans="1:22" ht="17.100000000000001" customHeight="1" x14ac:dyDescent="0.25">
      <c r="A1825" s="29" t="s">
        <v>5204</v>
      </c>
      <c r="B1825" s="15">
        <v>44657</v>
      </c>
      <c r="C1825" s="9">
        <f t="shared" si="28"/>
        <v>2022</v>
      </c>
      <c r="D1825" s="9" t="str">
        <f>TEXT(salestable[[#This Row],[OrderDate]],"MMM")</f>
        <v>Apr</v>
      </c>
      <c r="E1825" s="14" t="s">
        <v>5205</v>
      </c>
      <c r="F1825" s="14" t="s">
        <v>447</v>
      </c>
      <c r="G1825" s="14" t="s">
        <v>77</v>
      </c>
      <c r="H1825" s="14" t="s">
        <v>78</v>
      </c>
      <c r="I1825" s="14" t="s">
        <v>50</v>
      </c>
      <c r="J1825" s="14" t="s">
        <v>109</v>
      </c>
      <c r="K1825" s="25">
        <v>1</v>
      </c>
      <c r="L1825" s="16">
        <v>80.7</v>
      </c>
      <c r="M1825" s="17">
        <v>0.3</v>
      </c>
      <c r="N1825" s="18">
        <v>4.5199999999999996</v>
      </c>
      <c r="O1825" s="18">
        <v>14.21</v>
      </c>
      <c r="P1825" s="18">
        <v>75.22</v>
      </c>
      <c r="Q1825" s="14" t="s">
        <v>69</v>
      </c>
      <c r="R1825" s="14" t="s">
        <v>132</v>
      </c>
      <c r="S1825" s="14" t="s">
        <v>124</v>
      </c>
      <c r="T1825" s="14" t="s">
        <v>125</v>
      </c>
      <c r="U1825" s="14" t="s">
        <v>43</v>
      </c>
      <c r="V1825" s="14" t="s">
        <v>5206</v>
      </c>
    </row>
    <row r="1826" spans="1:22" ht="17.100000000000001" customHeight="1" x14ac:dyDescent="0.25">
      <c r="A1826" s="28" t="s">
        <v>5207</v>
      </c>
      <c r="B1826" s="10">
        <v>44557</v>
      </c>
      <c r="C1826" s="9">
        <f t="shared" si="28"/>
        <v>2021</v>
      </c>
      <c r="D1826" s="9" t="str">
        <f>TEXT(salestable[[#This Row],[OrderDate]],"MMM")</f>
        <v>Dec</v>
      </c>
      <c r="E1826" s="9" t="s">
        <v>5208</v>
      </c>
      <c r="F1826" s="9" t="s">
        <v>267</v>
      </c>
      <c r="G1826" s="9" t="s">
        <v>164</v>
      </c>
      <c r="H1826" s="9" t="s">
        <v>165</v>
      </c>
      <c r="I1826" s="9" t="s">
        <v>38</v>
      </c>
      <c r="J1826" s="9" t="s">
        <v>68</v>
      </c>
      <c r="K1826" s="25">
        <v>4</v>
      </c>
      <c r="L1826" s="11">
        <v>69.41</v>
      </c>
      <c r="M1826" s="12">
        <v>0.25</v>
      </c>
      <c r="N1826" s="13">
        <v>0</v>
      </c>
      <c r="O1826" s="13">
        <v>10.07</v>
      </c>
      <c r="P1826" s="13">
        <v>218.3</v>
      </c>
      <c r="Q1826" s="9" t="s">
        <v>69</v>
      </c>
      <c r="R1826" s="9" t="s">
        <v>181</v>
      </c>
      <c r="S1826" s="9" t="s">
        <v>51</v>
      </c>
      <c r="T1826" s="9" t="s">
        <v>42</v>
      </c>
      <c r="U1826" s="9" t="s">
        <v>43</v>
      </c>
      <c r="V1826" s="9" t="s">
        <v>4776</v>
      </c>
    </row>
    <row r="1827" spans="1:22" ht="17.100000000000001" customHeight="1" x14ac:dyDescent="0.25">
      <c r="A1827" s="29" t="s">
        <v>5209</v>
      </c>
      <c r="B1827" s="15">
        <v>45331</v>
      </c>
      <c r="C1827" s="9">
        <f t="shared" si="28"/>
        <v>2024</v>
      </c>
      <c r="D1827" s="9" t="str">
        <f>TEXT(salestable[[#This Row],[OrderDate]],"MMM")</f>
        <v>Feb</v>
      </c>
      <c r="E1827" s="14" t="s">
        <v>5210</v>
      </c>
      <c r="F1827" s="14" t="s">
        <v>694</v>
      </c>
      <c r="G1827" s="14" t="s">
        <v>574</v>
      </c>
      <c r="H1827" s="14" t="s">
        <v>575</v>
      </c>
      <c r="I1827" s="14" t="s">
        <v>108</v>
      </c>
      <c r="J1827" s="14" t="s">
        <v>263</v>
      </c>
      <c r="K1827" s="25">
        <v>4</v>
      </c>
      <c r="L1827" s="16">
        <v>393.01</v>
      </c>
      <c r="M1827" s="17">
        <v>0</v>
      </c>
      <c r="N1827" s="18">
        <v>125.76</v>
      </c>
      <c r="O1827" s="18">
        <v>4.09</v>
      </c>
      <c r="P1827" s="18">
        <v>1701.89</v>
      </c>
      <c r="Q1827" s="14" t="s">
        <v>27</v>
      </c>
      <c r="R1827" s="14" t="s">
        <v>28</v>
      </c>
      <c r="S1827" s="14" t="s">
        <v>221</v>
      </c>
      <c r="T1827" s="14" t="s">
        <v>222</v>
      </c>
      <c r="U1827" s="14" t="s">
        <v>43</v>
      </c>
      <c r="V1827" s="14" t="s">
        <v>4133</v>
      </c>
    </row>
    <row r="1828" spans="1:22" ht="17.100000000000001" customHeight="1" x14ac:dyDescent="0.25">
      <c r="A1828" s="28" t="s">
        <v>5211</v>
      </c>
      <c r="B1828" s="10">
        <v>44424</v>
      </c>
      <c r="C1828" s="9">
        <f t="shared" si="28"/>
        <v>2021</v>
      </c>
      <c r="D1828" s="9" t="str">
        <f>TEXT(salestable[[#This Row],[OrderDate]],"MMM")</f>
        <v>Aug</v>
      </c>
      <c r="E1828" s="9" t="s">
        <v>5212</v>
      </c>
      <c r="F1828" s="9" t="s">
        <v>1241</v>
      </c>
      <c r="G1828" s="9" t="s">
        <v>56</v>
      </c>
      <c r="H1828" s="9" t="s">
        <v>57</v>
      </c>
      <c r="I1828" s="9" t="s">
        <v>25</v>
      </c>
      <c r="J1828" s="9" t="s">
        <v>263</v>
      </c>
      <c r="K1828" s="25">
        <v>5</v>
      </c>
      <c r="L1828" s="11">
        <v>78.23</v>
      </c>
      <c r="M1828" s="12">
        <v>0</v>
      </c>
      <c r="N1828" s="13">
        <v>19.559999999999999</v>
      </c>
      <c r="O1828" s="13">
        <v>11.16</v>
      </c>
      <c r="P1828" s="13">
        <v>421.87</v>
      </c>
      <c r="Q1828" s="9" t="s">
        <v>69</v>
      </c>
      <c r="R1828" s="9" t="s">
        <v>132</v>
      </c>
      <c r="S1828" s="9" t="s">
        <v>228</v>
      </c>
      <c r="T1828" s="9" t="s">
        <v>82</v>
      </c>
      <c r="U1828" s="9" t="s">
        <v>43</v>
      </c>
      <c r="V1828" s="9" t="s">
        <v>4067</v>
      </c>
    </row>
    <row r="1829" spans="1:22" ht="17.100000000000001" customHeight="1" x14ac:dyDescent="0.25">
      <c r="A1829" s="29" t="s">
        <v>5213</v>
      </c>
      <c r="B1829" s="15">
        <v>45077</v>
      </c>
      <c r="C1829" s="9">
        <f t="shared" si="28"/>
        <v>2023</v>
      </c>
      <c r="D1829" s="9" t="str">
        <f>TEXT(salestable[[#This Row],[OrderDate]],"MMM")</f>
        <v>May</v>
      </c>
      <c r="E1829" s="14" t="s">
        <v>5214</v>
      </c>
      <c r="F1829" s="14" t="s">
        <v>1636</v>
      </c>
      <c r="G1829" s="14" t="s">
        <v>456</v>
      </c>
      <c r="H1829" s="14" t="s">
        <v>457</v>
      </c>
      <c r="I1829" s="14" t="s">
        <v>108</v>
      </c>
      <c r="J1829" s="14" t="s">
        <v>26</v>
      </c>
      <c r="K1829" s="25">
        <v>2</v>
      </c>
      <c r="L1829" s="16">
        <v>55.71</v>
      </c>
      <c r="M1829" s="17">
        <v>0</v>
      </c>
      <c r="N1829" s="18">
        <v>5.57</v>
      </c>
      <c r="O1829" s="18">
        <v>6.45</v>
      </c>
      <c r="P1829" s="18">
        <v>123.44</v>
      </c>
      <c r="Q1829" s="14" t="s">
        <v>40</v>
      </c>
      <c r="R1829" s="14" t="s">
        <v>28</v>
      </c>
      <c r="S1829" s="14" t="s">
        <v>339</v>
      </c>
      <c r="T1829" s="14" t="s">
        <v>82</v>
      </c>
      <c r="U1829" s="14" t="s">
        <v>43</v>
      </c>
      <c r="V1829" s="14" t="s">
        <v>402</v>
      </c>
    </row>
    <row r="1830" spans="1:22" ht="17.100000000000001" customHeight="1" x14ac:dyDescent="0.25">
      <c r="A1830" s="28" t="s">
        <v>5215</v>
      </c>
      <c r="B1830" s="10">
        <v>44820</v>
      </c>
      <c r="C1830" s="9">
        <f t="shared" si="28"/>
        <v>2022</v>
      </c>
      <c r="D1830" s="9" t="str">
        <f>TEXT(salestable[[#This Row],[OrderDate]],"MMM")</f>
        <v>Sep</v>
      </c>
      <c r="E1830" s="9" t="s">
        <v>5216</v>
      </c>
      <c r="F1830" s="9" t="s">
        <v>1732</v>
      </c>
      <c r="G1830" s="9" t="s">
        <v>196</v>
      </c>
      <c r="H1830" s="9" t="s">
        <v>197</v>
      </c>
      <c r="I1830" s="9" t="s">
        <v>108</v>
      </c>
      <c r="J1830" s="9" t="s">
        <v>39</v>
      </c>
      <c r="K1830" s="25">
        <v>5</v>
      </c>
      <c r="L1830" s="11">
        <v>195.82</v>
      </c>
      <c r="M1830" s="12">
        <v>0</v>
      </c>
      <c r="N1830" s="13">
        <v>48.96</v>
      </c>
      <c r="O1830" s="13">
        <v>14.22</v>
      </c>
      <c r="P1830" s="13">
        <v>1042.28</v>
      </c>
      <c r="Q1830" s="9" t="s">
        <v>69</v>
      </c>
      <c r="R1830" s="9" t="s">
        <v>28</v>
      </c>
      <c r="S1830" s="9" t="s">
        <v>154</v>
      </c>
      <c r="T1830" s="9" t="s">
        <v>155</v>
      </c>
      <c r="U1830" s="9" t="s">
        <v>43</v>
      </c>
      <c r="V1830" s="9" t="s">
        <v>2924</v>
      </c>
    </row>
    <row r="1831" spans="1:22" ht="17.100000000000001" customHeight="1" x14ac:dyDescent="0.25">
      <c r="A1831" s="29" t="s">
        <v>5217</v>
      </c>
      <c r="B1831" s="15">
        <v>44202</v>
      </c>
      <c r="C1831" s="9">
        <f t="shared" si="28"/>
        <v>2021</v>
      </c>
      <c r="D1831" s="9" t="str">
        <f>TEXT(salestable[[#This Row],[OrderDate]],"MMM")</f>
        <v>Jan</v>
      </c>
      <c r="E1831" s="14" t="s">
        <v>5218</v>
      </c>
      <c r="F1831" s="14" t="s">
        <v>2468</v>
      </c>
      <c r="G1831" s="14" t="s">
        <v>319</v>
      </c>
      <c r="H1831" s="14" t="s">
        <v>320</v>
      </c>
      <c r="I1831" s="14" t="s">
        <v>108</v>
      </c>
      <c r="J1831" s="14" t="s">
        <v>123</v>
      </c>
      <c r="K1831" s="25">
        <v>1</v>
      </c>
      <c r="L1831" s="16">
        <v>544.99</v>
      </c>
      <c r="M1831" s="17">
        <v>0.05</v>
      </c>
      <c r="N1831" s="18">
        <v>25.89</v>
      </c>
      <c r="O1831" s="18">
        <v>15</v>
      </c>
      <c r="P1831" s="18">
        <v>558.63</v>
      </c>
      <c r="Q1831" s="14" t="s">
        <v>40</v>
      </c>
      <c r="R1831" s="14" t="s">
        <v>132</v>
      </c>
      <c r="S1831" s="14" t="s">
        <v>60</v>
      </c>
      <c r="T1831" s="14" t="s">
        <v>61</v>
      </c>
      <c r="U1831" s="14" t="s">
        <v>43</v>
      </c>
      <c r="V1831" s="14" t="s">
        <v>5219</v>
      </c>
    </row>
    <row r="1832" spans="1:22" ht="17.100000000000001" customHeight="1" x14ac:dyDescent="0.25">
      <c r="A1832" s="28" t="s">
        <v>5220</v>
      </c>
      <c r="B1832" s="10">
        <v>44765</v>
      </c>
      <c r="C1832" s="9">
        <f t="shared" si="28"/>
        <v>2022</v>
      </c>
      <c r="D1832" s="9" t="str">
        <f>TEXT(salestable[[#This Row],[OrderDate]],"MMM")</f>
        <v>Jul</v>
      </c>
      <c r="E1832" s="9" t="s">
        <v>5221</v>
      </c>
      <c r="F1832" s="9" t="s">
        <v>396</v>
      </c>
      <c r="G1832" s="9" t="s">
        <v>178</v>
      </c>
      <c r="H1832" s="9" t="s">
        <v>179</v>
      </c>
      <c r="I1832" s="9" t="s">
        <v>180</v>
      </c>
      <c r="J1832" s="9" t="s">
        <v>109</v>
      </c>
      <c r="K1832" s="25">
        <v>2</v>
      </c>
      <c r="L1832" s="11">
        <v>436.54</v>
      </c>
      <c r="M1832" s="12">
        <v>0.1</v>
      </c>
      <c r="N1832" s="13">
        <v>62.86</v>
      </c>
      <c r="O1832" s="13">
        <v>5.68</v>
      </c>
      <c r="P1832" s="13">
        <v>854.31</v>
      </c>
      <c r="Q1832" s="9" t="s">
        <v>40</v>
      </c>
      <c r="R1832" s="9" t="s">
        <v>28</v>
      </c>
      <c r="S1832" s="9" t="s">
        <v>139</v>
      </c>
      <c r="T1832" s="9" t="s">
        <v>140</v>
      </c>
      <c r="U1832" s="9" t="s">
        <v>72</v>
      </c>
      <c r="V1832" s="9" t="s">
        <v>3796</v>
      </c>
    </row>
    <row r="1833" spans="1:22" ht="17.100000000000001" customHeight="1" x14ac:dyDescent="0.25">
      <c r="A1833" s="29" t="s">
        <v>5222</v>
      </c>
      <c r="B1833" s="15">
        <v>44825</v>
      </c>
      <c r="C1833" s="9">
        <f t="shared" si="28"/>
        <v>2022</v>
      </c>
      <c r="D1833" s="9" t="str">
        <f>TEXT(salestable[[#This Row],[OrderDate]],"MMM")</f>
        <v>Sep</v>
      </c>
      <c r="E1833" s="14" t="s">
        <v>5223</v>
      </c>
      <c r="F1833" s="14" t="s">
        <v>187</v>
      </c>
      <c r="G1833" s="14" t="s">
        <v>114</v>
      </c>
      <c r="H1833" s="14" t="s">
        <v>115</v>
      </c>
      <c r="I1833" s="14" t="s">
        <v>98</v>
      </c>
      <c r="J1833" s="14" t="s">
        <v>26</v>
      </c>
      <c r="K1833" s="25">
        <v>2</v>
      </c>
      <c r="L1833" s="16">
        <v>198.77</v>
      </c>
      <c r="M1833" s="17">
        <v>0</v>
      </c>
      <c r="N1833" s="18">
        <v>0</v>
      </c>
      <c r="O1833" s="18">
        <v>1.68</v>
      </c>
      <c r="P1833" s="18">
        <v>399.22</v>
      </c>
      <c r="Q1833" s="14" t="s">
        <v>69</v>
      </c>
      <c r="R1833" s="14" t="s">
        <v>181</v>
      </c>
      <c r="S1833" s="14" t="s">
        <v>29</v>
      </c>
      <c r="T1833" s="14" t="s">
        <v>30</v>
      </c>
      <c r="U1833" s="14" t="s">
        <v>43</v>
      </c>
      <c r="V1833" s="14" t="s">
        <v>2972</v>
      </c>
    </row>
    <row r="1834" spans="1:22" ht="17.100000000000001" customHeight="1" x14ac:dyDescent="0.25">
      <c r="A1834" s="28" t="s">
        <v>5224</v>
      </c>
      <c r="B1834" s="10">
        <v>44232</v>
      </c>
      <c r="C1834" s="9">
        <f t="shared" si="28"/>
        <v>2021</v>
      </c>
      <c r="D1834" s="9" t="str">
        <f>TEXT(salestable[[#This Row],[OrderDate]],"MMM")</f>
        <v>Feb</v>
      </c>
      <c r="E1834" s="9" t="s">
        <v>5225</v>
      </c>
      <c r="F1834" s="9" t="s">
        <v>2440</v>
      </c>
      <c r="G1834" s="9" t="s">
        <v>492</v>
      </c>
      <c r="H1834" s="9" t="s">
        <v>493</v>
      </c>
      <c r="I1834" s="9" t="s">
        <v>98</v>
      </c>
      <c r="J1834" s="9" t="s">
        <v>68</v>
      </c>
      <c r="K1834" s="25">
        <v>2</v>
      </c>
      <c r="L1834" s="11">
        <v>202.68</v>
      </c>
      <c r="M1834" s="12">
        <v>0.05</v>
      </c>
      <c r="N1834" s="13">
        <v>19.25</v>
      </c>
      <c r="O1834" s="13">
        <v>10.71</v>
      </c>
      <c r="P1834" s="13">
        <v>415.05</v>
      </c>
      <c r="Q1834" s="9" t="s">
        <v>80</v>
      </c>
      <c r="R1834" s="9" t="s">
        <v>28</v>
      </c>
      <c r="S1834" s="9" t="s">
        <v>221</v>
      </c>
      <c r="T1834" s="9" t="s">
        <v>222</v>
      </c>
      <c r="U1834" s="9" t="s">
        <v>43</v>
      </c>
      <c r="V1834" s="9" t="s">
        <v>5226</v>
      </c>
    </row>
    <row r="1835" spans="1:22" ht="17.100000000000001" customHeight="1" x14ac:dyDescent="0.25">
      <c r="A1835" s="29" t="s">
        <v>5227</v>
      </c>
      <c r="B1835" s="15">
        <v>45297</v>
      </c>
      <c r="C1835" s="9">
        <f t="shared" si="28"/>
        <v>2024</v>
      </c>
      <c r="D1835" s="9" t="str">
        <f>TEXT(salestable[[#This Row],[OrderDate]],"MMM")</f>
        <v>Jan</v>
      </c>
      <c r="E1835" s="14" t="s">
        <v>5228</v>
      </c>
      <c r="F1835" s="14" t="s">
        <v>379</v>
      </c>
      <c r="G1835" s="14" t="s">
        <v>521</v>
      </c>
      <c r="H1835" s="14" t="s">
        <v>522</v>
      </c>
      <c r="I1835" s="14" t="s">
        <v>98</v>
      </c>
      <c r="J1835" s="14" t="s">
        <v>68</v>
      </c>
      <c r="K1835" s="25">
        <v>4</v>
      </c>
      <c r="L1835" s="16">
        <v>120.79</v>
      </c>
      <c r="M1835" s="17">
        <v>0.1</v>
      </c>
      <c r="N1835" s="18">
        <v>21.74</v>
      </c>
      <c r="O1835" s="18">
        <v>4.6399999999999997</v>
      </c>
      <c r="P1835" s="18">
        <v>461.22</v>
      </c>
      <c r="Q1835" s="14" t="s">
        <v>40</v>
      </c>
      <c r="R1835" s="14" t="s">
        <v>28</v>
      </c>
      <c r="S1835" s="14" t="s">
        <v>221</v>
      </c>
      <c r="T1835" s="14" t="s">
        <v>222</v>
      </c>
      <c r="U1835" s="14" t="s">
        <v>43</v>
      </c>
      <c r="V1835" s="14" t="s">
        <v>5229</v>
      </c>
    </row>
    <row r="1836" spans="1:22" ht="17.100000000000001" customHeight="1" x14ac:dyDescent="0.25">
      <c r="A1836" s="28" t="s">
        <v>5230</v>
      </c>
      <c r="B1836" s="10">
        <v>45344</v>
      </c>
      <c r="C1836" s="9">
        <f t="shared" si="28"/>
        <v>2024</v>
      </c>
      <c r="D1836" s="9" t="str">
        <f>TEXT(salestable[[#This Row],[OrderDate]],"MMM")</f>
        <v>Feb</v>
      </c>
      <c r="E1836" s="9" t="s">
        <v>5231</v>
      </c>
      <c r="F1836" s="9" t="s">
        <v>597</v>
      </c>
      <c r="G1836" s="9" t="s">
        <v>215</v>
      </c>
      <c r="H1836" s="9" t="s">
        <v>216</v>
      </c>
      <c r="I1836" s="9" t="s">
        <v>25</v>
      </c>
      <c r="J1836" s="9" t="s">
        <v>109</v>
      </c>
      <c r="K1836" s="25">
        <v>3</v>
      </c>
      <c r="L1836" s="11">
        <v>262.68</v>
      </c>
      <c r="M1836" s="12">
        <v>0.2</v>
      </c>
      <c r="N1836" s="13">
        <v>113.48</v>
      </c>
      <c r="O1836" s="13">
        <v>10.23</v>
      </c>
      <c r="P1836" s="13">
        <v>754.14</v>
      </c>
      <c r="Q1836" s="9" t="s">
        <v>27</v>
      </c>
      <c r="R1836" s="9" t="s">
        <v>28</v>
      </c>
      <c r="S1836" s="9" t="s">
        <v>166</v>
      </c>
      <c r="T1836" s="9" t="s">
        <v>167</v>
      </c>
      <c r="U1836" s="9" t="s">
        <v>43</v>
      </c>
      <c r="V1836" s="9" t="s">
        <v>5232</v>
      </c>
    </row>
    <row r="1837" spans="1:22" ht="17.100000000000001" customHeight="1" x14ac:dyDescent="0.25">
      <c r="A1837" s="29" t="s">
        <v>5233</v>
      </c>
      <c r="B1837" s="15">
        <v>44445</v>
      </c>
      <c r="C1837" s="9">
        <f t="shared" si="28"/>
        <v>2021</v>
      </c>
      <c r="D1837" s="9" t="str">
        <f>TEXT(salestable[[#This Row],[OrderDate]],"MMM")</f>
        <v>Sep</v>
      </c>
      <c r="E1837" s="14" t="s">
        <v>5234</v>
      </c>
      <c r="F1837" s="14" t="s">
        <v>849</v>
      </c>
      <c r="G1837" s="14" t="s">
        <v>215</v>
      </c>
      <c r="H1837" s="14" t="s">
        <v>216</v>
      </c>
      <c r="I1837" s="14" t="s">
        <v>108</v>
      </c>
      <c r="J1837" s="14" t="s">
        <v>68</v>
      </c>
      <c r="K1837" s="25">
        <v>3</v>
      </c>
      <c r="L1837" s="16">
        <v>410.6</v>
      </c>
      <c r="M1837" s="17">
        <v>0</v>
      </c>
      <c r="N1837" s="18">
        <v>0</v>
      </c>
      <c r="O1837" s="18">
        <v>5.87</v>
      </c>
      <c r="P1837" s="18">
        <v>1237.67</v>
      </c>
      <c r="Q1837" s="14" t="s">
        <v>40</v>
      </c>
      <c r="R1837" s="14" t="s">
        <v>28</v>
      </c>
      <c r="S1837" s="14" t="s">
        <v>188</v>
      </c>
      <c r="T1837" s="14" t="s">
        <v>82</v>
      </c>
      <c r="U1837" s="14" t="s">
        <v>31</v>
      </c>
      <c r="V1837" s="14" t="s">
        <v>2388</v>
      </c>
    </row>
    <row r="1838" spans="1:22" ht="17.100000000000001" customHeight="1" x14ac:dyDescent="0.25">
      <c r="A1838" s="28" t="s">
        <v>5235</v>
      </c>
      <c r="B1838" s="10">
        <v>45127</v>
      </c>
      <c r="C1838" s="9">
        <f t="shared" si="28"/>
        <v>2023</v>
      </c>
      <c r="D1838" s="9" t="str">
        <f>TEXT(salestable[[#This Row],[OrderDate]],"MMM")</f>
        <v>Jul</v>
      </c>
      <c r="E1838" s="9" t="s">
        <v>5236</v>
      </c>
      <c r="F1838" s="9" t="s">
        <v>1133</v>
      </c>
      <c r="G1838" s="9" t="s">
        <v>391</v>
      </c>
      <c r="H1838" s="9" t="s">
        <v>392</v>
      </c>
      <c r="I1838" s="9" t="s">
        <v>50</v>
      </c>
      <c r="J1838" s="9" t="s">
        <v>263</v>
      </c>
      <c r="K1838" s="25">
        <v>2</v>
      </c>
      <c r="L1838" s="11">
        <v>560.96</v>
      </c>
      <c r="M1838" s="12">
        <v>0</v>
      </c>
      <c r="N1838" s="13">
        <v>134.63</v>
      </c>
      <c r="O1838" s="13">
        <v>8.2799999999999994</v>
      </c>
      <c r="P1838" s="13">
        <v>1264.83</v>
      </c>
      <c r="Q1838" s="9" t="s">
        <v>40</v>
      </c>
      <c r="R1838" s="9" t="s">
        <v>28</v>
      </c>
      <c r="S1838" s="9" t="s">
        <v>51</v>
      </c>
      <c r="T1838" s="9" t="s">
        <v>42</v>
      </c>
      <c r="U1838" s="9" t="s">
        <v>43</v>
      </c>
      <c r="V1838" s="9" t="s">
        <v>3002</v>
      </c>
    </row>
    <row r="1839" spans="1:22" ht="17.100000000000001" customHeight="1" x14ac:dyDescent="0.25">
      <c r="A1839" s="29" t="s">
        <v>5237</v>
      </c>
      <c r="B1839" s="15">
        <v>45380</v>
      </c>
      <c r="C1839" s="9">
        <f t="shared" si="28"/>
        <v>2024</v>
      </c>
      <c r="D1839" s="9" t="str">
        <f>TEXT(salestable[[#This Row],[OrderDate]],"MMM")</f>
        <v>Mar</v>
      </c>
      <c r="E1839" s="14" t="s">
        <v>5238</v>
      </c>
      <c r="F1839" s="14" t="s">
        <v>271</v>
      </c>
      <c r="G1839" s="14" t="s">
        <v>196</v>
      </c>
      <c r="H1839" s="14" t="s">
        <v>197</v>
      </c>
      <c r="I1839" s="14" t="s">
        <v>38</v>
      </c>
      <c r="J1839" s="14" t="s">
        <v>256</v>
      </c>
      <c r="K1839" s="25">
        <v>1</v>
      </c>
      <c r="L1839" s="16">
        <v>80.66</v>
      </c>
      <c r="M1839" s="17">
        <v>0.25</v>
      </c>
      <c r="N1839" s="18">
        <v>7.26</v>
      </c>
      <c r="O1839" s="18">
        <v>8.02</v>
      </c>
      <c r="P1839" s="18">
        <v>75.77</v>
      </c>
      <c r="Q1839" s="14" t="s">
        <v>40</v>
      </c>
      <c r="R1839" s="14" t="s">
        <v>28</v>
      </c>
      <c r="S1839" s="14" t="s">
        <v>51</v>
      </c>
      <c r="T1839" s="14" t="s">
        <v>42</v>
      </c>
      <c r="U1839" s="14" t="s">
        <v>43</v>
      </c>
      <c r="V1839" s="14" t="s">
        <v>257</v>
      </c>
    </row>
    <row r="1840" spans="1:22" ht="17.100000000000001" customHeight="1" x14ac:dyDescent="0.25">
      <c r="A1840" s="28" t="s">
        <v>5239</v>
      </c>
      <c r="B1840" s="10">
        <v>45013</v>
      </c>
      <c r="C1840" s="9">
        <f t="shared" si="28"/>
        <v>2023</v>
      </c>
      <c r="D1840" s="9" t="str">
        <f>TEXT(salestable[[#This Row],[OrderDate]],"MMM")</f>
        <v>Mar</v>
      </c>
      <c r="E1840" s="9" t="s">
        <v>5240</v>
      </c>
      <c r="F1840" s="9" t="s">
        <v>2111</v>
      </c>
      <c r="G1840" s="9" t="s">
        <v>286</v>
      </c>
      <c r="H1840" s="9" t="s">
        <v>287</v>
      </c>
      <c r="I1840" s="9" t="s">
        <v>180</v>
      </c>
      <c r="J1840" s="9" t="s">
        <v>68</v>
      </c>
      <c r="K1840" s="25">
        <v>5</v>
      </c>
      <c r="L1840" s="11">
        <v>66.849999999999994</v>
      </c>
      <c r="M1840" s="12">
        <v>0</v>
      </c>
      <c r="N1840" s="13">
        <v>0</v>
      </c>
      <c r="O1840" s="13">
        <v>14.58</v>
      </c>
      <c r="P1840" s="13">
        <v>348.83</v>
      </c>
      <c r="Q1840" s="9" t="s">
        <v>27</v>
      </c>
      <c r="R1840" s="9" t="s">
        <v>28</v>
      </c>
      <c r="S1840" s="9" t="s">
        <v>51</v>
      </c>
      <c r="T1840" s="9" t="s">
        <v>42</v>
      </c>
      <c r="U1840" s="9" t="s">
        <v>43</v>
      </c>
      <c r="V1840" s="9" t="s">
        <v>1799</v>
      </c>
    </row>
    <row r="1841" spans="1:22" ht="17.100000000000001" customHeight="1" x14ac:dyDescent="0.25">
      <c r="A1841" s="29" t="s">
        <v>5241</v>
      </c>
      <c r="B1841" s="15">
        <v>45006</v>
      </c>
      <c r="C1841" s="9">
        <f t="shared" si="28"/>
        <v>2023</v>
      </c>
      <c r="D1841" s="9" t="str">
        <f>TEXT(salestable[[#This Row],[OrderDate]],"MMM")</f>
        <v>Mar</v>
      </c>
      <c r="E1841" s="14" t="s">
        <v>5242</v>
      </c>
      <c r="F1841" s="14" t="s">
        <v>253</v>
      </c>
      <c r="G1841" s="14" t="s">
        <v>106</v>
      </c>
      <c r="H1841" s="14" t="s">
        <v>107</v>
      </c>
      <c r="I1841" s="14" t="s">
        <v>180</v>
      </c>
      <c r="J1841" s="14" t="s">
        <v>68</v>
      </c>
      <c r="K1841" s="25">
        <v>4</v>
      </c>
      <c r="L1841" s="16">
        <v>114.57</v>
      </c>
      <c r="M1841" s="17">
        <v>0.2</v>
      </c>
      <c r="N1841" s="18">
        <v>65.989999999999995</v>
      </c>
      <c r="O1841" s="18">
        <v>1.48</v>
      </c>
      <c r="P1841" s="18">
        <v>434.09</v>
      </c>
      <c r="Q1841" s="14" t="s">
        <v>80</v>
      </c>
      <c r="R1841" s="14" t="s">
        <v>28</v>
      </c>
      <c r="S1841" s="14" t="s">
        <v>71</v>
      </c>
      <c r="T1841" s="14" t="s">
        <v>42</v>
      </c>
      <c r="U1841" s="14" t="s">
        <v>43</v>
      </c>
      <c r="V1841" s="14" t="s">
        <v>5243</v>
      </c>
    </row>
    <row r="1842" spans="1:22" ht="17.100000000000001" customHeight="1" x14ac:dyDescent="0.25">
      <c r="A1842" s="28" t="s">
        <v>5244</v>
      </c>
      <c r="B1842" s="10">
        <v>44825</v>
      </c>
      <c r="C1842" s="9">
        <f t="shared" si="28"/>
        <v>2022</v>
      </c>
      <c r="D1842" s="9" t="str">
        <f>TEXT(salestable[[#This Row],[OrderDate]],"MMM")</f>
        <v>Sep</v>
      </c>
      <c r="E1842" s="9" t="s">
        <v>3585</v>
      </c>
      <c r="F1842" s="9" t="s">
        <v>1520</v>
      </c>
      <c r="G1842" s="9" t="s">
        <v>56</v>
      </c>
      <c r="H1842" s="9" t="s">
        <v>57</v>
      </c>
      <c r="I1842" s="9" t="s">
        <v>50</v>
      </c>
      <c r="J1842" s="9" t="s">
        <v>109</v>
      </c>
      <c r="K1842" s="25">
        <v>3</v>
      </c>
      <c r="L1842" s="11">
        <v>346.24</v>
      </c>
      <c r="M1842" s="12">
        <v>0</v>
      </c>
      <c r="N1842" s="13">
        <v>186.97</v>
      </c>
      <c r="O1842" s="13">
        <v>14.35</v>
      </c>
      <c r="P1842" s="13">
        <v>1240.04</v>
      </c>
      <c r="Q1842" s="9" t="s">
        <v>27</v>
      </c>
      <c r="R1842" s="9" t="s">
        <v>181</v>
      </c>
      <c r="S1842" s="9" t="s">
        <v>228</v>
      </c>
      <c r="T1842" s="9" t="s">
        <v>82</v>
      </c>
      <c r="U1842" s="9" t="s">
        <v>43</v>
      </c>
      <c r="V1842" s="9" t="s">
        <v>567</v>
      </c>
    </row>
    <row r="1843" spans="1:22" ht="17.100000000000001" customHeight="1" x14ac:dyDescent="0.25">
      <c r="A1843" s="29" t="s">
        <v>5245</v>
      </c>
      <c r="B1843" s="15">
        <v>44450</v>
      </c>
      <c r="C1843" s="9">
        <f t="shared" si="28"/>
        <v>2021</v>
      </c>
      <c r="D1843" s="9" t="str">
        <f>TEXT(salestable[[#This Row],[OrderDate]],"MMM")</f>
        <v>Sep</v>
      </c>
      <c r="E1843" s="14" t="s">
        <v>5246</v>
      </c>
      <c r="F1843" s="14" t="s">
        <v>706</v>
      </c>
      <c r="G1843" s="14" t="s">
        <v>358</v>
      </c>
      <c r="H1843" s="14" t="s">
        <v>359</v>
      </c>
      <c r="I1843" s="14" t="s">
        <v>180</v>
      </c>
      <c r="J1843" s="14" t="s">
        <v>256</v>
      </c>
      <c r="K1843" s="25">
        <v>5</v>
      </c>
      <c r="L1843" s="16">
        <v>394.95</v>
      </c>
      <c r="M1843" s="17">
        <v>0.05</v>
      </c>
      <c r="N1843" s="18">
        <v>0</v>
      </c>
      <c r="O1843" s="18">
        <v>0.95</v>
      </c>
      <c r="P1843" s="18">
        <v>1876.96</v>
      </c>
      <c r="Q1843" s="14" t="s">
        <v>69</v>
      </c>
      <c r="R1843" s="14" t="s">
        <v>28</v>
      </c>
      <c r="S1843" s="14" t="s">
        <v>210</v>
      </c>
      <c r="T1843" s="14" t="s">
        <v>42</v>
      </c>
      <c r="U1843" s="14" t="s">
        <v>43</v>
      </c>
      <c r="V1843" s="14" t="s">
        <v>2158</v>
      </c>
    </row>
    <row r="1844" spans="1:22" ht="17.100000000000001" customHeight="1" x14ac:dyDescent="0.25">
      <c r="A1844" s="28" t="s">
        <v>5247</v>
      </c>
      <c r="B1844" s="10">
        <v>44018</v>
      </c>
      <c r="C1844" s="9">
        <f t="shared" si="28"/>
        <v>2020</v>
      </c>
      <c r="D1844" s="9" t="str">
        <f>TEXT(salestable[[#This Row],[OrderDate]],"MMM")</f>
        <v>Jul</v>
      </c>
      <c r="E1844" s="9" t="s">
        <v>5248</v>
      </c>
      <c r="F1844" s="9" t="s">
        <v>351</v>
      </c>
      <c r="G1844" s="9" t="s">
        <v>319</v>
      </c>
      <c r="H1844" s="9" t="s">
        <v>320</v>
      </c>
      <c r="I1844" s="9" t="s">
        <v>98</v>
      </c>
      <c r="J1844" s="9" t="s">
        <v>109</v>
      </c>
      <c r="K1844" s="25">
        <v>1</v>
      </c>
      <c r="L1844" s="11">
        <v>20.77</v>
      </c>
      <c r="M1844" s="12">
        <v>0.2</v>
      </c>
      <c r="N1844" s="13">
        <v>0.83</v>
      </c>
      <c r="O1844" s="13">
        <v>3.21</v>
      </c>
      <c r="P1844" s="13">
        <v>20.66</v>
      </c>
      <c r="Q1844" s="9" t="s">
        <v>27</v>
      </c>
      <c r="R1844" s="9" t="s">
        <v>28</v>
      </c>
      <c r="S1844" s="9" t="s">
        <v>228</v>
      </c>
      <c r="T1844" s="9" t="s">
        <v>82</v>
      </c>
      <c r="U1844" s="9" t="s">
        <v>43</v>
      </c>
      <c r="V1844" s="9" t="s">
        <v>5249</v>
      </c>
    </row>
    <row r="1845" spans="1:22" ht="17.100000000000001" customHeight="1" x14ac:dyDescent="0.25">
      <c r="A1845" s="29" t="s">
        <v>5250</v>
      </c>
      <c r="B1845" s="15">
        <v>44952</v>
      </c>
      <c r="C1845" s="9">
        <f t="shared" si="28"/>
        <v>2023</v>
      </c>
      <c r="D1845" s="9" t="str">
        <f>TEXT(salestable[[#This Row],[OrderDate]],"MMM")</f>
        <v>Jan</v>
      </c>
      <c r="E1845" s="14" t="s">
        <v>5251</v>
      </c>
      <c r="F1845" s="14" t="s">
        <v>1250</v>
      </c>
      <c r="G1845" s="14" t="s">
        <v>137</v>
      </c>
      <c r="H1845" s="14" t="s">
        <v>138</v>
      </c>
      <c r="I1845" s="14" t="s">
        <v>25</v>
      </c>
      <c r="J1845" s="14" t="s">
        <v>39</v>
      </c>
      <c r="K1845" s="25">
        <v>2</v>
      </c>
      <c r="L1845" s="16">
        <v>589.17999999999995</v>
      </c>
      <c r="M1845" s="17">
        <v>0</v>
      </c>
      <c r="N1845" s="18">
        <v>58.92</v>
      </c>
      <c r="O1845" s="18">
        <v>2.38</v>
      </c>
      <c r="P1845" s="18">
        <v>1239.6600000000001</v>
      </c>
      <c r="Q1845" s="14" t="s">
        <v>40</v>
      </c>
      <c r="R1845" s="14" t="s">
        <v>28</v>
      </c>
      <c r="S1845" s="14" t="s">
        <v>182</v>
      </c>
      <c r="T1845" s="14" t="s">
        <v>183</v>
      </c>
      <c r="U1845" s="14" t="s">
        <v>43</v>
      </c>
      <c r="V1845" s="14" t="s">
        <v>5252</v>
      </c>
    </row>
    <row r="1846" spans="1:22" ht="17.100000000000001" customHeight="1" x14ac:dyDescent="0.25">
      <c r="A1846" s="28" t="s">
        <v>5253</v>
      </c>
      <c r="B1846" s="10">
        <v>43961</v>
      </c>
      <c r="C1846" s="9">
        <f t="shared" si="28"/>
        <v>2020</v>
      </c>
      <c r="D1846" s="9" t="str">
        <f>TEXT(salestable[[#This Row],[OrderDate]],"MMM")</f>
        <v>May</v>
      </c>
      <c r="E1846" s="9" t="s">
        <v>5254</v>
      </c>
      <c r="F1846" s="9" t="s">
        <v>964</v>
      </c>
      <c r="G1846" s="9" t="s">
        <v>77</v>
      </c>
      <c r="H1846" s="9" t="s">
        <v>78</v>
      </c>
      <c r="I1846" s="9" t="s">
        <v>98</v>
      </c>
      <c r="J1846" s="9" t="s">
        <v>123</v>
      </c>
      <c r="K1846" s="25">
        <v>4</v>
      </c>
      <c r="L1846" s="11">
        <v>477.98</v>
      </c>
      <c r="M1846" s="12">
        <v>0</v>
      </c>
      <c r="N1846" s="13">
        <v>229.43</v>
      </c>
      <c r="O1846" s="13">
        <v>3.3</v>
      </c>
      <c r="P1846" s="13">
        <v>2144.65</v>
      </c>
      <c r="Q1846" s="9" t="s">
        <v>27</v>
      </c>
      <c r="R1846" s="9" t="s">
        <v>28</v>
      </c>
      <c r="S1846" s="9" t="s">
        <v>41</v>
      </c>
      <c r="T1846" s="9" t="s">
        <v>42</v>
      </c>
      <c r="U1846" s="9" t="s">
        <v>43</v>
      </c>
      <c r="V1846" s="9" t="s">
        <v>4002</v>
      </c>
    </row>
    <row r="1847" spans="1:22" ht="17.100000000000001" customHeight="1" x14ac:dyDescent="0.25">
      <c r="A1847" s="29" t="s">
        <v>5255</v>
      </c>
      <c r="B1847" s="15">
        <v>44635</v>
      </c>
      <c r="C1847" s="9">
        <f t="shared" si="28"/>
        <v>2022</v>
      </c>
      <c r="D1847" s="9" t="str">
        <f>TEXT(salestable[[#This Row],[OrderDate]],"MMM")</f>
        <v>Mar</v>
      </c>
      <c r="E1847" s="14" t="s">
        <v>5256</v>
      </c>
      <c r="F1847" s="14" t="s">
        <v>1006</v>
      </c>
      <c r="G1847" s="14" t="s">
        <v>137</v>
      </c>
      <c r="H1847" s="14" t="s">
        <v>138</v>
      </c>
      <c r="I1847" s="14" t="s">
        <v>98</v>
      </c>
      <c r="J1847" s="14" t="s">
        <v>123</v>
      </c>
      <c r="K1847" s="25">
        <v>1</v>
      </c>
      <c r="L1847" s="16">
        <v>142.08000000000001</v>
      </c>
      <c r="M1847" s="17">
        <v>0.05</v>
      </c>
      <c r="N1847" s="18">
        <v>16.2</v>
      </c>
      <c r="O1847" s="18">
        <v>8.09</v>
      </c>
      <c r="P1847" s="18">
        <v>159.27000000000001</v>
      </c>
      <c r="Q1847" s="14" t="s">
        <v>153</v>
      </c>
      <c r="R1847" s="14" t="s">
        <v>28</v>
      </c>
      <c r="S1847" s="14" t="s">
        <v>29</v>
      </c>
      <c r="T1847" s="14" t="s">
        <v>30</v>
      </c>
      <c r="U1847" s="14" t="s">
        <v>43</v>
      </c>
      <c r="V1847" s="14" t="s">
        <v>4039</v>
      </c>
    </row>
    <row r="1848" spans="1:22" ht="17.100000000000001" customHeight="1" x14ac:dyDescent="0.25">
      <c r="A1848" s="28" t="s">
        <v>5257</v>
      </c>
      <c r="B1848" s="10">
        <v>45025</v>
      </c>
      <c r="C1848" s="9">
        <f t="shared" si="28"/>
        <v>2023</v>
      </c>
      <c r="D1848" s="9" t="str">
        <f>TEXT(salestable[[#This Row],[OrderDate]],"MMM")</f>
        <v>Apr</v>
      </c>
      <c r="E1848" s="9" t="s">
        <v>5258</v>
      </c>
      <c r="F1848" s="9" t="s">
        <v>542</v>
      </c>
      <c r="G1848" s="9" t="s">
        <v>56</v>
      </c>
      <c r="H1848" s="9" t="s">
        <v>57</v>
      </c>
      <c r="I1848" s="9" t="s">
        <v>38</v>
      </c>
      <c r="J1848" s="9" t="s">
        <v>123</v>
      </c>
      <c r="K1848" s="25">
        <v>3</v>
      </c>
      <c r="L1848" s="11">
        <v>376.7</v>
      </c>
      <c r="M1848" s="12">
        <v>0.25</v>
      </c>
      <c r="N1848" s="13">
        <v>101.71</v>
      </c>
      <c r="O1848" s="13">
        <v>3.49</v>
      </c>
      <c r="P1848" s="13">
        <v>952.78</v>
      </c>
      <c r="Q1848" s="9" t="s">
        <v>27</v>
      </c>
      <c r="R1848" s="9" t="s">
        <v>99</v>
      </c>
      <c r="S1848" s="9" t="s">
        <v>89</v>
      </c>
      <c r="T1848" s="9" t="s">
        <v>90</v>
      </c>
      <c r="U1848" s="9" t="s">
        <v>91</v>
      </c>
      <c r="V1848" s="9" t="s">
        <v>5259</v>
      </c>
    </row>
    <row r="1849" spans="1:22" ht="17.100000000000001" customHeight="1" x14ac:dyDescent="0.25">
      <c r="A1849" s="29" t="s">
        <v>5260</v>
      </c>
      <c r="B1849" s="15">
        <v>44766</v>
      </c>
      <c r="C1849" s="9">
        <f t="shared" si="28"/>
        <v>2022</v>
      </c>
      <c r="D1849" s="9" t="str">
        <f>TEXT(salestable[[#This Row],[OrderDate]],"MMM")</f>
        <v>Jul</v>
      </c>
      <c r="E1849" s="14" t="s">
        <v>5261</v>
      </c>
      <c r="F1849" s="14" t="s">
        <v>1858</v>
      </c>
      <c r="G1849" s="14" t="s">
        <v>254</v>
      </c>
      <c r="H1849" s="14" t="s">
        <v>255</v>
      </c>
      <c r="I1849" s="14" t="s">
        <v>180</v>
      </c>
      <c r="J1849" s="14" t="s">
        <v>256</v>
      </c>
      <c r="K1849" s="25">
        <v>2</v>
      </c>
      <c r="L1849" s="16">
        <v>364.32</v>
      </c>
      <c r="M1849" s="17">
        <v>0.1</v>
      </c>
      <c r="N1849" s="18">
        <v>52.46</v>
      </c>
      <c r="O1849" s="18">
        <v>11.76</v>
      </c>
      <c r="P1849" s="18">
        <v>720</v>
      </c>
      <c r="Q1849" s="14" t="s">
        <v>80</v>
      </c>
      <c r="R1849" s="14" t="s">
        <v>28</v>
      </c>
      <c r="S1849" s="14" t="s">
        <v>221</v>
      </c>
      <c r="T1849" s="14" t="s">
        <v>222</v>
      </c>
      <c r="U1849" s="14" t="s">
        <v>43</v>
      </c>
      <c r="V1849" s="14" t="s">
        <v>340</v>
      </c>
    </row>
    <row r="1850" spans="1:22" ht="17.100000000000001" customHeight="1" x14ac:dyDescent="0.25">
      <c r="A1850" s="28" t="s">
        <v>5262</v>
      </c>
      <c r="B1850" s="10">
        <v>44816</v>
      </c>
      <c r="C1850" s="9">
        <f t="shared" si="28"/>
        <v>2022</v>
      </c>
      <c r="D1850" s="9" t="str">
        <f>TEXT(salestable[[#This Row],[OrderDate]],"MMM")</f>
        <v>Sep</v>
      </c>
      <c r="E1850" s="9" t="s">
        <v>5263</v>
      </c>
      <c r="F1850" s="9" t="s">
        <v>447</v>
      </c>
      <c r="G1850" s="9" t="s">
        <v>121</v>
      </c>
      <c r="H1850" s="9" t="s">
        <v>122</v>
      </c>
      <c r="I1850" s="9" t="s">
        <v>180</v>
      </c>
      <c r="J1850" s="9" t="s">
        <v>39</v>
      </c>
      <c r="K1850" s="25">
        <v>5</v>
      </c>
      <c r="L1850" s="11">
        <v>389.13</v>
      </c>
      <c r="M1850" s="12">
        <v>0.15</v>
      </c>
      <c r="N1850" s="13">
        <v>82.69</v>
      </c>
      <c r="O1850" s="13">
        <v>11.57</v>
      </c>
      <c r="P1850" s="13">
        <v>1748.06</v>
      </c>
      <c r="Q1850" s="9" t="s">
        <v>27</v>
      </c>
      <c r="R1850" s="9" t="s">
        <v>70</v>
      </c>
      <c r="S1850" s="9" t="s">
        <v>51</v>
      </c>
      <c r="T1850" s="9" t="s">
        <v>42</v>
      </c>
      <c r="U1850" s="9" t="s">
        <v>43</v>
      </c>
      <c r="V1850" s="9" t="s">
        <v>5264</v>
      </c>
    </row>
    <row r="1851" spans="1:22" ht="17.100000000000001" customHeight="1" x14ac:dyDescent="0.25">
      <c r="A1851" s="29" t="s">
        <v>5265</v>
      </c>
      <c r="B1851" s="15">
        <v>44013</v>
      </c>
      <c r="C1851" s="9">
        <f t="shared" si="28"/>
        <v>2020</v>
      </c>
      <c r="D1851" s="9" t="str">
        <f>TEXT(salestable[[#This Row],[OrderDate]],"MMM")</f>
        <v>Jul</v>
      </c>
      <c r="E1851" s="14" t="s">
        <v>5266</v>
      </c>
      <c r="F1851" s="14" t="s">
        <v>641</v>
      </c>
      <c r="G1851" s="14" t="s">
        <v>77</v>
      </c>
      <c r="H1851" s="14" t="s">
        <v>78</v>
      </c>
      <c r="I1851" s="14" t="s">
        <v>50</v>
      </c>
      <c r="J1851" s="14" t="s">
        <v>26</v>
      </c>
      <c r="K1851" s="25">
        <v>2</v>
      </c>
      <c r="L1851" s="16">
        <v>549.1</v>
      </c>
      <c r="M1851" s="17">
        <v>0.2</v>
      </c>
      <c r="N1851" s="18">
        <v>70.28</v>
      </c>
      <c r="O1851" s="18">
        <v>3.13</v>
      </c>
      <c r="P1851" s="18">
        <v>951.97</v>
      </c>
      <c r="Q1851" s="14" t="s">
        <v>69</v>
      </c>
      <c r="R1851" s="14" t="s">
        <v>28</v>
      </c>
      <c r="S1851" s="14" t="s">
        <v>188</v>
      </c>
      <c r="T1851" s="14" t="s">
        <v>82</v>
      </c>
      <c r="U1851" s="14" t="s">
        <v>31</v>
      </c>
      <c r="V1851" s="14" t="s">
        <v>4451</v>
      </c>
    </row>
    <row r="1852" spans="1:22" ht="17.100000000000001" customHeight="1" x14ac:dyDescent="0.25">
      <c r="A1852" s="28" t="s">
        <v>5267</v>
      </c>
      <c r="B1852" s="10">
        <v>44813</v>
      </c>
      <c r="C1852" s="9">
        <f t="shared" si="28"/>
        <v>2022</v>
      </c>
      <c r="D1852" s="9" t="str">
        <f>TEXT(salestable[[#This Row],[OrderDate]],"MMM")</f>
        <v>Sep</v>
      </c>
      <c r="E1852" s="9" t="s">
        <v>5268</v>
      </c>
      <c r="F1852" s="9" t="s">
        <v>1919</v>
      </c>
      <c r="G1852" s="9" t="s">
        <v>783</v>
      </c>
      <c r="H1852" s="9" t="s">
        <v>784</v>
      </c>
      <c r="I1852" s="9" t="s">
        <v>50</v>
      </c>
      <c r="J1852" s="9" t="s">
        <v>109</v>
      </c>
      <c r="K1852" s="25">
        <v>3</v>
      </c>
      <c r="L1852" s="11">
        <v>42.77</v>
      </c>
      <c r="M1852" s="12">
        <v>0</v>
      </c>
      <c r="N1852" s="13">
        <v>6.42</v>
      </c>
      <c r="O1852" s="13">
        <v>13.79</v>
      </c>
      <c r="P1852" s="13">
        <v>148.52000000000001</v>
      </c>
      <c r="Q1852" s="9" t="s">
        <v>69</v>
      </c>
      <c r="R1852" s="9" t="s">
        <v>70</v>
      </c>
      <c r="S1852" s="9" t="s">
        <v>29</v>
      </c>
      <c r="T1852" s="9" t="s">
        <v>30</v>
      </c>
      <c r="U1852" s="9" t="s">
        <v>43</v>
      </c>
      <c r="V1852" s="9" t="s">
        <v>3694</v>
      </c>
    </row>
    <row r="1853" spans="1:22" ht="17.100000000000001" customHeight="1" x14ac:dyDescent="0.25">
      <c r="A1853" s="29" t="s">
        <v>5269</v>
      </c>
      <c r="B1853" s="15">
        <v>44194</v>
      </c>
      <c r="C1853" s="9">
        <f t="shared" si="28"/>
        <v>2020</v>
      </c>
      <c r="D1853" s="9" t="str">
        <f>TEXT(salestable[[#This Row],[OrderDate]],"MMM")</f>
        <v>Dec</v>
      </c>
      <c r="E1853" s="14" t="s">
        <v>5270</v>
      </c>
      <c r="F1853" s="14" t="s">
        <v>712</v>
      </c>
      <c r="G1853" s="14" t="s">
        <v>592</v>
      </c>
      <c r="H1853" s="14" t="s">
        <v>593</v>
      </c>
      <c r="I1853" s="14" t="s">
        <v>38</v>
      </c>
      <c r="J1853" s="14" t="s">
        <v>256</v>
      </c>
      <c r="K1853" s="25">
        <v>4</v>
      </c>
      <c r="L1853" s="16">
        <v>447.54</v>
      </c>
      <c r="M1853" s="17">
        <v>0.05</v>
      </c>
      <c r="N1853" s="18">
        <v>204.08</v>
      </c>
      <c r="O1853" s="18">
        <v>7.07</v>
      </c>
      <c r="P1853" s="18">
        <v>1911.8</v>
      </c>
      <c r="Q1853" s="14" t="s">
        <v>40</v>
      </c>
      <c r="R1853" s="14" t="s">
        <v>28</v>
      </c>
      <c r="S1853" s="14" t="s">
        <v>124</v>
      </c>
      <c r="T1853" s="14" t="s">
        <v>125</v>
      </c>
      <c r="U1853" s="14" t="s">
        <v>43</v>
      </c>
      <c r="V1853" s="14" t="s">
        <v>5271</v>
      </c>
    </row>
    <row r="1854" spans="1:22" ht="17.100000000000001" customHeight="1" x14ac:dyDescent="0.25">
      <c r="A1854" s="28" t="s">
        <v>5272</v>
      </c>
      <c r="B1854" s="10">
        <v>43869</v>
      </c>
      <c r="C1854" s="9">
        <f t="shared" si="28"/>
        <v>2020</v>
      </c>
      <c r="D1854" s="9" t="str">
        <f>TEXT(salestable[[#This Row],[OrderDate]],"MMM")</f>
        <v>Feb</v>
      </c>
      <c r="E1854" s="9" t="s">
        <v>5273</v>
      </c>
      <c r="F1854" s="9" t="s">
        <v>1137</v>
      </c>
      <c r="G1854" s="9" t="s">
        <v>386</v>
      </c>
      <c r="H1854" s="9" t="s">
        <v>387</v>
      </c>
      <c r="I1854" s="9" t="s">
        <v>38</v>
      </c>
      <c r="J1854" s="9" t="s">
        <v>263</v>
      </c>
      <c r="K1854" s="25">
        <v>5</v>
      </c>
      <c r="L1854" s="11">
        <v>594.14</v>
      </c>
      <c r="M1854" s="12">
        <v>0.1</v>
      </c>
      <c r="N1854" s="13">
        <v>213.89</v>
      </c>
      <c r="O1854" s="13">
        <v>2.95</v>
      </c>
      <c r="P1854" s="13">
        <v>2890.47</v>
      </c>
      <c r="Q1854" s="9" t="s">
        <v>27</v>
      </c>
      <c r="R1854" s="9" t="s">
        <v>132</v>
      </c>
      <c r="S1854" s="9" t="s">
        <v>89</v>
      </c>
      <c r="T1854" s="9" t="s">
        <v>90</v>
      </c>
      <c r="U1854" s="9" t="s">
        <v>43</v>
      </c>
      <c r="V1854" s="9" t="s">
        <v>4136</v>
      </c>
    </row>
    <row r="1855" spans="1:22" ht="17.100000000000001" customHeight="1" x14ac:dyDescent="0.25">
      <c r="A1855" s="29" t="s">
        <v>5274</v>
      </c>
      <c r="B1855" s="15">
        <v>45381</v>
      </c>
      <c r="C1855" s="9">
        <f t="shared" si="28"/>
        <v>2024</v>
      </c>
      <c r="D1855" s="9" t="str">
        <f>TEXT(salestable[[#This Row],[OrderDate]],"MMM")</f>
        <v>Mar</v>
      </c>
      <c r="E1855" s="14" t="s">
        <v>4634</v>
      </c>
      <c r="F1855" s="14" t="s">
        <v>425</v>
      </c>
      <c r="G1855" s="14" t="s">
        <v>337</v>
      </c>
      <c r="H1855" s="14" t="s">
        <v>338</v>
      </c>
      <c r="I1855" s="14" t="s">
        <v>98</v>
      </c>
      <c r="J1855" s="14" t="s">
        <v>39</v>
      </c>
      <c r="K1855" s="25">
        <v>1</v>
      </c>
      <c r="L1855" s="16">
        <v>536.89</v>
      </c>
      <c r="M1855" s="17">
        <v>0.05</v>
      </c>
      <c r="N1855" s="18">
        <v>0</v>
      </c>
      <c r="O1855" s="18">
        <v>11.85</v>
      </c>
      <c r="P1855" s="18">
        <v>521.9</v>
      </c>
      <c r="Q1855" s="14" t="s">
        <v>69</v>
      </c>
      <c r="R1855" s="14" t="s">
        <v>28</v>
      </c>
      <c r="S1855" s="14" t="s">
        <v>339</v>
      </c>
      <c r="T1855" s="14" t="s">
        <v>82</v>
      </c>
      <c r="U1855" s="14" t="s">
        <v>43</v>
      </c>
      <c r="V1855" s="14" t="s">
        <v>4070</v>
      </c>
    </row>
    <row r="1856" spans="1:22" ht="17.100000000000001" customHeight="1" x14ac:dyDescent="0.25">
      <c r="A1856" s="28" t="s">
        <v>5275</v>
      </c>
      <c r="B1856" s="10">
        <v>44327</v>
      </c>
      <c r="C1856" s="9">
        <f t="shared" si="28"/>
        <v>2021</v>
      </c>
      <c r="D1856" s="9" t="str">
        <f>TEXT(salestable[[#This Row],[OrderDate]],"MMM")</f>
        <v>May</v>
      </c>
      <c r="E1856" s="9" t="s">
        <v>5276</v>
      </c>
      <c r="F1856" s="9" t="s">
        <v>95</v>
      </c>
      <c r="G1856" s="9" t="s">
        <v>374</v>
      </c>
      <c r="H1856" s="9" t="s">
        <v>375</v>
      </c>
      <c r="I1856" s="9" t="s">
        <v>98</v>
      </c>
      <c r="J1856" s="9" t="s">
        <v>263</v>
      </c>
      <c r="K1856" s="25">
        <v>3</v>
      </c>
      <c r="L1856" s="11">
        <v>255.55</v>
      </c>
      <c r="M1856" s="12">
        <v>0.05</v>
      </c>
      <c r="N1856" s="13">
        <v>36.42</v>
      </c>
      <c r="O1856" s="13">
        <v>3.52</v>
      </c>
      <c r="P1856" s="13">
        <v>768.26</v>
      </c>
      <c r="Q1856" s="9" t="s">
        <v>69</v>
      </c>
      <c r="R1856" s="9" t="s">
        <v>132</v>
      </c>
      <c r="S1856" s="9" t="s">
        <v>139</v>
      </c>
      <c r="T1856" s="9" t="s">
        <v>140</v>
      </c>
      <c r="U1856" s="9" t="s">
        <v>72</v>
      </c>
      <c r="V1856" s="9" t="s">
        <v>3201</v>
      </c>
    </row>
    <row r="1857" spans="1:22" ht="17.100000000000001" customHeight="1" x14ac:dyDescent="0.25">
      <c r="A1857" s="29" t="s">
        <v>5277</v>
      </c>
      <c r="B1857" s="15">
        <v>45370</v>
      </c>
      <c r="C1857" s="9">
        <f t="shared" si="28"/>
        <v>2024</v>
      </c>
      <c r="D1857" s="9" t="str">
        <f>TEXT(salestable[[#This Row],[OrderDate]],"MMM")</f>
        <v>Mar</v>
      </c>
      <c r="E1857" s="14" t="s">
        <v>5278</v>
      </c>
      <c r="F1857" s="14" t="s">
        <v>2468</v>
      </c>
      <c r="G1857" s="14" t="s">
        <v>56</v>
      </c>
      <c r="H1857" s="14" t="s">
        <v>57</v>
      </c>
      <c r="I1857" s="14" t="s">
        <v>38</v>
      </c>
      <c r="J1857" s="14" t="s">
        <v>123</v>
      </c>
      <c r="K1857" s="25">
        <v>3</v>
      </c>
      <c r="L1857" s="16">
        <v>381.87</v>
      </c>
      <c r="M1857" s="17">
        <v>0.05</v>
      </c>
      <c r="N1857" s="18">
        <v>0</v>
      </c>
      <c r="O1857" s="18">
        <v>7.96</v>
      </c>
      <c r="P1857" s="18">
        <v>1096.29</v>
      </c>
      <c r="Q1857" s="14" t="s">
        <v>69</v>
      </c>
      <c r="R1857" s="14" t="s">
        <v>132</v>
      </c>
      <c r="S1857" s="14" t="s">
        <v>29</v>
      </c>
      <c r="T1857" s="14" t="s">
        <v>30</v>
      </c>
      <c r="U1857" s="14" t="s">
        <v>43</v>
      </c>
      <c r="V1857" s="14" t="s">
        <v>1016</v>
      </c>
    </row>
    <row r="1858" spans="1:22" ht="17.100000000000001" customHeight="1" x14ac:dyDescent="0.25">
      <c r="A1858" s="28" t="s">
        <v>5279</v>
      </c>
      <c r="B1858" s="10">
        <v>45203</v>
      </c>
      <c r="C1858" s="9">
        <f t="shared" si="28"/>
        <v>2023</v>
      </c>
      <c r="D1858" s="9" t="str">
        <f>TEXT(salestable[[#This Row],[OrderDate]],"MMM")</f>
        <v>Oct</v>
      </c>
      <c r="E1858" s="9" t="s">
        <v>5280</v>
      </c>
      <c r="F1858" s="9" t="s">
        <v>275</v>
      </c>
      <c r="G1858" s="9" t="s">
        <v>337</v>
      </c>
      <c r="H1858" s="9" t="s">
        <v>338</v>
      </c>
      <c r="I1858" s="9" t="s">
        <v>98</v>
      </c>
      <c r="J1858" s="9" t="s">
        <v>58</v>
      </c>
      <c r="K1858" s="25">
        <v>5</v>
      </c>
      <c r="L1858" s="11">
        <v>181.57</v>
      </c>
      <c r="M1858" s="12">
        <v>0.25</v>
      </c>
      <c r="N1858" s="13">
        <v>34.04</v>
      </c>
      <c r="O1858" s="13">
        <v>12.4</v>
      </c>
      <c r="P1858" s="13">
        <v>727.33</v>
      </c>
      <c r="Q1858" s="9" t="s">
        <v>69</v>
      </c>
      <c r="R1858" s="9" t="s">
        <v>28</v>
      </c>
      <c r="S1858" s="9" t="s">
        <v>182</v>
      </c>
      <c r="T1858" s="9" t="s">
        <v>183</v>
      </c>
      <c r="U1858" s="9" t="s">
        <v>235</v>
      </c>
      <c r="V1858" s="9" t="s">
        <v>5281</v>
      </c>
    </row>
    <row r="1859" spans="1:22" ht="17.100000000000001" customHeight="1" x14ac:dyDescent="0.25">
      <c r="A1859" s="29" t="s">
        <v>5282</v>
      </c>
      <c r="B1859" s="15">
        <v>44812</v>
      </c>
      <c r="C1859" s="9">
        <f t="shared" si="28"/>
        <v>2022</v>
      </c>
      <c r="D1859" s="9" t="str">
        <f>TEXT(salestable[[#This Row],[OrderDate]],"MMM")</f>
        <v>Sep</v>
      </c>
      <c r="E1859" s="14" t="s">
        <v>5283</v>
      </c>
      <c r="F1859" s="14" t="s">
        <v>1081</v>
      </c>
      <c r="G1859" s="14" t="s">
        <v>783</v>
      </c>
      <c r="H1859" s="14" t="s">
        <v>784</v>
      </c>
      <c r="I1859" s="14" t="s">
        <v>180</v>
      </c>
      <c r="J1859" s="14" t="s">
        <v>26</v>
      </c>
      <c r="K1859" s="25">
        <v>2</v>
      </c>
      <c r="L1859" s="16">
        <v>417.34</v>
      </c>
      <c r="M1859" s="17">
        <v>0</v>
      </c>
      <c r="N1859" s="18">
        <v>41.73</v>
      </c>
      <c r="O1859" s="18">
        <v>5.2</v>
      </c>
      <c r="P1859" s="18">
        <v>881.61</v>
      </c>
      <c r="Q1859" s="14" t="s">
        <v>27</v>
      </c>
      <c r="R1859" s="14" t="s">
        <v>28</v>
      </c>
      <c r="S1859" s="14" t="s">
        <v>124</v>
      </c>
      <c r="T1859" s="14" t="s">
        <v>125</v>
      </c>
      <c r="U1859" s="14" t="s">
        <v>235</v>
      </c>
      <c r="V1859" s="14" t="s">
        <v>5284</v>
      </c>
    </row>
    <row r="1860" spans="1:22" ht="17.100000000000001" customHeight="1" x14ac:dyDescent="0.25">
      <c r="A1860" s="28" t="s">
        <v>5285</v>
      </c>
      <c r="B1860" s="10">
        <v>44751</v>
      </c>
      <c r="C1860" s="9">
        <f t="shared" ref="C1860:C1923" si="29">YEAR(B1860)</f>
        <v>2022</v>
      </c>
      <c r="D1860" s="9" t="str">
        <f>TEXT(salestable[[#This Row],[OrderDate]],"MMM")</f>
        <v>Jul</v>
      </c>
      <c r="E1860" s="9" t="s">
        <v>5286</v>
      </c>
      <c r="F1860" s="9" t="s">
        <v>1099</v>
      </c>
      <c r="G1860" s="9" t="s">
        <v>675</v>
      </c>
      <c r="H1860" s="9" t="s">
        <v>676</v>
      </c>
      <c r="I1860" s="9" t="s">
        <v>38</v>
      </c>
      <c r="J1860" s="9" t="s">
        <v>354</v>
      </c>
      <c r="K1860" s="25">
        <v>4</v>
      </c>
      <c r="L1860" s="11">
        <v>309.05</v>
      </c>
      <c r="M1860" s="12">
        <v>0.05</v>
      </c>
      <c r="N1860" s="13">
        <v>211.39</v>
      </c>
      <c r="O1860" s="13">
        <v>0.17</v>
      </c>
      <c r="P1860" s="13">
        <v>1385.95</v>
      </c>
      <c r="Q1860" s="9" t="s">
        <v>153</v>
      </c>
      <c r="R1860" s="9" t="s">
        <v>28</v>
      </c>
      <c r="S1860" s="9" t="s">
        <v>228</v>
      </c>
      <c r="T1860" s="9" t="s">
        <v>82</v>
      </c>
      <c r="U1860" s="9" t="s">
        <v>43</v>
      </c>
      <c r="V1860" s="9" t="s">
        <v>5287</v>
      </c>
    </row>
    <row r="1861" spans="1:22" ht="17.100000000000001" customHeight="1" x14ac:dyDescent="0.25">
      <c r="A1861" s="29" t="s">
        <v>5288</v>
      </c>
      <c r="B1861" s="15">
        <v>45251</v>
      </c>
      <c r="C1861" s="9">
        <f t="shared" si="29"/>
        <v>2023</v>
      </c>
      <c r="D1861" s="9" t="str">
        <f>TEXT(salestable[[#This Row],[OrderDate]],"MMM")</f>
        <v>Nov</v>
      </c>
      <c r="E1861" s="14" t="s">
        <v>5289</v>
      </c>
      <c r="F1861" s="14" t="s">
        <v>620</v>
      </c>
      <c r="G1861" s="14" t="s">
        <v>208</v>
      </c>
      <c r="H1861" s="14" t="s">
        <v>209</v>
      </c>
      <c r="I1861" s="14" t="s">
        <v>180</v>
      </c>
      <c r="J1861" s="14" t="s">
        <v>58</v>
      </c>
      <c r="K1861" s="25">
        <v>2</v>
      </c>
      <c r="L1861" s="16">
        <v>512.51</v>
      </c>
      <c r="M1861" s="17">
        <v>0.15</v>
      </c>
      <c r="N1861" s="18">
        <v>104.55</v>
      </c>
      <c r="O1861" s="18">
        <v>6.9</v>
      </c>
      <c r="P1861" s="18">
        <v>982.72</v>
      </c>
      <c r="Q1861" s="14" t="s">
        <v>80</v>
      </c>
      <c r="R1861" s="14" t="s">
        <v>181</v>
      </c>
      <c r="S1861" s="14" t="s">
        <v>154</v>
      </c>
      <c r="T1861" s="14" t="s">
        <v>155</v>
      </c>
      <c r="U1861" s="14" t="s">
        <v>31</v>
      </c>
      <c r="V1861" s="14" t="s">
        <v>1068</v>
      </c>
    </row>
    <row r="1862" spans="1:22" ht="17.100000000000001" customHeight="1" x14ac:dyDescent="0.25">
      <c r="A1862" s="28" t="s">
        <v>5290</v>
      </c>
      <c r="B1862" s="10">
        <v>44552</v>
      </c>
      <c r="C1862" s="9">
        <f t="shared" si="29"/>
        <v>2021</v>
      </c>
      <c r="D1862" s="9" t="str">
        <f>TEXT(salestable[[#This Row],[OrderDate]],"MMM")</f>
        <v>Dec</v>
      </c>
      <c r="E1862" s="9" t="s">
        <v>5291</v>
      </c>
      <c r="F1862" s="9" t="s">
        <v>597</v>
      </c>
      <c r="G1862" s="9" t="s">
        <v>130</v>
      </c>
      <c r="H1862" s="9" t="s">
        <v>131</v>
      </c>
      <c r="I1862" s="9" t="s">
        <v>108</v>
      </c>
      <c r="J1862" s="9" t="s">
        <v>68</v>
      </c>
      <c r="K1862" s="25">
        <v>5</v>
      </c>
      <c r="L1862" s="11">
        <v>450.03</v>
      </c>
      <c r="M1862" s="12">
        <v>0</v>
      </c>
      <c r="N1862" s="13">
        <v>180.01</v>
      </c>
      <c r="O1862" s="13">
        <v>1.98</v>
      </c>
      <c r="P1862" s="13">
        <v>2432.14</v>
      </c>
      <c r="Q1862" s="9" t="s">
        <v>59</v>
      </c>
      <c r="R1862" s="9" t="s">
        <v>28</v>
      </c>
      <c r="S1862" s="9" t="s">
        <v>60</v>
      </c>
      <c r="T1862" s="9" t="s">
        <v>61</v>
      </c>
      <c r="U1862" s="9" t="s">
        <v>43</v>
      </c>
      <c r="V1862" s="9" t="s">
        <v>5292</v>
      </c>
    </row>
    <row r="1863" spans="1:22" ht="17.100000000000001" customHeight="1" x14ac:dyDescent="0.25">
      <c r="A1863" s="29" t="s">
        <v>5293</v>
      </c>
      <c r="B1863" s="15">
        <v>45015</v>
      </c>
      <c r="C1863" s="9">
        <f t="shared" si="29"/>
        <v>2023</v>
      </c>
      <c r="D1863" s="9" t="str">
        <f>TEXT(salestable[[#This Row],[OrderDate]],"MMM")</f>
        <v>Mar</v>
      </c>
      <c r="E1863" s="14" t="s">
        <v>5294</v>
      </c>
      <c r="F1863" s="14" t="s">
        <v>1885</v>
      </c>
      <c r="G1863" s="14" t="s">
        <v>56</v>
      </c>
      <c r="H1863" s="14" t="s">
        <v>57</v>
      </c>
      <c r="I1863" s="14" t="s">
        <v>25</v>
      </c>
      <c r="J1863" s="14" t="s">
        <v>109</v>
      </c>
      <c r="K1863" s="25">
        <v>5</v>
      </c>
      <c r="L1863" s="16">
        <v>16.8</v>
      </c>
      <c r="M1863" s="17">
        <v>0.05</v>
      </c>
      <c r="N1863" s="18">
        <v>0</v>
      </c>
      <c r="O1863" s="18">
        <v>1.58</v>
      </c>
      <c r="P1863" s="18">
        <v>81.38</v>
      </c>
      <c r="Q1863" s="14" t="s">
        <v>27</v>
      </c>
      <c r="R1863" s="14" t="s">
        <v>28</v>
      </c>
      <c r="S1863" s="14" t="s">
        <v>124</v>
      </c>
      <c r="T1863" s="14" t="s">
        <v>125</v>
      </c>
      <c r="U1863" s="14" t="s">
        <v>43</v>
      </c>
      <c r="V1863" s="14" t="s">
        <v>4437</v>
      </c>
    </row>
    <row r="1864" spans="1:22" ht="17.100000000000001" customHeight="1" x14ac:dyDescent="0.25">
      <c r="A1864" s="28" t="s">
        <v>5295</v>
      </c>
      <c r="B1864" s="10">
        <v>43846</v>
      </c>
      <c r="C1864" s="9">
        <f t="shared" si="29"/>
        <v>2020</v>
      </c>
      <c r="D1864" s="9" t="str">
        <f>TEXT(salestable[[#This Row],[OrderDate]],"MMM")</f>
        <v>Jan</v>
      </c>
      <c r="E1864" s="9" t="s">
        <v>5296</v>
      </c>
      <c r="F1864" s="9" t="s">
        <v>1825</v>
      </c>
      <c r="G1864" s="9" t="s">
        <v>386</v>
      </c>
      <c r="H1864" s="9" t="s">
        <v>387</v>
      </c>
      <c r="I1864" s="9" t="s">
        <v>50</v>
      </c>
      <c r="J1864" s="9" t="s">
        <v>256</v>
      </c>
      <c r="K1864" s="25">
        <v>3</v>
      </c>
      <c r="L1864" s="11">
        <v>583.84</v>
      </c>
      <c r="M1864" s="12">
        <v>0.1</v>
      </c>
      <c r="N1864" s="13">
        <v>78.819999999999993</v>
      </c>
      <c r="O1864" s="13">
        <v>9.48</v>
      </c>
      <c r="P1864" s="13">
        <v>1664.67</v>
      </c>
      <c r="Q1864" s="9" t="s">
        <v>40</v>
      </c>
      <c r="R1864" s="9" t="s">
        <v>28</v>
      </c>
      <c r="S1864" s="9" t="s">
        <v>145</v>
      </c>
      <c r="T1864" s="9" t="s">
        <v>146</v>
      </c>
      <c r="U1864" s="9" t="s">
        <v>43</v>
      </c>
      <c r="V1864" s="9" t="s">
        <v>2169</v>
      </c>
    </row>
    <row r="1865" spans="1:22" ht="17.100000000000001" customHeight="1" x14ac:dyDescent="0.25">
      <c r="A1865" s="29" t="s">
        <v>5297</v>
      </c>
      <c r="B1865" s="15">
        <v>44323</v>
      </c>
      <c r="C1865" s="9">
        <f t="shared" si="29"/>
        <v>2021</v>
      </c>
      <c r="D1865" s="9" t="str">
        <f>TEXT(salestable[[#This Row],[OrderDate]],"MMM")</f>
        <v>May</v>
      </c>
      <c r="E1865" s="14" t="s">
        <v>5298</v>
      </c>
      <c r="F1865" s="14" t="s">
        <v>1858</v>
      </c>
      <c r="G1865" s="14" t="s">
        <v>114</v>
      </c>
      <c r="H1865" s="14" t="s">
        <v>115</v>
      </c>
      <c r="I1865" s="14" t="s">
        <v>25</v>
      </c>
      <c r="J1865" s="14" t="s">
        <v>39</v>
      </c>
      <c r="K1865" s="25">
        <v>4</v>
      </c>
      <c r="L1865" s="16">
        <v>238.17</v>
      </c>
      <c r="M1865" s="17">
        <v>0.25</v>
      </c>
      <c r="N1865" s="18">
        <v>35.729999999999997</v>
      </c>
      <c r="O1865" s="18">
        <v>13.98</v>
      </c>
      <c r="P1865" s="18">
        <v>764.22</v>
      </c>
      <c r="Q1865" s="14" t="s">
        <v>69</v>
      </c>
      <c r="R1865" s="14" t="s">
        <v>28</v>
      </c>
      <c r="S1865" s="14" t="s">
        <v>339</v>
      </c>
      <c r="T1865" s="14" t="s">
        <v>82</v>
      </c>
      <c r="U1865" s="14" t="s">
        <v>43</v>
      </c>
      <c r="V1865" s="14" t="s">
        <v>1003</v>
      </c>
    </row>
    <row r="1866" spans="1:22" ht="17.100000000000001" customHeight="1" x14ac:dyDescent="0.25">
      <c r="A1866" s="28" t="s">
        <v>5299</v>
      </c>
      <c r="B1866" s="10">
        <v>45280</v>
      </c>
      <c r="C1866" s="9">
        <f t="shared" si="29"/>
        <v>2023</v>
      </c>
      <c r="D1866" s="9" t="str">
        <f>TEXT(salestable[[#This Row],[OrderDate]],"MMM")</f>
        <v>Dec</v>
      </c>
      <c r="E1866" s="9" t="s">
        <v>5300</v>
      </c>
      <c r="F1866" s="9" t="s">
        <v>986</v>
      </c>
      <c r="G1866" s="9" t="s">
        <v>233</v>
      </c>
      <c r="H1866" s="9" t="s">
        <v>234</v>
      </c>
      <c r="I1866" s="9" t="s">
        <v>108</v>
      </c>
      <c r="J1866" s="9" t="s">
        <v>68</v>
      </c>
      <c r="K1866" s="25">
        <v>3</v>
      </c>
      <c r="L1866" s="11">
        <v>109.37</v>
      </c>
      <c r="M1866" s="12">
        <v>0</v>
      </c>
      <c r="N1866" s="13">
        <v>39.369999999999997</v>
      </c>
      <c r="O1866" s="13">
        <v>3.82</v>
      </c>
      <c r="P1866" s="13">
        <v>371.3</v>
      </c>
      <c r="Q1866" s="9" t="s">
        <v>69</v>
      </c>
      <c r="R1866" s="9" t="s">
        <v>28</v>
      </c>
      <c r="S1866" s="9" t="s">
        <v>60</v>
      </c>
      <c r="T1866" s="9" t="s">
        <v>61</v>
      </c>
      <c r="U1866" s="9" t="s">
        <v>91</v>
      </c>
      <c r="V1866" s="9" t="s">
        <v>5301</v>
      </c>
    </row>
    <row r="1867" spans="1:22" ht="17.100000000000001" customHeight="1" x14ac:dyDescent="0.25">
      <c r="A1867" s="29" t="s">
        <v>5302</v>
      </c>
      <c r="B1867" s="15">
        <v>44962</v>
      </c>
      <c r="C1867" s="9">
        <f t="shared" si="29"/>
        <v>2023</v>
      </c>
      <c r="D1867" s="9" t="str">
        <f>TEXT(salestable[[#This Row],[OrderDate]],"MMM")</f>
        <v>Feb</v>
      </c>
      <c r="E1867" s="14" t="s">
        <v>5303</v>
      </c>
      <c r="F1867" s="14" t="s">
        <v>291</v>
      </c>
      <c r="G1867" s="14" t="s">
        <v>208</v>
      </c>
      <c r="H1867" s="14" t="s">
        <v>209</v>
      </c>
      <c r="I1867" s="14" t="s">
        <v>38</v>
      </c>
      <c r="J1867" s="14" t="s">
        <v>123</v>
      </c>
      <c r="K1867" s="25">
        <v>3</v>
      </c>
      <c r="L1867" s="16">
        <v>537.4</v>
      </c>
      <c r="M1867" s="17">
        <v>0</v>
      </c>
      <c r="N1867" s="18">
        <v>193.46</v>
      </c>
      <c r="O1867" s="18">
        <v>7.66</v>
      </c>
      <c r="P1867" s="18">
        <v>1813.32</v>
      </c>
      <c r="Q1867" s="14" t="s">
        <v>69</v>
      </c>
      <c r="R1867" s="14" t="s">
        <v>28</v>
      </c>
      <c r="S1867" s="14" t="s">
        <v>182</v>
      </c>
      <c r="T1867" s="14" t="s">
        <v>183</v>
      </c>
      <c r="U1867" s="14" t="s">
        <v>43</v>
      </c>
      <c r="V1867" s="14" t="s">
        <v>4905</v>
      </c>
    </row>
    <row r="1868" spans="1:22" ht="17.100000000000001" customHeight="1" x14ac:dyDescent="0.25">
      <c r="A1868" s="28" t="s">
        <v>5304</v>
      </c>
      <c r="B1868" s="10">
        <v>44724</v>
      </c>
      <c r="C1868" s="9">
        <f t="shared" si="29"/>
        <v>2022</v>
      </c>
      <c r="D1868" s="9" t="str">
        <f>TEXT(salestable[[#This Row],[OrderDate]],"MMM")</f>
        <v>Jun</v>
      </c>
      <c r="E1868" s="9" t="s">
        <v>5305</v>
      </c>
      <c r="F1868" s="9" t="s">
        <v>549</v>
      </c>
      <c r="G1868" s="9" t="s">
        <v>812</v>
      </c>
      <c r="H1868" s="9" t="s">
        <v>813</v>
      </c>
      <c r="I1868" s="9" t="s">
        <v>180</v>
      </c>
      <c r="J1868" s="9" t="s">
        <v>39</v>
      </c>
      <c r="K1868" s="25">
        <v>3</v>
      </c>
      <c r="L1868" s="11">
        <v>385.2</v>
      </c>
      <c r="M1868" s="12">
        <v>0</v>
      </c>
      <c r="N1868" s="13">
        <v>92.45</v>
      </c>
      <c r="O1868" s="13">
        <v>7</v>
      </c>
      <c r="P1868" s="13">
        <v>1255.05</v>
      </c>
      <c r="Q1868" s="9" t="s">
        <v>69</v>
      </c>
      <c r="R1868" s="9" t="s">
        <v>28</v>
      </c>
      <c r="S1868" s="9" t="s">
        <v>89</v>
      </c>
      <c r="T1868" s="9" t="s">
        <v>90</v>
      </c>
      <c r="U1868" s="9" t="s">
        <v>235</v>
      </c>
      <c r="V1868" s="9" t="s">
        <v>5306</v>
      </c>
    </row>
    <row r="1869" spans="1:22" ht="17.100000000000001" customHeight="1" x14ac:dyDescent="0.25">
      <c r="A1869" s="29" t="s">
        <v>5307</v>
      </c>
      <c r="B1869" s="15">
        <v>45304</v>
      </c>
      <c r="C1869" s="9">
        <f t="shared" si="29"/>
        <v>2024</v>
      </c>
      <c r="D1869" s="9" t="str">
        <f>TEXT(salestable[[#This Row],[OrderDate]],"MMM")</f>
        <v>Jan</v>
      </c>
      <c r="E1869" s="14" t="s">
        <v>5308</v>
      </c>
      <c r="F1869" s="14" t="s">
        <v>1509</v>
      </c>
      <c r="G1869" s="14" t="s">
        <v>66</v>
      </c>
      <c r="H1869" s="14" t="s">
        <v>67</v>
      </c>
      <c r="I1869" s="14" t="s">
        <v>98</v>
      </c>
      <c r="J1869" s="14" t="s">
        <v>109</v>
      </c>
      <c r="K1869" s="25">
        <v>1</v>
      </c>
      <c r="L1869" s="16">
        <v>414.78</v>
      </c>
      <c r="M1869" s="17">
        <v>0.25</v>
      </c>
      <c r="N1869" s="18">
        <v>56</v>
      </c>
      <c r="O1869" s="18">
        <v>4.1500000000000004</v>
      </c>
      <c r="P1869" s="18">
        <v>371.23</v>
      </c>
      <c r="Q1869" s="14" t="s">
        <v>80</v>
      </c>
      <c r="R1869" s="14" t="s">
        <v>132</v>
      </c>
      <c r="S1869" s="14" t="s">
        <v>71</v>
      </c>
      <c r="T1869" s="14" t="s">
        <v>42</v>
      </c>
      <c r="U1869" s="14" t="s">
        <v>91</v>
      </c>
      <c r="V1869" s="14" t="s">
        <v>3324</v>
      </c>
    </row>
    <row r="1870" spans="1:22" ht="17.100000000000001" customHeight="1" x14ac:dyDescent="0.25">
      <c r="A1870" s="28" t="s">
        <v>5309</v>
      </c>
      <c r="B1870" s="10">
        <v>44141</v>
      </c>
      <c r="C1870" s="9">
        <f t="shared" si="29"/>
        <v>2020</v>
      </c>
      <c r="D1870" s="9" t="str">
        <f>TEXT(salestable[[#This Row],[OrderDate]],"MMM")</f>
        <v>Nov</v>
      </c>
      <c r="E1870" s="9" t="s">
        <v>5310</v>
      </c>
      <c r="F1870" s="9" t="s">
        <v>159</v>
      </c>
      <c r="G1870" s="9" t="s">
        <v>352</v>
      </c>
      <c r="H1870" s="9" t="s">
        <v>353</v>
      </c>
      <c r="I1870" s="9" t="s">
        <v>108</v>
      </c>
      <c r="J1870" s="9" t="s">
        <v>26</v>
      </c>
      <c r="K1870" s="25">
        <v>3</v>
      </c>
      <c r="L1870" s="11">
        <v>92.56</v>
      </c>
      <c r="M1870" s="12">
        <v>0.15</v>
      </c>
      <c r="N1870" s="13">
        <v>18.88</v>
      </c>
      <c r="O1870" s="13">
        <v>12.08</v>
      </c>
      <c r="P1870" s="13">
        <v>266.99</v>
      </c>
      <c r="Q1870" s="9" t="s">
        <v>69</v>
      </c>
      <c r="R1870" s="9" t="s">
        <v>28</v>
      </c>
      <c r="S1870" s="9" t="s">
        <v>154</v>
      </c>
      <c r="T1870" s="9" t="s">
        <v>155</v>
      </c>
      <c r="U1870" s="9" t="s">
        <v>43</v>
      </c>
      <c r="V1870" s="9" t="s">
        <v>5311</v>
      </c>
    </row>
    <row r="1871" spans="1:22" ht="17.100000000000001" customHeight="1" x14ac:dyDescent="0.25">
      <c r="A1871" s="29" t="s">
        <v>5312</v>
      </c>
      <c r="B1871" s="15">
        <v>44569</v>
      </c>
      <c r="C1871" s="9">
        <f t="shared" si="29"/>
        <v>2022</v>
      </c>
      <c r="D1871" s="9" t="str">
        <f>TEXT(salestable[[#This Row],[OrderDate]],"MMM")</f>
        <v>Jan</v>
      </c>
      <c r="E1871" s="14" t="s">
        <v>5313</v>
      </c>
      <c r="F1871" s="14" t="s">
        <v>772</v>
      </c>
      <c r="G1871" s="14" t="s">
        <v>945</v>
      </c>
      <c r="H1871" s="14" t="s">
        <v>946</v>
      </c>
      <c r="I1871" s="14" t="s">
        <v>180</v>
      </c>
      <c r="J1871" s="14" t="s">
        <v>263</v>
      </c>
      <c r="K1871" s="25">
        <v>4</v>
      </c>
      <c r="L1871" s="16">
        <v>465.71</v>
      </c>
      <c r="M1871" s="17">
        <v>0.1</v>
      </c>
      <c r="N1871" s="18">
        <v>201.19</v>
      </c>
      <c r="O1871" s="18">
        <v>2.06</v>
      </c>
      <c r="P1871" s="18">
        <v>1879.81</v>
      </c>
      <c r="Q1871" s="14" t="s">
        <v>69</v>
      </c>
      <c r="R1871" s="14" t="s">
        <v>28</v>
      </c>
      <c r="S1871" s="14" t="s">
        <v>71</v>
      </c>
      <c r="T1871" s="14" t="s">
        <v>42</v>
      </c>
      <c r="U1871" s="14" t="s">
        <v>43</v>
      </c>
      <c r="V1871" s="14" t="s">
        <v>5314</v>
      </c>
    </row>
    <row r="1872" spans="1:22" ht="17.100000000000001" customHeight="1" x14ac:dyDescent="0.25">
      <c r="A1872" s="28" t="s">
        <v>5315</v>
      </c>
      <c r="B1872" s="10">
        <v>45024</v>
      </c>
      <c r="C1872" s="9">
        <f t="shared" si="29"/>
        <v>2023</v>
      </c>
      <c r="D1872" s="9" t="str">
        <f>TEXT(salestable[[#This Row],[OrderDate]],"MMM")</f>
        <v>Apr</v>
      </c>
      <c r="E1872" s="9" t="s">
        <v>5316</v>
      </c>
      <c r="F1872" s="9" t="s">
        <v>849</v>
      </c>
      <c r="G1872" s="9" t="s">
        <v>48</v>
      </c>
      <c r="H1872" s="9" t="s">
        <v>49</v>
      </c>
      <c r="I1872" s="9" t="s">
        <v>98</v>
      </c>
      <c r="J1872" s="9" t="s">
        <v>79</v>
      </c>
      <c r="K1872" s="25">
        <v>2</v>
      </c>
      <c r="L1872" s="11">
        <v>455.15</v>
      </c>
      <c r="M1872" s="12">
        <v>0</v>
      </c>
      <c r="N1872" s="13">
        <v>72.819999999999993</v>
      </c>
      <c r="O1872" s="13">
        <v>7.49</v>
      </c>
      <c r="P1872" s="13">
        <v>990.61</v>
      </c>
      <c r="Q1872" s="9" t="s">
        <v>40</v>
      </c>
      <c r="R1872" s="9" t="s">
        <v>28</v>
      </c>
      <c r="S1872" s="9" t="s">
        <v>60</v>
      </c>
      <c r="T1872" s="9" t="s">
        <v>61</v>
      </c>
      <c r="U1872" s="9" t="s">
        <v>43</v>
      </c>
      <c r="V1872" s="9" t="s">
        <v>3032</v>
      </c>
    </row>
    <row r="1873" spans="1:22" ht="17.100000000000001" customHeight="1" x14ac:dyDescent="0.25">
      <c r="A1873" s="29" t="s">
        <v>5317</v>
      </c>
      <c r="B1873" s="15">
        <v>44376</v>
      </c>
      <c r="C1873" s="9">
        <f t="shared" si="29"/>
        <v>2021</v>
      </c>
      <c r="D1873" s="9" t="str">
        <f>TEXT(salestable[[#This Row],[OrderDate]],"MMM")</f>
        <v>Jun</v>
      </c>
      <c r="E1873" s="14" t="s">
        <v>5318</v>
      </c>
      <c r="F1873" s="14" t="s">
        <v>753</v>
      </c>
      <c r="G1873" s="14" t="s">
        <v>137</v>
      </c>
      <c r="H1873" s="14" t="s">
        <v>138</v>
      </c>
      <c r="I1873" s="14" t="s">
        <v>98</v>
      </c>
      <c r="J1873" s="14" t="s">
        <v>79</v>
      </c>
      <c r="K1873" s="25">
        <v>5</v>
      </c>
      <c r="L1873" s="16">
        <v>587.86</v>
      </c>
      <c r="M1873" s="17">
        <v>0.05</v>
      </c>
      <c r="N1873" s="18">
        <v>335.08</v>
      </c>
      <c r="O1873" s="18">
        <v>13.78</v>
      </c>
      <c r="P1873" s="18">
        <v>3141.2</v>
      </c>
      <c r="Q1873" s="14" t="s">
        <v>40</v>
      </c>
      <c r="R1873" s="14" t="s">
        <v>28</v>
      </c>
      <c r="S1873" s="14" t="s">
        <v>139</v>
      </c>
      <c r="T1873" s="14" t="s">
        <v>140</v>
      </c>
      <c r="U1873" s="14" t="s">
        <v>43</v>
      </c>
      <c r="V1873" s="14" t="s">
        <v>5319</v>
      </c>
    </row>
    <row r="1874" spans="1:22" ht="17.100000000000001" customHeight="1" x14ac:dyDescent="0.25">
      <c r="A1874" s="28" t="s">
        <v>5320</v>
      </c>
      <c r="B1874" s="10">
        <v>44244</v>
      </c>
      <c r="C1874" s="9">
        <f t="shared" si="29"/>
        <v>2021</v>
      </c>
      <c r="D1874" s="9" t="str">
        <f>TEXT(salestable[[#This Row],[OrderDate]],"MMM")</f>
        <v>Feb</v>
      </c>
      <c r="E1874" s="9" t="s">
        <v>5321</v>
      </c>
      <c r="F1874" s="9" t="s">
        <v>214</v>
      </c>
      <c r="G1874" s="9" t="s">
        <v>233</v>
      </c>
      <c r="H1874" s="9" t="s">
        <v>234</v>
      </c>
      <c r="I1874" s="9" t="s">
        <v>50</v>
      </c>
      <c r="J1874" s="9" t="s">
        <v>39</v>
      </c>
      <c r="K1874" s="25">
        <v>3</v>
      </c>
      <c r="L1874" s="11">
        <v>407.19</v>
      </c>
      <c r="M1874" s="12">
        <v>0.05</v>
      </c>
      <c r="N1874" s="13">
        <v>92.84</v>
      </c>
      <c r="O1874" s="13">
        <v>3.72</v>
      </c>
      <c r="P1874" s="13">
        <v>1257.05</v>
      </c>
      <c r="Q1874" s="9" t="s">
        <v>80</v>
      </c>
      <c r="R1874" s="9" t="s">
        <v>28</v>
      </c>
      <c r="S1874" s="9" t="s">
        <v>116</v>
      </c>
      <c r="T1874" s="9" t="s">
        <v>42</v>
      </c>
      <c r="U1874" s="9" t="s">
        <v>43</v>
      </c>
      <c r="V1874" s="9" t="s">
        <v>2097</v>
      </c>
    </row>
    <row r="1875" spans="1:22" ht="17.100000000000001" customHeight="1" x14ac:dyDescent="0.25">
      <c r="A1875" s="29" t="s">
        <v>5322</v>
      </c>
      <c r="B1875" s="15">
        <v>44081</v>
      </c>
      <c r="C1875" s="9">
        <f t="shared" si="29"/>
        <v>2020</v>
      </c>
      <c r="D1875" s="9" t="str">
        <f>TEXT(salestable[[#This Row],[OrderDate]],"MMM")</f>
        <v>Sep</v>
      </c>
      <c r="E1875" s="14" t="s">
        <v>5323</v>
      </c>
      <c r="F1875" s="14" t="s">
        <v>2468</v>
      </c>
      <c r="G1875" s="14" t="s">
        <v>319</v>
      </c>
      <c r="H1875" s="14" t="s">
        <v>320</v>
      </c>
      <c r="I1875" s="14" t="s">
        <v>108</v>
      </c>
      <c r="J1875" s="14" t="s">
        <v>39</v>
      </c>
      <c r="K1875" s="25">
        <v>5</v>
      </c>
      <c r="L1875" s="16">
        <v>62.33</v>
      </c>
      <c r="M1875" s="17">
        <v>0</v>
      </c>
      <c r="N1875" s="18">
        <v>15.58</v>
      </c>
      <c r="O1875" s="18">
        <v>14.08</v>
      </c>
      <c r="P1875" s="18">
        <v>341.31</v>
      </c>
      <c r="Q1875" s="14" t="s">
        <v>69</v>
      </c>
      <c r="R1875" s="14" t="s">
        <v>132</v>
      </c>
      <c r="S1875" s="14" t="s">
        <v>60</v>
      </c>
      <c r="T1875" s="14" t="s">
        <v>61</v>
      </c>
      <c r="U1875" s="14" t="s">
        <v>235</v>
      </c>
      <c r="V1875" s="14" t="s">
        <v>5324</v>
      </c>
    </row>
    <row r="1876" spans="1:22" ht="17.100000000000001" customHeight="1" x14ac:dyDescent="0.25">
      <c r="A1876" s="28" t="s">
        <v>5325</v>
      </c>
      <c r="B1876" s="10">
        <v>44589</v>
      </c>
      <c r="C1876" s="9">
        <f t="shared" si="29"/>
        <v>2022</v>
      </c>
      <c r="D1876" s="9" t="str">
        <f>TEXT(salestable[[#This Row],[OrderDate]],"MMM")</f>
        <v>Jan</v>
      </c>
      <c r="E1876" s="9" t="s">
        <v>5326</v>
      </c>
      <c r="F1876" s="9" t="s">
        <v>768</v>
      </c>
      <c r="G1876" s="9" t="s">
        <v>114</v>
      </c>
      <c r="H1876" s="9" t="s">
        <v>115</v>
      </c>
      <c r="I1876" s="9" t="s">
        <v>108</v>
      </c>
      <c r="J1876" s="9" t="s">
        <v>58</v>
      </c>
      <c r="K1876" s="25">
        <v>3</v>
      </c>
      <c r="L1876" s="11">
        <v>230.73</v>
      </c>
      <c r="M1876" s="12">
        <v>0.25</v>
      </c>
      <c r="N1876" s="13">
        <v>25.96</v>
      </c>
      <c r="O1876" s="13">
        <v>2.19</v>
      </c>
      <c r="P1876" s="13">
        <v>547.29</v>
      </c>
      <c r="Q1876" s="9" t="s">
        <v>69</v>
      </c>
      <c r="R1876" s="9" t="s">
        <v>28</v>
      </c>
      <c r="S1876" s="9" t="s">
        <v>29</v>
      </c>
      <c r="T1876" s="9" t="s">
        <v>30</v>
      </c>
      <c r="U1876" s="9" t="s">
        <v>43</v>
      </c>
      <c r="V1876" s="9" t="s">
        <v>1074</v>
      </c>
    </row>
    <row r="1877" spans="1:22" ht="17.100000000000001" customHeight="1" x14ac:dyDescent="0.25">
      <c r="A1877" s="29" t="s">
        <v>5327</v>
      </c>
      <c r="B1877" s="15">
        <v>45635</v>
      </c>
      <c r="C1877" s="9">
        <f t="shared" si="29"/>
        <v>2024</v>
      </c>
      <c r="D1877" s="9" t="str">
        <f>TEXT(salestable[[#This Row],[OrderDate]],"MMM")</f>
        <v>Dec</v>
      </c>
      <c r="E1877" s="14" t="s">
        <v>5328</v>
      </c>
      <c r="F1877" s="14" t="s">
        <v>465</v>
      </c>
      <c r="G1877" s="14" t="s">
        <v>391</v>
      </c>
      <c r="H1877" s="14" t="s">
        <v>392</v>
      </c>
      <c r="I1877" s="14" t="s">
        <v>180</v>
      </c>
      <c r="J1877" s="14" t="s">
        <v>354</v>
      </c>
      <c r="K1877" s="25">
        <v>1</v>
      </c>
      <c r="L1877" s="16">
        <v>60.68</v>
      </c>
      <c r="M1877" s="17">
        <v>0</v>
      </c>
      <c r="N1877" s="18">
        <v>3.03</v>
      </c>
      <c r="O1877" s="18">
        <v>8.26</v>
      </c>
      <c r="P1877" s="18">
        <v>71.97</v>
      </c>
      <c r="Q1877" s="14" t="s">
        <v>40</v>
      </c>
      <c r="R1877" s="14" t="s">
        <v>28</v>
      </c>
      <c r="S1877" s="14" t="s">
        <v>139</v>
      </c>
      <c r="T1877" s="14" t="s">
        <v>140</v>
      </c>
      <c r="U1877" s="14" t="s">
        <v>43</v>
      </c>
      <c r="V1877" s="14" t="s">
        <v>2790</v>
      </c>
    </row>
    <row r="1878" spans="1:22" ht="17.100000000000001" customHeight="1" x14ac:dyDescent="0.25">
      <c r="A1878" s="28" t="s">
        <v>5329</v>
      </c>
      <c r="B1878" s="10">
        <v>44995</v>
      </c>
      <c r="C1878" s="9">
        <f t="shared" si="29"/>
        <v>2023</v>
      </c>
      <c r="D1878" s="9" t="str">
        <f>TEXT(salestable[[#This Row],[OrderDate]],"MMM")</f>
        <v>Mar</v>
      </c>
      <c r="E1878" s="9" t="s">
        <v>5330</v>
      </c>
      <c r="F1878" s="9" t="s">
        <v>620</v>
      </c>
      <c r="G1878" s="9" t="s">
        <v>469</v>
      </c>
      <c r="H1878" s="9" t="s">
        <v>470</v>
      </c>
      <c r="I1878" s="9" t="s">
        <v>50</v>
      </c>
      <c r="J1878" s="9" t="s">
        <v>256</v>
      </c>
      <c r="K1878" s="25">
        <v>1</v>
      </c>
      <c r="L1878" s="11">
        <v>324.70999999999998</v>
      </c>
      <c r="M1878" s="12">
        <v>0</v>
      </c>
      <c r="N1878" s="13">
        <v>38.97</v>
      </c>
      <c r="O1878" s="13">
        <v>7.62</v>
      </c>
      <c r="P1878" s="13">
        <v>371.3</v>
      </c>
      <c r="Q1878" s="9" t="s">
        <v>69</v>
      </c>
      <c r="R1878" s="9" t="s">
        <v>132</v>
      </c>
      <c r="S1878" s="9" t="s">
        <v>89</v>
      </c>
      <c r="T1878" s="9" t="s">
        <v>90</v>
      </c>
      <c r="U1878" s="9" t="s">
        <v>91</v>
      </c>
      <c r="V1878" s="9" t="s">
        <v>1562</v>
      </c>
    </row>
    <row r="1879" spans="1:22" ht="17.100000000000001" customHeight="1" x14ac:dyDescent="0.25">
      <c r="A1879" s="29" t="s">
        <v>5331</v>
      </c>
      <c r="B1879" s="15">
        <v>45128</v>
      </c>
      <c r="C1879" s="9">
        <f t="shared" si="29"/>
        <v>2023</v>
      </c>
      <c r="D1879" s="9" t="str">
        <f>TEXT(salestable[[#This Row],[OrderDate]],"MMM")</f>
        <v>Jul</v>
      </c>
      <c r="E1879" s="14" t="s">
        <v>5332</v>
      </c>
      <c r="F1879" s="14" t="s">
        <v>1402</v>
      </c>
      <c r="G1879" s="14" t="s">
        <v>456</v>
      </c>
      <c r="H1879" s="14" t="s">
        <v>457</v>
      </c>
      <c r="I1879" s="14" t="s">
        <v>108</v>
      </c>
      <c r="J1879" s="14" t="s">
        <v>354</v>
      </c>
      <c r="K1879" s="25">
        <v>3</v>
      </c>
      <c r="L1879" s="16">
        <v>141.72</v>
      </c>
      <c r="M1879" s="17">
        <v>0.05</v>
      </c>
      <c r="N1879" s="18">
        <v>48.47</v>
      </c>
      <c r="O1879" s="18">
        <v>1.36</v>
      </c>
      <c r="P1879" s="18">
        <v>453.73</v>
      </c>
      <c r="Q1879" s="14" t="s">
        <v>40</v>
      </c>
      <c r="R1879" s="14" t="s">
        <v>132</v>
      </c>
      <c r="S1879" s="14" t="s">
        <v>71</v>
      </c>
      <c r="T1879" s="14" t="s">
        <v>42</v>
      </c>
      <c r="U1879" s="14" t="s">
        <v>43</v>
      </c>
      <c r="V1879" s="14" t="s">
        <v>5333</v>
      </c>
    </row>
    <row r="1880" spans="1:22" ht="17.100000000000001" customHeight="1" x14ac:dyDescent="0.25">
      <c r="A1880" s="28" t="s">
        <v>5334</v>
      </c>
      <c r="B1880" s="10">
        <v>45270</v>
      </c>
      <c r="C1880" s="9">
        <f t="shared" si="29"/>
        <v>2023</v>
      </c>
      <c r="D1880" s="9" t="str">
        <f>TEXT(salestable[[#This Row],[OrderDate]],"MMM")</f>
        <v>Dec</v>
      </c>
      <c r="E1880" s="9" t="s">
        <v>5335</v>
      </c>
      <c r="F1880" s="9" t="s">
        <v>706</v>
      </c>
      <c r="G1880" s="9" t="s">
        <v>137</v>
      </c>
      <c r="H1880" s="9" t="s">
        <v>138</v>
      </c>
      <c r="I1880" s="9" t="s">
        <v>25</v>
      </c>
      <c r="J1880" s="9" t="s">
        <v>68</v>
      </c>
      <c r="K1880" s="25">
        <v>5</v>
      </c>
      <c r="L1880" s="11">
        <v>39.380000000000003</v>
      </c>
      <c r="M1880" s="12">
        <v>0.1</v>
      </c>
      <c r="N1880" s="13">
        <v>21.27</v>
      </c>
      <c r="O1880" s="13">
        <v>3.91</v>
      </c>
      <c r="P1880" s="13">
        <v>202.39</v>
      </c>
      <c r="Q1880" s="9" t="s">
        <v>27</v>
      </c>
      <c r="R1880" s="9" t="s">
        <v>28</v>
      </c>
      <c r="S1880" s="9" t="s">
        <v>221</v>
      </c>
      <c r="T1880" s="9" t="s">
        <v>222</v>
      </c>
      <c r="U1880" s="9" t="s">
        <v>43</v>
      </c>
      <c r="V1880" s="9" t="s">
        <v>1633</v>
      </c>
    </row>
    <row r="1881" spans="1:22" ht="17.100000000000001" customHeight="1" x14ac:dyDescent="0.25">
      <c r="A1881" s="29" t="s">
        <v>5336</v>
      </c>
      <c r="B1881" s="15">
        <v>45462</v>
      </c>
      <c r="C1881" s="9">
        <f t="shared" si="29"/>
        <v>2024</v>
      </c>
      <c r="D1881" s="9" t="str">
        <f>TEXT(salestable[[#This Row],[OrderDate]],"MMM")</f>
        <v>Jun</v>
      </c>
      <c r="E1881" s="14" t="s">
        <v>5337</v>
      </c>
      <c r="F1881" s="14" t="s">
        <v>187</v>
      </c>
      <c r="G1881" s="14" t="s">
        <v>66</v>
      </c>
      <c r="H1881" s="14" t="s">
        <v>67</v>
      </c>
      <c r="I1881" s="14" t="s">
        <v>180</v>
      </c>
      <c r="J1881" s="14" t="s">
        <v>256</v>
      </c>
      <c r="K1881" s="25">
        <v>3</v>
      </c>
      <c r="L1881" s="16">
        <v>303.32</v>
      </c>
      <c r="M1881" s="17">
        <v>0.25</v>
      </c>
      <c r="N1881" s="18">
        <v>0</v>
      </c>
      <c r="O1881" s="18">
        <v>7.76</v>
      </c>
      <c r="P1881" s="18">
        <v>690.23</v>
      </c>
      <c r="Q1881" s="14" t="s">
        <v>59</v>
      </c>
      <c r="R1881" s="14" t="s">
        <v>132</v>
      </c>
      <c r="S1881" s="14" t="s">
        <v>71</v>
      </c>
      <c r="T1881" s="14" t="s">
        <v>42</v>
      </c>
      <c r="U1881" s="14" t="s">
        <v>43</v>
      </c>
      <c r="V1881" s="14" t="s">
        <v>5311</v>
      </c>
    </row>
    <row r="1882" spans="1:22" ht="17.100000000000001" customHeight="1" x14ac:dyDescent="0.25">
      <c r="A1882" s="28" t="s">
        <v>5338</v>
      </c>
      <c r="B1882" s="10">
        <v>45593</v>
      </c>
      <c r="C1882" s="9">
        <f t="shared" si="29"/>
        <v>2024</v>
      </c>
      <c r="D1882" s="9" t="str">
        <f>TEXT(salestable[[#This Row],[OrderDate]],"MMM")</f>
        <v>Oct</v>
      </c>
      <c r="E1882" s="9" t="s">
        <v>5339</v>
      </c>
      <c r="F1882" s="9" t="s">
        <v>95</v>
      </c>
      <c r="G1882" s="9" t="s">
        <v>261</v>
      </c>
      <c r="H1882" s="9" t="s">
        <v>262</v>
      </c>
      <c r="I1882" s="9" t="s">
        <v>180</v>
      </c>
      <c r="J1882" s="9" t="s">
        <v>68</v>
      </c>
      <c r="K1882" s="25">
        <v>2</v>
      </c>
      <c r="L1882" s="11">
        <v>247.26</v>
      </c>
      <c r="M1882" s="12">
        <v>0</v>
      </c>
      <c r="N1882" s="13">
        <v>24.73</v>
      </c>
      <c r="O1882" s="13">
        <v>4.82</v>
      </c>
      <c r="P1882" s="13">
        <v>524.07000000000005</v>
      </c>
      <c r="Q1882" s="9" t="s">
        <v>69</v>
      </c>
      <c r="R1882" s="9" t="s">
        <v>28</v>
      </c>
      <c r="S1882" s="9" t="s">
        <v>210</v>
      </c>
      <c r="T1882" s="9" t="s">
        <v>42</v>
      </c>
      <c r="U1882" s="9" t="s">
        <v>72</v>
      </c>
      <c r="V1882" s="9" t="s">
        <v>5340</v>
      </c>
    </row>
    <row r="1883" spans="1:22" ht="17.100000000000001" customHeight="1" x14ac:dyDescent="0.25">
      <c r="A1883" s="29" t="s">
        <v>5341</v>
      </c>
      <c r="B1883" s="15">
        <v>44893</v>
      </c>
      <c r="C1883" s="9">
        <f t="shared" si="29"/>
        <v>2022</v>
      </c>
      <c r="D1883" s="9" t="str">
        <f>TEXT(salestable[[#This Row],[OrderDate]],"MMM")</f>
        <v>Nov</v>
      </c>
      <c r="E1883" s="14" t="s">
        <v>5342</v>
      </c>
      <c r="F1883" s="14" t="s">
        <v>670</v>
      </c>
      <c r="G1883" s="14" t="s">
        <v>469</v>
      </c>
      <c r="H1883" s="14" t="s">
        <v>470</v>
      </c>
      <c r="I1883" s="14" t="s">
        <v>50</v>
      </c>
      <c r="J1883" s="14" t="s">
        <v>68</v>
      </c>
      <c r="K1883" s="25">
        <v>3</v>
      </c>
      <c r="L1883" s="16">
        <v>73.72</v>
      </c>
      <c r="M1883" s="17">
        <v>0</v>
      </c>
      <c r="N1883" s="18">
        <v>39.81</v>
      </c>
      <c r="O1883" s="18">
        <v>3.29</v>
      </c>
      <c r="P1883" s="18">
        <v>264.26</v>
      </c>
      <c r="Q1883" s="14" t="s">
        <v>40</v>
      </c>
      <c r="R1883" s="14" t="s">
        <v>28</v>
      </c>
      <c r="S1883" s="14" t="s">
        <v>89</v>
      </c>
      <c r="T1883" s="14" t="s">
        <v>90</v>
      </c>
      <c r="U1883" s="14" t="s">
        <v>43</v>
      </c>
      <c r="V1883" s="14" t="s">
        <v>3583</v>
      </c>
    </row>
    <row r="1884" spans="1:22" ht="17.100000000000001" customHeight="1" x14ac:dyDescent="0.25">
      <c r="A1884" s="28" t="s">
        <v>5343</v>
      </c>
      <c r="B1884" s="10">
        <v>44644</v>
      </c>
      <c r="C1884" s="9">
        <f t="shared" si="29"/>
        <v>2022</v>
      </c>
      <c r="D1884" s="9" t="str">
        <f>TEXT(salestable[[#This Row],[OrderDate]],"MMM")</f>
        <v>Mar</v>
      </c>
      <c r="E1884" s="9" t="s">
        <v>5344</v>
      </c>
      <c r="F1884" s="9" t="s">
        <v>347</v>
      </c>
      <c r="G1884" s="9" t="s">
        <v>261</v>
      </c>
      <c r="H1884" s="9" t="s">
        <v>262</v>
      </c>
      <c r="I1884" s="9" t="s">
        <v>38</v>
      </c>
      <c r="J1884" s="9" t="s">
        <v>256</v>
      </c>
      <c r="K1884" s="25">
        <v>5</v>
      </c>
      <c r="L1884" s="11">
        <v>538.69000000000005</v>
      </c>
      <c r="M1884" s="12">
        <v>0.25</v>
      </c>
      <c r="N1884" s="13">
        <v>161.61000000000001</v>
      </c>
      <c r="O1884" s="13">
        <v>0.26</v>
      </c>
      <c r="P1884" s="13">
        <v>2181.96</v>
      </c>
      <c r="Q1884" s="9" t="s">
        <v>27</v>
      </c>
      <c r="R1884" s="9" t="s">
        <v>70</v>
      </c>
      <c r="S1884" s="9" t="s">
        <v>139</v>
      </c>
      <c r="T1884" s="9" t="s">
        <v>140</v>
      </c>
      <c r="U1884" s="9" t="s">
        <v>43</v>
      </c>
      <c r="V1884" s="9" t="s">
        <v>5345</v>
      </c>
    </row>
    <row r="1885" spans="1:22" ht="17.100000000000001" customHeight="1" x14ac:dyDescent="0.25">
      <c r="A1885" s="29" t="s">
        <v>5346</v>
      </c>
      <c r="B1885" s="15">
        <v>43859</v>
      </c>
      <c r="C1885" s="9">
        <f t="shared" si="29"/>
        <v>2020</v>
      </c>
      <c r="D1885" s="9" t="str">
        <f>TEXT(salestable[[#This Row],[OrderDate]],"MMM")</f>
        <v>Jan</v>
      </c>
      <c r="E1885" s="14" t="s">
        <v>5347</v>
      </c>
      <c r="F1885" s="14" t="s">
        <v>1614</v>
      </c>
      <c r="G1885" s="14" t="s">
        <v>196</v>
      </c>
      <c r="H1885" s="14" t="s">
        <v>197</v>
      </c>
      <c r="I1885" s="14" t="s">
        <v>180</v>
      </c>
      <c r="J1885" s="14" t="s">
        <v>263</v>
      </c>
      <c r="K1885" s="25">
        <v>3</v>
      </c>
      <c r="L1885" s="16">
        <v>241.82</v>
      </c>
      <c r="M1885" s="17">
        <v>0.1</v>
      </c>
      <c r="N1885" s="18">
        <v>0</v>
      </c>
      <c r="O1885" s="18">
        <v>14.56</v>
      </c>
      <c r="P1885" s="18">
        <v>667.47</v>
      </c>
      <c r="Q1885" s="14" t="s">
        <v>69</v>
      </c>
      <c r="R1885" s="14" t="s">
        <v>28</v>
      </c>
      <c r="S1885" s="14" t="s">
        <v>188</v>
      </c>
      <c r="T1885" s="14" t="s">
        <v>82</v>
      </c>
      <c r="U1885" s="14" t="s">
        <v>31</v>
      </c>
      <c r="V1885" s="14" t="s">
        <v>1506</v>
      </c>
    </row>
    <row r="1886" spans="1:22" ht="17.100000000000001" customHeight="1" x14ac:dyDescent="0.25">
      <c r="A1886" s="28" t="s">
        <v>5348</v>
      </c>
      <c r="B1886" s="10">
        <v>44788</v>
      </c>
      <c r="C1886" s="9">
        <f t="shared" si="29"/>
        <v>2022</v>
      </c>
      <c r="D1886" s="9" t="str">
        <f>TEXT(salestable[[#This Row],[OrderDate]],"MMM")</f>
        <v>Aug</v>
      </c>
      <c r="E1886" s="9" t="s">
        <v>5349</v>
      </c>
      <c r="F1886" s="9" t="s">
        <v>249</v>
      </c>
      <c r="G1886" s="9" t="s">
        <v>202</v>
      </c>
      <c r="H1886" s="9" t="s">
        <v>203</v>
      </c>
      <c r="I1886" s="9" t="s">
        <v>38</v>
      </c>
      <c r="J1886" s="9" t="s">
        <v>354</v>
      </c>
      <c r="K1886" s="25">
        <v>5</v>
      </c>
      <c r="L1886" s="11">
        <v>406.43</v>
      </c>
      <c r="M1886" s="12">
        <v>0</v>
      </c>
      <c r="N1886" s="13">
        <v>101.61</v>
      </c>
      <c r="O1886" s="13">
        <v>3.82</v>
      </c>
      <c r="P1886" s="13">
        <v>2137.58</v>
      </c>
      <c r="Q1886" s="9" t="s">
        <v>59</v>
      </c>
      <c r="R1886" s="9" t="s">
        <v>99</v>
      </c>
      <c r="S1886" s="9" t="s">
        <v>89</v>
      </c>
      <c r="T1886" s="9" t="s">
        <v>90</v>
      </c>
      <c r="U1886" s="9" t="s">
        <v>72</v>
      </c>
      <c r="V1886" s="9" t="s">
        <v>2008</v>
      </c>
    </row>
    <row r="1887" spans="1:22" ht="17.100000000000001" customHeight="1" x14ac:dyDescent="0.25">
      <c r="A1887" s="29" t="s">
        <v>5350</v>
      </c>
      <c r="B1887" s="15">
        <v>44307</v>
      </c>
      <c r="C1887" s="9">
        <f t="shared" si="29"/>
        <v>2021</v>
      </c>
      <c r="D1887" s="9" t="str">
        <f>TEXT(salestable[[#This Row],[OrderDate]],"MMM")</f>
        <v>Apr</v>
      </c>
      <c r="E1887" s="14" t="s">
        <v>5351</v>
      </c>
      <c r="F1887" s="14" t="s">
        <v>604</v>
      </c>
      <c r="G1887" s="14" t="s">
        <v>261</v>
      </c>
      <c r="H1887" s="14" t="s">
        <v>262</v>
      </c>
      <c r="I1887" s="14" t="s">
        <v>50</v>
      </c>
      <c r="J1887" s="14" t="s">
        <v>39</v>
      </c>
      <c r="K1887" s="25">
        <v>3</v>
      </c>
      <c r="L1887" s="16">
        <v>21.09</v>
      </c>
      <c r="M1887" s="17">
        <v>0.05</v>
      </c>
      <c r="N1887" s="18">
        <v>10.82</v>
      </c>
      <c r="O1887" s="18">
        <v>11.99</v>
      </c>
      <c r="P1887" s="18">
        <v>82.92</v>
      </c>
      <c r="Q1887" s="14" t="s">
        <v>40</v>
      </c>
      <c r="R1887" s="14" t="s">
        <v>28</v>
      </c>
      <c r="S1887" s="14" t="s">
        <v>221</v>
      </c>
      <c r="T1887" s="14" t="s">
        <v>222</v>
      </c>
      <c r="U1887" s="14" t="s">
        <v>43</v>
      </c>
      <c r="V1887" s="14" t="s">
        <v>5352</v>
      </c>
    </row>
    <row r="1888" spans="1:22" ht="17.100000000000001" customHeight="1" x14ac:dyDescent="0.25">
      <c r="A1888" s="28" t="s">
        <v>5353</v>
      </c>
      <c r="B1888" s="10">
        <v>44148</v>
      </c>
      <c r="C1888" s="9">
        <f t="shared" si="29"/>
        <v>2020</v>
      </c>
      <c r="D1888" s="9" t="str">
        <f>TEXT(salestable[[#This Row],[OrderDate]],"MMM")</f>
        <v>Nov</v>
      </c>
      <c r="E1888" s="9" t="s">
        <v>5354</v>
      </c>
      <c r="F1888" s="9" t="s">
        <v>538</v>
      </c>
      <c r="G1888" s="9" t="s">
        <v>434</v>
      </c>
      <c r="H1888" s="9" t="s">
        <v>435</v>
      </c>
      <c r="I1888" s="9" t="s">
        <v>38</v>
      </c>
      <c r="J1888" s="9" t="s">
        <v>79</v>
      </c>
      <c r="K1888" s="25">
        <v>3</v>
      </c>
      <c r="L1888" s="11">
        <v>70.069999999999993</v>
      </c>
      <c r="M1888" s="12">
        <v>0.1</v>
      </c>
      <c r="N1888" s="13">
        <v>15.14</v>
      </c>
      <c r="O1888" s="13">
        <v>6.29</v>
      </c>
      <c r="P1888" s="13">
        <v>210.62</v>
      </c>
      <c r="Q1888" s="9" t="s">
        <v>59</v>
      </c>
      <c r="R1888" s="9" t="s">
        <v>28</v>
      </c>
      <c r="S1888" s="9" t="s">
        <v>41</v>
      </c>
      <c r="T1888" s="9" t="s">
        <v>42</v>
      </c>
      <c r="U1888" s="9" t="s">
        <v>43</v>
      </c>
      <c r="V1888" s="9" t="s">
        <v>3775</v>
      </c>
    </row>
    <row r="1889" spans="1:22" ht="17.100000000000001" customHeight="1" x14ac:dyDescent="0.25">
      <c r="A1889" s="29" t="s">
        <v>5355</v>
      </c>
      <c r="B1889" s="15">
        <v>44075</v>
      </c>
      <c r="C1889" s="9">
        <f t="shared" si="29"/>
        <v>2020</v>
      </c>
      <c r="D1889" s="9" t="str">
        <f>TEXT(salestable[[#This Row],[OrderDate]],"MMM")</f>
        <v>Sep</v>
      </c>
      <c r="E1889" s="14" t="s">
        <v>5356</v>
      </c>
      <c r="F1889" s="14" t="s">
        <v>674</v>
      </c>
      <c r="G1889" s="14" t="s">
        <v>121</v>
      </c>
      <c r="H1889" s="14" t="s">
        <v>122</v>
      </c>
      <c r="I1889" s="14" t="s">
        <v>50</v>
      </c>
      <c r="J1889" s="14" t="s">
        <v>109</v>
      </c>
      <c r="K1889" s="25">
        <v>1</v>
      </c>
      <c r="L1889" s="16">
        <v>458.28</v>
      </c>
      <c r="M1889" s="17">
        <v>0</v>
      </c>
      <c r="N1889" s="18">
        <v>82.49</v>
      </c>
      <c r="O1889" s="18">
        <v>9.32</v>
      </c>
      <c r="P1889" s="18">
        <v>550.09</v>
      </c>
      <c r="Q1889" s="14" t="s">
        <v>69</v>
      </c>
      <c r="R1889" s="14" t="s">
        <v>99</v>
      </c>
      <c r="S1889" s="14" t="s">
        <v>100</v>
      </c>
      <c r="T1889" s="14" t="s">
        <v>101</v>
      </c>
      <c r="U1889" s="14" t="s">
        <v>43</v>
      </c>
      <c r="V1889" s="14" t="s">
        <v>1851</v>
      </c>
    </row>
    <row r="1890" spans="1:22" ht="17.100000000000001" customHeight="1" x14ac:dyDescent="0.25">
      <c r="A1890" s="28" t="s">
        <v>5357</v>
      </c>
      <c r="B1890" s="10">
        <v>44578</v>
      </c>
      <c r="C1890" s="9">
        <f t="shared" si="29"/>
        <v>2022</v>
      </c>
      <c r="D1890" s="9" t="str">
        <f>TEXT(salestable[[#This Row],[OrderDate]],"MMM")</f>
        <v>Jan</v>
      </c>
      <c r="E1890" s="9" t="s">
        <v>5358</v>
      </c>
      <c r="F1890" s="9" t="s">
        <v>555</v>
      </c>
      <c r="G1890" s="9" t="s">
        <v>164</v>
      </c>
      <c r="H1890" s="9" t="s">
        <v>165</v>
      </c>
      <c r="I1890" s="9" t="s">
        <v>108</v>
      </c>
      <c r="J1890" s="9" t="s">
        <v>79</v>
      </c>
      <c r="K1890" s="25">
        <v>4</v>
      </c>
      <c r="L1890" s="11">
        <v>156.86000000000001</v>
      </c>
      <c r="M1890" s="12">
        <v>0.05</v>
      </c>
      <c r="N1890" s="13">
        <v>29.8</v>
      </c>
      <c r="O1890" s="13">
        <v>13.97</v>
      </c>
      <c r="P1890" s="13">
        <v>639.84</v>
      </c>
      <c r="Q1890" s="9" t="s">
        <v>27</v>
      </c>
      <c r="R1890" s="9" t="s">
        <v>28</v>
      </c>
      <c r="S1890" s="9" t="s">
        <v>145</v>
      </c>
      <c r="T1890" s="9" t="s">
        <v>146</v>
      </c>
      <c r="U1890" s="9" t="s">
        <v>43</v>
      </c>
      <c r="V1890" s="9" t="s">
        <v>5359</v>
      </c>
    </row>
    <row r="1891" spans="1:22" ht="17.100000000000001" customHeight="1" x14ac:dyDescent="0.25">
      <c r="A1891" s="29" t="s">
        <v>5360</v>
      </c>
      <c r="B1891" s="15">
        <v>44527</v>
      </c>
      <c r="C1891" s="9">
        <f t="shared" si="29"/>
        <v>2021</v>
      </c>
      <c r="D1891" s="9" t="str">
        <f>TEXT(salestable[[#This Row],[OrderDate]],"MMM")</f>
        <v>Nov</v>
      </c>
      <c r="E1891" s="14" t="s">
        <v>5361</v>
      </c>
      <c r="F1891" s="14" t="s">
        <v>1232</v>
      </c>
      <c r="G1891" s="14" t="s">
        <v>244</v>
      </c>
      <c r="H1891" s="14" t="s">
        <v>245</v>
      </c>
      <c r="I1891" s="14" t="s">
        <v>180</v>
      </c>
      <c r="J1891" s="14" t="s">
        <v>26</v>
      </c>
      <c r="K1891" s="25">
        <v>3</v>
      </c>
      <c r="L1891" s="16">
        <v>392.12</v>
      </c>
      <c r="M1891" s="17">
        <v>0</v>
      </c>
      <c r="N1891" s="18">
        <v>58.82</v>
      </c>
      <c r="O1891" s="18">
        <v>8.3000000000000007</v>
      </c>
      <c r="P1891" s="18">
        <v>1243.48</v>
      </c>
      <c r="Q1891" s="14" t="s">
        <v>69</v>
      </c>
      <c r="R1891" s="14" t="s">
        <v>132</v>
      </c>
      <c r="S1891" s="14" t="s">
        <v>51</v>
      </c>
      <c r="T1891" s="14" t="s">
        <v>42</v>
      </c>
      <c r="U1891" s="14" t="s">
        <v>43</v>
      </c>
      <c r="V1891" s="14" t="s">
        <v>2446</v>
      </c>
    </row>
    <row r="1892" spans="1:22" ht="17.100000000000001" customHeight="1" x14ac:dyDescent="0.25">
      <c r="A1892" s="28" t="s">
        <v>5362</v>
      </c>
      <c r="B1892" s="10">
        <v>44102</v>
      </c>
      <c r="C1892" s="9">
        <f t="shared" si="29"/>
        <v>2020</v>
      </c>
      <c r="D1892" s="9" t="str">
        <f>TEXT(salestable[[#This Row],[OrderDate]],"MMM")</f>
        <v>Sep</v>
      </c>
      <c r="E1892" s="9" t="s">
        <v>5363</v>
      </c>
      <c r="F1892" s="9" t="s">
        <v>944</v>
      </c>
      <c r="G1892" s="9" t="s">
        <v>374</v>
      </c>
      <c r="H1892" s="9" t="s">
        <v>375</v>
      </c>
      <c r="I1892" s="9" t="s">
        <v>38</v>
      </c>
      <c r="J1892" s="9" t="s">
        <v>68</v>
      </c>
      <c r="K1892" s="25">
        <v>5</v>
      </c>
      <c r="L1892" s="11">
        <v>513.41999999999996</v>
      </c>
      <c r="M1892" s="12">
        <v>0</v>
      </c>
      <c r="N1892" s="13">
        <v>308.05</v>
      </c>
      <c r="O1892" s="13">
        <v>11.02</v>
      </c>
      <c r="P1892" s="13">
        <v>2886.17</v>
      </c>
      <c r="Q1892" s="9" t="s">
        <v>69</v>
      </c>
      <c r="R1892" s="9" t="s">
        <v>28</v>
      </c>
      <c r="S1892" s="9" t="s">
        <v>182</v>
      </c>
      <c r="T1892" s="9" t="s">
        <v>183</v>
      </c>
      <c r="U1892" s="9" t="s">
        <v>72</v>
      </c>
      <c r="V1892" s="9" t="s">
        <v>448</v>
      </c>
    </row>
    <row r="1893" spans="1:22" ht="17.100000000000001" customHeight="1" x14ac:dyDescent="0.25">
      <c r="A1893" s="29" t="s">
        <v>5364</v>
      </c>
      <c r="B1893" s="15">
        <v>45294</v>
      </c>
      <c r="C1893" s="9">
        <f t="shared" si="29"/>
        <v>2024</v>
      </c>
      <c r="D1893" s="9" t="str">
        <f>TEXT(salestable[[#This Row],[OrderDate]],"MMM")</f>
        <v>Jan</v>
      </c>
      <c r="E1893" s="14" t="s">
        <v>5365</v>
      </c>
      <c r="F1893" s="14" t="s">
        <v>1736</v>
      </c>
      <c r="G1893" s="14" t="s">
        <v>164</v>
      </c>
      <c r="H1893" s="14" t="s">
        <v>165</v>
      </c>
      <c r="I1893" s="14" t="s">
        <v>38</v>
      </c>
      <c r="J1893" s="14" t="s">
        <v>26</v>
      </c>
      <c r="K1893" s="25">
        <v>4</v>
      </c>
      <c r="L1893" s="16">
        <v>511.19</v>
      </c>
      <c r="M1893" s="17">
        <v>0.1</v>
      </c>
      <c r="N1893" s="18">
        <v>220.83</v>
      </c>
      <c r="O1893" s="18">
        <v>1.32</v>
      </c>
      <c r="P1893" s="18">
        <v>2062.4299999999998</v>
      </c>
      <c r="Q1893" s="14" t="s">
        <v>69</v>
      </c>
      <c r="R1893" s="14" t="s">
        <v>99</v>
      </c>
      <c r="S1893" s="14" t="s">
        <v>339</v>
      </c>
      <c r="T1893" s="14" t="s">
        <v>82</v>
      </c>
      <c r="U1893" s="14" t="s">
        <v>43</v>
      </c>
      <c r="V1893" s="14" t="s">
        <v>5366</v>
      </c>
    </row>
    <row r="1894" spans="1:22" ht="17.100000000000001" customHeight="1" x14ac:dyDescent="0.25">
      <c r="A1894" s="28" t="s">
        <v>5367</v>
      </c>
      <c r="B1894" s="10">
        <v>45602</v>
      </c>
      <c r="C1894" s="9">
        <f t="shared" si="29"/>
        <v>2024</v>
      </c>
      <c r="D1894" s="9" t="str">
        <f>TEXT(salestable[[#This Row],[OrderDate]],"MMM")</f>
        <v>Nov</v>
      </c>
      <c r="E1894" s="9" t="s">
        <v>5368</v>
      </c>
      <c r="F1894" s="9" t="s">
        <v>232</v>
      </c>
      <c r="G1894" s="9" t="s">
        <v>23</v>
      </c>
      <c r="H1894" s="9" t="s">
        <v>24</v>
      </c>
      <c r="I1894" s="9" t="s">
        <v>25</v>
      </c>
      <c r="J1894" s="9" t="s">
        <v>79</v>
      </c>
      <c r="K1894" s="25">
        <v>4</v>
      </c>
      <c r="L1894" s="11">
        <v>423.09</v>
      </c>
      <c r="M1894" s="12">
        <v>0.05</v>
      </c>
      <c r="N1894" s="13">
        <v>128.62</v>
      </c>
      <c r="O1894" s="13">
        <v>6.99</v>
      </c>
      <c r="P1894" s="13">
        <v>1743.35</v>
      </c>
      <c r="Q1894" s="9" t="s">
        <v>40</v>
      </c>
      <c r="R1894" s="9" t="s">
        <v>28</v>
      </c>
      <c r="S1894" s="9" t="s">
        <v>182</v>
      </c>
      <c r="T1894" s="9" t="s">
        <v>183</v>
      </c>
      <c r="U1894" s="9" t="s">
        <v>43</v>
      </c>
      <c r="V1894" s="9" t="s">
        <v>1007</v>
      </c>
    </row>
    <row r="1895" spans="1:22" ht="17.100000000000001" customHeight="1" x14ac:dyDescent="0.25">
      <c r="A1895" s="29" t="s">
        <v>5369</v>
      </c>
      <c r="B1895" s="15">
        <v>45093</v>
      </c>
      <c r="C1895" s="9">
        <f t="shared" si="29"/>
        <v>2023</v>
      </c>
      <c r="D1895" s="9" t="str">
        <f>TEXT(salestable[[#This Row],[OrderDate]],"MMM")</f>
        <v>Jun</v>
      </c>
      <c r="E1895" s="14" t="s">
        <v>5370</v>
      </c>
      <c r="F1895" s="14" t="s">
        <v>1292</v>
      </c>
      <c r="G1895" s="14" t="s">
        <v>319</v>
      </c>
      <c r="H1895" s="14" t="s">
        <v>320</v>
      </c>
      <c r="I1895" s="14" t="s">
        <v>25</v>
      </c>
      <c r="J1895" s="14" t="s">
        <v>256</v>
      </c>
      <c r="K1895" s="25">
        <v>2</v>
      </c>
      <c r="L1895" s="16">
        <v>440.39</v>
      </c>
      <c r="M1895" s="17">
        <v>0</v>
      </c>
      <c r="N1895" s="18">
        <v>44.04</v>
      </c>
      <c r="O1895" s="18">
        <v>3.03</v>
      </c>
      <c r="P1895" s="18">
        <v>927.85</v>
      </c>
      <c r="Q1895" s="14" t="s">
        <v>69</v>
      </c>
      <c r="R1895" s="14" t="s">
        <v>28</v>
      </c>
      <c r="S1895" s="14" t="s">
        <v>51</v>
      </c>
      <c r="T1895" s="14" t="s">
        <v>42</v>
      </c>
      <c r="U1895" s="14" t="s">
        <v>43</v>
      </c>
      <c r="V1895" s="14" t="s">
        <v>2227</v>
      </c>
    </row>
    <row r="1896" spans="1:22" ht="17.100000000000001" customHeight="1" x14ac:dyDescent="0.25">
      <c r="A1896" s="28" t="s">
        <v>5371</v>
      </c>
      <c r="B1896" s="10">
        <v>44207</v>
      </c>
      <c r="C1896" s="9">
        <f t="shared" si="29"/>
        <v>2021</v>
      </c>
      <c r="D1896" s="9" t="str">
        <f>TEXT(salestable[[#This Row],[OrderDate]],"MMM")</f>
        <v>Jan</v>
      </c>
      <c r="E1896" s="9" t="s">
        <v>5372</v>
      </c>
      <c r="F1896" s="9" t="s">
        <v>501</v>
      </c>
      <c r="G1896" s="9" t="s">
        <v>130</v>
      </c>
      <c r="H1896" s="9" t="s">
        <v>131</v>
      </c>
      <c r="I1896" s="9" t="s">
        <v>38</v>
      </c>
      <c r="J1896" s="9" t="s">
        <v>256</v>
      </c>
      <c r="K1896" s="25">
        <v>2</v>
      </c>
      <c r="L1896" s="11">
        <v>49.95</v>
      </c>
      <c r="M1896" s="12">
        <v>0</v>
      </c>
      <c r="N1896" s="13">
        <v>5</v>
      </c>
      <c r="O1896" s="13">
        <v>6.31</v>
      </c>
      <c r="P1896" s="13">
        <v>111.21</v>
      </c>
      <c r="Q1896" s="9" t="s">
        <v>40</v>
      </c>
      <c r="R1896" s="9" t="s">
        <v>28</v>
      </c>
      <c r="S1896" s="9" t="s">
        <v>60</v>
      </c>
      <c r="T1896" s="9" t="s">
        <v>61</v>
      </c>
      <c r="U1896" s="9" t="s">
        <v>43</v>
      </c>
      <c r="V1896" s="9" t="s">
        <v>1541</v>
      </c>
    </row>
    <row r="1897" spans="1:22" ht="17.100000000000001" customHeight="1" x14ac:dyDescent="0.25">
      <c r="A1897" s="29" t="s">
        <v>5373</v>
      </c>
      <c r="B1897" s="15">
        <v>44096</v>
      </c>
      <c r="C1897" s="9">
        <f t="shared" si="29"/>
        <v>2020</v>
      </c>
      <c r="D1897" s="9" t="str">
        <f>TEXT(salestable[[#This Row],[OrderDate]],"MMM")</f>
        <v>Sep</v>
      </c>
      <c r="E1897" s="14" t="s">
        <v>5374</v>
      </c>
      <c r="F1897" s="14" t="s">
        <v>485</v>
      </c>
      <c r="G1897" s="14" t="s">
        <v>196</v>
      </c>
      <c r="H1897" s="14" t="s">
        <v>197</v>
      </c>
      <c r="I1897" s="14" t="s">
        <v>25</v>
      </c>
      <c r="J1897" s="14" t="s">
        <v>26</v>
      </c>
      <c r="K1897" s="25">
        <v>3</v>
      </c>
      <c r="L1897" s="16">
        <v>459.01</v>
      </c>
      <c r="M1897" s="17">
        <v>0</v>
      </c>
      <c r="N1897" s="18">
        <v>165.24</v>
      </c>
      <c r="O1897" s="18">
        <v>11.99</v>
      </c>
      <c r="P1897" s="18">
        <v>1554.26</v>
      </c>
      <c r="Q1897" s="14" t="s">
        <v>69</v>
      </c>
      <c r="R1897" s="14" t="s">
        <v>132</v>
      </c>
      <c r="S1897" s="14" t="s">
        <v>339</v>
      </c>
      <c r="T1897" s="14" t="s">
        <v>82</v>
      </c>
      <c r="U1897" s="14" t="s">
        <v>43</v>
      </c>
      <c r="V1897" s="14" t="s">
        <v>776</v>
      </c>
    </row>
    <row r="1898" spans="1:22" ht="17.100000000000001" customHeight="1" x14ac:dyDescent="0.25">
      <c r="A1898" s="28" t="s">
        <v>5375</v>
      </c>
      <c r="B1898" s="10">
        <v>44756</v>
      </c>
      <c r="C1898" s="9">
        <f t="shared" si="29"/>
        <v>2022</v>
      </c>
      <c r="D1898" s="9" t="str">
        <f>TEXT(salestable[[#This Row],[OrderDate]],"MMM")</f>
        <v>Jul</v>
      </c>
      <c r="E1898" s="9" t="s">
        <v>5376</v>
      </c>
      <c r="F1898" s="9" t="s">
        <v>960</v>
      </c>
      <c r="G1898" s="9" t="s">
        <v>172</v>
      </c>
      <c r="H1898" s="9" t="s">
        <v>173</v>
      </c>
      <c r="I1898" s="9" t="s">
        <v>38</v>
      </c>
      <c r="J1898" s="9" t="s">
        <v>79</v>
      </c>
      <c r="K1898" s="25">
        <v>5</v>
      </c>
      <c r="L1898" s="11">
        <v>84.5</v>
      </c>
      <c r="M1898" s="12">
        <v>0.15</v>
      </c>
      <c r="N1898" s="13">
        <v>28.73</v>
      </c>
      <c r="O1898" s="13">
        <v>5.62</v>
      </c>
      <c r="P1898" s="13">
        <v>393.48</v>
      </c>
      <c r="Q1898" s="9" t="s">
        <v>69</v>
      </c>
      <c r="R1898" s="9" t="s">
        <v>28</v>
      </c>
      <c r="S1898" s="9" t="s">
        <v>41</v>
      </c>
      <c r="T1898" s="9" t="s">
        <v>42</v>
      </c>
      <c r="U1898" s="9" t="s">
        <v>43</v>
      </c>
      <c r="V1898" s="9" t="s">
        <v>1781</v>
      </c>
    </row>
    <row r="1899" spans="1:22" ht="17.100000000000001" customHeight="1" x14ac:dyDescent="0.25">
      <c r="A1899" s="29" t="s">
        <v>5377</v>
      </c>
      <c r="B1899" s="15">
        <v>44751</v>
      </c>
      <c r="C1899" s="9">
        <f t="shared" si="29"/>
        <v>2022</v>
      </c>
      <c r="D1899" s="9" t="str">
        <f>TEXT(salestable[[#This Row],[OrderDate]],"MMM")</f>
        <v>Jul</v>
      </c>
      <c r="E1899" s="14" t="s">
        <v>5378</v>
      </c>
      <c r="F1899" s="14" t="s">
        <v>1099</v>
      </c>
      <c r="G1899" s="14" t="s">
        <v>280</v>
      </c>
      <c r="H1899" s="14" t="s">
        <v>281</v>
      </c>
      <c r="I1899" s="14" t="s">
        <v>25</v>
      </c>
      <c r="J1899" s="14" t="s">
        <v>39</v>
      </c>
      <c r="K1899" s="25">
        <v>3</v>
      </c>
      <c r="L1899" s="16">
        <v>428.94</v>
      </c>
      <c r="M1899" s="17">
        <v>0.15</v>
      </c>
      <c r="N1899" s="18">
        <v>87.5</v>
      </c>
      <c r="O1899" s="18">
        <v>9.1300000000000008</v>
      </c>
      <c r="P1899" s="18">
        <v>1190.43</v>
      </c>
      <c r="Q1899" s="14" t="s">
        <v>40</v>
      </c>
      <c r="R1899" s="14" t="s">
        <v>132</v>
      </c>
      <c r="S1899" s="14" t="s">
        <v>89</v>
      </c>
      <c r="T1899" s="14" t="s">
        <v>90</v>
      </c>
      <c r="U1899" s="14" t="s">
        <v>43</v>
      </c>
      <c r="V1899" s="14" t="s">
        <v>2080</v>
      </c>
    </row>
    <row r="1900" spans="1:22" ht="17.100000000000001" customHeight="1" x14ac:dyDescent="0.25">
      <c r="A1900" s="28" t="s">
        <v>5379</v>
      </c>
      <c r="B1900" s="10">
        <v>45213</v>
      </c>
      <c r="C1900" s="9">
        <f t="shared" si="29"/>
        <v>2023</v>
      </c>
      <c r="D1900" s="9" t="str">
        <f>TEXT(salestable[[#This Row],[OrderDate]],"MMM")</f>
        <v>Oct</v>
      </c>
      <c r="E1900" s="9" t="s">
        <v>5380</v>
      </c>
      <c r="F1900" s="9" t="s">
        <v>836</v>
      </c>
      <c r="G1900" s="9" t="s">
        <v>592</v>
      </c>
      <c r="H1900" s="9" t="s">
        <v>593</v>
      </c>
      <c r="I1900" s="9" t="s">
        <v>98</v>
      </c>
      <c r="J1900" s="9" t="s">
        <v>79</v>
      </c>
      <c r="K1900" s="25">
        <v>5</v>
      </c>
      <c r="L1900" s="11">
        <v>356.08</v>
      </c>
      <c r="M1900" s="12">
        <v>0</v>
      </c>
      <c r="N1900" s="13">
        <v>142.43</v>
      </c>
      <c r="O1900" s="13">
        <v>2.69</v>
      </c>
      <c r="P1900" s="13">
        <v>1925.52</v>
      </c>
      <c r="Q1900" s="9" t="s">
        <v>69</v>
      </c>
      <c r="R1900" s="9" t="s">
        <v>132</v>
      </c>
      <c r="S1900" s="9" t="s">
        <v>210</v>
      </c>
      <c r="T1900" s="9" t="s">
        <v>42</v>
      </c>
      <c r="U1900" s="9" t="s">
        <v>43</v>
      </c>
      <c r="V1900" s="9" t="s">
        <v>5381</v>
      </c>
    </row>
    <row r="1901" spans="1:22" ht="17.100000000000001" customHeight="1" x14ac:dyDescent="0.25">
      <c r="A1901" s="29" t="s">
        <v>5382</v>
      </c>
      <c r="B1901" s="15">
        <v>44170</v>
      </c>
      <c r="C1901" s="9">
        <f t="shared" si="29"/>
        <v>2020</v>
      </c>
      <c r="D1901" s="9" t="str">
        <f>TEXT(salestable[[#This Row],[OrderDate]],"MMM")</f>
        <v>Dec</v>
      </c>
      <c r="E1901" s="14" t="s">
        <v>5383</v>
      </c>
      <c r="F1901" s="14" t="s">
        <v>214</v>
      </c>
      <c r="G1901" s="14" t="s">
        <v>574</v>
      </c>
      <c r="H1901" s="14" t="s">
        <v>575</v>
      </c>
      <c r="I1901" s="14" t="s">
        <v>180</v>
      </c>
      <c r="J1901" s="14" t="s">
        <v>79</v>
      </c>
      <c r="K1901" s="25">
        <v>4</v>
      </c>
      <c r="L1901" s="16">
        <v>62.93</v>
      </c>
      <c r="M1901" s="17">
        <v>0.05</v>
      </c>
      <c r="N1901" s="18">
        <v>0</v>
      </c>
      <c r="O1901" s="18">
        <v>6.53</v>
      </c>
      <c r="P1901" s="18">
        <v>245.66</v>
      </c>
      <c r="Q1901" s="14" t="s">
        <v>27</v>
      </c>
      <c r="R1901" s="14" t="s">
        <v>28</v>
      </c>
      <c r="S1901" s="14" t="s">
        <v>29</v>
      </c>
      <c r="T1901" s="14" t="s">
        <v>30</v>
      </c>
      <c r="U1901" s="14" t="s">
        <v>43</v>
      </c>
      <c r="V1901" s="14" t="s">
        <v>2524</v>
      </c>
    </row>
    <row r="1902" spans="1:22" ht="17.100000000000001" customHeight="1" x14ac:dyDescent="0.25">
      <c r="A1902" s="28" t="s">
        <v>5384</v>
      </c>
      <c r="B1902" s="10">
        <v>44219</v>
      </c>
      <c r="C1902" s="9">
        <f t="shared" si="29"/>
        <v>2021</v>
      </c>
      <c r="D1902" s="9" t="str">
        <f>TEXT(salestable[[#This Row],[OrderDate]],"MMM")</f>
        <v>Jan</v>
      </c>
      <c r="E1902" s="9" t="s">
        <v>75</v>
      </c>
      <c r="F1902" s="9" t="s">
        <v>753</v>
      </c>
      <c r="G1902" s="9" t="s">
        <v>286</v>
      </c>
      <c r="H1902" s="9" t="s">
        <v>287</v>
      </c>
      <c r="I1902" s="9" t="s">
        <v>98</v>
      </c>
      <c r="J1902" s="9" t="s">
        <v>354</v>
      </c>
      <c r="K1902" s="25">
        <v>1</v>
      </c>
      <c r="L1902" s="11">
        <v>293.20999999999998</v>
      </c>
      <c r="M1902" s="12">
        <v>0.1</v>
      </c>
      <c r="N1902" s="13">
        <v>21.11</v>
      </c>
      <c r="O1902" s="13">
        <v>3.51</v>
      </c>
      <c r="P1902" s="13">
        <v>288.51</v>
      </c>
      <c r="Q1902" s="9" t="s">
        <v>80</v>
      </c>
      <c r="R1902" s="9" t="s">
        <v>28</v>
      </c>
      <c r="S1902" s="9" t="s">
        <v>339</v>
      </c>
      <c r="T1902" s="9" t="s">
        <v>82</v>
      </c>
      <c r="U1902" s="9" t="s">
        <v>43</v>
      </c>
      <c r="V1902" s="9" t="s">
        <v>3548</v>
      </c>
    </row>
    <row r="1903" spans="1:22" ht="17.100000000000001" customHeight="1" x14ac:dyDescent="0.25">
      <c r="A1903" s="29" t="s">
        <v>5385</v>
      </c>
      <c r="B1903" s="15">
        <v>44407</v>
      </c>
      <c r="C1903" s="9">
        <f t="shared" si="29"/>
        <v>2021</v>
      </c>
      <c r="D1903" s="9" t="str">
        <f>TEXT(salestable[[#This Row],[OrderDate]],"MMM")</f>
        <v>Jul</v>
      </c>
      <c r="E1903" s="14" t="s">
        <v>5386</v>
      </c>
      <c r="F1903" s="14" t="s">
        <v>591</v>
      </c>
      <c r="G1903" s="14" t="s">
        <v>77</v>
      </c>
      <c r="H1903" s="14" t="s">
        <v>78</v>
      </c>
      <c r="I1903" s="14" t="s">
        <v>180</v>
      </c>
      <c r="J1903" s="14" t="s">
        <v>39</v>
      </c>
      <c r="K1903" s="25">
        <v>3</v>
      </c>
      <c r="L1903" s="16">
        <v>451.24</v>
      </c>
      <c r="M1903" s="17">
        <v>0.2</v>
      </c>
      <c r="N1903" s="18">
        <v>129.96</v>
      </c>
      <c r="O1903" s="18">
        <v>5.47</v>
      </c>
      <c r="P1903" s="18">
        <v>1218.4100000000001</v>
      </c>
      <c r="Q1903" s="14" t="s">
        <v>69</v>
      </c>
      <c r="R1903" s="14" t="s">
        <v>28</v>
      </c>
      <c r="S1903" s="14" t="s">
        <v>221</v>
      </c>
      <c r="T1903" s="14" t="s">
        <v>222</v>
      </c>
      <c r="U1903" s="14" t="s">
        <v>43</v>
      </c>
      <c r="V1903" s="14" t="s">
        <v>5387</v>
      </c>
    </row>
    <row r="1904" spans="1:22" ht="17.100000000000001" customHeight="1" x14ac:dyDescent="0.25">
      <c r="A1904" s="28" t="s">
        <v>5388</v>
      </c>
      <c r="B1904" s="10">
        <v>45543</v>
      </c>
      <c r="C1904" s="9">
        <f t="shared" si="29"/>
        <v>2024</v>
      </c>
      <c r="D1904" s="9" t="str">
        <f>TEXT(salestable[[#This Row],[OrderDate]],"MMM")</f>
        <v>Sep</v>
      </c>
      <c r="E1904" s="9" t="s">
        <v>5389</v>
      </c>
      <c r="F1904" s="9" t="s">
        <v>1314</v>
      </c>
      <c r="G1904" s="9" t="s">
        <v>400</v>
      </c>
      <c r="H1904" s="9" t="s">
        <v>401</v>
      </c>
      <c r="I1904" s="9" t="s">
        <v>25</v>
      </c>
      <c r="J1904" s="9" t="s">
        <v>68</v>
      </c>
      <c r="K1904" s="25">
        <v>4</v>
      </c>
      <c r="L1904" s="11">
        <v>240.44</v>
      </c>
      <c r="M1904" s="12">
        <v>0</v>
      </c>
      <c r="N1904" s="13">
        <v>76.94</v>
      </c>
      <c r="O1904" s="13">
        <v>4.04</v>
      </c>
      <c r="P1904" s="13">
        <v>1042.74</v>
      </c>
      <c r="Q1904" s="9" t="s">
        <v>27</v>
      </c>
      <c r="R1904" s="9" t="s">
        <v>28</v>
      </c>
      <c r="S1904" s="9" t="s">
        <v>166</v>
      </c>
      <c r="T1904" s="9" t="s">
        <v>167</v>
      </c>
      <c r="U1904" s="9" t="s">
        <v>43</v>
      </c>
      <c r="V1904" s="9" t="s">
        <v>5390</v>
      </c>
    </row>
    <row r="1905" spans="1:22" ht="17.100000000000001" customHeight="1" x14ac:dyDescent="0.25">
      <c r="A1905" s="29" t="s">
        <v>5391</v>
      </c>
      <c r="B1905" s="15">
        <v>43833</v>
      </c>
      <c r="C1905" s="9">
        <f t="shared" si="29"/>
        <v>2020</v>
      </c>
      <c r="D1905" s="9" t="str">
        <f>TEXT(salestable[[#This Row],[OrderDate]],"MMM")</f>
        <v>Jan</v>
      </c>
      <c r="E1905" s="14" t="s">
        <v>5392</v>
      </c>
      <c r="F1905" s="14" t="s">
        <v>1739</v>
      </c>
      <c r="G1905" s="14" t="s">
        <v>244</v>
      </c>
      <c r="H1905" s="14" t="s">
        <v>245</v>
      </c>
      <c r="I1905" s="14" t="s">
        <v>98</v>
      </c>
      <c r="J1905" s="14" t="s">
        <v>68</v>
      </c>
      <c r="K1905" s="25">
        <v>3</v>
      </c>
      <c r="L1905" s="16">
        <v>555.12</v>
      </c>
      <c r="M1905" s="17">
        <v>0</v>
      </c>
      <c r="N1905" s="18">
        <v>0</v>
      </c>
      <c r="O1905" s="18">
        <v>6.81</v>
      </c>
      <c r="P1905" s="18">
        <v>1672.17</v>
      </c>
      <c r="Q1905" s="14" t="s">
        <v>69</v>
      </c>
      <c r="R1905" s="14" t="s">
        <v>28</v>
      </c>
      <c r="S1905" s="14" t="s">
        <v>182</v>
      </c>
      <c r="T1905" s="14" t="s">
        <v>183</v>
      </c>
      <c r="U1905" s="14" t="s">
        <v>72</v>
      </c>
      <c r="V1905" s="14" t="s">
        <v>5393</v>
      </c>
    </row>
    <row r="1906" spans="1:22" ht="17.100000000000001" customHeight="1" x14ac:dyDescent="0.25">
      <c r="A1906" s="28" t="s">
        <v>5394</v>
      </c>
      <c r="B1906" s="10">
        <v>45283</v>
      </c>
      <c r="C1906" s="9">
        <f t="shared" si="29"/>
        <v>2023</v>
      </c>
      <c r="D1906" s="9" t="str">
        <f>TEXT(salestable[[#This Row],[OrderDate]],"MMM")</f>
        <v>Dec</v>
      </c>
      <c r="E1906" s="9" t="s">
        <v>5395</v>
      </c>
      <c r="F1906" s="9" t="s">
        <v>624</v>
      </c>
      <c r="G1906" s="9" t="s">
        <v>164</v>
      </c>
      <c r="H1906" s="9" t="s">
        <v>165</v>
      </c>
      <c r="I1906" s="9" t="s">
        <v>180</v>
      </c>
      <c r="J1906" s="9" t="s">
        <v>123</v>
      </c>
      <c r="K1906" s="25">
        <v>5</v>
      </c>
      <c r="L1906" s="11">
        <v>394.77</v>
      </c>
      <c r="M1906" s="12">
        <v>0</v>
      </c>
      <c r="N1906" s="13">
        <v>355.29</v>
      </c>
      <c r="O1906" s="13">
        <v>9.64</v>
      </c>
      <c r="P1906" s="13">
        <v>2338.7800000000002</v>
      </c>
      <c r="Q1906" s="9" t="s">
        <v>69</v>
      </c>
      <c r="R1906" s="9" t="s">
        <v>132</v>
      </c>
      <c r="S1906" s="9" t="s">
        <v>154</v>
      </c>
      <c r="T1906" s="9" t="s">
        <v>155</v>
      </c>
      <c r="U1906" s="9" t="s">
        <v>43</v>
      </c>
      <c r="V1906" s="9" t="s">
        <v>5396</v>
      </c>
    </row>
    <row r="1907" spans="1:22" ht="17.100000000000001" customHeight="1" x14ac:dyDescent="0.25">
      <c r="A1907" s="29" t="s">
        <v>5397</v>
      </c>
      <c r="B1907" s="15">
        <v>44996</v>
      </c>
      <c r="C1907" s="9">
        <f t="shared" si="29"/>
        <v>2023</v>
      </c>
      <c r="D1907" s="9" t="str">
        <f>TEXT(salestable[[#This Row],[OrderDate]],"MMM")</f>
        <v>Mar</v>
      </c>
      <c r="E1907" s="14" t="s">
        <v>5398</v>
      </c>
      <c r="F1907" s="14" t="s">
        <v>666</v>
      </c>
      <c r="G1907" s="14" t="s">
        <v>202</v>
      </c>
      <c r="H1907" s="14" t="s">
        <v>203</v>
      </c>
      <c r="I1907" s="14" t="s">
        <v>108</v>
      </c>
      <c r="J1907" s="14" t="s">
        <v>68</v>
      </c>
      <c r="K1907" s="25">
        <v>3</v>
      </c>
      <c r="L1907" s="16">
        <v>90.26</v>
      </c>
      <c r="M1907" s="17">
        <v>0</v>
      </c>
      <c r="N1907" s="18">
        <v>0</v>
      </c>
      <c r="O1907" s="18">
        <v>11.46</v>
      </c>
      <c r="P1907" s="18">
        <v>282.24</v>
      </c>
      <c r="Q1907" s="14" t="s">
        <v>40</v>
      </c>
      <c r="R1907" s="14" t="s">
        <v>28</v>
      </c>
      <c r="S1907" s="14" t="s">
        <v>221</v>
      </c>
      <c r="T1907" s="14" t="s">
        <v>222</v>
      </c>
      <c r="U1907" s="14" t="s">
        <v>43</v>
      </c>
      <c r="V1907" s="14" t="s">
        <v>5399</v>
      </c>
    </row>
    <row r="1908" spans="1:22" ht="17.100000000000001" customHeight="1" x14ac:dyDescent="0.25">
      <c r="A1908" s="28" t="s">
        <v>5400</v>
      </c>
      <c r="B1908" s="10">
        <v>44206</v>
      </c>
      <c r="C1908" s="9">
        <f t="shared" si="29"/>
        <v>2021</v>
      </c>
      <c r="D1908" s="9" t="str">
        <f>TEXT(salestable[[#This Row],[OrderDate]],"MMM")</f>
        <v>Jan</v>
      </c>
      <c r="E1908" s="9" t="s">
        <v>5401</v>
      </c>
      <c r="F1908" s="9" t="s">
        <v>562</v>
      </c>
      <c r="G1908" s="9" t="s">
        <v>945</v>
      </c>
      <c r="H1908" s="9" t="s">
        <v>946</v>
      </c>
      <c r="I1908" s="9" t="s">
        <v>180</v>
      </c>
      <c r="J1908" s="9" t="s">
        <v>123</v>
      </c>
      <c r="K1908" s="25">
        <v>1</v>
      </c>
      <c r="L1908" s="11">
        <v>116.13</v>
      </c>
      <c r="M1908" s="12">
        <v>0.1</v>
      </c>
      <c r="N1908" s="13">
        <v>5.23</v>
      </c>
      <c r="O1908" s="13">
        <v>6.17</v>
      </c>
      <c r="P1908" s="13">
        <v>115.92</v>
      </c>
      <c r="Q1908" s="9" t="s">
        <v>80</v>
      </c>
      <c r="R1908" s="9" t="s">
        <v>28</v>
      </c>
      <c r="S1908" s="9" t="s">
        <v>100</v>
      </c>
      <c r="T1908" s="9" t="s">
        <v>101</v>
      </c>
      <c r="U1908" s="9" t="s">
        <v>43</v>
      </c>
      <c r="V1908" s="9" t="s">
        <v>5402</v>
      </c>
    </row>
    <row r="1909" spans="1:22" ht="17.100000000000001" customHeight="1" x14ac:dyDescent="0.25">
      <c r="A1909" s="29" t="s">
        <v>5403</v>
      </c>
      <c r="B1909" s="15">
        <v>45524</v>
      </c>
      <c r="C1909" s="9">
        <f t="shared" si="29"/>
        <v>2024</v>
      </c>
      <c r="D1909" s="9" t="str">
        <f>TEXT(salestable[[#This Row],[OrderDate]],"MMM")</f>
        <v>Aug</v>
      </c>
      <c r="E1909" s="14" t="s">
        <v>5404</v>
      </c>
      <c r="F1909" s="14" t="s">
        <v>1250</v>
      </c>
      <c r="G1909" s="14" t="s">
        <v>23</v>
      </c>
      <c r="H1909" s="14" t="s">
        <v>24</v>
      </c>
      <c r="I1909" s="14" t="s">
        <v>50</v>
      </c>
      <c r="J1909" s="14" t="s">
        <v>123</v>
      </c>
      <c r="K1909" s="25">
        <v>3</v>
      </c>
      <c r="L1909" s="16">
        <v>173.8</v>
      </c>
      <c r="M1909" s="17">
        <v>0</v>
      </c>
      <c r="N1909" s="18">
        <v>26.07</v>
      </c>
      <c r="O1909" s="18">
        <v>7.79</v>
      </c>
      <c r="P1909" s="18">
        <v>555.26</v>
      </c>
      <c r="Q1909" s="14" t="s">
        <v>153</v>
      </c>
      <c r="R1909" s="14" t="s">
        <v>28</v>
      </c>
      <c r="S1909" s="14" t="s">
        <v>89</v>
      </c>
      <c r="T1909" s="14" t="s">
        <v>90</v>
      </c>
      <c r="U1909" s="14" t="s">
        <v>43</v>
      </c>
      <c r="V1909" s="14" t="s">
        <v>5271</v>
      </c>
    </row>
    <row r="1910" spans="1:22" ht="17.100000000000001" customHeight="1" x14ac:dyDescent="0.25">
      <c r="A1910" s="28" t="s">
        <v>5405</v>
      </c>
      <c r="B1910" s="10">
        <v>44154</v>
      </c>
      <c r="C1910" s="9">
        <f t="shared" si="29"/>
        <v>2020</v>
      </c>
      <c r="D1910" s="9" t="str">
        <f>TEXT(salestable[[#This Row],[OrderDate]],"MMM")</f>
        <v>Nov</v>
      </c>
      <c r="E1910" s="9" t="s">
        <v>5406</v>
      </c>
      <c r="F1910" s="9" t="s">
        <v>1636</v>
      </c>
      <c r="G1910" s="9" t="s">
        <v>280</v>
      </c>
      <c r="H1910" s="9" t="s">
        <v>281</v>
      </c>
      <c r="I1910" s="9" t="s">
        <v>180</v>
      </c>
      <c r="J1910" s="9" t="s">
        <v>39</v>
      </c>
      <c r="K1910" s="25">
        <v>4</v>
      </c>
      <c r="L1910" s="11">
        <v>512.1</v>
      </c>
      <c r="M1910" s="12">
        <v>0.05</v>
      </c>
      <c r="N1910" s="13">
        <v>97.3</v>
      </c>
      <c r="O1910" s="13">
        <v>12.76</v>
      </c>
      <c r="P1910" s="13">
        <v>2056.04</v>
      </c>
      <c r="Q1910" s="9" t="s">
        <v>27</v>
      </c>
      <c r="R1910" s="9" t="s">
        <v>28</v>
      </c>
      <c r="S1910" s="9" t="s">
        <v>166</v>
      </c>
      <c r="T1910" s="9" t="s">
        <v>167</v>
      </c>
      <c r="U1910" s="9" t="s">
        <v>43</v>
      </c>
      <c r="V1910" s="9" t="s">
        <v>5407</v>
      </c>
    </row>
    <row r="1911" spans="1:22" ht="17.100000000000001" customHeight="1" x14ac:dyDescent="0.25">
      <c r="A1911" s="29" t="s">
        <v>5408</v>
      </c>
      <c r="B1911" s="15">
        <v>43976</v>
      </c>
      <c r="C1911" s="9">
        <f t="shared" si="29"/>
        <v>2020</v>
      </c>
      <c r="D1911" s="9" t="str">
        <f>TEXT(salestable[[#This Row],[OrderDate]],"MMM")</f>
        <v>May</v>
      </c>
      <c r="E1911" s="14" t="s">
        <v>5409</v>
      </c>
      <c r="F1911" s="14" t="s">
        <v>2468</v>
      </c>
      <c r="G1911" s="14" t="s">
        <v>675</v>
      </c>
      <c r="H1911" s="14" t="s">
        <v>676</v>
      </c>
      <c r="I1911" s="14" t="s">
        <v>38</v>
      </c>
      <c r="J1911" s="14" t="s">
        <v>256</v>
      </c>
      <c r="K1911" s="25">
        <v>4</v>
      </c>
      <c r="L1911" s="16">
        <v>483.26</v>
      </c>
      <c r="M1911" s="17">
        <v>0.2</v>
      </c>
      <c r="N1911" s="18">
        <v>0</v>
      </c>
      <c r="O1911" s="18">
        <v>13.81</v>
      </c>
      <c r="P1911" s="18">
        <v>1560.24</v>
      </c>
      <c r="Q1911" s="14" t="s">
        <v>27</v>
      </c>
      <c r="R1911" s="14" t="s">
        <v>28</v>
      </c>
      <c r="S1911" s="14" t="s">
        <v>139</v>
      </c>
      <c r="T1911" s="14" t="s">
        <v>140</v>
      </c>
      <c r="U1911" s="14" t="s">
        <v>43</v>
      </c>
      <c r="V1911" s="14" t="s">
        <v>2380</v>
      </c>
    </row>
    <row r="1912" spans="1:22" ht="17.100000000000001" customHeight="1" x14ac:dyDescent="0.25">
      <c r="A1912" s="28" t="s">
        <v>5410</v>
      </c>
      <c r="B1912" s="10">
        <v>44123</v>
      </c>
      <c r="C1912" s="9">
        <f t="shared" si="29"/>
        <v>2020</v>
      </c>
      <c r="D1912" s="9" t="str">
        <f>TEXT(salestable[[#This Row],[OrderDate]],"MMM")</f>
        <v>Oct</v>
      </c>
      <c r="E1912" s="9" t="s">
        <v>5411</v>
      </c>
      <c r="F1912" s="9" t="s">
        <v>1825</v>
      </c>
      <c r="G1912" s="9" t="s">
        <v>469</v>
      </c>
      <c r="H1912" s="9" t="s">
        <v>470</v>
      </c>
      <c r="I1912" s="9" t="s">
        <v>50</v>
      </c>
      <c r="J1912" s="9" t="s">
        <v>354</v>
      </c>
      <c r="K1912" s="25">
        <v>4</v>
      </c>
      <c r="L1912" s="11">
        <v>392.15</v>
      </c>
      <c r="M1912" s="12">
        <v>0.3</v>
      </c>
      <c r="N1912" s="13">
        <v>87.84</v>
      </c>
      <c r="O1912" s="13">
        <v>0.91</v>
      </c>
      <c r="P1912" s="13">
        <v>1186.77</v>
      </c>
      <c r="Q1912" s="9" t="s">
        <v>40</v>
      </c>
      <c r="R1912" s="9" t="s">
        <v>28</v>
      </c>
      <c r="S1912" s="9" t="s">
        <v>145</v>
      </c>
      <c r="T1912" s="9" t="s">
        <v>146</v>
      </c>
      <c r="U1912" s="9" t="s">
        <v>31</v>
      </c>
      <c r="V1912" s="9" t="s">
        <v>1218</v>
      </c>
    </row>
    <row r="1913" spans="1:22" ht="17.100000000000001" customHeight="1" x14ac:dyDescent="0.25">
      <c r="A1913" s="29" t="s">
        <v>5412</v>
      </c>
      <c r="B1913" s="15">
        <v>45519</v>
      </c>
      <c r="C1913" s="9">
        <f t="shared" si="29"/>
        <v>2024</v>
      </c>
      <c r="D1913" s="9" t="str">
        <f>TEXT(salestable[[#This Row],[OrderDate]],"MMM")</f>
        <v>Aug</v>
      </c>
      <c r="E1913" s="14" t="s">
        <v>5413</v>
      </c>
      <c r="F1913" s="14" t="s">
        <v>986</v>
      </c>
      <c r="G1913" s="14" t="s">
        <v>352</v>
      </c>
      <c r="H1913" s="14" t="s">
        <v>353</v>
      </c>
      <c r="I1913" s="14" t="s">
        <v>98</v>
      </c>
      <c r="J1913" s="14" t="s">
        <v>68</v>
      </c>
      <c r="K1913" s="25">
        <v>1</v>
      </c>
      <c r="L1913" s="16">
        <v>440.8</v>
      </c>
      <c r="M1913" s="17">
        <v>0</v>
      </c>
      <c r="N1913" s="18">
        <v>22.04</v>
      </c>
      <c r="O1913" s="18">
        <v>0.67</v>
      </c>
      <c r="P1913" s="18">
        <v>463.51</v>
      </c>
      <c r="Q1913" s="14" t="s">
        <v>40</v>
      </c>
      <c r="R1913" s="14" t="s">
        <v>28</v>
      </c>
      <c r="S1913" s="14" t="s">
        <v>210</v>
      </c>
      <c r="T1913" s="14" t="s">
        <v>42</v>
      </c>
      <c r="U1913" s="14" t="s">
        <v>43</v>
      </c>
      <c r="V1913" s="14" t="s">
        <v>5414</v>
      </c>
    </row>
    <row r="1914" spans="1:22" ht="17.100000000000001" customHeight="1" x14ac:dyDescent="0.25">
      <c r="A1914" s="28" t="s">
        <v>5415</v>
      </c>
      <c r="B1914" s="10">
        <v>44262</v>
      </c>
      <c r="C1914" s="9">
        <f t="shared" si="29"/>
        <v>2021</v>
      </c>
      <c r="D1914" s="9" t="str">
        <f>TEXT(salestable[[#This Row],[OrderDate]],"MMM")</f>
        <v>Mar</v>
      </c>
      <c r="E1914" s="9" t="s">
        <v>2536</v>
      </c>
      <c r="F1914" s="9" t="s">
        <v>637</v>
      </c>
      <c r="G1914" s="9" t="s">
        <v>77</v>
      </c>
      <c r="H1914" s="9" t="s">
        <v>78</v>
      </c>
      <c r="I1914" s="9" t="s">
        <v>25</v>
      </c>
      <c r="J1914" s="9" t="s">
        <v>39</v>
      </c>
      <c r="K1914" s="25">
        <v>1</v>
      </c>
      <c r="L1914" s="11">
        <v>495.52</v>
      </c>
      <c r="M1914" s="12">
        <v>0</v>
      </c>
      <c r="N1914" s="13">
        <v>39.64</v>
      </c>
      <c r="O1914" s="13">
        <v>14.05</v>
      </c>
      <c r="P1914" s="13">
        <v>549.21</v>
      </c>
      <c r="Q1914" s="9" t="s">
        <v>69</v>
      </c>
      <c r="R1914" s="9" t="s">
        <v>132</v>
      </c>
      <c r="S1914" s="9" t="s">
        <v>29</v>
      </c>
      <c r="T1914" s="9" t="s">
        <v>30</v>
      </c>
      <c r="U1914" s="9" t="s">
        <v>43</v>
      </c>
      <c r="V1914" s="9" t="s">
        <v>3180</v>
      </c>
    </row>
    <row r="1915" spans="1:22" ht="17.100000000000001" customHeight="1" x14ac:dyDescent="0.25">
      <c r="A1915" s="29" t="s">
        <v>5416</v>
      </c>
      <c r="B1915" s="15">
        <v>44535</v>
      </c>
      <c r="C1915" s="9">
        <f t="shared" si="29"/>
        <v>2021</v>
      </c>
      <c r="D1915" s="9" t="str">
        <f>TEXT(salestable[[#This Row],[OrderDate]],"MMM")</f>
        <v>Dec</v>
      </c>
      <c r="E1915" s="14" t="s">
        <v>5417</v>
      </c>
      <c r="F1915" s="14" t="s">
        <v>953</v>
      </c>
      <c r="G1915" s="14" t="s">
        <v>492</v>
      </c>
      <c r="H1915" s="14" t="s">
        <v>493</v>
      </c>
      <c r="I1915" s="14" t="s">
        <v>180</v>
      </c>
      <c r="J1915" s="14" t="s">
        <v>123</v>
      </c>
      <c r="K1915" s="25">
        <v>1</v>
      </c>
      <c r="L1915" s="16">
        <v>431.7</v>
      </c>
      <c r="M1915" s="17">
        <v>0.05</v>
      </c>
      <c r="N1915" s="18">
        <v>20.51</v>
      </c>
      <c r="O1915" s="18">
        <v>9.7899999999999991</v>
      </c>
      <c r="P1915" s="18">
        <v>440.42</v>
      </c>
      <c r="Q1915" s="14" t="s">
        <v>80</v>
      </c>
      <c r="R1915" s="14" t="s">
        <v>181</v>
      </c>
      <c r="S1915" s="14" t="s">
        <v>145</v>
      </c>
      <c r="T1915" s="14" t="s">
        <v>146</v>
      </c>
      <c r="U1915" s="14" t="s">
        <v>43</v>
      </c>
      <c r="V1915" s="14" t="s">
        <v>1643</v>
      </c>
    </row>
    <row r="1916" spans="1:22" ht="17.100000000000001" customHeight="1" x14ac:dyDescent="0.25">
      <c r="A1916" s="28" t="s">
        <v>5418</v>
      </c>
      <c r="B1916" s="10">
        <v>44779</v>
      </c>
      <c r="C1916" s="9">
        <f t="shared" si="29"/>
        <v>2022</v>
      </c>
      <c r="D1916" s="9" t="str">
        <f>TEXT(salestable[[#This Row],[OrderDate]],"MMM")</f>
        <v>Aug</v>
      </c>
      <c r="E1916" s="9" t="s">
        <v>5419</v>
      </c>
      <c r="F1916" s="9" t="s">
        <v>670</v>
      </c>
      <c r="G1916" s="9" t="s">
        <v>352</v>
      </c>
      <c r="H1916" s="9" t="s">
        <v>353</v>
      </c>
      <c r="I1916" s="9" t="s">
        <v>50</v>
      </c>
      <c r="J1916" s="9" t="s">
        <v>39</v>
      </c>
      <c r="K1916" s="25">
        <v>2</v>
      </c>
      <c r="L1916" s="11">
        <v>283.01</v>
      </c>
      <c r="M1916" s="12">
        <v>0.3</v>
      </c>
      <c r="N1916" s="13">
        <v>31.7</v>
      </c>
      <c r="O1916" s="13">
        <v>13.56</v>
      </c>
      <c r="P1916" s="13">
        <v>441.47</v>
      </c>
      <c r="Q1916" s="9" t="s">
        <v>69</v>
      </c>
      <c r="R1916" s="9" t="s">
        <v>28</v>
      </c>
      <c r="S1916" s="9" t="s">
        <v>166</v>
      </c>
      <c r="T1916" s="9" t="s">
        <v>167</v>
      </c>
      <c r="U1916" s="9" t="s">
        <v>43</v>
      </c>
      <c r="V1916" s="9" t="s">
        <v>3357</v>
      </c>
    </row>
    <row r="1917" spans="1:22" ht="17.100000000000001" customHeight="1" x14ac:dyDescent="0.25">
      <c r="A1917" s="29" t="s">
        <v>5420</v>
      </c>
      <c r="B1917" s="15">
        <v>44415</v>
      </c>
      <c r="C1917" s="9">
        <f t="shared" si="29"/>
        <v>2021</v>
      </c>
      <c r="D1917" s="9" t="str">
        <f>TEXT(salestable[[#This Row],[OrderDate]],"MMM")</f>
        <v>Aug</v>
      </c>
      <c r="E1917" s="14" t="s">
        <v>5421</v>
      </c>
      <c r="F1917" s="14" t="s">
        <v>1943</v>
      </c>
      <c r="G1917" s="14" t="s">
        <v>675</v>
      </c>
      <c r="H1917" s="14" t="s">
        <v>676</v>
      </c>
      <c r="I1917" s="14" t="s">
        <v>108</v>
      </c>
      <c r="J1917" s="14" t="s">
        <v>68</v>
      </c>
      <c r="K1917" s="25">
        <v>4</v>
      </c>
      <c r="L1917" s="16">
        <v>192.92</v>
      </c>
      <c r="M1917" s="17">
        <v>0.15</v>
      </c>
      <c r="N1917" s="18">
        <v>52.47</v>
      </c>
      <c r="O1917" s="18">
        <v>2.11</v>
      </c>
      <c r="P1917" s="18">
        <v>710.51</v>
      </c>
      <c r="Q1917" s="14" t="s">
        <v>69</v>
      </c>
      <c r="R1917" s="14" t="s">
        <v>132</v>
      </c>
      <c r="S1917" s="14" t="s">
        <v>81</v>
      </c>
      <c r="T1917" s="14" t="s">
        <v>82</v>
      </c>
      <c r="U1917" s="14" t="s">
        <v>43</v>
      </c>
      <c r="V1917" s="14" t="s">
        <v>5422</v>
      </c>
    </row>
    <row r="1918" spans="1:22" ht="17.100000000000001" customHeight="1" x14ac:dyDescent="0.25">
      <c r="A1918" s="28" t="s">
        <v>5423</v>
      </c>
      <c r="B1918" s="10">
        <v>44229</v>
      </c>
      <c r="C1918" s="9">
        <f t="shared" si="29"/>
        <v>2021</v>
      </c>
      <c r="D1918" s="9" t="str">
        <f>TEXT(salestable[[#This Row],[OrderDate]],"MMM")</f>
        <v>Feb</v>
      </c>
      <c r="E1918" s="9" t="s">
        <v>5424</v>
      </c>
      <c r="F1918" s="9" t="s">
        <v>1085</v>
      </c>
      <c r="G1918" s="9" t="s">
        <v>945</v>
      </c>
      <c r="H1918" s="9" t="s">
        <v>946</v>
      </c>
      <c r="I1918" s="9" t="s">
        <v>108</v>
      </c>
      <c r="J1918" s="9" t="s">
        <v>68</v>
      </c>
      <c r="K1918" s="25">
        <v>4</v>
      </c>
      <c r="L1918" s="11">
        <v>525.1</v>
      </c>
      <c r="M1918" s="12">
        <v>0.15</v>
      </c>
      <c r="N1918" s="13">
        <v>89.27</v>
      </c>
      <c r="O1918" s="13">
        <v>12.64</v>
      </c>
      <c r="P1918" s="13">
        <v>1887.25</v>
      </c>
      <c r="Q1918" s="9" t="s">
        <v>59</v>
      </c>
      <c r="R1918" s="9" t="s">
        <v>99</v>
      </c>
      <c r="S1918" s="9" t="s">
        <v>29</v>
      </c>
      <c r="T1918" s="9" t="s">
        <v>30</v>
      </c>
      <c r="U1918" s="9" t="s">
        <v>43</v>
      </c>
      <c r="V1918" s="9" t="s">
        <v>2955</v>
      </c>
    </row>
    <row r="1919" spans="1:22" ht="17.100000000000001" customHeight="1" x14ac:dyDescent="0.25">
      <c r="A1919" s="29" t="s">
        <v>5425</v>
      </c>
      <c r="B1919" s="15">
        <v>44647</v>
      </c>
      <c r="C1919" s="9">
        <f t="shared" si="29"/>
        <v>2022</v>
      </c>
      <c r="D1919" s="9" t="str">
        <f>TEXT(salestable[[#This Row],[OrderDate]],"MMM")</f>
        <v>Mar</v>
      </c>
      <c r="E1919" s="14" t="s">
        <v>5426</v>
      </c>
      <c r="F1919" s="14" t="s">
        <v>243</v>
      </c>
      <c r="G1919" s="14" t="s">
        <v>592</v>
      </c>
      <c r="H1919" s="14" t="s">
        <v>593</v>
      </c>
      <c r="I1919" s="14" t="s">
        <v>108</v>
      </c>
      <c r="J1919" s="14" t="s">
        <v>123</v>
      </c>
      <c r="K1919" s="25">
        <v>1</v>
      </c>
      <c r="L1919" s="16">
        <v>356.96</v>
      </c>
      <c r="M1919" s="17">
        <v>0.05</v>
      </c>
      <c r="N1919" s="18">
        <v>0</v>
      </c>
      <c r="O1919" s="18">
        <v>12.04</v>
      </c>
      <c r="P1919" s="18">
        <v>351.15</v>
      </c>
      <c r="Q1919" s="14" t="s">
        <v>40</v>
      </c>
      <c r="R1919" s="14" t="s">
        <v>28</v>
      </c>
      <c r="S1919" s="14" t="s">
        <v>228</v>
      </c>
      <c r="T1919" s="14" t="s">
        <v>82</v>
      </c>
      <c r="U1919" s="14" t="s">
        <v>43</v>
      </c>
      <c r="V1919" s="14" t="s">
        <v>110</v>
      </c>
    </row>
    <row r="1920" spans="1:22" ht="17.100000000000001" customHeight="1" x14ac:dyDescent="0.25">
      <c r="A1920" s="28" t="s">
        <v>5427</v>
      </c>
      <c r="B1920" s="10">
        <v>45198</v>
      </c>
      <c r="C1920" s="9">
        <f t="shared" si="29"/>
        <v>2023</v>
      </c>
      <c r="D1920" s="9" t="str">
        <f>TEXT(salestable[[#This Row],[OrderDate]],"MMM")</f>
        <v>Sep</v>
      </c>
      <c r="E1920" s="9" t="s">
        <v>5428</v>
      </c>
      <c r="F1920" s="9" t="s">
        <v>660</v>
      </c>
      <c r="G1920" s="9" t="s">
        <v>574</v>
      </c>
      <c r="H1920" s="9" t="s">
        <v>575</v>
      </c>
      <c r="I1920" s="9" t="s">
        <v>38</v>
      </c>
      <c r="J1920" s="9" t="s">
        <v>58</v>
      </c>
      <c r="K1920" s="25">
        <v>2</v>
      </c>
      <c r="L1920" s="11">
        <v>235.06</v>
      </c>
      <c r="M1920" s="12">
        <v>0</v>
      </c>
      <c r="N1920" s="13">
        <v>23.51</v>
      </c>
      <c r="O1920" s="13">
        <v>0.71</v>
      </c>
      <c r="P1920" s="13">
        <v>494.34</v>
      </c>
      <c r="Q1920" s="9" t="s">
        <v>69</v>
      </c>
      <c r="R1920" s="9" t="s">
        <v>28</v>
      </c>
      <c r="S1920" s="9" t="s">
        <v>89</v>
      </c>
      <c r="T1920" s="9" t="s">
        <v>90</v>
      </c>
      <c r="U1920" s="9" t="s">
        <v>43</v>
      </c>
      <c r="V1920" s="9" t="s">
        <v>5429</v>
      </c>
    </row>
    <row r="1921" spans="1:22" ht="17.100000000000001" customHeight="1" x14ac:dyDescent="0.25">
      <c r="A1921" s="29" t="s">
        <v>5430</v>
      </c>
      <c r="B1921" s="15">
        <v>44794</v>
      </c>
      <c r="C1921" s="9">
        <f t="shared" si="29"/>
        <v>2022</v>
      </c>
      <c r="D1921" s="9" t="str">
        <f>TEXT(salestable[[#This Row],[OrderDate]],"MMM")</f>
        <v>Aug</v>
      </c>
      <c r="E1921" s="14" t="s">
        <v>5431</v>
      </c>
      <c r="F1921" s="14" t="s">
        <v>105</v>
      </c>
      <c r="G1921" s="14" t="s">
        <v>233</v>
      </c>
      <c r="H1921" s="14" t="s">
        <v>234</v>
      </c>
      <c r="I1921" s="14" t="s">
        <v>180</v>
      </c>
      <c r="J1921" s="14" t="s">
        <v>256</v>
      </c>
      <c r="K1921" s="25">
        <v>2</v>
      </c>
      <c r="L1921" s="16">
        <v>240.35</v>
      </c>
      <c r="M1921" s="17">
        <v>0.25</v>
      </c>
      <c r="N1921" s="18">
        <v>43.26</v>
      </c>
      <c r="O1921" s="18">
        <v>2.2599999999999998</v>
      </c>
      <c r="P1921" s="18">
        <v>406.04</v>
      </c>
      <c r="Q1921" s="14" t="s">
        <v>69</v>
      </c>
      <c r="R1921" s="14" t="s">
        <v>28</v>
      </c>
      <c r="S1921" s="14" t="s">
        <v>29</v>
      </c>
      <c r="T1921" s="14" t="s">
        <v>30</v>
      </c>
      <c r="U1921" s="14" t="s">
        <v>43</v>
      </c>
      <c r="V1921" s="14" t="s">
        <v>1506</v>
      </c>
    </row>
    <row r="1922" spans="1:22" ht="17.100000000000001" customHeight="1" x14ac:dyDescent="0.25">
      <c r="A1922" s="28" t="s">
        <v>5432</v>
      </c>
      <c r="B1922" s="10">
        <v>44994</v>
      </c>
      <c r="C1922" s="9">
        <f t="shared" si="29"/>
        <v>2023</v>
      </c>
      <c r="D1922" s="9" t="str">
        <f>TEXT(salestable[[#This Row],[OrderDate]],"MMM")</f>
        <v>Mar</v>
      </c>
      <c r="E1922" s="9" t="s">
        <v>5433</v>
      </c>
      <c r="F1922" s="9" t="s">
        <v>105</v>
      </c>
      <c r="G1922" s="9" t="s">
        <v>280</v>
      </c>
      <c r="H1922" s="9" t="s">
        <v>281</v>
      </c>
      <c r="I1922" s="9" t="s">
        <v>38</v>
      </c>
      <c r="J1922" s="9" t="s">
        <v>79</v>
      </c>
      <c r="K1922" s="25">
        <v>1</v>
      </c>
      <c r="L1922" s="11">
        <v>258.88</v>
      </c>
      <c r="M1922" s="12">
        <v>0.05</v>
      </c>
      <c r="N1922" s="13">
        <v>29.51</v>
      </c>
      <c r="O1922" s="13">
        <v>0.7</v>
      </c>
      <c r="P1922" s="13">
        <v>276.14999999999998</v>
      </c>
      <c r="Q1922" s="9" t="s">
        <v>153</v>
      </c>
      <c r="R1922" s="9" t="s">
        <v>132</v>
      </c>
      <c r="S1922" s="9" t="s">
        <v>210</v>
      </c>
      <c r="T1922" s="9" t="s">
        <v>42</v>
      </c>
      <c r="U1922" s="9" t="s">
        <v>235</v>
      </c>
      <c r="V1922" s="9" t="s">
        <v>5434</v>
      </c>
    </row>
    <row r="1923" spans="1:22" ht="17.100000000000001" customHeight="1" x14ac:dyDescent="0.25">
      <c r="A1923" s="29" t="s">
        <v>5435</v>
      </c>
      <c r="B1923" s="15">
        <v>44017</v>
      </c>
      <c r="C1923" s="9">
        <f t="shared" si="29"/>
        <v>2020</v>
      </c>
      <c r="D1923" s="9" t="str">
        <f>TEXT(salestable[[#This Row],[OrderDate]],"MMM")</f>
        <v>Jul</v>
      </c>
      <c r="E1923" s="14" t="s">
        <v>5436</v>
      </c>
      <c r="F1923" s="14" t="s">
        <v>279</v>
      </c>
      <c r="G1923" s="14" t="s">
        <v>492</v>
      </c>
      <c r="H1923" s="14" t="s">
        <v>493</v>
      </c>
      <c r="I1923" s="14" t="s">
        <v>180</v>
      </c>
      <c r="J1923" s="14" t="s">
        <v>109</v>
      </c>
      <c r="K1923" s="25">
        <v>2</v>
      </c>
      <c r="L1923" s="16">
        <v>163.25</v>
      </c>
      <c r="M1923" s="17">
        <v>0</v>
      </c>
      <c r="N1923" s="18">
        <v>39.18</v>
      </c>
      <c r="O1923" s="18">
        <v>2.1800000000000002</v>
      </c>
      <c r="P1923" s="18">
        <v>367.86</v>
      </c>
      <c r="Q1923" s="14" t="s">
        <v>69</v>
      </c>
      <c r="R1923" s="14" t="s">
        <v>70</v>
      </c>
      <c r="S1923" s="14" t="s">
        <v>71</v>
      </c>
      <c r="T1923" s="14" t="s">
        <v>42</v>
      </c>
      <c r="U1923" s="14" t="s">
        <v>31</v>
      </c>
      <c r="V1923" s="14" t="s">
        <v>2094</v>
      </c>
    </row>
    <row r="1924" spans="1:22" ht="17.100000000000001" customHeight="1" x14ac:dyDescent="0.25">
      <c r="A1924" s="28" t="s">
        <v>5437</v>
      </c>
      <c r="B1924" s="10">
        <v>43891</v>
      </c>
      <c r="C1924" s="9">
        <f t="shared" ref="C1924:C1987" si="30">YEAR(B1924)</f>
        <v>2020</v>
      </c>
      <c r="D1924" s="9" t="str">
        <f>TEXT(salestable[[#This Row],[OrderDate]],"MMM")</f>
        <v>Mar</v>
      </c>
      <c r="E1924" s="9" t="s">
        <v>5438</v>
      </c>
      <c r="F1924" s="9" t="s">
        <v>1858</v>
      </c>
      <c r="G1924" s="9" t="s">
        <v>675</v>
      </c>
      <c r="H1924" s="9" t="s">
        <v>676</v>
      </c>
      <c r="I1924" s="9" t="s">
        <v>108</v>
      </c>
      <c r="J1924" s="9" t="s">
        <v>58</v>
      </c>
      <c r="K1924" s="25">
        <v>1</v>
      </c>
      <c r="L1924" s="11">
        <v>140.38</v>
      </c>
      <c r="M1924" s="12">
        <v>0</v>
      </c>
      <c r="N1924" s="13">
        <v>7.02</v>
      </c>
      <c r="O1924" s="13">
        <v>5.78</v>
      </c>
      <c r="P1924" s="13">
        <v>153.18</v>
      </c>
      <c r="Q1924" s="9" t="s">
        <v>40</v>
      </c>
      <c r="R1924" s="9" t="s">
        <v>28</v>
      </c>
      <c r="S1924" s="9" t="s">
        <v>81</v>
      </c>
      <c r="T1924" s="9" t="s">
        <v>82</v>
      </c>
      <c r="U1924" s="9" t="s">
        <v>43</v>
      </c>
      <c r="V1924" s="9" t="s">
        <v>5439</v>
      </c>
    </row>
    <row r="1925" spans="1:22" ht="17.100000000000001" customHeight="1" x14ac:dyDescent="0.25">
      <c r="A1925" s="29" t="s">
        <v>5440</v>
      </c>
      <c r="B1925" s="15">
        <v>44769</v>
      </c>
      <c r="C1925" s="9">
        <f t="shared" si="30"/>
        <v>2022</v>
      </c>
      <c r="D1925" s="9" t="str">
        <f>TEXT(salestable[[#This Row],[OrderDate]],"MMM")</f>
        <v>Jul</v>
      </c>
      <c r="E1925" s="14" t="s">
        <v>5441</v>
      </c>
      <c r="F1925" s="14" t="s">
        <v>904</v>
      </c>
      <c r="G1925" s="14" t="s">
        <v>178</v>
      </c>
      <c r="H1925" s="14" t="s">
        <v>179</v>
      </c>
      <c r="I1925" s="14" t="s">
        <v>25</v>
      </c>
      <c r="J1925" s="14" t="s">
        <v>26</v>
      </c>
      <c r="K1925" s="25">
        <v>4</v>
      </c>
      <c r="L1925" s="16">
        <v>339.46</v>
      </c>
      <c r="M1925" s="17">
        <v>0</v>
      </c>
      <c r="N1925" s="18">
        <v>67.89</v>
      </c>
      <c r="O1925" s="18">
        <v>12.61</v>
      </c>
      <c r="P1925" s="18">
        <v>1438.34</v>
      </c>
      <c r="Q1925" s="14" t="s">
        <v>80</v>
      </c>
      <c r="R1925" s="14" t="s">
        <v>28</v>
      </c>
      <c r="S1925" s="14" t="s">
        <v>124</v>
      </c>
      <c r="T1925" s="14" t="s">
        <v>125</v>
      </c>
      <c r="U1925" s="14" t="s">
        <v>235</v>
      </c>
      <c r="V1925" s="14" t="s">
        <v>5442</v>
      </c>
    </row>
    <row r="1926" spans="1:22" ht="17.100000000000001" customHeight="1" x14ac:dyDescent="0.25">
      <c r="A1926" s="28" t="s">
        <v>5443</v>
      </c>
      <c r="B1926" s="10">
        <v>45234</v>
      </c>
      <c r="C1926" s="9">
        <f t="shared" si="30"/>
        <v>2023</v>
      </c>
      <c r="D1926" s="9" t="str">
        <f>TEXT(salestable[[#This Row],[OrderDate]],"MMM")</f>
        <v>Nov</v>
      </c>
      <c r="E1926" s="9" t="s">
        <v>5444</v>
      </c>
      <c r="F1926" s="9" t="s">
        <v>95</v>
      </c>
      <c r="G1926" s="9" t="s">
        <v>302</v>
      </c>
      <c r="H1926" s="9" t="s">
        <v>303</v>
      </c>
      <c r="I1926" s="9" t="s">
        <v>108</v>
      </c>
      <c r="J1926" s="9" t="s">
        <v>256</v>
      </c>
      <c r="K1926" s="25">
        <v>3</v>
      </c>
      <c r="L1926" s="11">
        <v>22.84</v>
      </c>
      <c r="M1926" s="12">
        <v>0.1</v>
      </c>
      <c r="N1926" s="13">
        <v>4.93</v>
      </c>
      <c r="O1926" s="13">
        <v>11.23</v>
      </c>
      <c r="P1926" s="13">
        <v>77.83</v>
      </c>
      <c r="Q1926" s="9" t="s">
        <v>153</v>
      </c>
      <c r="R1926" s="9" t="s">
        <v>28</v>
      </c>
      <c r="S1926" s="9" t="s">
        <v>29</v>
      </c>
      <c r="T1926" s="9" t="s">
        <v>30</v>
      </c>
      <c r="U1926" s="9" t="s">
        <v>43</v>
      </c>
      <c r="V1926" s="9" t="s">
        <v>1562</v>
      </c>
    </row>
    <row r="1927" spans="1:22" ht="17.100000000000001" customHeight="1" x14ac:dyDescent="0.25">
      <c r="A1927" s="29" t="s">
        <v>5445</v>
      </c>
      <c r="B1927" s="15">
        <v>44540</v>
      </c>
      <c r="C1927" s="9">
        <f t="shared" si="30"/>
        <v>2021</v>
      </c>
      <c r="D1927" s="9" t="str">
        <f>TEXT(salestable[[#This Row],[OrderDate]],"MMM")</f>
        <v>Dec</v>
      </c>
      <c r="E1927" s="14" t="s">
        <v>5446</v>
      </c>
      <c r="F1927" s="14" t="s">
        <v>1107</v>
      </c>
      <c r="G1927" s="14" t="s">
        <v>36</v>
      </c>
      <c r="H1927" s="14" t="s">
        <v>37</v>
      </c>
      <c r="I1927" s="14" t="s">
        <v>180</v>
      </c>
      <c r="J1927" s="14" t="s">
        <v>26</v>
      </c>
      <c r="K1927" s="25">
        <v>4</v>
      </c>
      <c r="L1927" s="16">
        <v>35.340000000000003</v>
      </c>
      <c r="M1927" s="17">
        <v>0.05</v>
      </c>
      <c r="N1927" s="18">
        <v>16.12</v>
      </c>
      <c r="O1927" s="18">
        <v>6.14</v>
      </c>
      <c r="P1927" s="18">
        <v>156.55000000000001</v>
      </c>
      <c r="Q1927" s="14" t="s">
        <v>69</v>
      </c>
      <c r="R1927" s="14" t="s">
        <v>28</v>
      </c>
      <c r="S1927" s="14" t="s">
        <v>188</v>
      </c>
      <c r="T1927" s="14" t="s">
        <v>82</v>
      </c>
      <c r="U1927" s="14" t="s">
        <v>31</v>
      </c>
      <c r="V1927" s="14" t="s">
        <v>4905</v>
      </c>
    </row>
    <row r="1928" spans="1:22" ht="17.100000000000001" customHeight="1" x14ac:dyDescent="0.25">
      <c r="A1928" s="28" t="s">
        <v>5447</v>
      </c>
      <c r="B1928" s="10">
        <v>44637</v>
      </c>
      <c r="C1928" s="9">
        <f t="shared" si="30"/>
        <v>2022</v>
      </c>
      <c r="D1928" s="9" t="str">
        <f>TEXT(salestable[[#This Row],[OrderDate]],"MMM")</f>
        <v>Mar</v>
      </c>
      <c r="E1928" s="9" t="s">
        <v>5448</v>
      </c>
      <c r="F1928" s="9" t="s">
        <v>1002</v>
      </c>
      <c r="G1928" s="9" t="s">
        <v>434</v>
      </c>
      <c r="H1928" s="9" t="s">
        <v>435</v>
      </c>
      <c r="I1928" s="9" t="s">
        <v>98</v>
      </c>
      <c r="J1928" s="9" t="s">
        <v>58</v>
      </c>
      <c r="K1928" s="25">
        <v>4</v>
      </c>
      <c r="L1928" s="11">
        <v>520.51</v>
      </c>
      <c r="M1928" s="12">
        <v>0</v>
      </c>
      <c r="N1928" s="13">
        <v>166.56</v>
      </c>
      <c r="O1928" s="13">
        <v>11.36</v>
      </c>
      <c r="P1928" s="13">
        <v>2259.96</v>
      </c>
      <c r="Q1928" s="9" t="s">
        <v>27</v>
      </c>
      <c r="R1928" s="9" t="s">
        <v>28</v>
      </c>
      <c r="S1928" s="9" t="s">
        <v>188</v>
      </c>
      <c r="T1928" s="9" t="s">
        <v>82</v>
      </c>
      <c r="U1928" s="9" t="s">
        <v>91</v>
      </c>
      <c r="V1928" s="9" t="s">
        <v>1366</v>
      </c>
    </row>
    <row r="1929" spans="1:22" ht="17.100000000000001" customHeight="1" x14ac:dyDescent="0.25">
      <c r="A1929" s="29" t="s">
        <v>5449</v>
      </c>
      <c r="B1929" s="15">
        <v>45294</v>
      </c>
      <c r="C1929" s="9">
        <f t="shared" si="30"/>
        <v>2024</v>
      </c>
      <c r="D1929" s="9" t="str">
        <f>TEXT(salestable[[#This Row],[OrderDate]],"MMM")</f>
        <v>Jan</v>
      </c>
      <c r="E1929" s="14" t="s">
        <v>5450</v>
      </c>
      <c r="F1929" s="14" t="s">
        <v>129</v>
      </c>
      <c r="G1929" s="14" t="s">
        <v>358</v>
      </c>
      <c r="H1929" s="14" t="s">
        <v>359</v>
      </c>
      <c r="I1929" s="14" t="s">
        <v>38</v>
      </c>
      <c r="J1929" s="14" t="s">
        <v>39</v>
      </c>
      <c r="K1929" s="25">
        <v>5</v>
      </c>
      <c r="L1929" s="16">
        <v>135.47</v>
      </c>
      <c r="M1929" s="17">
        <v>0.1</v>
      </c>
      <c r="N1929" s="18">
        <v>30.48</v>
      </c>
      <c r="O1929" s="18">
        <v>3.7</v>
      </c>
      <c r="P1929" s="18">
        <v>643.79999999999995</v>
      </c>
      <c r="Q1929" s="14" t="s">
        <v>69</v>
      </c>
      <c r="R1929" s="14" t="s">
        <v>28</v>
      </c>
      <c r="S1929" s="14" t="s">
        <v>188</v>
      </c>
      <c r="T1929" s="14" t="s">
        <v>82</v>
      </c>
      <c r="U1929" s="14" t="s">
        <v>43</v>
      </c>
      <c r="V1929" s="14" t="s">
        <v>3832</v>
      </c>
    </row>
    <row r="1930" spans="1:22" ht="17.100000000000001" customHeight="1" x14ac:dyDescent="0.25">
      <c r="A1930" s="28" t="s">
        <v>5451</v>
      </c>
      <c r="B1930" s="10">
        <v>45173</v>
      </c>
      <c r="C1930" s="9">
        <f t="shared" si="30"/>
        <v>2023</v>
      </c>
      <c r="D1930" s="9" t="str">
        <f>TEXT(salestable[[#This Row],[OrderDate]],"MMM")</f>
        <v>Sep</v>
      </c>
      <c r="E1930" s="9" t="s">
        <v>5452</v>
      </c>
      <c r="F1930" s="9" t="s">
        <v>1241</v>
      </c>
      <c r="G1930" s="9" t="s">
        <v>337</v>
      </c>
      <c r="H1930" s="9" t="s">
        <v>338</v>
      </c>
      <c r="I1930" s="9" t="s">
        <v>98</v>
      </c>
      <c r="J1930" s="9" t="s">
        <v>256</v>
      </c>
      <c r="K1930" s="25">
        <v>4</v>
      </c>
      <c r="L1930" s="11">
        <v>25.18</v>
      </c>
      <c r="M1930" s="12">
        <v>0</v>
      </c>
      <c r="N1930" s="13">
        <v>5.04</v>
      </c>
      <c r="O1930" s="13">
        <v>4.8600000000000003</v>
      </c>
      <c r="P1930" s="13">
        <v>110.62</v>
      </c>
      <c r="Q1930" s="9" t="s">
        <v>153</v>
      </c>
      <c r="R1930" s="9" t="s">
        <v>28</v>
      </c>
      <c r="S1930" s="9" t="s">
        <v>210</v>
      </c>
      <c r="T1930" s="9" t="s">
        <v>42</v>
      </c>
      <c r="U1930" s="9" t="s">
        <v>43</v>
      </c>
      <c r="V1930" s="9" t="s">
        <v>5453</v>
      </c>
    </row>
    <row r="1931" spans="1:22" ht="17.100000000000001" customHeight="1" x14ac:dyDescent="0.25">
      <c r="A1931" s="29" t="s">
        <v>5454</v>
      </c>
      <c r="B1931" s="15">
        <v>45156</v>
      </c>
      <c r="C1931" s="9">
        <f t="shared" si="30"/>
        <v>2023</v>
      </c>
      <c r="D1931" s="9" t="str">
        <f>TEXT(salestable[[#This Row],[OrderDate]],"MMM")</f>
        <v>Aug</v>
      </c>
      <c r="E1931" s="14" t="s">
        <v>5455</v>
      </c>
      <c r="F1931" s="14" t="s">
        <v>1418</v>
      </c>
      <c r="G1931" s="14" t="s">
        <v>164</v>
      </c>
      <c r="H1931" s="14" t="s">
        <v>165</v>
      </c>
      <c r="I1931" s="14" t="s">
        <v>25</v>
      </c>
      <c r="J1931" s="14" t="s">
        <v>68</v>
      </c>
      <c r="K1931" s="25">
        <v>5</v>
      </c>
      <c r="L1931" s="16">
        <v>594.85</v>
      </c>
      <c r="M1931" s="17">
        <v>0</v>
      </c>
      <c r="N1931" s="18">
        <v>535.36</v>
      </c>
      <c r="O1931" s="18">
        <v>4.04</v>
      </c>
      <c r="P1931" s="18">
        <v>3513.65</v>
      </c>
      <c r="Q1931" s="14" t="s">
        <v>80</v>
      </c>
      <c r="R1931" s="14" t="s">
        <v>28</v>
      </c>
      <c r="S1931" s="14" t="s">
        <v>182</v>
      </c>
      <c r="T1931" s="14" t="s">
        <v>183</v>
      </c>
      <c r="U1931" s="14" t="s">
        <v>235</v>
      </c>
      <c r="V1931" s="14" t="s">
        <v>5456</v>
      </c>
    </row>
    <row r="1932" spans="1:22" ht="17.100000000000001" customHeight="1" x14ac:dyDescent="0.25">
      <c r="A1932" s="28" t="s">
        <v>5457</v>
      </c>
      <c r="B1932" s="10">
        <v>45198</v>
      </c>
      <c r="C1932" s="9">
        <f t="shared" si="30"/>
        <v>2023</v>
      </c>
      <c r="D1932" s="9" t="str">
        <f>TEXT(salestable[[#This Row],[OrderDate]],"MMM")</f>
        <v>Sep</v>
      </c>
      <c r="E1932" s="9" t="s">
        <v>5458</v>
      </c>
      <c r="F1932" s="9" t="s">
        <v>2236</v>
      </c>
      <c r="G1932" s="9" t="s">
        <v>374</v>
      </c>
      <c r="H1932" s="9" t="s">
        <v>375</v>
      </c>
      <c r="I1932" s="9" t="s">
        <v>180</v>
      </c>
      <c r="J1932" s="9" t="s">
        <v>263</v>
      </c>
      <c r="K1932" s="25">
        <v>2</v>
      </c>
      <c r="L1932" s="11">
        <v>127.44</v>
      </c>
      <c r="M1932" s="12">
        <v>0.1</v>
      </c>
      <c r="N1932" s="13">
        <v>11.47</v>
      </c>
      <c r="O1932" s="13">
        <v>6.51</v>
      </c>
      <c r="P1932" s="13">
        <v>247.37</v>
      </c>
      <c r="Q1932" s="9" t="s">
        <v>69</v>
      </c>
      <c r="R1932" s="9" t="s">
        <v>28</v>
      </c>
      <c r="S1932" s="9" t="s">
        <v>139</v>
      </c>
      <c r="T1932" s="9" t="s">
        <v>140</v>
      </c>
      <c r="U1932" s="9" t="s">
        <v>43</v>
      </c>
      <c r="V1932" s="9" t="s">
        <v>2727</v>
      </c>
    </row>
    <row r="1933" spans="1:22" ht="17.100000000000001" customHeight="1" x14ac:dyDescent="0.25">
      <c r="A1933" s="29" t="s">
        <v>5459</v>
      </c>
      <c r="B1933" s="15">
        <v>43841</v>
      </c>
      <c r="C1933" s="9">
        <f t="shared" si="30"/>
        <v>2020</v>
      </c>
      <c r="D1933" s="9" t="str">
        <f>TEXT(salestable[[#This Row],[OrderDate]],"MMM")</f>
        <v>Jan</v>
      </c>
      <c r="E1933" s="14" t="s">
        <v>5460</v>
      </c>
      <c r="F1933" s="14" t="s">
        <v>953</v>
      </c>
      <c r="G1933" s="14" t="s">
        <v>208</v>
      </c>
      <c r="H1933" s="14" t="s">
        <v>209</v>
      </c>
      <c r="I1933" s="14" t="s">
        <v>38</v>
      </c>
      <c r="J1933" s="14" t="s">
        <v>26</v>
      </c>
      <c r="K1933" s="25">
        <v>1</v>
      </c>
      <c r="L1933" s="16">
        <v>289.58</v>
      </c>
      <c r="M1933" s="17">
        <v>0.05</v>
      </c>
      <c r="N1933" s="18">
        <v>0</v>
      </c>
      <c r="O1933" s="18">
        <v>6.63</v>
      </c>
      <c r="P1933" s="18">
        <v>281.73</v>
      </c>
      <c r="Q1933" s="14" t="s">
        <v>80</v>
      </c>
      <c r="R1933" s="14" t="s">
        <v>28</v>
      </c>
      <c r="S1933" s="14" t="s">
        <v>188</v>
      </c>
      <c r="T1933" s="14" t="s">
        <v>82</v>
      </c>
      <c r="U1933" s="14" t="s">
        <v>43</v>
      </c>
      <c r="V1933" s="14" t="s">
        <v>3068</v>
      </c>
    </row>
    <row r="1934" spans="1:22" ht="17.100000000000001" customHeight="1" x14ac:dyDescent="0.25">
      <c r="A1934" s="28" t="s">
        <v>5461</v>
      </c>
      <c r="B1934" s="10">
        <v>44916</v>
      </c>
      <c r="C1934" s="9">
        <f t="shared" si="30"/>
        <v>2022</v>
      </c>
      <c r="D1934" s="9" t="str">
        <f>TEXT(salestable[[#This Row],[OrderDate]],"MMM")</f>
        <v>Dec</v>
      </c>
      <c r="E1934" s="9" t="s">
        <v>5462</v>
      </c>
      <c r="F1934" s="9" t="s">
        <v>953</v>
      </c>
      <c r="G1934" s="9" t="s">
        <v>812</v>
      </c>
      <c r="H1934" s="9" t="s">
        <v>813</v>
      </c>
      <c r="I1934" s="9" t="s">
        <v>25</v>
      </c>
      <c r="J1934" s="9" t="s">
        <v>68</v>
      </c>
      <c r="K1934" s="25">
        <v>2</v>
      </c>
      <c r="L1934" s="11">
        <v>509.76</v>
      </c>
      <c r="M1934" s="12">
        <v>0.1</v>
      </c>
      <c r="N1934" s="13">
        <v>45.88</v>
      </c>
      <c r="O1934" s="13">
        <v>0.76</v>
      </c>
      <c r="P1934" s="13">
        <v>964.21</v>
      </c>
      <c r="Q1934" s="9" t="s">
        <v>69</v>
      </c>
      <c r="R1934" s="9" t="s">
        <v>28</v>
      </c>
      <c r="S1934" s="9" t="s">
        <v>182</v>
      </c>
      <c r="T1934" s="9" t="s">
        <v>183</v>
      </c>
      <c r="U1934" s="9" t="s">
        <v>43</v>
      </c>
      <c r="V1934" s="9" t="s">
        <v>5463</v>
      </c>
    </row>
    <row r="1935" spans="1:22" ht="17.100000000000001" customHeight="1" x14ac:dyDescent="0.25">
      <c r="A1935" s="29" t="s">
        <v>5464</v>
      </c>
      <c r="B1935" s="15">
        <v>44056</v>
      </c>
      <c r="C1935" s="9">
        <f t="shared" si="30"/>
        <v>2020</v>
      </c>
      <c r="D1935" s="9" t="str">
        <f>TEXT(salestable[[#This Row],[OrderDate]],"MMM")</f>
        <v>Aug</v>
      </c>
      <c r="E1935" s="14" t="s">
        <v>5465</v>
      </c>
      <c r="F1935" s="14" t="s">
        <v>159</v>
      </c>
      <c r="G1935" s="14" t="s">
        <v>469</v>
      </c>
      <c r="H1935" s="14" t="s">
        <v>470</v>
      </c>
      <c r="I1935" s="14" t="s">
        <v>180</v>
      </c>
      <c r="J1935" s="14" t="s">
        <v>79</v>
      </c>
      <c r="K1935" s="25">
        <v>2</v>
      </c>
      <c r="L1935" s="16">
        <v>432.35</v>
      </c>
      <c r="M1935" s="17">
        <v>0.15</v>
      </c>
      <c r="N1935" s="18">
        <v>58.8</v>
      </c>
      <c r="O1935" s="18">
        <v>11.01</v>
      </c>
      <c r="P1935" s="18">
        <v>804.8</v>
      </c>
      <c r="Q1935" s="14" t="s">
        <v>27</v>
      </c>
      <c r="R1935" s="14" t="s">
        <v>28</v>
      </c>
      <c r="S1935" s="14" t="s">
        <v>41</v>
      </c>
      <c r="T1935" s="14" t="s">
        <v>42</v>
      </c>
      <c r="U1935" s="14" t="s">
        <v>43</v>
      </c>
      <c r="V1935" s="14" t="s">
        <v>2133</v>
      </c>
    </row>
    <row r="1936" spans="1:22" ht="17.100000000000001" customHeight="1" x14ac:dyDescent="0.25">
      <c r="A1936" s="28" t="s">
        <v>5466</v>
      </c>
      <c r="B1936" s="10">
        <v>45007</v>
      </c>
      <c r="C1936" s="9">
        <f t="shared" si="30"/>
        <v>2023</v>
      </c>
      <c r="D1936" s="9" t="str">
        <f>TEXT(salestable[[#This Row],[OrderDate]],"MMM")</f>
        <v>Mar</v>
      </c>
      <c r="E1936" s="9" t="s">
        <v>5467</v>
      </c>
      <c r="F1936" s="9" t="s">
        <v>520</v>
      </c>
      <c r="G1936" s="9" t="s">
        <v>391</v>
      </c>
      <c r="H1936" s="9" t="s">
        <v>392</v>
      </c>
      <c r="I1936" s="9" t="s">
        <v>38</v>
      </c>
      <c r="J1936" s="9" t="s">
        <v>68</v>
      </c>
      <c r="K1936" s="25">
        <v>3</v>
      </c>
      <c r="L1936" s="11">
        <v>208.4</v>
      </c>
      <c r="M1936" s="12">
        <v>0</v>
      </c>
      <c r="N1936" s="13">
        <v>50.02</v>
      </c>
      <c r="O1936" s="13">
        <v>1.79</v>
      </c>
      <c r="P1936" s="13">
        <v>677.01</v>
      </c>
      <c r="Q1936" s="9" t="s">
        <v>69</v>
      </c>
      <c r="R1936" s="9" t="s">
        <v>28</v>
      </c>
      <c r="S1936" s="9" t="s">
        <v>210</v>
      </c>
      <c r="T1936" s="9" t="s">
        <v>42</v>
      </c>
      <c r="U1936" s="9" t="s">
        <v>43</v>
      </c>
      <c r="V1936" s="9" t="s">
        <v>4418</v>
      </c>
    </row>
    <row r="1937" spans="1:22" ht="17.100000000000001" customHeight="1" x14ac:dyDescent="0.25">
      <c r="A1937" s="29" t="s">
        <v>5468</v>
      </c>
      <c r="B1937" s="15">
        <v>45565</v>
      </c>
      <c r="C1937" s="9">
        <f t="shared" si="30"/>
        <v>2024</v>
      </c>
      <c r="D1937" s="9" t="str">
        <f>TEXT(salestable[[#This Row],[OrderDate]],"MMM")</f>
        <v>Sep</v>
      </c>
      <c r="E1937" s="14" t="s">
        <v>5469</v>
      </c>
      <c r="F1937" s="14" t="s">
        <v>1205</v>
      </c>
      <c r="G1937" s="14" t="s">
        <v>226</v>
      </c>
      <c r="H1937" s="14" t="s">
        <v>227</v>
      </c>
      <c r="I1937" s="14" t="s">
        <v>38</v>
      </c>
      <c r="J1937" s="14" t="s">
        <v>68</v>
      </c>
      <c r="K1937" s="25">
        <v>1</v>
      </c>
      <c r="L1937" s="16">
        <v>95.72</v>
      </c>
      <c r="M1937" s="17">
        <v>0.05</v>
      </c>
      <c r="N1937" s="18">
        <v>4.55</v>
      </c>
      <c r="O1937" s="18">
        <v>13.46</v>
      </c>
      <c r="P1937" s="18">
        <v>108.94</v>
      </c>
      <c r="Q1937" s="14" t="s">
        <v>40</v>
      </c>
      <c r="R1937" s="14" t="s">
        <v>28</v>
      </c>
      <c r="S1937" s="14" t="s">
        <v>210</v>
      </c>
      <c r="T1937" s="14" t="s">
        <v>42</v>
      </c>
      <c r="U1937" s="14" t="s">
        <v>43</v>
      </c>
      <c r="V1937" s="14" t="s">
        <v>4319</v>
      </c>
    </row>
    <row r="1938" spans="1:22" ht="17.100000000000001" customHeight="1" x14ac:dyDescent="0.25">
      <c r="A1938" s="28" t="s">
        <v>5470</v>
      </c>
      <c r="B1938" s="10">
        <v>44394</v>
      </c>
      <c r="C1938" s="9">
        <f t="shared" si="30"/>
        <v>2021</v>
      </c>
      <c r="D1938" s="9" t="str">
        <f>TEXT(salestable[[#This Row],[OrderDate]],"MMM")</f>
        <v>Jul</v>
      </c>
      <c r="E1938" s="9" t="s">
        <v>5471</v>
      </c>
      <c r="F1938" s="9" t="s">
        <v>538</v>
      </c>
      <c r="G1938" s="9" t="s">
        <v>196</v>
      </c>
      <c r="H1938" s="9" t="s">
        <v>197</v>
      </c>
      <c r="I1938" s="9" t="s">
        <v>38</v>
      </c>
      <c r="J1938" s="9" t="s">
        <v>58</v>
      </c>
      <c r="K1938" s="25">
        <v>3</v>
      </c>
      <c r="L1938" s="11">
        <v>365.94</v>
      </c>
      <c r="M1938" s="12">
        <v>0.1</v>
      </c>
      <c r="N1938" s="13">
        <v>118.56</v>
      </c>
      <c r="O1938" s="13">
        <v>14.11</v>
      </c>
      <c r="P1938" s="13">
        <v>1120.71</v>
      </c>
      <c r="Q1938" s="9" t="s">
        <v>27</v>
      </c>
      <c r="R1938" s="9" t="s">
        <v>28</v>
      </c>
      <c r="S1938" s="9" t="s">
        <v>51</v>
      </c>
      <c r="T1938" s="9" t="s">
        <v>42</v>
      </c>
      <c r="U1938" s="9" t="s">
        <v>72</v>
      </c>
      <c r="V1938" s="9" t="s">
        <v>1940</v>
      </c>
    </row>
    <row r="1939" spans="1:22" ht="17.100000000000001" customHeight="1" x14ac:dyDescent="0.25">
      <c r="A1939" s="29" t="s">
        <v>5472</v>
      </c>
      <c r="B1939" s="15">
        <v>44602</v>
      </c>
      <c r="C1939" s="9">
        <f t="shared" si="30"/>
        <v>2022</v>
      </c>
      <c r="D1939" s="9" t="str">
        <f>TEXT(salestable[[#This Row],[OrderDate]],"MMM")</f>
        <v>Feb</v>
      </c>
      <c r="E1939" s="14" t="s">
        <v>5473</v>
      </c>
      <c r="F1939" s="14" t="s">
        <v>1002</v>
      </c>
      <c r="G1939" s="14" t="s">
        <v>434</v>
      </c>
      <c r="H1939" s="14" t="s">
        <v>435</v>
      </c>
      <c r="I1939" s="14" t="s">
        <v>98</v>
      </c>
      <c r="J1939" s="14" t="s">
        <v>354</v>
      </c>
      <c r="K1939" s="25">
        <v>3</v>
      </c>
      <c r="L1939" s="16">
        <v>272.95</v>
      </c>
      <c r="M1939" s="17">
        <v>0.05</v>
      </c>
      <c r="N1939" s="18">
        <v>62.23</v>
      </c>
      <c r="O1939" s="18">
        <v>7.76</v>
      </c>
      <c r="P1939" s="18">
        <v>847.9</v>
      </c>
      <c r="Q1939" s="14" t="s">
        <v>69</v>
      </c>
      <c r="R1939" s="14" t="s">
        <v>28</v>
      </c>
      <c r="S1939" s="14" t="s">
        <v>51</v>
      </c>
      <c r="T1939" s="14" t="s">
        <v>42</v>
      </c>
      <c r="U1939" s="14" t="s">
        <v>43</v>
      </c>
      <c r="V1939" s="14" t="s">
        <v>1281</v>
      </c>
    </row>
    <row r="1940" spans="1:22" ht="17.100000000000001" customHeight="1" x14ac:dyDescent="0.25">
      <c r="A1940" s="28" t="s">
        <v>5474</v>
      </c>
      <c r="B1940" s="10">
        <v>45425</v>
      </c>
      <c r="C1940" s="9">
        <f t="shared" si="30"/>
        <v>2024</v>
      </c>
      <c r="D1940" s="9" t="str">
        <f>TEXT(salestable[[#This Row],[OrderDate]],"MMM")</f>
        <v>May</v>
      </c>
      <c r="E1940" s="9" t="s">
        <v>5475</v>
      </c>
      <c r="F1940" s="9" t="s">
        <v>620</v>
      </c>
      <c r="G1940" s="9" t="s">
        <v>456</v>
      </c>
      <c r="H1940" s="9" t="s">
        <v>457</v>
      </c>
      <c r="I1940" s="9" t="s">
        <v>38</v>
      </c>
      <c r="J1940" s="9" t="s">
        <v>354</v>
      </c>
      <c r="K1940" s="25">
        <v>3</v>
      </c>
      <c r="L1940" s="11">
        <v>34.549999999999997</v>
      </c>
      <c r="M1940" s="12">
        <v>0</v>
      </c>
      <c r="N1940" s="13">
        <v>5.18</v>
      </c>
      <c r="O1940" s="13">
        <v>1.81</v>
      </c>
      <c r="P1940" s="13">
        <v>110.64</v>
      </c>
      <c r="Q1940" s="9" t="s">
        <v>69</v>
      </c>
      <c r="R1940" s="9" t="s">
        <v>28</v>
      </c>
      <c r="S1940" s="9" t="s">
        <v>71</v>
      </c>
      <c r="T1940" s="9" t="s">
        <v>42</v>
      </c>
      <c r="U1940" s="9" t="s">
        <v>43</v>
      </c>
      <c r="V1940" s="9" t="s">
        <v>2967</v>
      </c>
    </row>
    <row r="1941" spans="1:22" ht="17.100000000000001" customHeight="1" x14ac:dyDescent="0.25">
      <c r="A1941" s="29" t="s">
        <v>5476</v>
      </c>
      <c r="B1941" s="15">
        <v>45438</v>
      </c>
      <c r="C1941" s="9">
        <f t="shared" si="30"/>
        <v>2024</v>
      </c>
      <c r="D1941" s="9" t="str">
        <f>TEXT(salestable[[#This Row],[OrderDate]],"MMM")</f>
        <v>May</v>
      </c>
      <c r="E1941" s="14" t="s">
        <v>5477</v>
      </c>
      <c r="F1941" s="14" t="s">
        <v>1241</v>
      </c>
      <c r="G1941" s="14" t="s">
        <v>23</v>
      </c>
      <c r="H1941" s="14" t="s">
        <v>24</v>
      </c>
      <c r="I1941" s="14" t="s">
        <v>50</v>
      </c>
      <c r="J1941" s="14" t="s">
        <v>26</v>
      </c>
      <c r="K1941" s="25">
        <v>4</v>
      </c>
      <c r="L1941" s="16">
        <v>273.69</v>
      </c>
      <c r="M1941" s="17">
        <v>0.2</v>
      </c>
      <c r="N1941" s="18">
        <v>70.06</v>
      </c>
      <c r="O1941" s="18">
        <v>12.93</v>
      </c>
      <c r="P1941" s="18">
        <v>958.8</v>
      </c>
      <c r="Q1941" s="14" t="s">
        <v>153</v>
      </c>
      <c r="R1941" s="14" t="s">
        <v>28</v>
      </c>
      <c r="S1941" s="14" t="s">
        <v>100</v>
      </c>
      <c r="T1941" s="14" t="s">
        <v>101</v>
      </c>
      <c r="U1941" s="14" t="s">
        <v>43</v>
      </c>
      <c r="V1941" s="14" t="s">
        <v>141</v>
      </c>
    </row>
    <row r="1942" spans="1:22" ht="17.100000000000001" customHeight="1" x14ac:dyDescent="0.25">
      <c r="A1942" s="28" t="s">
        <v>5478</v>
      </c>
      <c r="B1942" s="10">
        <v>45514</v>
      </c>
      <c r="C1942" s="9">
        <f t="shared" si="30"/>
        <v>2024</v>
      </c>
      <c r="D1942" s="9" t="str">
        <f>TEXT(salestable[[#This Row],[OrderDate]],"MMM")</f>
        <v>Aug</v>
      </c>
      <c r="E1942" s="9" t="s">
        <v>5479</v>
      </c>
      <c r="F1942" s="9" t="s">
        <v>573</v>
      </c>
      <c r="G1942" s="9" t="s">
        <v>137</v>
      </c>
      <c r="H1942" s="9" t="s">
        <v>138</v>
      </c>
      <c r="I1942" s="9" t="s">
        <v>108</v>
      </c>
      <c r="J1942" s="9" t="s">
        <v>256</v>
      </c>
      <c r="K1942" s="25">
        <v>2</v>
      </c>
      <c r="L1942" s="11">
        <v>94.3</v>
      </c>
      <c r="M1942" s="12">
        <v>0.2</v>
      </c>
      <c r="N1942" s="13">
        <v>0</v>
      </c>
      <c r="O1942" s="13">
        <v>0.13</v>
      </c>
      <c r="P1942" s="13">
        <v>151.01</v>
      </c>
      <c r="Q1942" s="9" t="s">
        <v>27</v>
      </c>
      <c r="R1942" s="9" t="s">
        <v>28</v>
      </c>
      <c r="S1942" s="9" t="s">
        <v>51</v>
      </c>
      <c r="T1942" s="9" t="s">
        <v>42</v>
      </c>
      <c r="U1942" s="9" t="s">
        <v>43</v>
      </c>
      <c r="V1942" s="9" t="s">
        <v>1575</v>
      </c>
    </row>
    <row r="1943" spans="1:22" ht="17.100000000000001" customHeight="1" x14ac:dyDescent="0.25">
      <c r="A1943" s="29" t="s">
        <v>5480</v>
      </c>
      <c r="B1943" s="15">
        <v>45429</v>
      </c>
      <c r="C1943" s="9">
        <f t="shared" si="30"/>
        <v>2024</v>
      </c>
      <c r="D1943" s="9" t="str">
        <f>TEXT(salestable[[#This Row],[OrderDate]],"MMM")</f>
        <v>May</v>
      </c>
      <c r="E1943" s="14" t="s">
        <v>5481</v>
      </c>
      <c r="F1943" s="14" t="s">
        <v>772</v>
      </c>
      <c r="G1943" s="14" t="s">
        <v>130</v>
      </c>
      <c r="H1943" s="14" t="s">
        <v>131</v>
      </c>
      <c r="I1943" s="14" t="s">
        <v>180</v>
      </c>
      <c r="J1943" s="14" t="s">
        <v>256</v>
      </c>
      <c r="K1943" s="25">
        <v>1</v>
      </c>
      <c r="L1943" s="16">
        <v>348.84</v>
      </c>
      <c r="M1943" s="17">
        <v>0.25</v>
      </c>
      <c r="N1943" s="18">
        <v>13.08</v>
      </c>
      <c r="O1943" s="18">
        <v>11.27</v>
      </c>
      <c r="P1943" s="18">
        <v>285.98</v>
      </c>
      <c r="Q1943" s="14" t="s">
        <v>69</v>
      </c>
      <c r="R1943" s="14" t="s">
        <v>28</v>
      </c>
      <c r="S1943" s="14" t="s">
        <v>210</v>
      </c>
      <c r="T1943" s="14" t="s">
        <v>42</v>
      </c>
      <c r="U1943" s="14" t="s">
        <v>43</v>
      </c>
      <c r="V1943" s="14" t="s">
        <v>5482</v>
      </c>
    </row>
    <row r="1944" spans="1:22" ht="17.100000000000001" customHeight="1" x14ac:dyDescent="0.25">
      <c r="A1944" s="28" t="s">
        <v>5483</v>
      </c>
      <c r="B1944" s="10">
        <v>45164</v>
      </c>
      <c r="C1944" s="9">
        <f t="shared" si="30"/>
        <v>2023</v>
      </c>
      <c r="D1944" s="9" t="str">
        <f>TEXT(salestable[[#This Row],[OrderDate]],"MMM")</f>
        <v>Aug</v>
      </c>
      <c r="E1944" s="9" t="s">
        <v>5484</v>
      </c>
      <c r="F1944" s="9" t="s">
        <v>481</v>
      </c>
      <c r="G1944" s="9" t="s">
        <v>945</v>
      </c>
      <c r="H1944" s="9" t="s">
        <v>946</v>
      </c>
      <c r="I1944" s="9" t="s">
        <v>98</v>
      </c>
      <c r="J1944" s="9" t="s">
        <v>123</v>
      </c>
      <c r="K1944" s="25">
        <v>4</v>
      </c>
      <c r="L1944" s="11">
        <v>596.6</v>
      </c>
      <c r="M1944" s="12">
        <v>0</v>
      </c>
      <c r="N1944" s="13">
        <v>286.37</v>
      </c>
      <c r="O1944" s="13">
        <v>11.31</v>
      </c>
      <c r="P1944" s="13">
        <v>2684.08</v>
      </c>
      <c r="Q1944" s="9" t="s">
        <v>153</v>
      </c>
      <c r="R1944" s="9" t="s">
        <v>99</v>
      </c>
      <c r="S1944" s="9" t="s">
        <v>41</v>
      </c>
      <c r="T1944" s="9" t="s">
        <v>42</v>
      </c>
      <c r="U1944" s="9" t="s">
        <v>43</v>
      </c>
      <c r="V1944" s="9" t="s">
        <v>3854</v>
      </c>
    </row>
    <row r="1945" spans="1:22" ht="17.100000000000001" customHeight="1" x14ac:dyDescent="0.25">
      <c r="A1945" s="29" t="s">
        <v>5485</v>
      </c>
      <c r="B1945" s="15">
        <v>44715</v>
      </c>
      <c r="C1945" s="9">
        <f t="shared" si="30"/>
        <v>2022</v>
      </c>
      <c r="D1945" s="9" t="str">
        <f>TEXT(salestable[[#This Row],[OrderDate]],"MMM")</f>
        <v>Jun</v>
      </c>
      <c r="E1945" s="14" t="s">
        <v>5486</v>
      </c>
      <c r="F1945" s="14" t="s">
        <v>439</v>
      </c>
      <c r="G1945" s="14" t="s">
        <v>106</v>
      </c>
      <c r="H1945" s="14" t="s">
        <v>107</v>
      </c>
      <c r="I1945" s="14" t="s">
        <v>180</v>
      </c>
      <c r="J1945" s="14" t="s">
        <v>68</v>
      </c>
      <c r="K1945" s="25">
        <v>3</v>
      </c>
      <c r="L1945" s="16">
        <v>49.42</v>
      </c>
      <c r="M1945" s="17">
        <v>0.2</v>
      </c>
      <c r="N1945" s="18">
        <v>14.23</v>
      </c>
      <c r="O1945" s="18">
        <v>0.42</v>
      </c>
      <c r="P1945" s="18">
        <v>133.26</v>
      </c>
      <c r="Q1945" s="14" t="s">
        <v>153</v>
      </c>
      <c r="R1945" s="14" t="s">
        <v>28</v>
      </c>
      <c r="S1945" s="14" t="s">
        <v>139</v>
      </c>
      <c r="T1945" s="14" t="s">
        <v>140</v>
      </c>
      <c r="U1945" s="14" t="s">
        <v>43</v>
      </c>
      <c r="V1945" s="14" t="s">
        <v>3497</v>
      </c>
    </row>
    <row r="1946" spans="1:22" ht="17.100000000000001" customHeight="1" x14ac:dyDescent="0.25">
      <c r="A1946" s="28" t="s">
        <v>5487</v>
      </c>
      <c r="B1946" s="10">
        <v>45097</v>
      </c>
      <c r="C1946" s="9">
        <f t="shared" si="30"/>
        <v>2023</v>
      </c>
      <c r="D1946" s="9" t="str">
        <f>TEXT(salestable[[#This Row],[OrderDate]],"MMM")</f>
        <v>Jun</v>
      </c>
      <c r="E1946" s="9" t="s">
        <v>5488</v>
      </c>
      <c r="F1946" s="9" t="s">
        <v>591</v>
      </c>
      <c r="G1946" s="9" t="s">
        <v>358</v>
      </c>
      <c r="H1946" s="9" t="s">
        <v>359</v>
      </c>
      <c r="I1946" s="9" t="s">
        <v>108</v>
      </c>
      <c r="J1946" s="9" t="s">
        <v>39</v>
      </c>
      <c r="K1946" s="25">
        <v>3</v>
      </c>
      <c r="L1946" s="11">
        <v>402.42</v>
      </c>
      <c r="M1946" s="12">
        <v>0.1</v>
      </c>
      <c r="N1946" s="13">
        <v>54.33</v>
      </c>
      <c r="O1946" s="13">
        <v>9.2100000000000009</v>
      </c>
      <c r="P1946" s="13">
        <v>1150.07</v>
      </c>
      <c r="Q1946" s="9" t="s">
        <v>40</v>
      </c>
      <c r="R1946" s="9" t="s">
        <v>132</v>
      </c>
      <c r="S1946" s="9" t="s">
        <v>71</v>
      </c>
      <c r="T1946" s="9" t="s">
        <v>42</v>
      </c>
      <c r="U1946" s="9" t="s">
        <v>43</v>
      </c>
      <c r="V1946" s="9" t="s">
        <v>901</v>
      </c>
    </row>
    <row r="1947" spans="1:22" ht="17.100000000000001" customHeight="1" x14ac:dyDescent="0.25">
      <c r="A1947" s="29" t="s">
        <v>5489</v>
      </c>
      <c r="B1947" s="15">
        <v>45347</v>
      </c>
      <c r="C1947" s="9">
        <f t="shared" si="30"/>
        <v>2024</v>
      </c>
      <c r="D1947" s="9" t="str">
        <f>TEXT(salestable[[#This Row],[OrderDate]],"MMM")</f>
        <v>Feb</v>
      </c>
      <c r="E1947" s="14" t="s">
        <v>4808</v>
      </c>
      <c r="F1947" s="14" t="s">
        <v>1264</v>
      </c>
      <c r="G1947" s="14" t="s">
        <v>244</v>
      </c>
      <c r="H1947" s="14" t="s">
        <v>245</v>
      </c>
      <c r="I1947" s="14" t="s">
        <v>108</v>
      </c>
      <c r="J1947" s="14" t="s">
        <v>256</v>
      </c>
      <c r="K1947" s="25">
        <v>3</v>
      </c>
      <c r="L1947" s="16">
        <v>576.79999999999995</v>
      </c>
      <c r="M1947" s="17">
        <v>0.05</v>
      </c>
      <c r="N1947" s="18">
        <v>197.27</v>
      </c>
      <c r="O1947" s="18">
        <v>9.39</v>
      </c>
      <c r="P1947" s="18">
        <v>1850.54</v>
      </c>
      <c r="Q1947" s="14" t="s">
        <v>27</v>
      </c>
      <c r="R1947" s="14" t="s">
        <v>28</v>
      </c>
      <c r="S1947" s="14" t="s">
        <v>29</v>
      </c>
      <c r="T1947" s="14" t="s">
        <v>30</v>
      </c>
      <c r="U1947" s="14" t="s">
        <v>43</v>
      </c>
      <c r="V1947" s="14" t="s">
        <v>5490</v>
      </c>
    </row>
    <row r="1948" spans="1:22" ht="17.100000000000001" customHeight="1" x14ac:dyDescent="0.25">
      <c r="A1948" s="28" t="s">
        <v>5491</v>
      </c>
      <c r="B1948" s="10">
        <v>45220</v>
      </c>
      <c r="C1948" s="9">
        <f t="shared" si="30"/>
        <v>2023</v>
      </c>
      <c r="D1948" s="9" t="str">
        <f>TEXT(salestable[[#This Row],[OrderDate]],"MMM")</f>
        <v>Oct</v>
      </c>
      <c r="E1948" s="9" t="s">
        <v>5492</v>
      </c>
      <c r="F1948" s="9" t="s">
        <v>1943</v>
      </c>
      <c r="G1948" s="9" t="s">
        <v>202</v>
      </c>
      <c r="H1948" s="9" t="s">
        <v>203</v>
      </c>
      <c r="I1948" s="9" t="s">
        <v>98</v>
      </c>
      <c r="J1948" s="9" t="s">
        <v>354</v>
      </c>
      <c r="K1948" s="25">
        <v>3</v>
      </c>
      <c r="L1948" s="11">
        <v>187.75</v>
      </c>
      <c r="M1948" s="12">
        <v>0.15</v>
      </c>
      <c r="N1948" s="13">
        <v>57.45</v>
      </c>
      <c r="O1948" s="13">
        <v>4.05</v>
      </c>
      <c r="P1948" s="13">
        <v>540.26</v>
      </c>
      <c r="Q1948" s="9" t="s">
        <v>80</v>
      </c>
      <c r="R1948" s="9" t="s">
        <v>28</v>
      </c>
      <c r="S1948" s="9" t="s">
        <v>116</v>
      </c>
      <c r="T1948" s="9" t="s">
        <v>42</v>
      </c>
      <c r="U1948" s="9" t="s">
        <v>43</v>
      </c>
      <c r="V1948" s="9" t="s">
        <v>5493</v>
      </c>
    </row>
    <row r="1949" spans="1:22" ht="17.100000000000001" customHeight="1" x14ac:dyDescent="0.25">
      <c r="A1949" s="29" t="s">
        <v>5494</v>
      </c>
      <c r="B1949" s="15">
        <v>45184</v>
      </c>
      <c r="C1949" s="9">
        <f t="shared" si="30"/>
        <v>2023</v>
      </c>
      <c r="D1949" s="9" t="str">
        <f>TEXT(salestable[[#This Row],[OrderDate]],"MMM")</f>
        <v>Sep</v>
      </c>
      <c r="E1949" s="14" t="s">
        <v>5495</v>
      </c>
      <c r="F1949" s="14" t="s">
        <v>1736</v>
      </c>
      <c r="G1949" s="14" t="s">
        <v>400</v>
      </c>
      <c r="H1949" s="14" t="s">
        <v>401</v>
      </c>
      <c r="I1949" s="14" t="s">
        <v>25</v>
      </c>
      <c r="J1949" s="14" t="s">
        <v>354</v>
      </c>
      <c r="K1949" s="25">
        <v>5</v>
      </c>
      <c r="L1949" s="16">
        <v>373.41</v>
      </c>
      <c r="M1949" s="17">
        <v>0.1</v>
      </c>
      <c r="N1949" s="18">
        <v>84.02</v>
      </c>
      <c r="O1949" s="18">
        <v>2.77</v>
      </c>
      <c r="P1949" s="18">
        <v>1767.14</v>
      </c>
      <c r="Q1949" s="14" t="s">
        <v>69</v>
      </c>
      <c r="R1949" s="14" t="s">
        <v>28</v>
      </c>
      <c r="S1949" s="14" t="s">
        <v>182</v>
      </c>
      <c r="T1949" s="14" t="s">
        <v>183</v>
      </c>
      <c r="U1949" s="14" t="s">
        <v>43</v>
      </c>
      <c r="V1949" s="14" t="s">
        <v>3638</v>
      </c>
    </row>
    <row r="1950" spans="1:22" ht="17.100000000000001" customHeight="1" x14ac:dyDescent="0.25">
      <c r="A1950" s="28" t="s">
        <v>5496</v>
      </c>
      <c r="B1950" s="10">
        <v>44961</v>
      </c>
      <c r="C1950" s="9">
        <f t="shared" si="30"/>
        <v>2023</v>
      </c>
      <c r="D1950" s="9" t="str">
        <f>TEXT(salestable[[#This Row],[OrderDate]],"MMM")</f>
        <v>Feb</v>
      </c>
      <c r="E1950" s="9" t="s">
        <v>5497</v>
      </c>
      <c r="F1950" s="9" t="s">
        <v>656</v>
      </c>
      <c r="G1950" s="9" t="s">
        <v>121</v>
      </c>
      <c r="H1950" s="9" t="s">
        <v>122</v>
      </c>
      <c r="I1950" s="9" t="s">
        <v>108</v>
      </c>
      <c r="J1950" s="9" t="s">
        <v>58</v>
      </c>
      <c r="K1950" s="25">
        <v>5</v>
      </c>
      <c r="L1950" s="11">
        <v>588.42999999999995</v>
      </c>
      <c r="M1950" s="12">
        <v>0.15</v>
      </c>
      <c r="N1950" s="13">
        <v>125.04</v>
      </c>
      <c r="O1950" s="13">
        <v>11.53</v>
      </c>
      <c r="P1950" s="13">
        <v>2637.4</v>
      </c>
      <c r="Q1950" s="9" t="s">
        <v>80</v>
      </c>
      <c r="R1950" s="9" t="s">
        <v>28</v>
      </c>
      <c r="S1950" s="9" t="s">
        <v>41</v>
      </c>
      <c r="T1950" s="9" t="s">
        <v>42</v>
      </c>
      <c r="U1950" s="9" t="s">
        <v>43</v>
      </c>
      <c r="V1950" s="9" t="s">
        <v>621</v>
      </c>
    </row>
    <row r="1951" spans="1:22" ht="17.100000000000001" customHeight="1" x14ac:dyDescent="0.25">
      <c r="A1951" s="29" t="s">
        <v>5498</v>
      </c>
      <c r="B1951" s="15">
        <v>44056</v>
      </c>
      <c r="C1951" s="9">
        <f t="shared" si="30"/>
        <v>2020</v>
      </c>
      <c r="D1951" s="9" t="str">
        <f>TEXT(salestable[[#This Row],[OrderDate]],"MMM")</f>
        <v>Aug</v>
      </c>
      <c r="E1951" s="14" t="s">
        <v>5499</v>
      </c>
      <c r="F1951" s="14" t="s">
        <v>1264</v>
      </c>
      <c r="G1951" s="14" t="s">
        <v>675</v>
      </c>
      <c r="H1951" s="14" t="s">
        <v>676</v>
      </c>
      <c r="I1951" s="14" t="s">
        <v>108</v>
      </c>
      <c r="J1951" s="14" t="s">
        <v>58</v>
      </c>
      <c r="K1951" s="25">
        <v>3</v>
      </c>
      <c r="L1951" s="16">
        <v>368.57</v>
      </c>
      <c r="M1951" s="17">
        <v>0.2</v>
      </c>
      <c r="N1951" s="18">
        <v>44.23</v>
      </c>
      <c r="O1951" s="18">
        <v>7.31</v>
      </c>
      <c r="P1951" s="18">
        <v>936.11</v>
      </c>
      <c r="Q1951" s="14" t="s">
        <v>80</v>
      </c>
      <c r="R1951" s="14" t="s">
        <v>28</v>
      </c>
      <c r="S1951" s="14" t="s">
        <v>116</v>
      </c>
      <c r="T1951" s="14" t="s">
        <v>42</v>
      </c>
      <c r="U1951" s="14" t="s">
        <v>72</v>
      </c>
      <c r="V1951" s="14" t="s">
        <v>625</v>
      </c>
    </row>
    <row r="1952" spans="1:22" ht="17.100000000000001" customHeight="1" x14ac:dyDescent="0.25">
      <c r="A1952" s="28" t="s">
        <v>5500</v>
      </c>
      <c r="B1952" s="10">
        <v>44655</v>
      </c>
      <c r="C1952" s="9">
        <f t="shared" si="30"/>
        <v>2022</v>
      </c>
      <c r="D1952" s="9" t="str">
        <f>TEXT(salestable[[#This Row],[OrderDate]],"MMM")</f>
        <v>Apr</v>
      </c>
      <c r="E1952" s="9" t="s">
        <v>5501</v>
      </c>
      <c r="F1952" s="9" t="s">
        <v>1241</v>
      </c>
      <c r="G1952" s="9" t="s">
        <v>286</v>
      </c>
      <c r="H1952" s="9" t="s">
        <v>287</v>
      </c>
      <c r="I1952" s="9" t="s">
        <v>180</v>
      </c>
      <c r="J1952" s="9" t="s">
        <v>263</v>
      </c>
      <c r="K1952" s="25">
        <v>5</v>
      </c>
      <c r="L1952" s="11">
        <v>508.54</v>
      </c>
      <c r="M1952" s="12">
        <v>0</v>
      </c>
      <c r="N1952" s="13">
        <v>203.42</v>
      </c>
      <c r="O1952" s="13">
        <v>3.52</v>
      </c>
      <c r="P1952" s="13">
        <v>2749.64</v>
      </c>
      <c r="Q1952" s="9" t="s">
        <v>40</v>
      </c>
      <c r="R1952" s="9" t="s">
        <v>28</v>
      </c>
      <c r="S1952" s="9" t="s">
        <v>221</v>
      </c>
      <c r="T1952" s="9" t="s">
        <v>222</v>
      </c>
      <c r="U1952" s="9" t="s">
        <v>43</v>
      </c>
      <c r="V1952" s="9" t="s">
        <v>4198</v>
      </c>
    </row>
    <row r="1953" spans="1:22" ht="17.100000000000001" customHeight="1" x14ac:dyDescent="0.25">
      <c r="A1953" s="29" t="s">
        <v>5502</v>
      </c>
      <c r="B1953" s="15">
        <v>44048</v>
      </c>
      <c r="C1953" s="9">
        <f t="shared" si="30"/>
        <v>2020</v>
      </c>
      <c r="D1953" s="9" t="str">
        <f>TEXT(salestable[[#This Row],[OrderDate]],"MMM")</f>
        <v>Aug</v>
      </c>
      <c r="E1953" s="14" t="s">
        <v>5503</v>
      </c>
      <c r="F1953" s="14" t="s">
        <v>1402</v>
      </c>
      <c r="G1953" s="14" t="s">
        <v>386</v>
      </c>
      <c r="H1953" s="14" t="s">
        <v>387</v>
      </c>
      <c r="I1953" s="14" t="s">
        <v>50</v>
      </c>
      <c r="J1953" s="14" t="s">
        <v>263</v>
      </c>
      <c r="K1953" s="25">
        <v>1</v>
      </c>
      <c r="L1953" s="16">
        <v>591.84</v>
      </c>
      <c r="M1953" s="17">
        <v>0.05</v>
      </c>
      <c r="N1953" s="18">
        <v>28.11</v>
      </c>
      <c r="O1953" s="18">
        <v>9.75</v>
      </c>
      <c r="P1953" s="18">
        <v>600.11</v>
      </c>
      <c r="Q1953" s="14" t="s">
        <v>27</v>
      </c>
      <c r="R1953" s="14" t="s">
        <v>28</v>
      </c>
      <c r="S1953" s="14" t="s">
        <v>145</v>
      </c>
      <c r="T1953" s="14" t="s">
        <v>146</v>
      </c>
      <c r="U1953" s="14" t="s">
        <v>91</v>
      </c>
      <c r="V1953" s="14" t="s">
        <v>376</v>
      </c>
    </row>
    <row r="1954" spans="1:22" ht="17.100000000000001" customHeight="1" x14ac:dyDescent="0.25">
      <c r="A1954" s="28" t="s">
        <v>5504</v>
      </c>
      <c r="B1954" s="10">
        <v>44767</v>
      </c>
      <c r="C1954" s="9">
        <f t="shared" si="30"/>
        <v>2022</v>
      </c>
      <c r="D1954" s="9" t="str">
        <f>TEXT(salestable[[#This Row],[OrderDate]],"MMM")</f>
        <v>Jul</v>
      </c>
      <c r="E1954" s="9" t="s">
        <v>5505</v>
      </c>
      <c r="F1954" s="9" t="s">
        <v>604</v>
      </c>
      <c r="G1954" s="9" t="s">
        <v>675</v>
      </c>
      <c r="H1954" s="9" t="s">
        <v>676</v>
      </c>
      <c r="I1954" s="9" t="s">
        <v>180</v>
      </c>
      <c r="J1954" s="9" t="s">
        <v>109</v>
      </c>
      <c r="K1954" s="25">
        <v>3</v>
      </c>
      <c r="L1954" s="11">
        <v>549.61</v>
      </c>
      <c r="M1954" s="12">
        <v>0</v>
      </c>
      <c r="N1954" s="13">
        <v>82.44</v>
      </c>
      <c r="O1954" s="13">
        <v>6.7</v>
      </c>
      <c r="P1954" s="13">
        <v>1737.97</v>
      </c>
      <c r="Q1954" s="9" t="s">
        <v>69</v>
      </c>
      <c r="R1954" s="9" t="s">
        <v>28</v>
      </c>
      <c r="S1954" s="9" t="s">
        <v>154</v>
      </c>
      <c r="T1954" s="9" t="s">
        <v>155</v>
      </c>
      <c r="U1954" s="9" t="s">
        <v>43</v>
      </c>
      <c r="V1954" s="9" t="s">
        <v>409</v>
      </c>
    </row>
    <row r="1955" spans="1:22" ht="17.100000000000001" customHeight="1" x14ac:dyDescent="0.25">
      <c r="A1955" s="29" t="s">
        <v>5506</v>
      </c>
      <c r="B1955" s="15">
        <v>44583</v>
      </c>
      <c r="C1955" s="9">
        <f t="shared" si="30"/>
        <v>2022</v>
      </c>
      <c r="D1955" s="9" t="str">
        <f>TEXT(salestable[[#This Row],[OrderDate]],"MMM")</f>
        <v>Jan</v>
      </c>
      <c r="E1955" s="14" t="s">
        <v>5507</v>
      </c>
      <c r="F1955" s="14" t="s">
        <v>324</v>
      </c>
      <c r="G1955" s="14" t="s">
        <v>352</v>
      </c>
      <c r="H1955" s="14" t="s">
        <v>353</v>
      </c>
      <c r="I1955" s="14" t="s">
        <v>98</v>
      </c>
      <c r="J1955" s="14" t="s">
        <v>123</v>
      </c>
      <c r="K1955" s="25">
        <v>5</v>
      </c>
      <c r="L1955" s="16">
        <v>538.92999999999995</v>
      </c>
      <c r="M1955" s="17">
        <v>0.1</v>
      </c>
      <c r="N1955" s="18">
        <v>121.26</v>
      </c>
      <c r="O1955" s="18">
        <v>10.87</v>
      </c>
      <c r="P1955" s="18">
        <v>2557.3200000000002</v>
      </c>
      <c r="Q1955" s="14" t="s">
        <v>69</v>
      </c>
      <c r="R1955" s="14" t="s">
        <v>28</v>
      </c>
      <c r="S1955" s="14" t="s">
        <v>166</v>
      </c>
      <c r="T1955" s="14" t="s">
        <v>167</v>
      </c>
      <c r="U1955" s="14" t="s">
        <v>43</v>
      </c>
      <c r="V1955" s="14" t="s">
        <v>5366</v>
      </c>
    </row>
    <row r="1956" spans="1:22" ht="17.100000000000001" customHeight="1" x14ac:dyDescent="0.25">
      <c r="A1956" s="28" t="s">
        <v>5508</v>
      </c>
      <c r="B1956" s="10">
        <v>44336</v>
      </c>
      <c r="C1956" s="9">
        <f t="shared" si="30"/>
        <v>2021</v>
      </c>
      <c r="D1956" s="9" t="str">
        <f>TEXT(salestable[[#This Row],[OrderDate]],"MMM")</f>
        <v>May</v>
      </c>
      <c r="E1956" s="9" t="s">
        <v>1471</v>
      </c>
      <c r="F1956" s="9" t="s">
        <v>923</v>
      </c>
      <c r="G1956" s="9" t="s">
        <v>280</v>
      </c>
      <c r="H1956" s="9" t="s">
        <v>281</v>
      </c>
      <c r="I1956" s="9" t="s">
        <v>98</v>
      </c>
      <c r="J1956" s="9" t="s">
        <v>263</v>
      </c>
      <c r="K1956" s="25">
        <v>5</v>
      </c>
      <c r="L1956" s="11">
        <v>443.69</v>
      </c>
      <c r="M1956" s="12">
        <v>0</v>
      </c>
      <c r="N1956" s="13">
        <v>0</v>
      </c>
      <c r="O1956" s="13">
        <v>14.27</v>
      </c>
      <c r="P1956" s="13">
        <v>2232.7199999999998</v>
      </c>
      <c r="Q1956" s="9" t="s">
        <v>69</v>
      </c>
      <c r="R1956" s="9" t="s">
        <v>28</v>
      </c>
      <c r="S1956" s="9" t="s">
        <v>51</v>
      </c>
      <c r="T1956" s="9" t="s">
        <v>42</v>
      </c>
      <c r="U1956" s="9" t="s">
        <v>43</v>
      </c>
      <c r="V1956" s="9" t="s">
        <v>5387</v>
      </c>
    </row>
    <row r="1957" spans="1:22" ht="17.100000000000001" customHeight="1" x14ac:dyDescent="0.25">
      <c r="A1957" s="29" t="s">
        <v>5509</v>
      </c>
      <c r="B1957" s="15">
        <v>44089</v>
      </c>
      <c r="C1957" s="9">
        <f t="shared" si="30"/>
        <v>2020</v>
      </c>
      <c r="D1957" s="9" t="str">
        <f>TEXT(salestable[[#This Row],[OrderDate]],"MMM")</f>
        <v>Sep</v>
      </c>
      <c r="E1957" s="14" t="s">
        <v>5510</v>
      </c>
      <c r="F1957" s="14" t="s">
        <v>1418</v>
      </c>
      <c r="G1957" s="14" t="s">
        <v>574</v>
      </c>
      <c r="H1957" s="14" t="s">
        <v>575</v>
      </c>
      <c r="I1957" s="14" t="s">
        <v>108</v>
      </c>
      <c r="J1957" s="14" t="s">
        <v>58</v>
      </c>
      <c r="K1957" s="25">
        <v>2</v>
      </c>
      <c r="L1957" s="16">
        <v>264.54000000000002</v>
      </c>
      <c r="M1957" s="17">
        <v>0</v>
      </c>
      <c r="N1957" s="18">
        <v>63.49</v>
      </c>
      <c r="O1957" s="18">
        <v>5.36</v>
      </c>
      <c r="P1957" s="18">
        <v>597.92999999999995</v>
      </c>
      <c r="Q1957" s="14" t="s">
        <v>69</v>
      </c>
      <c r="R1957" s="14" t="s">
        <v>28</v>
      </c>
      <c r="S1957" s="14" t="s">
        <v>124</v>
      </c>
      <c r="T1957" s="14" t="s">
        <v>125</v>
      </c>
      <c r="U1957" s="14" t="s">
        <v>31</v>
      </c>
      <c r="V1957" s="14" t="s">
        <v>3439</v>
      </c>
    </row>
    <row r="1958" spans="1:22" ht="17.100000000000001" customHeight="1" x14ac:dyDescent="0.25">
      <c r="A1958" s="28" t="s">
        <v>5511</v>
      </c>
      <c r="B1958" s="10">
        <v>45628</v>
      </c>
      <c r="C1958" s="9">
        <f t="shared" si="30"/>
        <v>2024</v>
      </c>
      <c r="D1958" s="9" t="str">
        <f>TEXT(salestable[[#This Row],[OrderDate]],"MMM")</f>
        <v>Dec</v>
      </c>
      <c r="E1958" s="9" t="s">
        <v>5512</v>
      </c>
      <c r="F1958" s="9" t="s">
        <v>1211</v>
      </c>
      <c r="G1958" s="9" t="s">
        <v>358</v>
      </c>
      <c r="H1958" s="9" t="s">
        <v>359</v>
      </c>
      <c r="I1958" s="9" t="s">
        <v>25</v>
      </c>
      <c r="J1958" s="9" t="s">
        <v>79</v>
      </c>
      <c r="K1958" s="25">
        <v>2</v>
      </c>
      <c r="L1958" s="11">
        <v>315.35000000000002</v>
      </c>
      <c r="M1958" s="12">
        <v>0.05</v>
      </c>
      <c r="N1958" s="13">
        <v>29.96</v>
      </c>
      <c r="O1958" s="13">
        <v>7.29</v>
      </c>
      <c r="P1958" s="13">
        <v>636.41999999999996</v>
      </c>
      <c r="Q1958" s="9" t="s">
        <v>69</v>
      </c>
      <c r="R1958" s="9" t="s">
        <v>28</v>
      </c>
      <c r="S1958" s="9" t="s">
        <v>182</v>
      </c>
      <c r="T1958" s="9" t="s">
        <v>183</v>
      </c>
      <c r="U1958" s="9" t="s">
        <v>43</v>
      </c>
      <c r="V1958" s="9" t="s">
        <v>5513</v>
      </c>
    </row>
    <row r="1959" spans="1:22" ht="17.100000000000001" customHeight="1" x14ac:dyDescent="0.25">
      <c r="A1959" s="29" t="s">
        <v>5514</v>
      </c>
      <c r="B1959" s="15">
        <v>45371</v>
      </c>
      <c r="C1959" s="9">
        <f t="shared" si="30"/>
        <v>2024</v>
      </c>
      <c r="D1959" s="9" t="str">
        <f>TEXT(salestable[[#This Row],[OrderDate]],"MMM")</f>
        <v>Mar</v>
      </c>
      <c r="E1959" s="14" t="s">
        <v>5515</v>
      </c>
      <c r="F1959" s="14" t="s">
        <v>1614</v>
      </c>
      <c r="G1959" s="14" t="s">
        <v>352</v>
      </c>
      <c r="H1959" s="14" t="s">
        <v>353</v>
      </c>
      <c r="I1959" s="14" t="s">
        <v>98</v>
      </c>
      <c r="J1959" s="14" t="s">
        <v>123</v>
      </c>
      <c r="K1959" s="25">
        <v>1</v>
      </c>
      <c r="L1959" s="16">
        <v>73.180000000000007</v>
      </c>
      <c r="M1959" s="17">
        <v>0.25</v>
      </c>
      <c r="N1959" s="18">
        <v>4.3899999999999997</v>
      </c>
      <c r="O1959" s="18">
        <v>9.86</v>
      </c>
      <c r="P1959" s="18">
        <v>69.14</v>
      </c>
      <c r="Q1959" s="14" t="s">
        <v>69</v>
      </c>
      <c r="R1959" s="14" t="s">
        <v>28</v>
      </c>
      <c r="S1959" s="14" t="s">
        <v>221</v>
      </c>
      <c r="T1959" s="14" t="s">
        <v>222</v>
      </c>
      <c r="U1959" s="14" t="s">
        <v>43</v>
      </c>
      <c r="V1959" s="14" t="s">
        <v>5516</v>
      </c>
    </row>
    <row r="1960" spans="1:22" ht="17.100000000000001" customHeight="1" x14ac:dyDescent="0.25">
      <c r="A1960" s="28" t="s">
        <v>5517</v>
      </c>
      <c r="B1960" s="10">
        <v>45627</v>
      </c>
      <c r="C1960" s="9">
        <f t="shared" si="30"/>
        <v>2024</v>
      </c>
      <c r="D1960" s="9" t="str">
        <f>TEXT(salestable[[#This Row],[OrderDate]],"MMM")</f>
        <v>Dec</v>
      </c>
      <c r="E1960" s="9" t="s">
        <v>5518</v>
      </c>
      <c r="F1960" s="9" t="s">
        <v>624</v>
      </c>
      <c r="G1960" s="9" t="s">
        <v>87</v>
      </c>
      <c r="H1960" s="9" t="s">
        <v>88</v>
      </c>
      <c r="I1960" s="9" t="s">
        <v>180</v>
      </c>
      <c r="J1960" s="9" t="s">
        <v>256</v>
      </c>
      <c r="K1960" s="25">
        <v>3</v>
      </c>
      <c r="L1960" s="11">
        <v>165.15</v>
      </c>
      <c r="M1960" s="12">
        <v>0</v>
      </c>
      <c r="N1960" s="13">
        <v>59.45</v>
      </c>
      <c r="O1960" s="13">
        <v>7.84</v>
      </c>
      <c r="P1960" s="13">
        <v>562.74</v>
      </c>
      <c r="Q1960" s="9" t="s">
        <v>80</v>
      </c>
      <c r="R1960" s="9" t="s">
        <v>99</v>
      </c>
      <c r="S1960" s="9" t="s">
        <v>89</v>
      </c>
      <c r="T1960" s="9" t="s">
        <v>90</v>
      </c>
      <c r="U1960" s="9" t="s">
        <v>43</v>
      </c>
      <c r="V1960" s="9" t="s">
        <v>5519</v>
      </c>
    </row>
    <row r="1961" spans="1:22" ht="17.100000000000001" customHeight="1" x14ac:dyDescent="0.25">
      <c r="A1961" s="29" t="s">
        <v>5520</v>
      </c>
      <c r="B1961" s="15">
        <v>43884</v>
      </c>
      <c r="C1961" s="9">
        <f t="shared" si="30"/>
        <v>2020</v>
      </c>
      <c r="D1961" s="9" t="str">
        <f>TEXT(salestable[[#This Row],[OrderDate]],"MMM")</f>
        <v>Feb</v>
      </c>
      <c r="E1961" s="14" t="s">
        <v>1947</v>
      </c>
      <c r="F1961" s="14" t="s">
        <v>526</v>
      </c>
      <c r="G1961" s="14" t="s">
        <v>56</v>
      </c>
      <c r="H1961" s="14" t="s">
        <v>57</v>
      </c>
      <c r="I1961" s="14" t="s">
        <v>38</v>
      </c>
      <c r="J1961" s="14" t="s">
        <v>79</v>
      </c>
      <c r="K1961" s="25">
        <v>2</v>
      </c>
      <c r="L1961" s="16">
        <v>162.66999999999999</v>
      </c>
      <c r="M1961" s="17">
        <v>0.2</v>
      </c>
      <c r="N1961" s="18">
        <v>0</v>
      </c>
      <c r="O1961" s="18">
        <v>14.77</v>
      </c>
      <c r="P1961" s="18">
        <v>275.04000000000002</v>
      </c>
      <c r="Q1961" s="14" t="s">
        <v>69</v>
      </c>
      <c r="R1961" s="14" t="s">
        <v>28</v>
      </c>
      <c r="S1961" s="14" t="s">
        <v>100</v>
      </c>
      <c r="T1961" s="14" t="s">
        <v>101</v>
      </c>
      <c r="U1961" s="14" t="s">
        <v>235</v>
      </c>
      <c r="V1961" s="14" t="s">
        <v>5521</v>
      </c>
    </row>
    <row r="1962" spans="1:22" ht="17.100000000000001" customHeight="1" x14ac:dyDescent="0.25">
      <c r="A1962" s="28" t="s">
        <v>5522</v>
      </c>
      <c r="B1962" s="10">
        <v>44901</v>
      </c>
      <c r="C1962" s="9">
        <f t="shared" si="30"/>
        <v>2022</v>
      </c>
      <c r="D1962" s="9" t="str">
        <f>TEXT(salestable[[#This Row],[OrderDate]],"MMM")</f>
        <v>Dec</v>
      </c>
      <c r="E1962" s="9" t="s">
        <v>5523</v>
      </c>
      <c r="F1962" s="9" t="s">
        <v>811</v>
      </c>
      <c r="G1962" s="9" t="s">
        <v>261</v>
      </c>
      <c r="H1962" s="9" t="s">
        <v>262</v>
      </c>
      <c r="I1962" s="9" t="s">
        <v>25</v>
      </c>
      <c r="J1962" s="9" t="s">
        <v>123</v>
      </c>
      <c r="K1962" s="25">
        <v>3</v>
      </c>
      <c r="L1962" s="11">
        <v>270.47000000000003</v>
      </c>
      <c r="M1962" s="12">
        <v>0.15</v>
      </c>
      <c r="N1962" s="13">
        <v>55.18</v>
      </c>
      <c r="O1962" s="13">
        <v>14.25</v>
      </c>
      <c r="P1962" s="13">
        <v>759.13</v>
      </c>
      <c r="Q1962" s="9" t="s">
        <v>80</v>
      </c>
      <c r="R1962" s="9" t="s">
        <v>28</v>
      </c>
      <c r="S1962" s="9" t="s">
        <v>145</v>
      </c>
      <c r="T1962" s="9" t="s">
        <v>146</v>
      </c>
      <c r="U1962" s="9" t="s">
        <v>31</v>
      </c>
      <c r="V1962" s="9" t="s">
        <v>4080</v>
      </c>
    </row>
    <row r="1963" spans="1:22" ht="17.100000000000001" customHeight="1" x14ac:dyDescent="0.25">
      <c r="A1963" s="29" t="s">
        <v>5524</v>
      </c>
      <c r="B1963" s="15">
        <v>44557</v>
      </c>
      <c r="C1963" s="9">
        <f t="shared" si="30"/>
        <v>2021</v>
      </c>
      <c r="D1963" s="9" t="str">
        <f>TEXT(salestable[[#This Row],[OrderDate]],"MMM")</f>
        <v>Dec</v>
      </c>
      <c r="E1963" s="14" t="s">
        <v>2103</v>
      </c>
      <c r="F1963" s="14" t="s">
        <v>260</v>
      </c>
      <c r="G1963" s="14" t="s">
        <v>945</v>
      </c>
      <c r="H1963" s="14" t="s">
        <v>946</v>
      </c>
      <c r="I1963" s="14" t="s">
        <v>108</v>
      </c>
      <c r="J1963" s="14" t="s">
        <v>354</v>
      </c>
      <c r="K1963" s="25">
        <v>2</v>
      </c>
      <c r="L1963" s="16">
        <v>429.59</v>
      </c>
      <c r="M1963" s="17">
        <v>0.3</v>
      </c>
      <c r="N1963" s="18">
        <v>30.07</v>
      </c>
      <c r="O1963" s="18">
        <v>4.75</v>
      </c>
      <c r="P1963" s="18">
        <v>636.25</v>
      </c>
      <c r="Q1963" s="14" t="s">
        <v>40</v>
      </c>
      <c r="R1963" s="14" t="s">
        <v>28</v>
      </c>
      <c r="S1963" s="14" t="s">
        <v>182</v>
      </c>
      <c r="T1963" s="14" t="s">
        <v>183</v>
      </c>
      <c r="U1963" s="14" t="s">
        <v>43</v>
      </c>
      <c r="V1963" s="14" t="s">
        <v>2989</v>
      </c>
    </row>
    <row r="1964" spans="1:22" ht="17.100000000000001" customHeight="1" x14ac:dyDescent="0.25">
      <c r="A1964" s="28" t="s">
        <v>5525</v>
      </c>
      <c r="B1964" s="10">
        <v>44519</v>
      </c>
      <c r="C1964" s="9">
        <f t="shared" si="30"/>
        <v>2021</v>
      </c>
      <c r="D1964" s="9" t="str">
        <f>TEXT(salestable[[#This Row],[OrderDate]],"MMM")</f>
        <v>Nov</v>
      </c>
      <c r="E1964" s="9" t="s">
        <v>5526</v>
      </c>
      <c r="F1964" s="9" t="s">
        <v>1264</v>
      </c>
      <c r="G1964" s="9" t="s">
        <v>77</v>
      </c>
      <c r="H1964" s="9" t="s">
        <v>78</v>
      </c>
      <c r="I1964" s="9" t="s">
        <v>25</v>
      </c>
      <c r="J1964" s="9" t="s">
        <v>58</v>
      </c>
      <c r="K1964" s="25">
        <v>3</v>
      </c>
      <c r="L1964" s="11">
        <v>99.45</v>
      </c>
      <c r="M1964" s="12">
        <v>0.05</v>
      </c>
      <c r="N1964" s="13">
        <v>14.17</v>
      </c>
      <c r="O1964" s="13">
        <v>11.71</v>
      </c>
      <c r="P1964" s="13">
        <v>309.31</v>
      </c>
      <c r="Q1964" s="9" t="s">
        <v>69</v>
      </c>
      <c r="R1964" s="9" t="s">
        <v>28</v>
      </c>
      <c r="S1964" s="9" t="s">
        <v>89</v>
      </c>
      <c r="T1964" s="9" t="s">
        <v>90</v>
      </c>
      <c r="U1964" s="9" t="s">
        <v>31</v>
      </c>
      <c r="V1964" s="9" t="s">
        <v>4085</v>
      </c>
    </row>
    <row r="1965" spans="1:22" ht="17.100000000000001" customHeight="1" x14ac:dyDescent="0.25">
      <c r="A1965" s="29" t="s">
        <v>5527</v>
      </c>
      <c r="B1965" s="15">
        <v>45375</v>
      </c>
      <c r="C1965" s="9">
        <f t="shared" si="30"/>
        <v>2024</v>
      </c>
      <c r="D1965" s="9" t="str">
        <f>TEXT(salestable[[#This Row],[OrderDate]],"MMM")</f>
        <v>Mar</v>
      </c>
      <c r="E1965" s="14" t="s">
        <v>5528</v>
      </c>
      <c r="F1965" s="14" t="s">
        <v>716</v>
      </c>
      <c r="G1965" s="14" t="s">
        <v>302</v>
      </c>
      <c r="H1965" s="14" t="s">
        <v>303</v>
      </c>
      <c r="I1965" s="14" t="s">
        <v>50</v>
      </c>
      <c r="J1965" s="14" t="s">
        <v>123</v>
      </c>
      <c r="K1965" s="25">
        <v>5</v>
      </c>
      <c r="L1965" s="16">
        <v>360.18</v>
      </c>
      <c r="M1965" s="17">
        <v>0</v>
      </c>
      <c r="N1965" s="18">
        <v>90.05</v>
      </c>
      <c r="O1965" s="18">
        <v>11.71</v>
      </c>
      <c r="P1965" s="18">
        <v>1902.66</v>
      </c>
      <c r="Q1965" s="14" t="s">
        <v>153</v>
      </c>
      <c r="R1965" s="14" t="s">
        <v>28</v>
      </c>
      <c r="S1965" s="14" t="s">
        <v>339</v>
      </c>
      <c r="T1965" s="14" t="s">
        <v>82</v>
      </c>
      <c r="U1965" s="14" t="s">
        <v>43</v>
      </c>
      <c r="V1965" s="14" t="s">
        <v>2660</v>
      </c>
    </row>
    <row r="1966" spans="1:22" ht="17.100000000000001" customHeight="1" x14ac:dyDescent="0.25">
      <c r="A1966" s="28" t="s">
        <v>5529</v>
      </c>
      <c r="B1966" s="10">
        <v>44953</v>
      </c>
      <c r="C1966" s="9">
        <f t="shared" si="30"/>
        <v>2023</v>
      </c>
      <c r="D1966" s="9" t="str">
        <f>TEXT(salestable[[#This Row],[OrderDate]],"MMM")</f>
        <v>Jan</v>
      </c>
      <c r="E1966" s="9" t="s">
        <v>5530</v>
      </c>
      <c r="F1966" s="9" t="s">
        <v>2126</v>
      </c>
      <c r="G1966" s="9" t="s">
        <v>233</v>
      </c>
      <c r="H1966" s="9" t="s">
        <v>234</v>
      </c>
      <c r="I1966" s="9" t="s">
        <v>108</v>
      </c>
      <c r="J1966" s="9" t="s">
        <v>109</v>
      </c>
      <c r="K1966" s="25">
        <v>5</v>
      </c>
      <c r="L1966" s="11">
        <v>550.86</v>
      </c>
      <c r="M1966" s="12">
        <v>0.1</v>
      </c>
      <c r="N1966" s="13">
        <v>198.31</v>
      </c>
      <c r="O1966" s="13">
        <v>8.5399999999999991</v>
      </c>
      <c r="P1966" s="13">
        <v>2685.72</v>
      </c>
      <c r="Q1966" s="9" t="s">
        <v>27</v>
      </c>
      <c r="R1966" s="9" t="s">
        <v>132</v>
      </c>
      <c r="S1966" s="9" t="s">
        <v>124</v>
      </c>
      <c r="T1966" s="9" t="s">
        <v>125</v>
      </c>
      <c r="U1966" s="9" t="s">
        <v>43</v>
      </c>
      <c r="V1966" s="9" t="s">
        <v>5531</v>
      </c>
    </row>
    <row r="1967" spans="1:22" ht="17.100000000000001" customHeight="1" x14ac:dyDescent="0.25">
      <c r="A1967" s="29" t="s">
        <v>5532</v>
      </c>
      <c r="B1967" s="15">
        <v>44874</v>
      </c>
      <c r="C1967" s="9">
        <f t="shared" si="30"/>
        <v>2022</v>
      </c>
      <c r="D1967" s="9" t="str">
        <f>TEXT(salestable[[#This Row],[OrderDate]],"MMM")</f>
        <v>Nov</v>
      </c>
      <c r="E1967" s="14" t="s">
        <v>5533</v>
      </c>
      <c r="F1967" s="14" t="s">
        <v>652</v>
      </c>
      <c r="G1967" s="14" t="s">
        <v>374</v>
      </c>
      <c r="H1967" s="14" t="s">
        <v>375</v>
      </c>
      <c r="I1967" s="14" t="s">
        <v>180</v>
      </c>
      <c r="J1967" s="14" t="s">
        <v>68</v>
      </c>
      <c r="K1967" s="25">
        <v>1</v>
      </c>
      <c r="L1967" s="16">
        <v>207.09</v>
      </c>
      <c r="M1967" s="17">
        <v>0</v>
      </c>
      <c r="N1967" s="18">
        <v>10.35</v>
      </c>
      <c r="O1967" s="18">
        <v>9.75</v>
      </c>
      <c r="P1967" s="18">
        <v>227.19</v>
      </c>
      <c r="Q1967" s="14" t="s">
        <v>153</v>
      </c>
      <c r="R1967" s="14" t="s">
        <v>28</v>
      </c>
      <c r="S1967" s="14" t="s">
        <v>60</v>
      </c>
      <c r="T1967" s="14" t="s">
        <v>61</v>
      </c>
      <c r="U1967" s="14" t="s">
        <v>31</v>
      </c>
      <c r="V1967" s="14" t="s">
        <v>5534</v>
      </c>
    </row>
    <row r="1968" spans="1:22" ht="17.100000000000001" customHeight="1" x14ac:dyDescent="0.25">
      <c r="A1968" s="28" t="s">
        <v>5535</v>
      </c>
      <c r="B1968" s="10">
        <v>45607</v>
      </c>
      <c r="C1968" s="9">
        <f t="shared" si="30"/>
        <v>2024</v>
      </c>
      <c r="D1968" s="9" t="str">
        <f>TEXT(salestable[[#This Row],[OrderDate]],"MMM")</f>
        <v>Nov</v>
      </c>
      <c r="E1968" s="9" t="s">
        <v>5536</v>
      </c>
      <c r="F1968" s="9" t="s">
        <v>497</v>
      </c>
      <c r="G1968" s="9" t="s">
        <v>208</v>
      </c>
      <c r="H1968" s="9" t="s">
        <v>209</v>
      </c>
      <c r="I1968" s="9" t="s">
        <v>25</v>
      </c>
      <c r="J1968" s="9" t="s">
        <v>354</v>
      </c>
      <c r="K1968" s="25">
        <v>4</v>
      </c>
      <c r="L1968" s="11">
        <v>231.09</v>
      </c>
      <c r="M1968" s="12">
        <v>0</v>
      </c>
      <c r="N1968" s="13">
        <v>73.95</v>
      </c>
      <c r="O1968" s="13">
        <v>12.56</v>
      </c>
      <c r="P1968" s="13">
        <v>1010.87</v>
      </c>
      <c r="Q1968" s="9" t="s">
        <v>27</v>
      </c>
      <c r="R1968" s="9" t="s">
        <v>28</v>
      </c>
      <c r="S1968" s="9" t="s">
        <v>139</v>
      </c>
      <c r="T1968" s="9" t="s">
        <v>140</v>
      </c>
      <c r="U1968" s="9" t="s">
        <v>91</v>
      </c>
      <c r="V1968" s="9" t="s">
        <v>2630</v>
      </c>
    </row>
    <row r="1969" spans="1:22" ht="17.100000000000001" customHeight="1" x14ac:dyDescent="0.25">
      <c r="A1969" s="29" t="s">
        <v>5537</v>
      </c>
      <c r="B1969" s="15">
        <v>45427</v>
      </c>
      <c r="C1969" s="9">
        <f t="shared" si="30"/>
        <v>2024</v>
      </c>
      <c r="D1969" s="9" t="str">
        <f>TEXT(salestable[[#This Row],[OrderDate]],"MMM")</f>
        <v>May</v>
      </c>
      <c r="E1969" s="14" t="s">
        <v>5538</v>
      </c>
      <c r="F1969" s="14" t="s">
        <v>885</v>
      </c>
      <c r="G1969" s="14" t="s">
        <v>114</v>
      </c>
      <c r="H1969" s="14" t="s">
        <v>115</v>
      </c>
      <c r="I1969" s="14" t="s">
        <v>180</v>
      </c>
      <c r="J1969" s="14" t="s">
        <v>256</v>
      </c>
      <c r="K1969" s="25">
        <v>5</v>
      </c>
      <c r="L1969" s="16">
        <v>95.49</v>
      </c>
      <c r="M1969" s="17">
        <v>0.15</v>
      </c>
      <c r="N1969" s="18">
        <v>32.47</v>
      </c>
      <c r="O1969" s="18">
        <v>5.5</v>
      </c>
      <c r="P1969" s="18">
        <v>443.8</v>
      </c>
      <c r="Q1969" s="14" t="s">
        <v>69</v>
      </c>
      <c r="R1969" s="14" t="s">
        <v>28</v>
      </c>
      <c r="S1969" s="14" t="s">
        <v>221</v>
      </c>
      <c r="T1969" s="14" t="s">
        <v>222</v>
      </c>
      <c r="U1969" s="14" t="s">
        <v>31</v>
      </c>
      <c r="V1969" s="14" t="s">
        <v>3669</v>
      </c>
    </row>
    <row r="1970" spans="1:22" ht="17.100000000000001" customHeight="1" x14ac:dyDescent="0.25">
      <c r="A1970" s="28" t="s">
        <v>5539</v>
      </c>
      <c r="B1970" s="10">
        <v>45344</v>
      </c>
      <c r="C1970" s="9">
        <f t="shared" si="30"/>
        <v>2024</v>
      </c>
      <c r="D1970" s="9" t="str">
        <f>TEXT(salestable[[#This Row],[OrderDate]],"MMM")</f>
        <v>Feb</v>
      </c>
      <c r="E1970" s="9" t="s">
        <v>5540</v>
      </c>
      <c r="F1970" s="9" t="s">
        <v>429</v>
      </c>
      <c r="G1970" s="9" t="s">
        <v>434</v>
      </c>
      <c r="H1970" s="9" t="s">
        <v>435</v>
      </c>
      <c r="I1970" s="9" t="s">
        <v>25</v>
      </c>
      <c r="J1970" s="9" t="s">
        <v>68</v>
      </c>
      <c r="K1970" s="25">
        <v>2</v>
      </c>
      <c r="L1970" s="11">
        <v>397.31</v>
      </c>
      <c r="M1970" s="12">
        <v>0.2</v>
      </c>
      <c r="N1970" s="13">
        <v>76.28</v>
      </c>
      <c r="O1970" s="13">
        <v>6.65</v>
      </c>
      <c r="P1970" s="13">
        <v>718.63</v>
      </c>
      <c r="Q1970" s="9" t="s">
        <v>40</v>
      </c>
      <c r="R1970" s="9" t="s">
        <v>132</v>
      </c>
      <c r="S1970" s="9" t="s">
        <v>29</v>
      </c>
      <c r="T1970" s="9" t="s">
        <v>30</v>
      </c>
      <c r="U1970" s="9" t="s">
        <v>43</v>
      </c>
      <c r="V1970" s="9" t="s">
        <v>5541</v>
      </c>
    </row>
    <row r="1971" spans="1:22" ht="17.100000000000001" customHeight="1" x14ac:dyDescent="0.25">
      <c r="A1971" s="29" t="s">
        <v>5542</v>
      </c>
      <c r="B1971" s="15">
        <v>44249</v>
      </c>
      <c r="C1971" s="9">
        <f t="shared" si="30"/>
        <v>2021</v>
      </c>
      <c r="D1971" s="9" t="str">
        <f>TEXT(salestable[[#This Row],[OrderDate]],"MMM")</f>
        <v>Feb</v>
      </c>
      <c r="E1971" s="14" t="s">
        <v>5543</v>
      </c>
      <c r="F1971" s="14" t="s">
        <v>944</v>
      </c>
      <c r="G1971" s="14" t="s">
        <v>812</v>
      </c>
      <c r="H1971" s="14" t="s">
        <v>813</v>
      </c>
      <c r="I1971" s="14" t="s">
        <v>98</v>
      </c>
      <c r="J1971" s="14" t="s">
        <v>68</v>
      </c>
      <c r="K1971" s="25">
        <v>3</v>
      </c>
      <c r="L1971" s="16">
        <v>327.84</v>
      </c>
      <c r="M1971" s="17">
        <v>0</v>
      </c>
      <c r="N1971" s="18">
        <v>78.680000000000007</v>
      </c>
      <c r="O1971" s="18">
        <v>0.45</v>
      </c>
      <c r="P1971" s="18">
        <v>1062.6500000000001</v>
      </c>
      <c r="Q1971" s="14" t="s">
        <v>69</v>
      </c>
      <c r="R1971" s="14" t="s">
        <v>28</v>
      </c>
      <c r="S1971" s="14" t="s">
        <v>81</v>
      </c>
      <c r="T1971" s="14" t="s">
        <v>82</v>
      </c>
      <c r="U1971" s="14" t="s">
        <v>43</v>
      </c>
      <c r="V1971" s="14" t="s">
        <v>4039</v>
      </c>
    </row>
    <row r="1972" spans="1:22" ht="17.100000000000001" customHeight="1" x14ac:dyDescent="0.25">
      <c r="A1972" s="28" t="s">
        <v>5544</v>
      </c>
      <c r="B1972" s="10">
        <v>44520</v>
      </c>
      <c r="C1972" s="9">
        <f t="shared" si="30"/>
        <v>2021</v>
      </c>
      <c r="D1972" s="9" t="str">
        <f>TEXT(salestable[[#This Row],[OrderDate]],"MMM")</f>
        <v>Nov</v>
      </c>
      <c r="E1972" s="9" t="s">
        <v>5545</v>
      </c>
      <c r="F1972" s="9" t="s">
        <v>2575</v>
      </c>
      <c r="G1972" s="9" t="s">
        <v>151</v>
      </c>
      <c r="H1972" s="9" t="s">
        <v>152</v>
      </c>
      <c r="I1972" s="9" t="s">
        <v>98</v>
      </c>
      <c r="J1972" s="9" t="s">
        <v>39</v>
      </c>
      <c r="K1972" s="25">
        <v>3</v>
      </c>
      <c r="L1972" s="11">
        <v>452.04</v>
      </c>
      <c r="M1972" s="12">
        <v>0.15</v>
      </c>
      <c r="N1972" s="13">
        <v>57.64</v>
      </c>
      <c r="O1972" s="13">
        <v>3.91</v>
      </c>
      <c r="P1972" s="13">
        <v>1214.25</v>
      </c>
      <c r="Q1972" s="9" t="s">
        <v>69</v>
      </c>
      <c r="R1972" s="9" t="s">
        <v>28</v>
      </c>
      <c r="S1972" s="9" t="s">
        <v>51</v>
      </c>
      <c r="T1972" s="9" t="s">
        <v>42</v>
      </c>
      <c r="U1972" s="9" t="s">
        <v>43</v>
      </c>
      <c r="V1972" s="9" t="s">
        <v>4966</v>
      </c>
    </row>
    <row r="1973" spans="1:22" ht="17.100000000000001" customHeight="1" x14ac:dyDescent="0.25">
      <c r="A1973" s="29" t="s">
        <v>5546</v>
      </c>
      <c r="B1973" s="15">
        <v>44680</v>
      </c>
      <c r="C1973" s="9">
        <f t="shared" si="30"/>
        <v>2022</v>
      </c>
      <c r="D1973" s="9" t="str">
        <f>TEXT(salestable[[#This Row],[OrderDate]],"MMM")</f>
        <v>Apr</v>
      </c>
      <c r="E1973" s="14" t="s">
        <v>4830</v>
      </c>
      <c r="F1973" s="14" t="s">
        <v>365</v>
      </c>
      <c r="G1973" s="14" t="s">
        <v>574</v>
      </c>
      <c r="H1973" s="14" t="s">
        <v>575</v>
      </c>
      <c r="I1973" s="14" t="s">
        <v>98</v>
      </c>
      <c r="J1973" s="14" t="s">
        <v>68</v>
      </c>
      <c r="K1973" s="25">
        <v>1</v>
      </c>
      <c r="L1973" s="16">
        <v>579.80999999999995</v>
      </c>
      <c r="M1973" s="17">
        <v>0.05</v>
      </c>
      <c r="N1973" s="18">
        <v>27.54</v>
      </c>
      <c r="O1973" s="18">
        <v>0.63</v>
      </c>
      <c r="P1973" s="18">
        <v>578.99</v>
      </c>
      <c r="Q1973" s="14" t="s">
        <v>69</v>
      </c>
      <c r="R1973" s="14" t="s">
        <v>28</v>
      </c>
      <c r="S1973" s="14" t="s">
        <v>228</v>
      </c>
      <c r="T1973" s="14" t="s">
        <v>82</v>
      </c>
      <c r="U1973" s="14" t="s">
        <v>43</v>
      </c>
      <c r="V1973" s="14" t="s">
        <v>5547</v>
      </c>
    </row>
    <row r="1974" spans="1:22" ht="17.100000000000001" customHeight="1" x14ac:dyDescent="0.25">
      <c r="A1974" s="28" t="s">
        <v>5548</v>
      </c>
      <c r="B1974" s="10">
        <v>43892</v>
      </c>
      <c r="C1974" s="9">
        <f t="shared" si="30"/>
        <v>2020</v>
      </c>
      <c r="D1974" s="9" t="str">
        <f>TEXT(salestable[[#This Row],[OrderDate]],"MMM")</f>
        <v>Mar</v>
      </c>
      <c r="E1974" s="9" t="s">
        <v>5549</v>
      </c>
      <c r="F1974" s="9" t="s">
        <v>1250</v>
      </c>
      <c r="G1974" s="9" t="s">
        <v>96</v>
      </c>
      <c r="H1974" s="9" t="s">
        <v>97</v>
      </c>
      <c r="I1974" s="9" t="s">
        <v>180</v>
      </c>
      <c r="J1974" s="9" t="s">
        <v>109</v>
      </c>
      <c r="K1974" s="25">
        <v>5</v>
      </c>
      <c r="L1974" s="11">
        <v>439.92</v>
      </c>
      <c r="M1974" s="12">
        <v>0.05</v>
      </c>
      <c r="N1974" s="13">
        <v>104.48</v>
      </c>
      <c r="O1974" s="13">
        <v>2.4500000000000002</v>
      </c>
      <c r="P1974" s="13">
        <v>2196.5500000000002</v>
      </c>
      <c r="Q1974" s="9" t="s">
        <v>69</v>
      </c>
      <c r="R1974" s="9" t="s">
        <v>28</v>
      </c>
      <c r="S1974" s="9" t="s">
        <v>124</v>
      </c>
      <c r="T1974" s="9" t="s">
        <v>125</v>
      </c>
      <c r="U1974" s="9" t="s">
        <v>43</v>
      </c>
      <c r="V1974" s="9" t="s">
        <v>617</v>
      </c>
    </row>
    <row r="1975" spans="1:22" ht="17.100000000000001" customHeight="1" x14ac:dyDescent="0.25">
      <c r="A1975" s="29" t="s">
        <v>5550</v>
      </c>
      <c r="B1975" s="15">
        <v>44999</v>
      </c>
      <c r="C1975" s="9">
        <f t="shared" si="30"/>
        <v>2023</v>
      </c>
      <c r="D1975" s="9" t="str">
        <f>TEXT(salestable[[#This Row],[OrderDate]],"MMM")</f>
        <v>Mar</v>
      </c>
      <c r="E1975" s="14" t="s">
        <v>5551</v>
      </c>
      <c r="F1975" s="14" t="s">
        <v>1593</v>
      </c>
      <c r="G1975" s="14" t="s">
        <v>456</v>
      </c>
      <c r="H1975" s="14" t="s">
        <v>457</v>
      </c>
      <c r="I1975" s="14" t="s">
        <v>50</v>
      </c>
      <c r="J1975" s="14" t="s">
        <v>39</v>
      </c>
      <c r="K1975" s="25">
        <v>4</v>
      </c>
      <c r="L1975" s="16">
        <v>111.1</v>
      </c>
      <c r="M1975" s="17">
        <v>0</v>
      </c>
      <c r="N1975" s="18">
        <v>22.22</v>
      </c>
      <c r="O1975" s="18">
        <v>4.99</v>
      </c>
      <c r="P1975" s="18">
        <v>471.61</v>
      </c>
      <c r="Q1975" s="14" t="s">
        <v>80</v>
      </c>
      <c r="R1975" s="14" t="s">
        <v>99</v>
      </c>
      <c r="S1975" s="14" t="s">
        <v>89</v>
      </c>
      <c r="T1975" s="14" t="s">
        <v>90</v>
      </c>
      <c r="U1975" s="14" t="s">
        <v>43</v>
      </c>
      <c r="V1975" s="14" t="s">
        <v>1149</v>
      </c>
    </row>
    <row r="1976" spans="1:22" ht="17.100000000000001" customHeight="1" x14ac:dyDescent="0.25">
      <c r="A1976" s="28" t="s">
        <v>5552</v>
      </c>
      <c r="B1976" s="10">
        <v>44046</v>
      </c>
      <c r="C1976" s="9">
        <f t="shared" si="30"/>
        <v>2020</v>
      </c>
      <c r="D1976" s="9" t="str">
        <f>TEXT(salestable[[#This Row],[OrderDate]],"MMM")</f>
        <v>Aug</v>
      </c>
      <c r="E1976" s="9" t="s">
        <v>5553</v>
      </c>
      <c r="F1976" s="9" t="s">
        <v>684</v>
      </c>
      <c r="G1976" s="9" t="s">
        <v>137</v>
      </c>
      <c r="H1976" s="9" t="s">
        <v>138</v>
      </c>
      <c r="I1976" s="9" t="s">
        <v>98</v>
      </c>
      <c r="J1976" s="9" t="s">
        <v>123</v>
      </c>
      <c r="K1976" s="25">
        <v>4</v>
      </c>
      <c r="L1976" s="11">
        <v>459.93</v>
      </c>
      <c r="M1976" s="12">
        <v>0.15</v>
      </c>
      <c r="N1976" s="13">
        <v>0</v>
      </c>
      <c r="O1976" s="13">
        <v>10.08</v>
      </c>
      <c r="P1976" s="13">
        <v>1573.84</v>
      </c>
      <c r="Q1976" s="9" t="s">
        <v>69</v>
      </c>
      <c r="R1976" s="9" t="s">
        <v>99</v>
      </c>
      <c r="S1976" s="9" t="s">
        <v>100</v>
      </c>
      <c r="T1976" s="9" t="s">
        <v>101</v>
      </c>
      <c r="U1976" s="9" t="s">
        <v>43</v>
      </c>
      <c r="V1976" s="9" t="s">
        <v>5554</v>
      </c>
    </row>
    <row r="1977" spans="1:22" ht="17.100000000000001" customHeight="1" x14ac:dyDescent="0.25">
      <c r="A1977" s="29" t="s">
        <v>5555</v>
      </c>
      <c r="B1977" s="15">
        <v>43833</v>
      </c>
      <c r="C1977" s="9">
        <f t="shared" si="30"/>
        <v>2020</v>
      </c>
      <c r="D1977" s="9" t="str">
        <f>TEXT(salestable[[#This Row],[OrderDate]],"MMM")</f>
        <v>Jan</v>
      </c>
      <c r="E1977" s="14" t="s">
        <v>5556</v>
      </c>
      <c r="F1977" s="14" t="s">
        <v>307</v>
      </c>
      <c r="G1977" s="14" t="s">
        <v>492</v>
      </c>
      <c r="H1977" s="14" t="s">
        <v>493</v>
      </c>
      <c r="I1977" s="14" t="s">
        <v>50</v>
      </c>
      <c r="J1977" s="14" t="s">
        <v>79</v>
      </c>
      <c r="K1977" s="25">
        <v>4</v>
      </c>
      <c r="L1977" s="16">
        <v>498.43</v>
      </c>
      <c r="M1977" s="17">
        <v>0</v>
      </c>
      <c r="N1977" s="18">
        <v>159.5</v>
      </c>
      <c r="O1977" s="18">
        <v>6.46</v>
      </c>
      <c r="P1977" s="18">
        <v>2159.6799999999998</v>
      </c>
      <c r="Q1977" s="14" t="s">
        <v>80</v>
      </c>
      <c r="R1977" s="14" t="s">
        <v>132</v>
      </c>
      <c r="S1977" s="14" t="s">
        <v>71</v>
      </c>
      <c r="T1977" s="14" t="s">
        <v>42</v>
      </c>
      <c r="U1977" s="14" t="s">
        <v>31</v>
      </c>
      <c r="V1977" s="14" t="s">
        <v>4519</v>
      </c>
    </row>
    <row r="1978" spans="1:22" ht="17.100000000000001" customHeight="1" x14ac:dyDescent="0.25">
      <c r="A1978" s="28" t="s">
        <v>5557</v>
      </c>
      <c r="B1978" s="10">
        <v>43990</v>
      </c>
      <c r="C1978" s="9">
        <f t="shared" si="30"/>
        <v>2020</v>
      </c>
      <c r="D1978" s="9" t="str">
        <f>TEXT(salestable[[#This Row],[OrderDate]],"MMM")</f>
        <v>Jun</v>
      </c>
      <c r="E1978" s="9" t="s">
        <v>5558</v>
      </c>
      <c r="F1978" s="9" t="s">
        <v>1739</v>
      </c>
      <c r="G1978" s="9" t="s">
        <v>337</v>
      </c>
      <c r="H1978" s="9" t="s">
        <v>338</v>
      </c>
      <c r="I1978" s="9" t="s">
        <v>50</v>
      </c>
      <c r="J1978" s="9" t="s">
        <v>68</v>
      </c>
      <c r="K1978" s="25">
        <v>4</v>
      </c>
      <c r="L1978" s="11">
        <v>460.25</v>
      </c>
      <c r="M1978" s="12">
        <v>0.15</v>
      </c>
      <c r="N1978" s="13">
        <v>187.78</v>
      </c>
      <c r="O1978" s="13">
        <v>13.48</v>
      </c>
      <c r="P1978" s="13">
        <v>1766.11</v>
      </c>
      <c r="Q1978" s="9" t="s">
        <v>40</v>
      </c>
      <c r="R1978" s="9" t="s">
        <v>28</v>
      </c>
      <c r="S1978" s="9" t="s">
        <v>228</v>
      </c>
      <c r="T1978" s="9" t="s">
        <v>82</v>
      </c>
      <c r="U1978" s="9" t="s">
        <v>43</v>
      </c>
      <c r="V1978" s="9" t="s">
        <v>3580</v>
      </c>
    </row>
    <row r="1979" spans="1:22" ht="17.100000000000001" customHeight="1" x14ac:dyDescent="0.25">
      <c r="A1979" s="29" t="s">
        <v>5559</v>
      </c>
      <c r="B1979" s="15">
        <v>45593</v>
      </c>
      <c r="C1979" s="9">
        <f t="shared" si="30"/>
        <v>2024</v>
      </c>
      <c r="D1979" s="9" t="str">
        <f>TEXT(salestable[[#This Row],[OrderDate]],"MMM")</f>
        <v>Oct</v>
      </c>
      <c r="E1979" s="14" t="s">
        <v>5134</v>
      </c>
      <c r="F1979" s="14" t="s">
        <v>271</v>
      </c>
      <c r="G1979" s="14" t="s">
        <v>337</v>
      </c>
      <c r="H1979" s="14" t="s">
        <v>338</v>
      </c>
      <c r="I1979" s="14" t="s">
        <v>38</v>
      </c>
      <c r="J1979" s="14" t="s">
        <v>109</v>
      </c>
      <c r="K1979" s="25">
        <v>5</v>
      </c>
      <c r="L1979" s="16">
        <v>575.04999999999995</v>
      </c>
      <c r="M1979" s="17">
        <v>0</v>
      </c>
      <c r="N1979" s="18">
        <v>0</v>
      </c>
      <c r="O1979" s="18">
        <v>4.68</v>
      </c>
      <c r="P1979" s="18">
        <v>2879.93</v>
      </c>
      <c r="Q1979" s="14" t="s">
        <v>27</v>
      </c>
      <c r="R1979" s="14" t="s">
        <v>28</v>
      </c>
      <c r="S1979" s="14" t="s">
        <v>145</v>
      </c>
      <c r="T1979" s="14" t="s">
        <v>146</v>
      </c>
      <c r="U1979" s="14" t="s">
        <v>43</v>
      </c>
      <c r="V1979" s="14" t="s">
        <v>2307</v>
      </c>
    </row>
    <row r="1980" spans="1:22" ht="17.100000000000001" customHeight="1" x14ac:dyDescent="0.25">
      <c r="A1980" s="28" t="s">
        <v>5560</v>
      </c>
      <c r="B1980" s="10">
        <v>44611</v>
      </c>
      <c r="C1980" s="9">
        <f t="shared" si="30"/>
        <v>2022</v>
      </c>
      <c r="D1980" s="9" t="str">
        <f>TEXT(salestable[[#This Row],[OrderDate]],"MMM")</f>
        <v>Feb</v>
      </c>
      <c r="E1980" s="9" t="s">
        <v>5561</v>
      </c>
      <c r="F1980" s="9" t="s">
        <v>1418</v>
      </c>
      <c r="G1980" s="9" t="s">
        <v>48</v>
      </c>
      <c r="H1980" s="9" t="s">
        <v>49</v>
      </c>
      <c r="I1980" s="9" t="s">
        <v>25</v>
      </c>
      <c r="J1980" s="9" t="s">
        <v>39</v>
      </c>
      <c r="K1980" s="25">
        <v>5</v>
      </c>
      <c r="L1980" s="11">
        <v>97.99</v>
      </c>
      <c r="M1980" s="12">
        <v>0.1</v>
      </c>
      <c r="N1980" s="13">
        <v>22.05</v>
      </c>
      <c r="O1980" s="13">
        <v>9.33</v>
      </c>
      <c r="P1980" s="13">
        <v>472.34</v>
      </c>
      <c r="Q1980" s="9" t="s">
        <v>40</v>
      </c>
      <c r="R1980" s="9" t="s">
        <v>181</v>
      </c>
      <c r="S1980" s="9" t="s">
        <v>100</v>
      </c>
      <c r="T1980" s="9" t="s">
        <v>101</v>
      </c>
      <c r="U1980" s="9" t="s">
        <v>43</v>
      </c>
      <c r="V1980" s="9" t="s">
        <v>3617</v>
      </c>
    </row>
    <row r="1981" spans="1:22" ht="17.100000000000001" customHeight="1" x14ac:dyDescent="0.25">
      <c r="A1981" s="29" t="s">
        <v>5562</v>
      </c>
      <c r="B1981" s="15">
        <v>44974</v>
      </c>
      <c r="C1981" s="9">
        <f t="shared" si="30"/>
        <v>2023</v>
      </c>
      <c r="D1981" s="9" t="str">
        <f>TEXT(salestable[[#This Row],[OrderDate]],"MMM")</f>
        <v>Feb</v>
      </c>
      <c r="E1981" s="14" t="s">
        <v>5563</v>
      </c>
      <c r="F1981" s="14" t="s">
        <v>201</v>
      </c>
      <c r="G1981" s="14" t="s">
        <v>592</v>
      </c>
      <c r="H1981" s="14" t="s">
        <v>593</v>
      </c>
      <c r="I1981" s="14" t="s">
        <v>98</v>
      </c>
      <c r="J1981" s="14" t="s">
        <v>109</v>
      </c>
      <c r="K1981" s="25">
        <v>4</v>
      </c>
      <c r="L1981" s="16">
        <v>192.81</v>
      </c>
      <c r="M1981" s="17">
        <v>0.15</v>
      </c>
      <c r="N1981" s="18">
        <v>52.44</v>
      </c>
      <c r="O1981" s="18">
        <v>11</v>
      </c>
      <c r="P1981" s="18">
        <v>718.99</v>
      </c>
      <c r="Q1981" s="14" t="s">
        <v>27</v>
      </c>
      <c r="R1981" s="14" t="s">
        <v>132</v>
      </c>
      <c r="S1981" s="14" t="s">
        <v>166</v>
      </c>
      <c r="T1981" s="14" t="s">
        <v>167</v>
      </c>
      <c r="U1981" s="14" t="s">
        <v>43</v>
      </c>
      <c r="V1981" s="14" t="s">
        <v>436</v>
      </c>
    </row>
    <row r="1982" spans="1:22" ht="17.100000000000001" customHeight="1" x14ac:dyDescent="0.25">
      <c r="A1982" s="28" t="s">
        <v>5564</v>
      </c>
      <c r="B1982" s="10">
        <v>44723</v>
      </c>
      <c r="C1982" s="9">
        <f t="shared" si="30"/>
        <v>2022</v>
      </c>
      <c r="D1982" s="9" t="str">
        <f>TEXT(salestable[[#This Row],[OrderDate]],"MMM")</f>
        <v>Jun</v>
      </c>
      <c r="E1982" s="9" t="s">
        <v>5565</v>
      </c>
      <c r="F1982" s="9" t="s">
        <v>1878</v>
      </c>
      <c r="G1982" s="9" t="s">
        <v>66</v>
      </c>
      <c r="H1982" s="9" t="s">
        <v>67</v>
      </c>
      <c r="I1982" s="9" t="s">
        <v>38</v>
      </c>
      <c r="J1982" s="9" t="s">
        <v>39</v>
      </c>
      <c r="K1982" s="25">
        <v>3</v>
      </c>
      <c r="L1982" s="11">
        <v>208.92</v>
      </c>
      <c r="M1982" s="12">
        <v>0</v>
      </c>
      <c r="N1982" s="13">
        <v>50.14</v>
      </c>
      <c r="O1982" s="13">
        <v>7.01</v>
      </c>
      <c r="P1982" s="13">
        <v>683.91</v>
      </c>
      <c r="Q1982" s="9" t="s">
        <v>153</v>
      </c>
      <c r="R1982" s="9" t="s">
        <v>28</v>
      </c>
      <c r="S1982" s="9" t="s">
        <v>228</v>
      </c>
      <c r="T1982" s="9" t="s">
        <v>82</v>
      </c>
      <c r="U1982" s="9" t="s">
        <v>31</v>
      </c>
      <c r="V1982" s="9" t="s">
        <v>5566</v>
      </c>
    </row>
    <row r="1983" spans="1:22" ht="17.100000000000001" customHeight="1" x14ac:dyDescent="0.25">
      <c r="A1983" s="29" t="s">
        <v>5567</v>
      </c>
      <c r="B1983" s="15">
        <v>44943</v>
      </c>
      <c r="C1983" s="9">
        <f t="shared" si="30"/>
        <v>2023</v>
      </c>
      <c r="D1983" s="9" t="str">
        <f>TEXT(salestable[[#This Row],[OrderDate]],"MMM")</f>
        <v>Jan</v>
      </c>
      <c r="E1983" s="14" t="s">
        <v>5568</v>
      </c>
      <c r="F1983" s="14" t="s">
        <v>1292</v>
      </c>
      <c r="G1983" s="14" t="s">
        <v>280</v>
      </c>
      <c r="H1983" s="14" t="s">
        <v>281</v>
      </c>
      <c r="I1983" s="14" t="s">
        <v>108</v>
      </c>
      <c r="J1983" s="14" t="s">
        <v>26</v>
      </c>
      <c r="K1983" s="25">
        <v>3</v>
      </c>
      <c r="L1983" s="16">
        <v>388.68</v>
      </c>
      <c r="M1983" s="17">
        <v>0</v>
      </c>
      <c r="N1983" s="18">
        <v>93.28</v>
      </c>
      <c r="O1983" s="18">
        <v>12.62</v>
      </c>
      <c r="P1983" s="18">
        <v>1271.94</v>
      </c>
      <c r="Q1983" s="14" t="s">
        <v>27</v>
      </c>
      <c r="R1983" s="14" t="s">
        <v>28</v>
      </c>
      <c r="S1983" s="14" t="s">
        <v>228</v>
      </c>
      <c r="T1983" s="14" t="s">
        <v>82</v>
      </c>
      <c r="U1983" s="14" t="s">
        <v>43</v>
      </c>
      <c r="V1983" s="14" t="s">
        <v>1175</v>
      </c>
    </row>
    <row r="1984" spans="1:22" ht="17.100000000000001" customHeight="1" x14ac:dyDescent="0.25">
      <c r="A1984" s="28" t="s">
        <v>5569</v>
      </c>
      <c r="B1984" s="10">
        <v>44159</v>
      </c>
      <c r="C1984" s="9">
        <f t="shared" si="30"/>
        <v>2020</v>
      </c>
      <c r="D1984" s="9" t="str">
        <f>TEXT(salestable[[#This Row],[OrderDate]],"MMM")</f>
        <v>Nov</v>
      </c>
      <c r="E1984" s="9" t="s">
        <v>5570</v>
      </c>
      <c r="F1984" s="9" t="s">
        <v>516</v>
      </c>
      <c r="G1984" s="9" t="s">
        <v>386</v>
      </c>
      <c r="H1984" s="9" t="s">
        <v>387</v>
      </c>
      <c r="I1984" s="9" t="s">
        <v>180</v>
      </c>
      <c r="J1984" s="9" t="s">
        <v>39</v>
      </c>
      <c r="K1984" s="25">
        <v>3</v>
      </c>
      <c r="L1984" s="11">
        <v>462.29</v>
      </c>
      <c r="M1984" s="12">
        <v>0</v>
      </c>
      <c r="N1984" s="13">
        <v>249.64</v>
      </c>
      <c r="O1984" s="13">
        <v>0.17</v>
      </c>
      <c r="P1984" s="13">
        <v>1636.68</v>
      </c>
      <c r="Q1984" s="9" t="s">
        <v>153</v>
      </c>
      <c r="R1984" s="9" t="s">
        <v>28</v>
      </c>
      <c r="S1984" s="9" t="s">
        <v>41</v>
      </c>
      <c r="T1984" s="9" t="s">
        <v>42</v>
      </c>
      <c r="U1984" s="9" t="s">
        <v>31</v>
      </c>
      <c r="V1984" s="9" t="s">
        <v>5571</v>
      </c>
    </row>
    <row r="1985" spans="1:22" ht="17.100000000000001" customHeight="1" x14ac:dyDescent="0.25">
      <c r="A1985" s="29" t="s">
        <v>5572</v>
      </c>
      <c r="B1985" s="15">
        <v>44410</v>
      </c>
      <c r="C1985" s="9">
        <f t="shared" si="30"/>
        <v>2021</v>
      </c>
      <c r="D1985" s="9" t="str">
        <f>TEXT(salestable[[#This Row],[OrderDate]],"MMM")</f>
        <v>Aug</v>
      </c>
      <c r="E1985" s="14" t="s">
        <v>5573</v>
      </c>
      <c r="F1985" s="14" t="s">
        <v>1736</v>
      </c>
      <c r="G1985" s="14" t="s">
        <v>114</v>
      </c>
      <c r="H1985" s="14" t="s">
        <v>115</v>
      </c>
      <c r="I1985" s="14" t="s">
        <v>180</v>
      </c>
      <c r="J1985" s="14" t="s">
        <v>109</v>
      </c>
      <c r="K1985" s="25">
        <v>2</v>
      </c>
      <c r="L1985" s="16">
        <v>200.57</v>
      </c>
      <c r="M1985" s="17">
        <v>0.05</v>
      </c>
      <c r="N1985" s="18">
        <v>45.73</v>
      </c>
      <c r="O1985" s="18">
        <v>4.91</v>
      </c>
      <c r="P1985" s="18">
        <v>431.72</v>
      </c>
      <c r="Q1985" s="14" t="s">
        <v>69</v>
      </c>
      <c r="R1985" s="14" t="s">
        <v>132</v>
      </c>
      <c r="S1985" s="14" t="s">
        <v>154</v>
      </c>
      <c r="T1985" s="14" t="s">
        <v>155</v>
      </c>
      <c r="U1985" s="14" t="s">
        <v>43</v>
      </c>
      <c r="V1985" s="14" t="s">
        <v>4935</v>
      </c>
    </row>
    <row r="1986" spans="1:22" ht="17.100000000000001" customHeight="1" x14ac:dyDescent="0.25">
      <c r="A1986" s="28" t="s">
        <v>5574</v>
      </c>
      <c r="B1986" s="10">
        <v>45211</v>
      </c>
      <c r="C1986" s="9">
        <f t="shared" si="30"/>
        <v>2023</v>
      </c>
      <c r="D1986" s="9" t="str">
        <f>TEXT(salestable[[#This Row],[OrderDate]],"MMM")</f>
        <v>Oct</v>
      </c>
      <c r="E1986" s="9" t="s">
        <v>5575</v>
      </c>
      <c r="F1986" s="9" t="s">
        <v>291</v>
      </c>
      <c r="G1986" s="9" t="s">
        <v>337</v>
      </c>
      <c r="H1986" s="9" t="s">
        <v>338</v>
      </c>
      <c r="I1986" s="9" t="s">
        <v>98</v>
      </c>
      <c r="J1986" s="9" t="s">
        <v>58</v>
      </c>
      <c r="K1986" s="25">
        <v>5</v>
      </c>
      <c r="L1986" s="11">
        <v>589.13</v>
      </c>
      <c r="M1986" s="12">
        <v>0.3</v>
      </c>
      <c r="N1986" s="13">
        <v>247.43</v>
      </c>
      <c r="O1986" s="13">
        <v>14.85</v>
      </c>
      <c r="P1986" s="13">
        <v>2324.23</v>
      </c>
      <c r="Q1986" s="9" t="s">
        <v>27</v>
      </c>
      <c r="R1986" s="9" t="s">
        <v>28</v>
      </c>
      <c r="S1986" s="9" t="s">
        <v>89</v>
      </c>
      <c r="T1986" s="9" t="s">
        <v>90</v>
      </c>
      <c r="U1986" s="9" t="s">
        <v>43</v>
      </c>
      <c r="V1986" s="9" t="s">
        <v>5576</v>
      </c>
    </row>
    <row r="1987" spans="1:22" ht="17.100000000000001" customHeight="1" x14ac:dyDescent="0.25">
      <c r="A1987" s="29" t="s">
        <v>5577</v>
      </c>
      <c r="B1987" s="15">
        <v>45464</v>
      </c>
      <c r="C1987" s="9">
        <f t="shared" si="30"/>
        <v>2024</v>
      </c>
      <c r="D1987" s="9" t="str">
        <f>TEXT(salestable[[#This Row],[OrderDate]],"MMM")</f>
        <v>Jun</v>
      </c>
      <c r="E1987" s="14" t="s">
        <v>5578</v>
      </c>
      <c r="F1987" s="14" t="s">
        <v>538</v>
      </c>
      <c r="G1987" s="14" t="s">
        <v>164</v>
      </c>
      <c r="H1987" s="14" t="s">
        <v>165</v>
      </c>
      <c r="I1987" s="14" t="s">
        <v>50</v>
      </c>
      <c r="J1987" s="14" t="s">
        <v>58</v>
      </c>
      <c r="K1987" s="25">
        <v>3</v>
      </c>
      <c r="L1987" s="16">
        <v>502.98</v>
      </c>
      <c r="M1987" s="17">
        <v>0.3</v>
      </c>
      <c r="N1987" s="18">
        <v>190.13</v>
      </c>
      <c r="O1987" s="18">
        <v>12.74</v>
      </c>
      <c r="P1987" s="18">
        <v>1259.1300000000001</v>
      </c>
      <c r="Q1987" s="14" t="s">
        <v>69</v>
      </c>
      <c r="R1987" s="14" t="s">
        <v>28</v>
      </c>
      <c r="S1987" s="14" t="s">
        <v>51</v>
      </c>
      <c r="T1987" s="14" t="s">
        <v>42</v>
      </c>
      <c r="U1987" s="14" t="s">
        <v>43</v>
      </c>
      <c r="V1987" s="14" t="s">
        <v>2366</v>
      </c>
    </row>
    <row r="1988" spans="1:22" ht="17.100000000000001" customHeight="1" x14ac:dyDescent="0.25">
      <c r="A1988" s="28" t="s">
        <v>5579</v>
      </c>
      <c r="B1988" s="10">
        <v>45121</v>
      </c>
      <c r="C1988" s="9">
        <f t="shared" ref="C1988:C2051" si="31">YEAR(B1988)</f>
        <v>2023</v>
      </c>
      <c r="D1988" s="9" t="str">
        <f>TEXT(salestable[[#This Row],[OrderDate]],"MMM")</f>
        <v>Jul</v>
      </c>
      <c r="E1988" s="9" t="s">
        <v>5580</v>
      </c>
      <c r="F1988" s="9" t="s">
        <v>1919</v>
      </c>
      <c r="G1988" s="9" t="s">
        <v>106</v>
      </c>
      <c r="H1988" s="9" t="s">
        <v>107</v>
      </c>
      <c r="I1988" s="9" t="s">
        <v>50</v>
      </c>
      <c r="J1988" s="9" t="s">
        <v>26</v>
      </c>
      <c r="K1988" s="25">
        <v>5</v>
      </c>
      <c r="L1988" s="11">
        <v>257.93</v>
      </c>
      <c r="M1988" s="12">
        <v>0.1</v>
      </c>
      <c r="N1988" s="13">
        <v>58.03</v>
      </c>
      <c r="O1988" s="13">
        <v>14.76</v>
      </c>
      <c r="P1988" s="13">
        <v>1233.48</v>
      </c>
      <c r="Q1988" s="9" t="s">
        <v>40</v>
      </c>
      <c r="R1988" s="9" t="s">
        <v>28</v>
      </c>
      <c r="S1988" s="9" t="s">
        <v>166</v>
      </c>
      <c r="T1988" s="9" t="s">
        <v>167</v>
      </c>
      <c r="U1988" s="9" t="s">
        <v>43</v>
      </c>
      <c r="V1988" s="9" t="s">
        <v>2747</v>
      </c>
    </row>
    <row r="1989" spans="1:22" ht="17.100000000000001" customHeight="1" x14ac:dyDescent="0.25">
      <c r="A1989" s="29" t="s">
        <v>5581</v>
      </c>
      <c r="B1989" s="15">
        <v>45471</v>
      </c>
      <c r="C1989" s="9">
        <f t="shared" si="31"/>
        <v>2024</v>
      </c>
      <c r="D1989" s="9" t="str">
        <f>TEXT(salestable[[#This Row],[OrderDate]],"MMM")</f>
        <v>Jun</v>
      </c>
      <c r="E1989" s="14" t="s">
        <v>5582</v>
      </c>
      <c r="F1989" s="14" t="s">
        <v>501</v>
      </c>
      <c r="G1989" s="14" t="s">
        <v>492</v>
      </c>
      <c r="H1989" s="14" t="s">
        <v>493</v>
      </c>
      <c r="I1989" s="14" t="s">
        <v>98</v>
      </c>
      <c r="J1989" s="14" t="s">
        <v>39</v>
      </c>
      <c r="K1989" s="25">
        <v>4</v>
      </c>
      <c r="L1989" s="16">
        <v>94.28</v>
      </c>
      <c r="M1989" s="17">
        <v>0.15</v>
      </c>
      <c r="N1989" s="18">
        <v>57.7</v>
      </c>
      <c r="O1989" s="18">
        <v>10.88</v>
      </c>
      <c r="P1989" s="18">
        <v>389.13</v>
      </c>
      <c r="Q1989" s="14" t="s">
        <v>27</v>
      </c>
      <c r="R1989" s="14" t="s">
        <v>132</v>
      </c>
      <c r="S1989" s="14" t="s">
        <v>166</v>
      </c>
      <c r="T1989" s="14" t="s">
        <v>167</v>
      </c>
      <c r="U1989" s="14" t="s">
        <v>31</v>
      </c>
      <c r="V1989" s="14" t="s">
        <v>1940</v>
      </c>
    </row>
    <row r="1990" spans="1:22" ht="17.100000000000001" customHeight="1" x14ac:dyDescent="0.25">
      <c r="A1990" s="28" t="s">
        <v>5583</v>
      </c>
      <c r="B1990" s="10">
        <v>44782</v>
      </c>
      <c r="C1990" s="9">
        <f t="shared" si="31"/>
        <v>2022</v>
      </c>
      <c r="D1990" s="9" t="str">
        <f>TEXT(salestable[[#This Row],[OrderDate]],"MMM")</f>
        <v>Aug</v>
      </c>
      <c r="E1990" s="9" t="s">
        <v>5584</v>
      </c>
      <c r="F1990" s="9" t="s">
        <v>944</v>
      </c>
      <c r="G1990" s="9" t="s">
        <v>302</v>
      </c>
      <c r="H1990" s="9" t="s">
        <v>303</v>
      </c>
      <c r="I1990" s="9" t="s">
        <v>25</v>
      </c>
      <c r="J1990" s="9" t="s">
        <v>58</v>
      </c>
      <c r="K1990" s="25">
        <v>5</v>
      </c>
      <c r="L1990" s="11">
        <v>257.13</v>
      </c>
      <c r="M1990" s="12">
        <v>0.05</v>
      </c>
      <c r="N1990" s="13">
        <v>97.71</v>
      </c>
      <c r="O1990" s="13">
        <v>12.09</v>
      </c>
      <c r="P1990" s="13">
        <v>1331.17</v>
      </c>
      <c r="Q1990" s="9" t="s">
        <v>59</v>
      </c>
      <c r="R1990" s="9" t="s">
        <v>28</v>
      </c>
      <c r="S1990" s="9" t="s">
        <v>124</v>
      </c>
      <c r="T1990" s="9" t="s">
        <v>125</v>
      </c>
      <c r="U1990" s="9" t="s">
        <v>91</v>
      </c>
      <c r="V1990" s="9" t="s">
        <v>5585</v>
      </c>
    </row>
    <row r="1991" spans="1:22" ht="17.100000000000001" customHeight="1" x14ac:dyDescent="0.25">
      <c r="A1991" s="29" t="s">
        <v>5586</v>
      </c>
      <c r="B1991" s="15">
        <v>45177</v>
      </c>
      <c r="C1991" s="9">
        <f t="shared" si="31"/>
        <v>2023</v>
      </c>
      <c r="D1991" s="9" t="str">
        <f>TEXT(salestable[[#This Row],[OrderDate]],"MMM")</f>
        <v>Sep</v>
      </c>
      <c r="E1991" s="14" t="s">
        <v>5587</v>
      </c>
      <c r="F1991" s="14" t="s">
        <v>1232</v>
      </c>
      <c r="G1991" s="14" t="s">
        <v>66</v>
      </c>
      <c r="H1991" s="14" t="s">
        <v>67</v>
      </c>
      <c r="I1991" s="14" t="s">
        <v>38</v>
      </c>
      <c r="J1991" s="14" t="s">
        <v>256</v>
      </c>
      <c r="K1991" s="25">
        <v>4</v>
      </c>
      <c r="L1991" s="16">
        <v>448.06</v>
      </c>
      <c r="M1991" s="17">
        <v>0</v>
      </c>
      <c r="N1991" s="18">
        <v>143.38</v>
      </c>
      <c r="O1991" s="18">
        <v>8.0500000000000007</v>
      </c>
      <c r="P1991" s="18">
        <v>1943.67</v>
      </c>
      <c r="Q1991" s="14" t="s">
        <v>80</v>
      </c>
      <c r="R1991" s="14" t="s">
        <v>28</v>
      </c>
      <c r="S1991" s="14" t="s">
        <v>188</v>
      </c>
      <c r="T1991" s="14" t="s">
        <v>82</v>
      </c>
      <c r="U1991" s="14" t="s">
        <v>43</v>
      </c>
      <c r="V1991" s="14" t="s">
        <v>5588</v>
      </c>
    </row>
    <row r="1992" spans="1:22" ht="17.100000000000001" customHeight="1" x14ac:dyDescent="0.25">
      <c r="A1992" s="28" t="s">
        <v>5589</v>
      </c>
      <c r="B1992" s="10">
        <v>44465</v>
      </c>
      <c r="C1992" s="9">
        <f t="shared" si="31"/>
        <v>2021</v>
      </c>
      <c r="D1992" s="9" t="str">
        <f>TEXT(salestable[[#This Row],[OrderDate]],"MMM")</f>
        <v>Sep</v>
      </c>
      <c r="E1992" s="9" t="s">
        <v>5590</v>
      </c>
      <c r="F1992" s="9" t="s">
        <v>656</v>
      </c>
      <c r="G1992" s="9" t="s">
        <v>286</v>
      </c>
      <c r="H1992" s="9" t="s">
        <v>287</v>
      </c>
      <c r="I1992" s="9" t="s">
        <v>180</v>
      </c>
      <c r="J1992" s="9" t="s">
        <v>68</v>
      </c>
      <c r="K1992" s="25">
        <v>1</v>
      </c>
      <c r="L1992" s="11">
        <v>163.25</v>
      </c>
      <c r="M1992" s="12">
        <v>0.05</v>
      </c>
      <c r="N1992" s="13">
        <v>7.75</v>
      </c>
      <c r="O1992" s="13">
        <v>14.21</v>
      </c>
      <c r="P1992" s="13">
        <v>177.05</v>
      </c>
      <c r="Q1992" s="9" t="s">
        <v>69</v>
      </c>
      <c r="R1992" s="9" t="s">
        <v>28</v>
      </c>
      <c r="S1992" s="9" t="s">
        <v>154</v>
      </c>
      <c r="T1992" s="9" t="s">
        <v>155</v>
      </c>
      <c r="U1992" s="9" t="s">
        <v>43</v>
      </c>
      <c r="V1992" s="9" t="s">
        <v>5591</v>
      </c>
    </row>
    <row r="1993" spans="1:22" ht="17.100000000000001" customHeight="1" x14ac:dyDescent="0.25">
      <c r="A1993" s="29" t="s">
        <v>5592</v>
      </c>
      <c r="B1993" s="15">
        <v>44818</v>
      </c>
      <c r="C1993" s="9">
        <f t="shared" si="31"/>
        <v>2022</v>
      </c>
      <c r="D1993" s="9" t="str">
        <f>TEXT(salestable[[#This Row],[OrderDate]],"MMM")</f>
        <v>Sep</v>
      </c>
      <c r="E1993" s="14" t="s">
        <v>5593</v>
      </c>
      <c r="F1993" s="14" t="s">
        <v>986</v>
      </c>
      <c r="G1993" s="14" t="s">
        <v>114</v>
      </c>
      <c r="H1993" s="14" t="s">
        <v>115</v>
      </c>
      <c r="I1993" s="14" t="s">
        <v>25</v>
      </c>
      <c r="J1993" s="14" t="s">
        <v>354</v>
      </c>
      <c r="K1993" s="25">
        <v>5</v>
      </c>
      <c r="L1993" s="16">
        <v>229.1</v>
      </c>
      <c r="M1993" s="17">
        <v>0.05</v>
      </c>
      <c r="N1993" s="18">
        <v>0</v>
      </c>
      <c r="O1993" s="18">
        <v>8.24</v>
      </c>
      <c r="P1993" s="18">
        <v>1096.46</v>
      </c>
      <c r="Q1993" s="14" t="s">
        <v>40</v>
      </c>
      <c r="R1993" s="14" t="s">
        <v>28</v>
      </c>
      <c r="S1993" s="14" t="s">
        <v>71</v>
      </c>
      <c r="T1993" s="14" t="s">
        <v>42</v>
      </c>
      <c r="U1993" s="14" t="s">
        <v>43</v>
      </c>
      <c r="V1993" s="14" t="s">
        <v>2621</v>
      </c>
    </row>
    <row r="1994" spans="1:22" ht="17.100000000000001" customHeight="1" x14ac:dyDescent="0.25">
      <c r="A1994" s="28" t="s">
        <v>5594</v>
      </c>
      <c r="B1994" s="10">
        <v>45395</v>
      </c>
      <c r="C1994" s="9">
        <f t="shared" si="31"/>
        <v>2024</v>
      </c>
      <c r="D1994" s="9" t="str">
        <f>TEXT(salestable[[#This Row],[OrderDate]],"MMM")</f>
        <v>Apr</v>
      </c>
      <c r="E1994" s="9" t="s">
        <v>5595</v>
      </c>
      <c r="F1994" s="9" t="s">
        <v>611</v>
      </c>
      <c r="G1994" s="9" t="s">
        <v>261</v>
      </c>
      <c r="H1994" s="9" t="s">
        <v>262</v>
      </c>
      <c r="I1994" s="9" t="s">
        <v>180</v>
      </c>
      <c r="J1994" s="9" t="s">
        <v>68</v>
      </c>
      <c r="K1994" s="25">
        <v>2</v>
      </c>
      <c r="L1994" s="11">
        <v>89.04</v>
      </c>
      <c r="M1994" s="12">
        <v>0.15</v>
      </c>
      <c r="N1994" s="13">
        <v>18.16</v>
      </c>
      <c r="O1994" s="13">
        <v>5.86</v>
      </c>
      <c r="P1994" s="13">
        <v>175.39</v>
      </c>
      <c r="Q1994" s="9" t="s">
        <v>80</v>
      </c>
      <c r="R1994" s="9" t="s">
        <v>28</v>
      </c>
      <c r="S1994" s="9" t="s">
        <v>100</v>
      </c>
      <c r="T1994" s="9" t="s">
        <v>101</v>
      </c>
      <c r="U1994" s="9" t="s">
        <v>72</v>
      </c>
      <c r="V1994" s="9" t="s">
        <v>5596</v>
      </c>
    </row>
    <row r="1995" spans="1:22" ht="17.100000000000001" customHeight="1" x14ac:dyDescent="0.25">
      <c r="A1995" s="29" t="s">
        <v>5597</v>
      </c>
      <c r="B1995" s="15">
        <v>45503</v>
      </c>
      <c r="C1995" s="9">
        <f t="shared" si="31"/>
        <v>2024</v>
      </c>
      <c r="D1995" s="9" t="str">
        <f>TEXT(salestable[[#This Row],[OrderDate]],"MMM")</f>
        <v>Jul</v>
      </c>
      <c r="E1995" s="14" t="s">
        <v>5598</v>
      </c>
      <c r="F1995" s="14" t="s">
        <v>680</v>
      </c>
      <c r="G1995" s="14" t="s">
        <v>261</v>
      </c>
      <c r="H1995" s="14" t="s">
        <v>262</v>
      </c>
      <c r="I1995" s="14" t="s">
        <v>180</v>
      </c>
      <c r="J1995" s="14" t="s">
        <v>68</v>
      </c>
      <c r="K1995" s="25">
        <v>5</v>
      </c>
      <c r="L1995" s="16">
        <v>512.5</v>
      </c>
      <c r="M1995" s="17">
        <v>0</v>
      </c>
      <c r="N1995" s="18">
        <v>307.5</v>
      </c>
      <c r="O1995" s="18">
        <v>14.27</v>
      </c>
      <c r="P1995" s="18">
        <v>2884.27</v>
      </c>
      <c r="Q1995" s="14" t="s">
        <v>69</v>
      </c>
      <c r="R1995" s="14" t="s">
        <v>28</v>
      </c>
      <c r="S1995" s="14" t="s">
        <v>188</v>
      </c>
      <c r="T1995" s="14" t="s">
        <v>82</v>
      </c>
      <c r="U1995" s="14" t="s">
        <v>43</v>
      </c>
      <c r="V1995" s="14" t="s">
        <v>5599</v>
      </c>
    </row>
    <row r="1996" spans="1:22" ht="17.100000000000001" customHeight="1" x14ac:dyDescent="0.25">
      <c r="A1996" s="28" t="s">
        <v>5600</v>
      </c>
      <c r="B1996" s="10">
        <v>45049</v>
      </c>
      <c r="C1996" s="9">
        <f t="shared" si="31"/>
        <v>2023</v>
      </c>
      <c r="D1996" s="9" t="str">
        <f>TEXT(salestable[[#This Row],[OrderDate]],"MMM")</f>
        <v>May</v>
      </c>
      <c r="E1996" s="9" t="s">
        <v>5601</v>
      </c>
      <c r="F1996" s="9" t="s">
        <v>670</v>
      </c>
      <c r="G1996" s="9" t="s">
        <v>492</v>
      </c>
      <c r="H1996" s="9" t="s">
        <v>493</v>
      </c>
      <c r="I1996" s="9" t="s">
        <v>50</v>
      </c>
      <c r="J1996" s="9" t="s">
        <v>39</v>
      </c>
      <c r="K1996" s="25">
        <v>5</v>
      </c>
      <c r="L1996" s="11">
        <v>511.56</v>
      </c>
      <c r="M1996" s="12">
        <v>0.1</v>
      </c>
      <c r="N1996" s="13">
        <v>184.16</v>
      </c>
      <c r="O1996" s="13">
        <v>9.6999999999999993</v>
      </c>
      <c r="P1996" s="13">
        <v>2495.88</v>
      </c>
      <c r="Q1996" s="9" t="s">
        <v>153</v>
      </c>
      <c r="R1996" s="9" t="s">
        <v>28</v>
      </c>
      <c r="S1996" s="9" t="s">
        <v>166</v>
      </c>
      <c r="T1996" s="9" t="s">
        <v>167</v>
      </c>
      <c r="U1996" s="9" t="s">
        <v>43</v>
      </c>
      <c r="V1996" s="9" t="s">
        <v>1146</v>
      </c>
    </row>
    <row r="1997" spans="1:22" ht="17.100000000000001" customHeight="1" x14ac:dyDescent="0.25">
      <c r="A1997" s="29" t="s">
        <v>5602</v>
      </c>
      <c r="B1997" s="15">
        <v>44751</v>
      </c>
      <c r="C1997" s="9">
        <f t="shared" si="31"/>
        <v>2022</v>
      </c>
      <c r="D1997" s="9" t="str">
        <f>TEXT(salestable[[#This Row],[OrderDate]],"MMM")</f>
        <v>Jul</v>
      </c>
      <c r="E1997" s="14" t="s">
        <v>5603</v>
      </c>
      <c r="F1997" s="14" t="s">
        <v>1081</v>
      </c>
      <c r="G1997" s="14" t="s">
        <v>530</v>
      </c>
      <c r="H1997" s="14" t="s">
        <v>531</v>
      </c>
      <c r="I1997" s="14" t="s">
        <v>25</v>
      </c>
      <c r="J1997" s="14" t="s">
        <v>68</v>
      </c>
      <c r="K1997" s="25">
        <v>3</v>
      </c>
      <c r="L1997" s="16">
        <v>144.04</v>
      </c>
      <c r="M1997" s="17">
        <v>0</v>
      </c>
      <c r="N1997" s="18">
        <v>77.78</v>
      </c>
      <c r="O1997" s="18">
        <v>2.99</v>
      </c>
      <c r="P1997" s="18">
        <v>512.89</v>
      </c>
      <c r="Q1997" s="14" t="s">
        <v>69</v>
      </c>
      <c r="R1997" s="14" t="s">
        <v>70</v>
      </c>
      <c r="S1997" s="14" t="s">
        <v>81</v>
      </c>
      <c r="T1997" s="14" t="s">
        <v>82</v>
      </c>
      <c r="U1997" s="14" t="s">
        <v>43</v>
      </c>
      <c r="V1997" s="14" t="s">
        <v>5604</v>
      </c>
    </row>
    <row r="1998" spans="1:22" ht="17.100000000000001" customHeight="1" x14ac:dyDescent="0.25">
      <c r="A1998" s="28" t="s">
        <v>5605</v>
      </c>
      <c r="B1998" s="10">
        <v>44568</v>
      </c>
      <c r="C1998" s="9">
        <f t="shared" si="31"/>
        <v>2022</v>
      </c>
      <c r="D1998" s="9" t="str">
        <f>TEXT(salestable[[#This Row],[OrderDate]],"MMM")</f>
        <v>Jan</v>
      </c>
      <c r="E1998" s="9" t="s">
        <v>5606</v>
      </c>
      <c r="F1998" s="9" t="s">
        <v>674</v>
      </c>
      <c r="G1998" s="9" t="s">
        <v>137</v>
      </c>
      <c r="H1998" s="9" t="s">
        <v>138</v>
      </c>
      <c r="I1998" s="9" t="s">
        <v>180</v>
      </c>
      <c r="J1998" s="9" t="s">
        <v>123</v>
      </c>
      <c r="K1998" s="25">
        <v>1</v>
      </c>
      <c r="L1998" s="11">
        <v>316.32</v>
      </c>
      <c r="M1998" s="12">
        <v>0.05</v>
      </c>
      <c r="N1998" s="13">
        <v>54.09</v>
      </c>
      <c r="O1998" s="13">
        <v>14.91</v>
      </c>
      <c r="P1998" s="13">
        <v>369.5</v>
      </c>
      <c r="Q1998" s="9" t="s">
        <v>69</v>
      </c>
      <c r="R1998" s="9" t="s">
        <v>132</v>
      </c>
      <c r="S1998" s="9" t="s">
        <v>154</v>
      </c>
      <c r="T1998" s="9" t="s">
        <v>155</v>
      </c>
      <c r="U1998" s="9" t="s">
        <v>235</v>
      </c>
      <c r="V1998" s="9" t="s">
        <v>5607</v>
      </c>
    </row>
    <row r="1999" spans="1:22" ht="17.100000000000001" customHeight="1" x14ac:dyDescent="0.25">
      <c r="A1999" s="29" t="s">
        <v>5608</v>
      </c>
      <c r="B1999" s="15">
        <v>45186</v>
      </c>
      <c r="C1999" s="9">
        <f t="shared" si="31"/>
        <v>2023</v>
      </c>
      <c r="D1999" s="9" t="str">
        <f>TEXT(salestable[[#This Row],[OrderDate]],"MMM")</f>
        <v>Sep</v>
      </c>
      <c r="E1999" s="14" t="s">
        <v>5609</v>
      </c>
      <c r="F1999" s="14" t="s">
        <v>964</v>
      </c>
      <c r="G1999" s="14" t="s">
        <v>114</v>
      </c>
      <c r="H1999" s="14" t="s">
        <v>115</v>
      </c>
      <c r="I1999" s="14" t="s">
        <v>50</v>
      </c>
      <c r="J1999" s="14" t="s">
        <v>123</v>
      </c>
      <c r="K1999" s="25">
        <v>3</v>
      </c>
      <c r="L1999" s="16">
        <v>25.48</v>
      </c>
      <c r="M1999" s="17">
        <v>0</v>
      </c>
      <c r="N1999" s="18">
        <v>9.17</v>
      </c>
      <c r="O1999" s="18">
        <v>1.22</v>
      </c>
      <c r="P1999" s="18">
        <v>86.83</v>
      </c>
      <c r="Q1999" s="14" t="s">
        <v>59</v>
      </c>
      <c r="R1999" s="14" t="s">
        <v>132</v>
      </c>
      <c r="S1999" s="14" t="s">
        <v>154</v>
      </c>
      <c r="T1999" s="14" t="s">
        <v>155</v>
      </c>
      <c r="U1999" s="14" t="s">
        <v>43</v>
      </c>
      <c r="V1999" s="14" t="s">
        <v>5610</v>
      </c>
    </row>
    <row r="2000" spans="1:22" ht="17.100000000000001" customHeight="1" x14ac:dyDescent="0.25">
      <c r="A2000" s="28" t="s">
        <v>5611</v>
      </c>
      <c r="B2000" s="10">
        <v>44000</v>
      </c>
      <c r="C2000" s="9">
        <f t="shared" si="31"/>
        <v>2020</v>
      </c>
      <c r="D2000" s="9" t="str">
        <f>TEXT(salestable[[#This Row],[OrderDate]],"MMM")</f>
        <v>Jun</v>
      </c>
      <c r="E2000" s="9" t="s">
        <v>5612</v>
      </c>
      <c r="F2000" s="9" t="s">
        <v>1292</v>
      </c>
      <c r="G2000" s="9" t="s">
        <v>233</v>
      </c>
      <c r="H2000" s="9" t="s">
        <v>234</v>
      </c>
      <c r="I2000" s="9" t="s">
        <v>38</v>
      </c>
      <c r="J2000" s="9" t="s">
        <v>79</v>
      </c>
      <c r="K2000" s="25">
        <v>4</v>
      </c>
      <c r="L2000" s="11">
        <v>542.53</v>
      </c>
      <c r="M2000" s="12">
        <v>0.15</v>
      </c>
      <c r="N2000" s="13">
        <v>147.57</v>
      </c>
      <c r="O2000" s="13">
        <v>3.48</v>
      </c>
      <c r="P2000" s="13">
        <v>1995.65</v>
      </c>
      <c r="Q2000" s="9" t="s">
        <v>69</v>
      </c>
      <c r="R2000" s="9" t="s">
        <v>28</v>
      </c>
      <c r="S2000" s="9" t="s">
        <v>60</v>
      </c>
      <c r="T2000" s="9" t="s">
        <v>61</v>
      </c>
      <c r="U2000" s="9" t="s">
        <v>43</v>
      </c>
      <c r="V2000" s="9" t="s">
        <v>5613</v>
      </c>
    </row>
    <row r="2001" spans="1:22" ht="17.100000000000001" customHeight="1" x14ac:dyDescent="0.25">
      <c r="A2001" s="29" t="s">
        <v>5614</v>
      </c>
      <c r="B2001" s="15">
        <v>44351</v>
      </c>
      <c r="C2001" s="9">
        <f t="shared" si="31"/>
        <v>2021</v>
      </c>
      <c r="D2001" s="9" t="str">
        <f>TEXT(salestable[[#This Row],[OrderDate]],"MMM")</f>
        <v>Jun</v>
      </c>
      <c r="E2001" s="14" t="s">
        <v>5615</v>
      </c>
      <c r="F2001" s="14" t="s">
        <v>1379</v>
      </c>
      <c r="G2001" s="14" t="s">
        <v>178</v>
      </c>
      <c r="H2001" s="14" t="s">
        <v>179</v>
      </c>
      <c r="I2001" s="14" t="s">
        <v>98</v>
      </c>
      <c r="J2001" s="14" t="s">
        <v>256</v>
      </c>
      <c r="K2001" s="25">
        <v>1</v>
      </c>
      <c r="L2001" s="16">
        <v>524.17999999999995</v>
      </c>
      <c r="M2001" s="17">
        <v>0.25</v>
      </c>
      <c r="N2001" s="18">
        <v>70.760000000000005</v>
      </c>
      <c r="O2001" s="18">
        <v>14.53</v>
      </c>
      <c r="P2001" s="18">
        <v>478.42</v>
      </c>
      <c r="Q2001" s="14" t="s">
        <v>40</v>
      </c>
      <c r="R2001" s="14" t="s">
        <v>70</v>
      </c>
      <c r="S2001" s="14" t="s">
        <v>124</v>
      </c>
      <c r="T2001" s="14" t="s">
        <v>125</v>
      </c>
      <c r="U2001" s="14" t="s">
        <v>43</v>
      </c>
      <c r="V2001" s="14" t="s">
        <v>5616</v>
      </c>
    </row>
    <row r="2002" spans="1:22" ht="17.100000000000001" customHeight="1" x14ac:dyDescent="0.25">
      <c r="A2002" s="28" t="s">
        <v>5617</v>
      </c>
      <c r="B2002" s="10">
        <v>45317</v>
      </c>
      <c r="C2002" s="9">
        <f t="shared" si="31"/>
        <v>2024</v>
      </c>
      <c r="D2002" s="9" t="str">
        <f>TEXT(salestable[[#This Row],[OrderDate]],"MMM")</f>
        <v>Jan</v>
      </c>
      <c r="E2002" s="9" t="s">
        <v>5618</v>
      </c>
      <c r="F2002" s="9" t="s">
        <v>1614</v>
      </c>
      <c r="G2002" s="9" t="s">
        <v>280</v>
      </c>
      <c r="H2002" s="9" t="s">
        <v>281</v>
      </c>
      <c r="I2002" s="9" t="s">
        <v>50</v>
      </c>
      <c r="J2002" s="9" t="s">
        <v>263</v>
      </c>
      <c r="K2002" s="25">
        <v>1</v>
      </c>
      <c r="L2002" s="11">
        <v>438.3</v>
      </c>
      <c r="M2002" s="12">
        <v>0.05</v>
      </c>
      <c r="N2002" s="13">
        <v>49.97</v>
      </c>
      <c r="O2002" s="13">
        <v>0.77</v>
      </c>
      <c r="P2002" s="13">
        <v>467.12</v>
      </c>
      <c r="Q2002" s="9" t="s">
        <v>27</v>
      </c>
      <c r="R2002" s="9" t="s">
        <v>28</v>
      </c>
      <c r="S2002" s="9" t="s">
        <v>339</v>
      </c>
      <c r="T2002" s="9" t="s">
        <v>82</v>
      </c>
      <c r="U2002" s="9" t="s">
        <v>43</v>
      </c>
      <c r="V2002" s="9" t="s">
        <v>5619</v>
      </c>
    </row>
    <row r="2003" spans="1:22" ht="17.100000000000001" customHeight="1" x14ac:dyDescent="0.25">
      <c r="A2003" s="29" t="s">
        <v>5620</v>
      </c>
      <c r="B2003" s="15">
        <v>43870</v>
      </c>
      <c r="C2003" s="9">
        <f t="shared" si="31"/>
        <v>2020</v>
      </c>
      <c r="D2003" s="9" t="str">
        <f>TEXT(salestable[[#This Row],[OrderDate]],"MMM")</f>
        <v>Feb</v>
      </c>
      <c r="E2003" s="14" t="s">
        <v>5621</v>
      </c>
      <c r="F2003" s="14" t="s">
        <v>1028</v>
      </c>
      <c r="G2003" s="14" t="s">
        <v>233</v>
      </c>
      <c r="H2003" s="14" t="s">
        <v>234</v>
      </c>
      <c r="I2003" s="14" t="s">
        <v>38</v>
      </c>
      <c r="J2003" s="14" t="s">
        <v>68</v>
      </c>
      <c r="K2003" s="25">
        <v>1</v>
      </c>
      <c r="L2003" s="16">
        <v>592.29</v>
      </c>
      <c r="M2003" s="17">
        <v>0.05</v>
      </c>
      <c r="N2003" s="18">
        <v>45.01</v>
      </c>
      <c r="O2003" s="18">
        <v>2.79</v>
      </c>
      <c r="P2003" s="18">
        <v>610.48</v>
      </c>
      <c r="Q2003" s="14" t="s">
        <v>69</v>
      </c>
      <c r="R2003" s="14" t="s">
        <v>28</v>
      </c>
      <c r="S2003" s="14" t="s">
        <v>81</v>
      </c>
      <c r="T2003" s="14" t="s">
        <v>82</v>
      </c>
      <c r="U2003" s="14" t="s">
        <v>43</v>
      </c>
      <c r="V2003" s="14" t="s">
        <v>1393</v>
      </c>
    </row>
    <row r="2004" spans="1:22" ht="17.100000000000001" customHeight="1" x14ac:dyDescent="0.25">
      <c r="A2004" s="28" t="s">
        <v>5622</v>
      </c>
      <c r="B2004" s="10">
        <v>45391</v>
      </c>
      <c r="C2004" s="9">
        <f t="shared" si="31"/>
        <v>2024</v>
      </c>
      <c r="D2004" s="9" t="str">
        <f>TEXT(salestable[[#This Row],[OrderDate]],"MMM")</f>
        <v>Apr</v>
      </c>
      <c r="E2004" s="9" t="s">
        <v>5623</v>
      </c>
      <c r="F2004" s="9" t="s">
        <v>516</v>
      </c>
      <c r="G2004" s="9" t="s">
        <v>280</v>
      </c>
      <c r="H2004" s="9" t="s">
        <v>281</v>
      </c>
      <c r="I2004" s="9" t="s">
        <v>38</v>
      </c>
      <c r="J2004" s="9" t="s">
        <v>263</v>
      </c>
      <c r="K2004" s="25">
        <v>5</v>
      </c>
      <c r="L2004" s="11">
        <v>498.44</v>
      </c>
      <c r="M2004" s="12">
        <v>0.05</v>
      </c>
      <c r="N2004" s="13">
        <v>189.41</v>
      </c>
      <c r="O2004" s="13">
        <v>11.25</v>
      </c>
      <c r="P2004" s="13">
        <v>2568.25</v>
      </c>
      <c r="Q2004" s="9" t="s">
        <v>80</v>
      </c>
      <c r="R2004" s="9" t="s">
        <v>28</v>
      </c>
      <c r="S2004" s="9" t="s">
        <v>182</v>
      </c>
      <c r="T2004" s="9" t="s">
        <v>183</v>
      </c>
      <c r="U2004" s="9" t="s">
        <v>43</v>
      </c>
      <c r="V2004" s="9" t="s">
        <v>1452</v>
      </c>
    </row>
    <row r="2005" spans="1:22" ht="17.100000000000001" customHeight="1" x14ac:dyDescent="0.25">
      <c r="A2005" s="29" t="s">
        <v>5624</v>
      </c>
      <c r="B2005" s="15">
        <v>45115</v>
      </c>
      <c r="C2005" s="9">
        <f t="shared" si="31"/>
        <v>2023</v>
      </c>
      <c r="D2005" s="9" t="str">
        <f>TEXT(salestable[[#This Row],[OrderDate]],"MMM")</f>
        <v>Jul</v>
      </c>
      <c r="E2005" s="14" t="s">
        <v>5625</v>
      </c>
      <c r="F2005" s="14" t="s">
        <v>35</v>
      </c>
      <c r="G2005" s="14" t="s">
        <v>254</v>
      </c>
      <c r="H2005" s="14" t="s">
        <v>255</v>
      </c>
      <c r="I2005" s="14" t="s">
        <v>38</v>
      </c>
      <c r="J2005" s="14" t="s">
        <v>26</v>
      </c>
      <c r="K2005" s="25">
        <v>3</v>
      </c>
      <c r="L2005" s="16">
        <v>186.55</v>
      </c>
      <c r="M2005" s="17">
        <v>0.05</v>
      </c>
      <c r="N2005" s="18">
        <v>95.7</v>
      </c>
      <c r="O2005" s="18">
        <v>11.7</v>
      </c>
      <c r="P2005" s="18">
        <v>639.07000000000005</v>
      </c>
      <c r="Q2005" s="14" t="s">
        <v>69</v>
      </c>
      <c r="R2005" s="14" t="s">
        <v>28</v>
      </c>
      <c r="S2005" s="14" t="s">
        <v>139</v>
      </c>
      <c r="T2005" s="14" t="s">
        <v>140</v>
      </c>
      <c r="U2005" s="14" t="s">
        <v>43</v>
      </c>
      <c r="V2005" s="14" t="s">
        <v>3457</v>
      </c>
    </row>
    <row r="2006" spans="1:22" ht="17.100000000000001" customHeight="1" x14ac:dyDescent="0.25">
      <c r="A2006" s="28" t="s">
        <v>5626</v>
      </c>
      <c r="B2006" s="10">
        <v>45249</v>
      </c>
      <c r="C2006" s="9">
        <f t="shared" si="31"/>
        <v>2023</v>
      </c>
      <c r="D2006" s="9" t="str">
        <f>TEXT(salestable[[#This Row],[OrderDate]],"MMM")</f>
        <v>Nov</v>
      </c>
      <c r="E2006" s="9" t="s">
        <v>5627</v>
      </c>
      <c r="F2006" s="9" t="s">
        <v>666</v>
      </c>
      <c r="G2006" s="9" t="s">
        <v>783</v>
      </c>
      <c r="H2006" s="9" t="s">
        <v>784</v>
      </c>
      <c r="I2006" s="9" t="s">
        <v>98</v>
      </c>
      <c r="J2006" s="9" t="s">
        <v>263</v>
      </c>
      <c r="K2006" s="25">
        <v>4</v>
      </c>
      <c r="L2006" s="11">
        <v>251.09</v>
      </c>
      <c r="M2006" s="12">
        <v>0</v>
      </c>
      <c r="N2006" s="13">
        <v>50.22</v>
      </c>
      <c r="O2006" s="13">
        <v>5.0999999999999996</v>
      </c>
      <c r="P2006" s="13">
        <v>1059.68</v>
      </c>
      <c r="Q2006" s="9" t="s">
        <v>69</v>
      </c>
      <c r="R2006" s="9" t="s">
        <v>28</v>
      </c>
      <c r="S2006" s="9" t="s">
        <v>182</v>
      </c>
      <c r="T2006" s="9" t="s">
        <v>183</v>
      </c>
      <c r="U2006" s="9" t="s">
        <v>72</v>
      </c>
      <c r="V2006" s="9" t="s">
        <v>2180</v>
      </c>
    </row>
    <row r="2007" spans="1:22" ht="17.100000000000001" customHeight="1" x14ac:dyDescent="0.25">
      <c r="A2007" s="29" t="s">
        <v>5628</v>
      </c>
      <c r="B2007" s="15">
        <v>44785</v>
      </c>
      <c r="C2007" s="9">
        <f t="shared" si="31"/>
        <v>2022</v>
      </c>
      <c r="D2007" s="9" t="str">
        <f>TEXT(salestable[[#This Row],[OrderDate]],"MMM")</f>
        <v>Aug</v>
      </c>
      <c r="E2007" s="14" t="s">
        <v>5629</v>
      </c>
      <c r="F2007" s="14" t="s">
        <v>105</v>
      </c>
      <c r="G2007" s="14" t="s">
        <v>386</v>
      </c>
      <c r="H2007" s="14" t="s">
        <v>387</v>
      </c>
      <c r="I2007" s="14" t="s">
        <v>38</v>
      </c>
      <c r="J2007" s="14" t="s">
        <v>58</v>
      </c>
      <c r="K2007" s="25">
        <v>5</v>
      </c>
      <c r="L2007" s="16">
        <v>528.58000000000004</v>
      </c>
      <c r="M2007" s="17">
        <v>0.2</v>
      </c>
      <c r="N2007" s="18">
        <v>169.15</v>
      </c>
      <c r="O2007" s="18">
        <v>1.98</v>
      </c>
      <c r="P2007" s="18">
        <v>2285.4499999999998</v>
      </c>
      <c r="Q2007" s="14" t="s">
        <v>69</v>
      </c>
      <c r="R2007" s="14" t="s">
        <v>28</v>
      </c>
      <c r="S2007" s="14" t="s">
        <v>60</v>
      </c>
      <c r="T2007" s="14" t="s">
        <v>61</v>
      </c>
      <c r="U2007" s="14" t="s">
        <v>43</v>
      </c>
      <c r="V2007" s="14" t="s">
        <v>1299</v>
      </c>
    </row>
    <row r="2008" spans="1:22" ht="17.100000000000001" customHeight="1" x14ac:dyDescent="0.25">
      <c r="A2008" s="28" t="s">
        <v>5630</v>
      </c>
      <c r="B2008" s="10">
        <v>45080</v>
      </c>
      <c r="C2008" s="9">
        <f t="shared" si="31"/>
        <v>2023</v>
      </c>
      <c r="D2008" s="9" t="str">
        <f>TEXT(salestable[[#This Row],[OrderDate]],"MMM")</f>
        <v>Jun</v>
      </c>
      <c r="E2008" s="9" t="s">
        <v>5631</v>
      </c>
      <c r="F2008" s="9" t="s">
        <v>396</v>
      </c>
      <c r="G2008" s="9" t="s">
        <v>96</v>
      </c>
      <c r="H2008" s="9" t="s">
        <v>97</v>
      </c>
      <c r="I2008" s="9" t="s">
        <v>108</v>
      </c>
      <c r="J2008" s="9" t="s">
        <v>79</v>
      </c>
      <c r="K2008" s="25">
        <v>2</v>
      </c>
      <c r="L2008" s="11">
        <v>320.49</v>
      </c>
      <c r="M2008" s="12">
        <v>0</v>
      </c>
      <c r="N2008" s="13">
        <v>115.38</v>
      </c>
      <c r="O2008" s="13">
        <v>13.2</v>
      </c>
      <c r="P2008" s="13">
        <v>769.56</v>
      </c>
      <c r="Q2008" s="9" t="s">
        <v>69</v>
      </c>
      <c r="R2008" s="9" t="s">
        <v>28</v>
      </c>
      <c r="S2008" s="9" t="s">
        <v>210</v>
      </c>
      <c r="T2008" s="9" t="s">
        <v>42</v>
      </c>
      <c r="U2008" s="9" t="s">
        <v>43</v>
      </c>
      <c r="V2008" s="9" t="s">
        <v>1960</v>
      </c>
    </row>
    <row r="2009" spans="1:22" ht="17.100000000000001" customHeight="1" x14ac:dyDescent="0.25">
      <c r="A2009" s="29" t="s">
        <v>5632</v>
      </c>
      <c r="B2009" s="15">
        <v>44814</v>
      </c>
      <c r="C2009" s="9">
        <f t="shared" si="31"/>
        <v>2022</v>
      </c>
      <c r="D2009" s="9" t="str">
        <f>TEXT(salestable[[#This Row],[OrderDate]],"MMM")</f>
        <v>Sep</v>
      </c>
      <c r="E2009" s="14" t="s">
        <v>5633</v>
      </c>
      <c r="F2009" s="14" t="s">
        <v>22</v>
      </c>
      <c r="G2009" s="14" t="s">
        <v>492</v>
      </c>
      <c r="H2009" s="14" t="s">
        <v>493</v>
      </c>
      <c r="I2009" s="14" t="s">
        <v>180</v>
      </c>
      <c r="J2009" s="14" t="s">
        <v>109</v>
      </c>
      <c r="K2009" s="25">
        <v>2</v>
      </c>
      <c r="L2009" s="16">
        <v>472.07</v>
      </c>
      <c r="M2009" s="17">
        <v>0.1</v>
      </c>
      <c r="N2009" s="18">
        <v>101.97</v>
      </c>
      <c r="O2009" s="18">
        <v>10.35</v>
      </c>
      <c r="P2009" s="18">
        <v>962.05</v>
      </c>
      <c r="Q2009" s="14" t="s">
        <v>69</v>
      </c>
      <c r="R2009" s="14" t="s">
        <v>28</v>
      </c>
      <c r="S2009" s="14" t="s">
        <v>81</v>
      </c>
      <c r="T2009" s="14" t="s">
        <v>82</v>
      </c>
      <c r="U2009" s="14" t="s">
        <v>43</v>
      </c>
      <c r="V2009" s="14" t="s">
        <v>3739</v>
      </c>
    </row>
    <row r="2010" spans="1:22" ht="17.100000000000001" customHeight="1" x14ac:dyDescent="0.25">
      <c r="A2010" s="28" t="s">
        <v>5634</v>
      </c>
      <c r="B2010" s="10">
        <v>44978</v>
      </c>
      <c r="C2010" s="9">
        <f t="shared" si="31"/>
        <v>2023</v>
      </c>
      <c r="D2010" s="9" t="str">
        <f>TEXT(salestable[[#This Row],[OrderDate]],"MMM")</f>
        <v>Feb</v>
      </c>
      <c r="E2010" s="9" t="s">
        <v>5635</v>
      </c>
      <c r="F2010" s="9" t="s">
        <v>1732</v>
      </c>
      <c r="G2010" s="9" t="s">
        <v>114</v>
      </c>
      <c r="H2010" s="9" t="s">
        <v>115</v>
      </c>
      <c r="I2010" s="9" t="s">
        <v>25</v>
      </c>
      <c r="J2010" s="9" t="s">
        <v>109</v>
      </c>
      <c r="K2010" s="25">
        <v>2</v>
      </c>
      <c r="L2010" s="11">
        <v>154</v>
      </c>
      <c r="M2010" s="12">
        <v>0</v>
      </c>
      <c r="N2010" s="13">
        <v>24.64</v>
      </c>
      <c r="O2010" s="13">
        <v>7.66</v>
      </c>
      <c r="P2010" s="13">
        <v>340.3</v>
      </c>
      <c r="Q2010" s="9" t="s">
        <v>59</v>
      </c>
      <c r="R2010" s="9" t="s">
        <v>28</v>
      </c>
      <c r="S2010" s="9" t="s">
        <v>81</v>
      </c>
      <c r="T2010" s="9" t="s">
        <v>82</v>
      </c>
      <c r="U2010" s="9" t="s">
        <v>43</v>
      </c>
      <c r="V2010" s="9" t="s">
        <v>3180</v>
      </c>
    </row>
    <row r="2011" spans="1:22" ht="17.100000000000001" customHeight="1" x14ac:dyDescent="0.25">
      <c r="A2011" s="29" t="s">
        <v>5636</v>
      </c>
      <c r="B2011" s="15">
        <v>44805</v>
      </c>
      <c r="C2011" s="9">
        <f t="shared" si="31"/>
        <v>2022</v>
      </c>
      <c r="D2011" s="9" t="str">
        <f>TEXT(salestable[[#This Row],[OrderDate]],"MMM")</f>
        <v>Sep</v>
      </c>
      <c r="E2011" s="14" t="s">
        <v>5637</v>
      </c>
      <c r="F2011" s="14" t="s">
        <v>1133</v>
      </c>
      <c r="G2011" s="14" t="s">
        <v>178</v>
      </c>
      <c r="H2011" s="14" t="s">
        <v>179</v>
      </c>
      <c r="I2011" s="14" t="s">
        <v>25</v>
      </c>
      <c r="J2011" s="14" t="s">
        <v>123</v>
      </c>
      <c r="K2011" s="25">
        <v>3</v>
      </c>
      <c r="L2011" s="16">
        <v>317.5</v>
      </c>
      <c r="M2011" s="17">
        <v>0</v>
      </c>
      <c r="N2011" s="18">
        <v>171.45</v>
      </c>
      <c r="O2011" s="18">
        <v>6.48</v>
      </c>
      <c r="P2011" s="18">
        <v>1130.43</v>
      </c>
      <c r="Q2011" s="14" t="s">
        <v>80</v>
      </c>
      <c r="R2011" s="14" t="s">
        <v>70</v>
      </c>
      <c r="S2011" s="14" t="s">
        <v>60</v>
      </c>
      <c r="T2011" s="14" t="s">
        <v>61</v>
      </c>
      <c r="U2011" s="14" t="s">
        <v>72</v>
      </c>
      <c r="V2011" s="14" t="s">
        <v>2908</v>
      </c>
    </row>
    <row r="2012" spans="1:22" ht="17.100000000000001" customHeight="1" x14ac:dyDescent="0.25">
      <c r="A2012" s="28" t="s">
        <v>5638</v>
      </c>
      <c r="B2012" s="10">
        <v>43868</v>
      </c>
      <c r="C2012" s="9">
        <f t="shared" si="31"/>
        <v>2020</v>
      </c>
      <c r="D2012" s="9" t="str">
        <f>TEXT(salestable[[#This Row],[OrderDate]],"MMM")</f>
        <v>Feb</v>
      </c>
      <c r="E2012" s="9" t="s">
        <v>5639</v>
      </c>
      <c r="F2012" s="9" t="s">
        <v>1496</v>
      </c>
      <c r="G2012" s="9" t="s">
        <v>302</v>
      </c>
      <c r="H2012" s="9" t="s">
        <v>303</v>
      </c>
      <c r="I2012" s="9" t="s">
        <v>108</v>
      </c>
      <c r="J2012" s="9" t="s">
        <v>26</v>
      </c>
      <c r="K2012" s="25">
        <v>5</v>
      </c>
      <c r="L2012" s="11">
        <v>270.83999999999997</v>
      </c>
      <c r="M2012" s="12">
        <v>0.15</v>
      </c>
      <c r="N2012" s="13">
        <v>138.13</v>
      </c>
      <c r="O2012" s="13">
        <v>1.65</v>
      </c>
      <c r="P2012" s="13">
        <v>1290.8499999999999</v>
      </c>
      <c r="Q2012" s="9" t="s">
        <v>153</v>
      </c>
      <c r="R2012" s="9" t="s">
        <v>28</v>
      </c>
      <c r="S2012" s="9" t="s">
        <v>188</v>
      </c>
      <c r="T2012" s="9" t="s">
        <v>82</v>
      </c>
      <c r="U2012" s="9" t="s">
        <v>43</v>
      </c>
      <c r="V2012" s="9" t="s">
        <v>5640</v>
      </c>
    </row>
    <row r="2013" spans="1:22" ht="17.100000000000001" customHeight="1" x14ac:dyDescent="0.25">
      <c r="A2013" s="29" t="s">
        <v>5641</v>
      </c>
      <c r="B2013" s="15">
        <v>44158</v>
      </c>
      <c r="C2013" s="9">
        <f t="shared" si="31"/>
        <v>2020</v>
      </c>
      <c r="D2013" s="9" t="str">
        <f>TEXT(salestable[[#This Row],[OrderDate]],"MMM")</f>
        <v>Nov</v>
      </c>
      <c r="E2013" s="14" t="s">
        <v>5642</v>
      </c>
      <c r="F2013" s="14" t="s">
        <v>243</v>
      </c>
      <c r="G2013" s="14" t="s">
        <v>434</v>
      </c>
      <c r="H2013" s="14" t="s">
        <v>435</v>
      </c>
      <c r="I2013" s="14" t="s">
        <v>38</v>
      </c>
      <c r="J2013" s="14" t="s">
        <v>39</v>
      </c>
      <c r="K2013" s="25">
        <v>1</v>
      </c>
      <c r="L2013" s="16">
        <v>12.09</v>
      </c>
      <c r="M2013" s="17">
        <v>0</v>
      </c>
      <c r="N2013" s="18">
        <v>1.45</v>
      </c>
      <c r="O2013" s="18">
        <v>1.23</v>
      </c>
      <c r="P2013" s="18">
        <v>14.77</v>
      </c>
      <c r="Q2013" s="14" t="s">
        <v>153</v>
      </c>
      <c r="R2013" s="14" t="s">
        <v>28</v>
      </c>
      <c r="S2013" s="14" t="s">
        <v>116</v>
      </c>
      <c r="T2013" s="14" t="s">
        <v>42</v>
      </c>
      <c r="U2013" s="14" t="s">
        <v>43</v>
      </c>
      <c r="V2013" s="14" t="s">
        <v>1475</v>
      </c>
    </row>
    <row r="2014" spans="1:22" ht="17.100000000000001" customHeight="1" x14ac:dyDescent="0.25">
      <c r="A2014" s="28" t="s">
        <v>5643</v>
      </c>
      <c r="B2014" s="10">
        <v>45105</v>
      </c>
      <c r="C2014" s="9">
        <f t="shared" si="31"/>
        <v>2023</v>
      </c>
      <c r="D2014" s="9" t="str">
        <f>TEXT(salestable[[#This Row],[OrderDate]],"MMM")</f>
        <v>Jun</v>
      </c>
      <c r="E2014" s="9" t="s">
        <v>5644</v>
      </c>
      <c r="F2014" s="9" t="s">
        <v>369</v>
      </c>
      <c r="G2014" s="9" t="s">
        <v>137</v>
      </c>
      <c r="H2014" s="9" t="s">
        <v>138</v>
      </c>
      <c r="I2014" s="9" t="s">
        <v>180</v>
      </c>
      <c r="J2014" s="9" t="s">
        <v>123</v>
      </c>
      <c r="K2014" s="25">
        <v>5</v>
      </c>
      <c r="L2014" s="11">
        <v>68.42</v>
      </c>
      <c r="M2014" s="12">
        <v>0</v>
      </c>
      <c r="N2014" s="13">
        <v>17.100000000000001</v>
      </c>
      <c r="O2014" s="13">
        <v>4.57</v>
      </c>
      <c r="P2014" s="13">
        <v>363.77</v>
      </c>
      <c r="Q2014" s="9" t="s">
        <v>69</v>
      </c>
      <c r="R2014" s="9" t="s">
        <v>28</v>
      </c>
      <c r="S2014" s="9" t="s">
        <v>71</v>
      </c>
      <c r="T2014" s="9" t="s">
        <v>42</v>
      </c>
      <c r="U2014" s="9" t="s">
        <v>43</v>
      </c>
      <c r="V2014" s="9" t="s">
        <v>5645</v>
      </c>
    </row>
    <row r="2015" spans="1:22" ht="17.100000000000001" customHeight="1" x14ac:dyDescent="0.25">
      <c r="A2015" s="29" t="s">
        <v>5646</v>
      </c>
      <c r="B2015" s="15">
        <v>45030</v>
      </c>
      <c r="C2015" s="9">
        <f t="shared" si="31"/>
        <v>2023</v>
      </c>
      <c r="D2015" s="9" t="str">
        <f>TEXT(salestable[[#This Row],[OrderDate]],"MMM")</f>
        <v>Apr</v>
      </c>
      <c r="E2015" s="14" t="s">
        <v>5647</v>
      </c>
      <c r="F2015" s="14" t="s">
        <v>159</v>
      </c>
      <c r="G2015" s="14" t="s">
        <v>261</v>
      </c>
      <c r="H2015" s="14" t="s">
        <v>262</v>
      </c>
      <c r="I2015" s="14" t="s">
        <v>38</v>
      </c>
      <c r="J2015" s="14" t="s">
        <v>68</v>
      </c>
      <c r="K2015" s="25">
        <v>5</v>
      </c>
      <c r="L2015" s="16">
        <v>412.21</v>
      </c>
      <c r="M2015" s="17">
        <v>0</v>
      </c>
      <c r="N2015" s="18">
        <v>247.33</v>
      </c>
      <c r="O2015" s="18">
        <v>6.84</v>
      </c>
      <c r="P2015" s="18">
        <v>2315.2199999999998</v>
      </c>
      <c r="Q2015" s="14" t="s">
        <v>27</v>
      </c>
      <c r="R2015" s="14" t="s">
        <v>28</v>
      </c>
      <c r="S2015" s="14" t="s">
        <v>100</v>
      </c>
      <c r="T2015" s="14" t="s">
        <v>101</v>
      </c>
      <c r="U2015" s="14" t="s">
        <v>43</v>
      </c>
      <c r="V2015" s="14" t="s">
        <v>5648</v>
      </c>
    </row>
    <row r="2016" spans="1:22" ht="17.100000000000001" customHeight="1" x14ac:dyDescent="0.25">
      <c r="A2016" s="28" t="s">
        <v>5649</v>
      </c>
      <c r="B2016" s="10">
        <v>45456</v>
      </c>
      <c r="C2016" s="9">
        <f t="shared" si="31"/>
        <v>2024</v>
      </c>
      <c r="D2016" s="9" t="str">
        <f>TEXT(salestable[[#This Row],[OrderDate]],"MMM")</f>
        <v>Jun</v>
      </c>
      <c r="E2016" s="9" t="s">
        <v>5650</v>
      </c>
      <c r="F2016" s="9" t="s">
        <v>159</v>
      </c>
      <c r="G2016" s="9" t="s">
        <v>286</v>
      </c>
      <c r="H2016" s="9" t="s">
        <v>287</v>
      </c>
      <c r="I2016" s="9" t="s">
        <v>38</v>
      </c>
      <c r="J2016" s="9" t="s">
        <v>123</v>
      </c>
      <c r="K2016" s="25">
        <v>1</v>
      </c>
      <c r="L2016" s="11">
        <v>430.6</v>
      </c>
      <c r="M2016" s="12">
        <v>0.1</v>
      </c>
      <c r="N2016" s="13">
        <v>69.760000000000005</v>
      </c>
      <c r="O2016" s="13">
        <v>8.0500000000000007</v>
      </c>
      <c r="P2016" s="13">
        <v>465.35</v>
      </c>
      <c r="Q2016" s="9" t="s">
        <v>27</v>
      </c>
      <c r="R2016" s="9" t="s">
        <v>28</v>
      </c>
      <c r="S2016" s="9" t="s">
        <v>60</v>
      </c>
      <c r="T2016" s="9" t="s">
        <v>61</v>
      </c>
      <c r="U2016" s="9" t="s">
        <v>72</v>
      </c>
      <c r="V2016" s="9" t="s">
        <v>3813</v>
      </c>
    </row>
    <row r="2017" spans="1:22" ht="17.100000000000001" customHeight="1" x14ac:dyDescent="0.25">
      <c r="A2017" s="29" t="s">
        <v>5651</v>
      </c>
      <c r="B2017" s="15">
        <v>44744</v>
      </c>
      <c r="C2017" s="9">
        <f t="shared" si="31"/>
        <v>2022</v>
      </c>
      <c r="D2017" s="9" t="str">
        <f>TEXT(salestable[[#This Row],[OrderDate]],"MMM")</f>
        <v>Jul</v>
      </c>
      <c r="E2017" s="14" t="s">
        <v>5652</v>
      </c>
      <c r="F2017" s="14" t="s">
        <v>823</v>
      </c>
      <c r="G2017" s="14" t="s">
        <v>380</v>
      </c>
      <c r="H2017" s="14" t="s">
        <v>381</v>
      </c>
      <c r="I2017" s="14" t="s">
        <v>50</v>
      </c>
      <c r="J2017" s="14" t="s">
        <v>79</v>
      </c>
      <c r="K2017" s="25">
        <v>2</v>
      </c>
      <c r="L2017" s="16">
        <v>223.33</v>
      </c>
      <c r="M2017" s="17">
        <v>0.1</v>
      </c>
      <c r="N2017" s="18">
        <v>48.24</v>
      </c>
      <c r="O2017" s="18">
        <v>13.42</v>
      </c>
      <c r="P2017" s="18">
        <v>463.65</v>
      </c>
      <c r="Q2017" s="14" t="s">
        <v>69</v>
      </c>
      <c r="R2017" s="14" t="s">
        <v>28</v>
      </c>
      <c r="S2017" s="14" t="s">
        <v>51</v>
      </c>
      <c r="T2017" s="14" t="s">
        <v>42</v>
      </c>
      <c r="U2017" s="14" t="s">
        <v>31</v>
      </c>
      <c r="V2017" s="14" t="s">
        <v>2524</v>
      </c>
    </row>
    <row r="2018" spans="1:22" ht="17.100000000000001" customHeight="1" x14ac:dyDescent="0.25">
      <c r="A2018" s="28" t="s">
        <v>5653</v>
      </c>
      <c r="B2018" s="10">
        <v>44284</v>
      </c>
      <c r="C2018" s="9">
        <f t="shared" si="31"/>
        <v>2021</v>
      </c>
      <c r="D2018" s="9" t="str">
        <f>TEXT(salestable[[#This Row],[OrderDate]],"MMM")</f>
        <v>Mar</v>
      </c>
      <c r="E2018" s="9" t="s">
        <v>5654</v>
      </c>
      <c r="F2018" s="9" t="s">
        <v>1077</v>
      </c>
      <c r="G2018" s="9" t="s">
        <v>114</v>
      </c>
      <c r="H2018" s="9" t="s">
        <v>115</v>
      </c>
      <c r="I2018" s="9" t="s">
        <v>50</v>
      </c>
      <c r="J2018" s="9" t="s">
        <v>68</v>
      </c>
      <c r="K2018" s="25">
        <v>1</v>
      </c>
      <c r="L2018" s="11">
        <v>70.88</v>
      </c>
      <c r="M2018" s="12">
        <v>0</v>
      </c>
      <c r="N2018" s="13">
        <v>0</v>
      </c>
      <c r="O2018" s="13">
        <v>6</v>
      </c>
      <c r="P2018" s="13">
        <v>76.88</v>
      </c>
      <c r="Q2018" s="9" t="s">
        <v>69</v>
      </c>
      <c r="R2018" s="9" t="s">
        <v>99</v>
      </c>
      <c r="S2018" s="9" t="s">
        <v>139</v>
      </c>
      <c r="T2018" s="9" t="s">
        <v>140</v>
      </c>
      <c r="U2018" s="9" t="s">
        <v>43</v>
      </c>
      <c r="V2018" s="9" t="s">
        <v>2627</v>
      </c>
    </row>
    <row r="2019" spans="1:22" ht="17.100000000000001" customHeight="1" x14ac:dyDescent="0.25">
      <c r="A2019" s="29" t="s">
        <v>5655</v>
      </c>
      <c r="B2019" s="15">
        <v>43867</v>
      </c>
      <c r="C2019" s="9">
        <f t="shared" si="31"/>
        <v>2020</v>
      </c>
      <c r="D2019" s="9" t="str">
        <f>TEXT(salestable[[#This Row],[OrderDate]],"MMM")</f>
        <v>Feb</v>
      </c>
      <c r="E2019" s="14" t="s">
        <v>5656</v>
      </c>
      <c r="F2019" s="14" t="s">
        <v>3062</v>
      </c>
      <c r="G2019" s="14" t="s">
        <v>121</v>
      </c>
      <c r="H2019" s="14" t="s">
        <v>122</v>
      </c>
      <c r="I2019" s="14" t="s">
        <v>38</v>
      </c>
      <c r="J2019" s="14" t="s">
        <v>256</v>
      </c>
      <c r="K2019" s="25">
        <v>2</v>
      </c>
      <c r="L2019" s="16">
        <v>14.66</v>
      </c>
      <c r="M2019" s="17">
        <v>0.05</v>
      </c>
      <c r="N2019" s="18">
        <v>3.34</v>
      </c>
      <c r="O2019" s="18">
        <v>3.23</v>
      </c>
      <c r="P2019" s="18">
        <v>34.42</v>
      </c>
      <c r="Q2019" s="14" t="s">
        <v>27</v>
      </c>
      <c r="R2019" s="14" t="s">
        <v>28</v>
      </c>
      <c r="S2019" s="14" t="s">
        <v>182</v>
      </c>
      <c r="T2019" s="14" t="s">
        <v>183</v>
      </c>
      <c r="U2019" s="14" t="s">
        <v>43</v>
      </c>
      <c r="V2019" s="14" t="s">
        <v>32</v>
      </c>
    </row>
    <row r="2020" spans="1:22" ht="17.100000000000001" customHeight="1" x14ac:dyDescent="0.25">
      <c r="A2020" s="28" t="s">
        <v>5657</v>
      </c>
      <c r="B2020" s="10">
        <v>45170</v>
      </c>
      <c r="C2020" s="9">
        <f t="shared" si="31"/>
        <v>2023</v>
      </c>
      <c r="D2020" s="9" t="str">
        <f>TEXT(salestable[[#This Row],[OrderDate]],"MMM")</f>
        <v>Sep</v>
      </c>
      <c r="E2020" s="9" t="s">
        <v>5658</v>
      </c>
      <c r="F2020" s="9" t="s">
        <v>1892</v>
      </c>
      <c r="G2020" s="9" t="s">
        <v>202</v>
      </c>
      <c r="H2020" s="9" t="s">
        <v>203</v>
      </c>
      <c r="I2020" s="9" t="s">
        <v>38</v>
      </c>
      <c r="J2020" s="9" t="s">
        <v>109</v>
      </c>
      <c r="K2020" s="25">
        <v>5</v>
      </c>
      <c r="L2020" s="11">
        <v>424.78</v>
      </c>
      <c r="M2020" s="12">
        <v>0.3</v>
      </c>
      <c r="N2020" s="13">
        <v>118.94</v>
      </c>
      <c r="O2020" s="13">
        <v>3.62</v>
      </c>
      <c r="P2020" s="13">
        <v>1609.29</v>
      </c>
      <c r="Q2020" s="9" t="s">
        <v>69</v>
      </c>
      <c r="R2020" s="9" t="s">
        <v>28</v>
      </c>
      <c r="S2020" s="9" t="s">
        <v>41</v>
      </c>
      <c r="T2020" s="9" t="s">
        <v>42</v>
      </c>
      <c r="U2020" s="9" t="s">
        <v>43</v>
      </c>
      <c r="V2020" s="9" t="s">
        <v>5659</v>
      </c>
    </row>
    <row r="2021" spans="1:22" ht="17.100000000000001" customHeight="1" x14ac:dyDescent="0.25">
      <c r="A2021" s="29" t="s">
        <v>5660</v>
      </c>
      <c r="B2021" s="15">
        <v>45542</v>
      </c>
      <c r="C2021" s="9">
        <f t="shared" si="31"/>
        <v>2024</v>
      </c>
      <c r="D2021" s="9" t="str">
        <f>TEXT(salestable[[#This Row],[OrderDate]],"MMM")</f>
        <v>Sep</v>
      </c>
      <c r="E2021" s="14" t="s">
        <v>5661</v>
      </c>
      <c r="F2021" s="14" t="s">
        <v>1885</v>
      </c>
      <c r="G2021" s="14" t="s">
        <v>114</v>
      </c>
      <c r="H2021" s="14" t="s">
        <v>115</v>
      </c>
      <c r="I2021" s="14" t="s">
        <v>25</v>
      </c>
      <c r="J2021" s="14" t="s">
        <v>109</v>
      </c>
      <c r="K2021" s="25">
        <v>2</v>
      </c>
      <c r="L2021" s="16">
        <v>357.89</v>
      </c>
      <c r="M2021" s="17">
        <v>0</v>
      </c>
      <c r="N2021" s="18">
        <v>85.89</v>
      </c>
      <c r="O2021" s="18">
        <v>6.96</v>
      </c>
      <c r="P2021" s="18">
        <v>808.63</v>
      </c>
      <c r="Q2021" s="14" t="s">
        <v>80</v>
      </c>
      <c r="R2021" s="14" t="s">
        <v>132</v>
      </c>
      <c r="S2021" s="14" t="s">
        <v>154</v>
      </c>
      <c r="T2021" s="14" t="s">
        <v>155</v>
      </c>
      <c r="U2021" s="14" t="s">
        <v>43</v>
      </c>
      <c r="V2021" s="14" t="s">
        <v>1193</v>
      </c>
    </row>
    <row r="2022" spans="1:22" ht="17.100000000000001" customHeight="1" x14ac:dyDescent="0.25">
      <c r="A2022" s="28" t="s">
        <v>5662</v>
      </c>
      <c r="B2022" s="10">
        <v>44803</v>
      </c>
      <c r="C2022" s="9">
        <f t="shared" si="31"/>
        <v>2022</v>
      </c>
      <c r="D2022" s="9" t="str">
        <f>TEXT(salestable[[#This Row],[OrderDate]],"MMM")</f>
        <v>Aug</v>
      </c>
      <c r="E2022" s="9" t="s">
        <v>5663</v>
      </c>
      <c r="F2022" s="9" t="s">
        <v>1107</v>
      </c>
      <c r="G2022" s="9" t="s">
        <v>261</v>
      </c>
      <c r="H2022" s="9" t="s">
        <v>262</v>
      </c>
      <c r="I2022" s="9" t="s">
        <v>25</v>
      </c>
      <c r="J2022" s="9" t="s">
        <v>79</v>
      </c>
      <c r="K2022" s="25">
        <v>1</v>
      </c>
      <c r="L2022" s="11">
        <v>400.12</v>
      </c>
      <c r="M2022" s="12">
        <v>0.1</v>
      </c>
      <c r="N2022" s="13">
        <v>64.819999999999993</v>
      </c>
      <c r="O2022" s="13">
        <v>1.49</v>
      </c>
      <c r="P2022" s="13">
        <v>426.42</v>
      </c>
      <c r="Q2022" s="9" t="s">
        <v>69</v>
      </c>
      <c r="R2022" s="9" t="s">
        <v>28</v>
      </c>
      <c r="S2022" s="9" t="s">
        <v>228</v>
      </c>
      <c r="T2022" s="9" t="s">
        <v>82</v>
      </c>
      <c r="U2022" s="9" t="s">
        <v>31</v>
      </c>
      <c r="V2022" s="9" t="s">
        <v>5243</v>
      </c>
    </row>
    <row r="2023" spans="1:22" ht="17.100000000000001" customHeight="1" x14ac:dyDescent="0.25">
      <c r="A2023" s="29" t="s">
        <v>5664</v>
      </c>
      <c r="B2023" s="15">
        <v>44626</v>
      </c>
      <c r="C2023" s="9">
        <f t="shared" si="31"/>
        <v>2022</v>
      </c>
      <c r="D2023" s="9" t="str">
        <f>TEXT(salestable[[#This Row],[OrderDate]],"MMM")</f>
        <v>Mar</v>
      </c>
      <c r="E2023" s="14" t="s">
        <v>5665</v>
      </c>
      <c r="F2023" s="14" t="s">
        <v>836</v>
      </c>
      <c r="G2023" s="14" t="s">
        <v>56</v>
      </c>
      <c r="H2023" s="14" t="s">
        <v>57</v>
      </c>
      <c r="I2023" s="14" t="s">
        <v>50</v>
      </c>
      <c r="J2023" s="14" t="s">
        <v>256</v>
      </c>
      <c r="K2023" s="25">
        <v>4</v>
      </c>
      <c r="L2023" s="16">
        <v>98.15</v>
      </c>
      <c r="M2023" s="17">
        <v>0.1</v>
      </c>
      <c r="N2023" s="18">
        <v>42.4</v>
      </c>
      <c r="O2023" s="18">
        <v>13.66</v>
      </c>
      <c r="P2023" s="18">
        <v>409.4</v>
      </c>
      <c r="Q2023" s="14" t="s">
        <v>40</v>
      </c>
      <c r="R2023" s="14" t="s">
        <v>28</v>
      </c>
      <c r="S2023" s="14" t="s">
        <v>188</v>
      </c>
      <c r="T2023" s="14" t="s">
        <v>82</v>
      </c>
      <c r="U2023" s="14" t="s">
        <v>43</v>
      </c>
      <c r="V2023" s="14" t="s">
        <v>5666</v>
      </c>
    </row>
    <row r="2024" spans="1:22" ht="17.100000000000001" customHeight="1" x14ac:dyDescent="0.25">
      <c r="A2024" s="28" t="s">
        <v>5667</v>
      </c>
      <c r="B2024" s="10">
        <v>44803</v>
      </c>
      <c r="C2024" s="9">
        <f t="shared" si="31"/>
        <v>2022</v>
      </c>
      <c r="D2024" s="9" t="str">
        <f>TEXT(salestable[[#This Row],[OrderDate]],"MMM")</f>
        <v>Aug</v>
      </c>
      <c r="E2024" s="9" t="s">
        <v>5668</v>
      </c>
      <c r="F2024" s="9" t="s">
        <v>1264</v>
      </c>
      <c r="G2024" s="9" t="s">
        <v>302</v>
      </c>
      <c r="H2024" s="9" t="s">
        <v>303</v>
      </c>
      <c r="I2024" s="9" t="s">
        <v>50</v>
      </c>
      <c r="J2024" s="9" t="s">
        <v>354</v>
      </c>
      <c r="K2024" s="25">
        <v>2</v>
      </c>
      <c r="L2024" s="11">
        <v>73.75</v>
      </c>
      <c r="M2024" s="12">
        <v>0.25</v>
      </c>
      <c r="N2024" s="13">
        <v>5.53</v>
      </c>
      <c r="O2024" s="13">
        <v>2.09</v>
      </c>
      <c r="P2024" s="13">
        <v>118.24</v>
      </c>
      <c r="Q2024" s="9" t="s">
        <v>27</v>
      </c>
      <c r="R2024" s="9" t="s">
        <v>28</v>
      </c>
      <c r="S2024" s="9" t="s">
        <v>81</v>
      </c>
      <c r="T2024" s="9" t="s">
        <v>82</v>
      </c>
      <c r="U2024" s="9" t="s">
        <v>43</v>
      </c>
      <c r="V2024" s="9" t="s">
        <v>2924</v>
      </c>
    </row>
    <row r="2025" spans="1:22" ht="17.100000000000001" customHeight="1" x14ac:dyDescent="0.25">
      <c r="A2025" s="29" t="s">
        <v>5669</v>
      </c>
      <c r="B2025" s="15">
        <v>44423</v>
      </c>
      <c r="C2025" s="9">
        <f t="shared" si="31"/>
        <v>2021</v>
      </c>
      <c r="D2025" s="9" t="str">
        <f>TEXT(salestable[[#This Row],[OrderDate]],"MMM")</f>
        <v>Aug</v>
      </c>
      <c r="E2025" s="14" t="s">
        <v>5670</v>
      </c>
      <c r="F2025" s="14" t="s">
        <v>1333</v>
      </c>
      <c r="G2025" s="14" t="s">
        <v>521</v>
      </c>
      <c r="H2025" s="14" t="s">
        <v>522</v>
      </c>
      <c r="I2025" s="14" t="s">
        <v>108</v>
      </c>
      <c r="J2025" s="14" t="s">
        <v>123</v>
      </c>
      <c r="K2025" s="25">
        <v>3</v>
      </c>
      <c r="L2025" s="16">
        <v>276.17</v>
      </c>
      <c r="M2025" s="17">
        <v>0.15</v>
      </c>
      <c r="N2025" s="18">
        <v>84.51</v>
      </c>
      <c r="O2025" s="18">
        <v>4.9800000000000004</v>
      </c>
      <c r="P2025" s="18">
        <v>793.72</v>
      </c>
      <c r="Q2025" s="14" t="s">
        <v>59</v>
      </c>
      <c r="R2025" s="14" t="s">
        <v>28</v>
      </c>
      <c r="S2025" s="14" t="s">
        <v>166</v>
      </c>
      <c r="T2025" s="14" t="s">
        <v>167</v>
      </c>
      <c r="U2025" s="14" t="s">
        <v>43</v>
      </c>
      <c r="V2025" s="14" t="s">
        <v>4806</v>
      </c>
    </row>
    <row r="2026" spans="1:22" ht="17.100000000000001" customHeight="1" x14ac:dyDescent="0.25">
      <c r="A2026" s="28" t="s">
        <v>5671</v>
      </c>
      <c r="B2026" s="10">
        <v>44968</v>
      </c>
      <c r="C2026" s="9">
        <f t="shared" si="31"/>
        <v>2023</v>
      </c>
      <c r="D2026" s="9" t="str">
        <f>TEXT(salestable[[#This Row],[OrderDate]],"MMM")</f>
        <v>Feb</v>
      </c>
      <c r="E2026" s="9" t="s">
        <v>5672</v>
      </c>
      <c r="F2026" s="9" t="s">
        <v>1892</v>
      </c>
      <c r="G2026" s="9" t="s">
        <v>87</v>
      </c>
      <c r="H2026" s="9" t="s">
        <v>88</v>
      </c>
      <c r="I2026" s="9" t="s">
        <v>108</v>
      </c>
      <c r="J2026" s="9" t="s">
        <v>263</v>
      </c>
      <c r="K2026" s="25">
        <v>5</v>
      </c>
      <c r="L2026" s="11">
        <v>122.41</v>
      </c>
      <c r="M2026" s="12">
        <v>0.3</v>
      </c>
      <c r="N2026" s="13">
        <v>77.12</v>
      </c>
      <c r="O2026" s="13">
        <v>1.9</v>
      </c>
      <c r="P2026" s="13">
        <v>507.45</v>
      </c>
      <c r="Q2026" s="9" t="s">
        <v>69</v>
      </c>
      <c r="R2026" s="9" t="s">
        <v>28</v>
      </c>
      <c r="S2026" s="9" t="s">
        <v>51</v>
      </c>
      <c r="T2026" s="9" t="s">
        <v>42</v>
      </c>
      <c r="U2026" s="9" t="s">
        <v>31</v>
      </c>
      <c r="V2026" s="9" t="s">
        <v>5607</v>
      </c>
    </row>
    <row r="2027" spans="1:22" ht="17.100000000000001" customHeight="1" x14ac:dyDescent="0.25">
      <c r="A2027" s="29" t="s">
        <v>5673</v>
      </c>
      <c r="B2027" s="15">
        <v>44894</v>
      </c>
      <c r="C2027" s="9">
        <f t="shared" si="31"/>
        <v>2022</v>
      </c>
      <c r="D2027" s="9" t="str">
        <f>TEXT(salestable[[#This Row],[OrderDate]],"MMM")</f>
        <v>Nov</v>
      </c>
      <c r="E2027" s="14" t="s">
        <v>5674</v>
      </c>
      <c r="F2027" s="14" t="s">
        <v>986</v>
      </c>
      <c r="G2027" s="14" t="s">
        <v>178</v>
      </c>
      <c r="H2027" s="14" t="s">
        <v>179</v>
      </c>
      <c r="I2027" s="14" t="s">
        <v>180</v>
      </c>
      <c r="J2027" s="14" t="s">
        <v>79</v>
      </c>
      <c r="K2027" s="25">
        <v>1</v>
      </c>
      <c r="L2027" s="16">
        <v>264.49</v>
      </c>
      <c r="M2027" s="17">
        <v>0.15</v>
      </c>
      <c r="N2027" s="18">
        <v>26.98</v>
      </c>
      <c r="O2027" s="18">
        <v>7.55</v>
      </c>
      <c r="P2027" s="18">
        <v>259.35000000000002</v>
      </c>
      <c r="Q2027" s="14" t="s">
        <v>80</v>
      </c>
      <c r="R2027" s="14" t="s">
        <v>28</v>
      </c>
      <c r="S2027" s="14" t="s">
        <v>221</v>
      </c>
      <c r="T2027" s="14" t="s">
        <v>222</v>
      </c>
      <c r="U2027" s="14" t="s">
        <v>31</v>
      </c>
      <c r="V2027" s="14" t="s">
        <v>941</v>
      </c>
    </row>
    <row r="2028" spans="1:22" ht="17.100000000000001" customHeight="1" x14ac:dyDescent="0.25">
      <c r="A2028" s="28" t="s">
        <v>5675</v>
      </c>
      <c r="B2028" s="10">
        <v>45155</v>
      </c>
      <c r="C2028" s="9">
        <f t="shared" si="31"/>
        <v>2023</v>
      </c>
      <c r="D2028" s="9" t="str">
        <f>TEXT(salestable[[#This Row],[OrderDate]],"MMM")</f>
        <v>Aug</v>
      </c>
      <c r="E2028" s="9" t="s">
        <v>5676</v>
      </c>
      <c r="F2028" s="9" t="s">
        <v>324</v>
      </c>
      <c r="G2028" s="9" t="s">
        <v>178</v>
      </c>
      <c r="H2028" s="9" t="s">
        <v>179</v>
      </c>
      <c r="I2028" s="9" t="s">
        <v>38</v>
      </c>
      <c r="J2028" s="9" t="s">
        <v>256</v>
      </c>
      <c r="K2028" s="25">
        <v>1</v>
      </c>
      <c r="L2028" s="11">
        <v>476.66</v>
      </c>
      <c r="M2028" s="12">
        <v>0</v>
      </c>
      <c r="N2028" s="13">
        <v>38.130000000000003</v>
      </c>
      <c r="O2028" s="13">
        <v>2.92</v>
      </c>
      <c r="P2028" s="13">
        <v>517.71</v>
      </c>
      <c r="Q2028" s="9" t="s">
        <v>40</v>
      </c>
      <c r="R2028" s="9" t="s">
        <v>28</v>
      </c>
      <c r="S2028" s="9" t="s">
        <v>166</v>
      </c>
      <c r="T2028" s="9" t="s">
        <v>167</v>
      </c>
      <c r="U2028" s="9" t="s">
        <v>43</v>
      </c>
      <c r="V2028" s="9" t="s">
        <v>1229</v>
      </c>
    </row>
    <row r="2029" spans="1:22" ht="17.100000000000001" customHeight="1" x14ac:dyDescent="0.25">
      <c r="A2029" s="29" t="s">
        <v>5677</v>
      </c>
      <c r="B2029" s="15">
        <v>44054</v>
      </c>
      <c r="C2029" s="9">
        <f t="shared" si="31"/>
        <v>2020</v>
      </c>
      <c r="D2029" s="9" t="str">
        <f>TEXT(salestable[[#This Row],[OrderDate]],"MMM")</f>
        <v>Aug</v>
      </c>
      <c r="E2029" s="14" t="s">
        <v>5678</v>
      </c>
      <c r="F2029" s="14" t="s">
        <v>1192</v>
      </c>
      <c r="G2029" s="14" t="s">
        <v>87</v>
      </c>
      <c r="H2029" s="14" t="s">
        <v>88</v>
      </c>
      <c r="I2029" s="14" t="s">
        <v>38</v>
      </c>
      <c r="J2029" s="14" t="s">
        <v>109</v>
      </c>
      <c r="K2029" s="25">
        <v>4</v>
      </c>
      <c r="L2029" s="16">
        <v>126.78</v>
      </c>
      <c r="M2029" s="17">
        <v>0.05</v>
      </c>
      <c r="N2029" s="18">
        <v>38.54</v>
      </c>
      <c r="O2029" s="18">
        <v>9.44</v>
      </c>
      <c r="P2029" s="18">
        <v>529.74</v>
      </c>
      <c r="Q2029" s="14" t="s">
        <v>69</v>
      </c>
      <c r="R2029" s="14" t="s">
        <v>28</v>
      </c>
      <c r="S2029" s="14" t="s">
        <v>100</v>
      </c>
      <c r="T2029" s="14" t="s">
        <v>101</v>
      </c>
      <c r="U2029" s="14" t="s">
        <v>91</v>
      </c>
      <c r="V2029" s="14" t="s">
        <v>5679</v>
      </c>
    </row>
    <row r="2030" spans="1:22" ht="17.100000000000001" customHeight="1" x14ac:dyDescent="0.25">
      <c r="A2030" s="28" t="s">
        <v>5680</v>
      </c>
      <c r="B2030" s="10">
        <v>44148</v>
      </c>
      <c r="C2030" s="9">
        <f t="shared" si="31"/>
        <v>2020</v>
      </c>
      <c r="D2030" s="9" t="str">
        <f>TEXT(salestable[[#This Row],[OrderDate]],"MMM")</f>
        <v>Nov</v>
      </c>
      <c r="E2030" s="9" t="s">
        <v>5681</v>
      </c>
      <c r="F2030" s="9" t="s">
        <v>894</v>
      </c>
      <c r="G2030" s="9" t="s">
        <v>945</v>
      </c>
      <c r="H2030" s="9" t="s">
        <v>946</v>
      </c>
      <c r="I2030" s="9" t="s">
        <v>98</v>
      </c>
      <c r="J2030" s="9" t="s">
        <v>123</v>
      </c>
      <c r="K2030" s="25">
        <v>2</v>
      </c>
      <c r="L2030" s="11">
        <v>212.58</v>
      </c>
      <c r="M2030" s="12">
        <v>0.05</v>
      </c>
      <c r="N2030" s="13">
        <v>20.2</v>
      </c>
      <c r="O2030" s="13">
        <v>2.2200000000000002</v>
      </c>
      <c r="P2030" s="13">
        <v>426.32</v>
      </c>
      <c r="Q2030" s="9" t="s">
        <v>27</v>
      </c>
      <c r="R2030" s="9" t="s">
        <v>28</v>
      </c>
      <c r="S2030" s="9" t="s">
        <v>124</v>
      </c>
      <c r="T2030" s="9" t="s">
        <v>125</v>
      </c>
      <c r="U2030" s="9" t="s">
        <v>43</v>
      </c>
      <c r="V2030" s="9" t="s">
        <v>5682</v>
      </c>
    </row>
    <row r="2031" spans="1:22" ht="17.100000000000001" customHeight="1" x14ac:dyDescent="0.25">
      <c r="A2031" s="29" t="s">
        <v>5683</v>
      </c>
      <c r="B2031" s="15">
        <v>44179</v>
      </c>
      <c r="C2031" s="9">
        <f t="shared" si="31"/>
        <v>2020</v>
      </c>
      <c r="D2031" s="9" t="str">
        <f>TEXT(salestable[[#This Row],[OrderDate]],"MMM")</f>
        <v>Dec</v>
      </c>
      <c r="E2031" s="14" t="s">
        <v>5684</v>
      </c>
      <c r="F2031" s="14" t="s">
        <v>1520</v>
      </c>
      <c r="G2031" s="14" t="s">
        <v>254</v>
      </c>
      <c r="H2031" s="14" t="s">
        <v>255</v>
      </c>
      <c r="I2031" s="14" t="s">
        <v>50</v>
      </c>
      <c r="J2031" s="14" t="s">
        <v>263</v>
      </c>
      <c r="K2031" s="25">
        <v>5</v>
      </c>
      <c r="L2031" s="16">
        <v>461.19</v>
      </c>
      <c r="M2031" s="17">
        <v>0.05</v>
      </c>
      <c r="N2031" s="18">
        <v>175.25</v>
      </c>
      <c r="O2031" s="18">
        <v>8.3800000000000008</v>
      </c>
      <c r="P2031" s="18">
        <v>2374.2800000000002</v>
      </c>
      <c r="Q2031" s="14" t="s">
        <v>40</v>
      </c>
      <c r="R2031" s="14" t="s">
        <v>132</v>
      </c>
      <c r="S2031" s="14" t="s">
        <v>166</v>
      </c>
      <c r="T2031" s="14" t="s">
        <v>167</v>
      </c>
      <c r="U2031" s="14" t="s">
        <v>43</v>
      </c>
      <c r="V2031" s="14" t="s">
        <v>1500</v>
      </c>
    </row>
    <row r="2032" spans="1:22" ht="17.100000000000001" customHeight="1" x14ac:dyDescent="0.25">
      <c r="A2032" s="28" t="s">
        <v>5685</v>
      </c>
      <c r="B2032" s="10">
        <v>43945</v>
      </c>
      <c r="C2032" s="9">
        <f t="shared" si="31"/>
        <v>2020</v>
      </c>
      <c r="D2032" s="9" t="str">
        <f>TEXT(salestable[[#This Row],[OrderDate]],"MMM")</f>
        <v>Apr</v>
      </c>
      <c r="E2032" s="9" t="s">
        <v>5686</v>
      </c>
      <c r="F2032" s="9" t="s">
        <v>570</v>
      </c>
      <c r="G2032" s="9" t="s">
        <v>77</v>
      </c>
      <c r="H2032" s="9" t="s">
        <v>78</v>
      </c>
      <c r="I2032" s="9" t="s">
        <v>25</v>
      </c>
      <c r="J2032" s="9" t="s">
        <v>58</v>
      </c>
      <c r="K2032" s="25">
        <v>5</v>
      </c>
      <c r="L2032" s="11">
        <v>246.1</v>
      </c>
      <c r="M2032" s="12">
        <v>0.05</v>
      </c>
      <c r="N2032" s="13">
        <v>58.45</v>
      </c>
      <c r="O2032" s="13">
        <v>5.75</v>
      </c>
      <c r="P2032" s="13">
        <v>1233.18</v>
      </c>
      <c r="Q2032" s="9" t="s">
        <v>59</v>
      </c>
      <c r="R2032" s="9" t="s">
        <v>28</v>
      </c>
      <c r="S2032" s="9" t="s">
        <v>89</v>
      </c>
      <c r="T2032" s="9" t="s">
        <v>90</v>
      </c>
      <c r="U2032" s="9" t="s">
        <v>72</v>
      </c>
      <c r="V2032" s="9" t="s">
        <v>2388</v>
      </c>
    </row>
    <row r="2033" spans="1:22" ht="17.100000000000001" customHeight="1" x14ac:dyDescent="0.25">
      <c r="A2033" s="29" t="s">
        <v>5687</v>
      </c>
      <c r="B2033" s="15">
        <v>44528</v>
      </c>
      <c r="C2033" s="9">
        <f t="shared" si="31"/>
        <v>2021</v>
      </c>
      <c r="D2033" s="9" t="str">
        <f>TEXT(salestable[[#This Row],[OrderDate]],"MMM")</f>
        <v>Nov</v>
      </c>
      <c r="E2033" s="14" t="s">
        <v>5688</v>
      </c>
      <c r="F2033" s="14" t="s">
        <v>243</v>
      </c>
      <c r="G2033" s="14" t="s">
        <v>96</v>
      </c>
      <c r="H2033" s="14" t="s">
        <v>97</v>
      </c>
      <c r="I2033" s="14" t="s">
        <v>180</v>
      </c>
      <c r="J2033" s="14" t="s">
        <v>39</v>
      </c>
      <c r="K2033" s="25">
        <v>2</v>
      </c>
      <c r="L2033" s="16">
        <v>345.18</v>
      </c>
      <c r="M2033" s="17">
        <v>0</v>
      </c>
      <c r="N2033" s="18">
        <v>124.26</v>
      </c>
      <c r="O2033" s="18">
        <v>8.15</v>
      </c>
      <c r="P2033" s="18">
        <v>822.77</v>
      </c>
      <c r="Q2033" s="14" t="s">
        <v>40</v>
      </c>
      <c r="R2033" s="14" t="s">
        <v>132</v>
      </c>
      <c r="S2033" s="14" t="s">
        <v>29</v>
      </c>
      <c r="T2033" s="14" t="s">
        <v>30</v>
      </c>
      <c r="U2033" s="14" t="s">
        <v>31</v>
      </c>
      <c r="V2033" s="14" t="s">
        <v>5689</v>
      </c>
    </row>
    <row r="2034" spans="1:22" ht="17.100000000000001" customHeight="1" x14ac:dyDescent="0.25">
      <c r="A2034" s="28" t="s">
        <v>5690</v>
      </c>
      <c r="B2034" s="10">
        <v>45177</v>
      </c>
      <c r="C2034" s="9">
        <f t="shared" si="31"/>
        <v>2023</v>
      </c>
      <c r="D2034" s="9" t="str">
        <f>TEXT(salestable[[#This Row],[OrderDate]],"MMM")</f>
        <v>Sep</v>
      </c>
      <c r="E2034" s="9" t="s">
        <v>5691</v>
      </c>
      <c r="F2034" s="9" t="s">
        <v>674</v>
      </c>
      <c r="G2034" s="9" t="s">
        <v>178</v>
      </c>
      <c r="H2034" s="9" t="s">
        <v>179</v>
      </c>
      <c r="I2034" s="9" t="s">
        <v>25</v>
      </c>
      <c r="J2034" s="9" t="s">
        <v>26</v>
      </c>
      <c r="K2034" s="25">
        <v>5</v>
      </c>
      <c r="L2034" s="11">
        <v>129.74</v>
      </c>
      <c r="M2034" s="12">
        <v>0.05</v>
      </c>
      <c r="N2034" s="13">
        <v>30.81</v>
      </c>
      <c r="O2034" s="13">
        <v>0.94</v>
      </c>
      <c r="P2034" s="13">
        <v>648.02</v>
      </c>
      <c r="Q2034" s="9" t="s">
        <v>27</v>
      </c>
      <c r="R2034" s="9" t="s">
        <v>28</v>
      </c>
      <c r="S2034" s="9" t="s">
        <v>89</v>
      </c>
      <c r="T2034" s="9" t="s">
        <v>90</v>
      </c>
      <c r="U2034" s="9" t="s">
        <v>43</v>
      </c>
      <c r="V2034" s="9" t="s">
        <v>1146</v>
      </c>
    </row>
    <row r="2035" spans="1:22" ht="17.100000000000001" customHeight="1" x14ac:dyDescent="0.25">
      <c r="A2035" s="29" t="s">
        <v>5692</v>
      </c>
      <c r="B2035" s="15">
        <v>45422</v>
      </c>
      <c r="C2035" s="9">
        <f t="shared" si="31"/>
        <v>2024</v>
      </c>
      <c r="D2035" s="9" t="str">
        <f>TEXT(salestable[[#This Row],[OrderDate]],"MMM")</f>
        <v>May</v>
      </c>
      <c r="E2035" s="14" t="s">
        <v>5693</v>
      </c>
      <c r="F2035" s="14" t="s">
        <v>405</v>
      </c>
      <c r="G2035" s="14" t="s">
        <v>380</v>
      </c>
      <c r="H2035" s="14" t="s">
        <v>381</v>
      </c>
      <c r="I2035" s="14" t="s">
        <v>25</v>
      </c>
      <c r="J2035" s="14" t="s">
        <v>79</v>
      </c>
      <c r="K2035" s="25">
        <v>3</v>
      </c>
      <c r="L2035" s="16">
        <v>522.75</v>
      </c>
      <c r="M2035" s="17">
        <v>0.15</v>
      </c>
      <c r="N2035" s="18">
        <v>0</v>
      </c>
      <c r="O2035" s="18">
        <v>0.18</v>
      </c>
      <c r="P2035" s="18">
        <v>1333.19</v>
      </c>
      <c r="Q2035" s="14" t="s">
        <v>80</v>
      </c>
      <c r="R2035" s="14" t="s">
        <v>28</v>
      </c>
      <c r="S2035" s="14" t="s">
        <v>210</v>
      </c>
      <c r="T2035" s="14" t="s">
        <v>42</v>
      </c>
      <c r="U2035" s="14" t="s">
        <v>91</v>
      </c>
      <c r="V2035" s="14" t="s">
        <v>5694</v>
      </c>
    </row>
    <row r="2036" spans="1:22" ht="17.100000000000001" customHeight="1" x14ac:dyDescent="0.25">
      <c r="A2036" s="28" t="s">
        <v>5695</v>
      </c>
      <c r="B2036" s="10">
        <v>44894</v>
      </c>
      <c r="C2036" s="9">
        <f t="shared" si="31"/>
        <v>2022</v>
      </c>
      <c r="D2036" s="9" t="str">
        <f>TEXT(salestable[[#This Row],[OrderDate]],"MMM")</f>
        <v>Nov</v>
      </c>
      <c r="E2036" s="9" t="s">
        <v>5696</v>
      </c>
      <c r="F2036" s="9" t="s">
        <v>267</v>
      </c>
      <c r="G2036" s="9" t="s">
        <v>400</v>
      </c>
      <c r="H2036" s="9" t="s">
        <v>401</v>
      </c>
      <c r="I2036" s="9" t="s">
        <v>38</v>
      </c>
      <c r="J2036" s="9" t="s">
        <v>123</v>
      </c>
      <c r="K2036" s="25">
        <v>2</v>
      </c>
      <c r="L2036" s="11">
        <v>197.07</v>
      </c>
      <c r="M2036" s="12">
        <v>0.05</v>
      </c>
      <c r="N2036" s="13">
        <v>29.95</v>
      </c>
      <c r="O2036" s="13">
        <v>10.45</v>
      </c>
      <c r="P2036" s="13">
        <v>414.83</v>
      </c>
      <c r="Q2036" s="9" t="s">
        <v>69</v>
      </c>
      <c r="R2036" s="9" t="s">
        <v>132</v>
      </c>
      <c r="S2036" s="9" t="s">
        <v>228</v>
      </c>
      <c r="T2036" s="9" t="s">
        <v>82</v>
      </c>
      <c r="U2036" s="9" t="s">
        <v>43</v>
      </c>
      <c r="V2036" s="9" t="s">
        <v>5697</v>
      </c>
    </row>
    <row r="2037" spans="1:22" ht="17.100000000000001" customHeight="1" x14ac:dyDescent="0.25">
      <c r="A2037" s="29" t="s">
        <v>5698</v>
      </c>
      <c r="B2037" s="15">
        <v>43870</v>
      </c>
      <c r="C2037" s="9">
        <f t="shared" si="31"/>
        <v>2020</v>
      </c>
      <c r="D2037" s="9" t="str">
        <f>TEXT(salestable[[#This Row],[OrderDate]],"MMM")</f>
        <v>Feb</v>
      </c>
      <c r="E2037" s="14" t="s">
        <v>5699</v>
      </c>
      <c r="F2037" s="14" t="s">
        <v>641</v>
      </c>
      <c r="G2037" s="14" t="s">
        <v>196</v>
      </c>
      <c r="H2037" s="14" t="s">
        <v>197</v>
      </c>
      <c r="I2037" s="14" t="s">
        <v>25</v>
      </c>
      <c r="J2037" s="14" t="s">
        <v>123</v>
      </c>
      <c r="K2037" s="25">
        <v>3</v>
      </c>
      <c r="L2037" s="16">
        <v>280.92</v>
      </c>
      <c r="M2037" s="17">
        <v>0</v>
      </c>
      <c r="N2037" s="18">
        <v>101.13</v>
      </c>
      <c r="O2037" s="18">
        <v>11.75</v>
      </c>
      <c r="P2037" s="18">
        <v>955.64</v>
      </c>
      <c r="Q2037" s="14" t="s">
        <v>40</v>
      </c>
      <c r="R2037" s="14" t="s">
        <v>28</v>
      </c>
      <c r="S2037" s="14" t="s">
        <v>116</v>
      </c>
      <c r="T2037" s="14" t="s">
        <v>42</v>
      </c>
      <c r="U2037" s="14" t="s">
        <v>31</v>
      </c>
      <c r="V2037" s="14" t="s">
        <v>1226</v>
      </c>
    </row>
    <row r="2038" spans="1:22" ht="17.100000000000001" customHeight="1" x14ac:dyDescent="0.25">
      <c r="A2038" s="28" t="s">
        <v>5700</v>
      </c>
      <c r="B2038" s="10">
        <v>45603</v>
      </c>
      <c r="C2038" s="9">
        <f t="shared" si="31"/>
        <v>2024</v>
      </c>
      <c r="D2038" s="9" t="str">
        <f>TEXT(salestable[[#This Row],[OrderDate]],"MMM")</f>
        <v>Nov</v>
      </c>
      <c r="E2038" s="9" t="s">
        <v>5701</v>
      </c>
      <c r="F2038" s="9" t="s">
        <v>271</v>
      </c>
      <c r="G2038" s="9" t="s">
        <v>215</v>
      </c>
      <c r="H2038" s="9" t="s">
        <v>216</v>
      </c>
      <c r="I2038" s="9" t="s">
        <v>50</v>
      </c>
      <c r="J2038" s="9" t="s">
        <v>109</v>
      </c>
      <c r="K2038" s="25">
        <v>3</v>
      </c>
      <c r="L2038" s="11">
        <v>122.41</v>
      </c>
      <c r="M2038" s="12">
        <v>0.05</v>
      </c>
      <c r="N2038" s="13">
        <v>17.440000000000001</v>
      </c>
      <c r="O2038" s="13">
        <v>10.16</v>
      </c>
      <c r="P2038" s="13">
        <v>376.47</v>
      </c>
      <c r="Q2038" s="9" t="s">
        <v>40</v>
      </c>
      <c r="R2038" s="9" t="s">
        <v>28</v>
      </c>
      <c r="S2038" s="9" t="s">
        <v>188</v>
      </c>
      <c r="T2038" s="9" t="s">
        <v>82</v>
      </c>
      <c r="U2038" s="9" t="s">
        <v>43</v>
      </c>
      <c r="V2038" s="9" t="s">
        <v>4286</v>
      </c>
    </row>
    <row r="2039" spans="1:22" ht="17.100000000000001" customHeight="1" x14ac:dyDescent="0.25">
      <c r="A2039" s="29" t="s">
        <v>5702</v>
      </c>
      <c r="B2039" s="15">
        <v>45143</v>
      </c>
      <c r="C2039" s="9">
        <f t="shared" si="31"/>
        <v>2023</v>
      </c>
      <c r="D2039" s="9" t="str">
        <f>TEXT(salestable[[#This Row],[OrderDate]],"MMM")</f>
        <v>Aug</v>
      </c>
      <c r="E2039" s="14" t="s">
        <v>2781</v>
      </c>
      <c r="F2039" s="14" t="s">
        <v>418</v>
      </c>
      <c r="G2039" s="14" t="s">
        <v>337</v>
      </c>
      <c r="H2039" s="14" t="s">
        <v>338</v>
      </c>
      <c r="I2039" s="14" t="s">
        <v>180</v>
      </c>
      <c r="J2039" s="14" t="s">
        <v>123</v>
      </c>
      <c r="K2039" s="25">
        <v>1</v>
      </c>
      <c r="L2039" s="16">
        <v>128.38999999999999</v>
      </c>
      <c r="M2039" s="17">
        <v>0.25</v>
      </c>
      <c r="N2039" s="18">
        <v>11.56</v>
      </c>
      <c r="O2039" s="18">
        <v>0.02</v>
      </c>
      <c r="P2039" s="18">
        <v>107.87</v>
      </c>
      <c r="Q2039" s="14" t="s">
        <v>27</v>
      </c>
      <c r="R2039" s="14" t="s">
        <v>28</v>
      </c>
      <c r="S2039" s="14" t="s">
        <v>339</v>
      </c>
      <c r="T2039" s="14" t="s">
        <v>82</v>
      </c>
      <c r="U2039" s="14" t="s">
        <v>43</v>
      </c>
      <c r="V2039" s="14" t="s">
        <v>5703</v>
      </c>
    </row>
    <row r="2040" spans="1:22" ht="17.100000000000001" customHeight="1" x14ac:dyDescent="0.25">
      <c r="A2040" s="28" t="s">
        <v>5704</v>
      </c>
      <c r="B2040" s="10">
        <v>45116</v>
      </c>
      <c r="C2040" s="9">
        <f t="shared" si="31"/>
        <v>2023</v>
      </c>
      <c r="D2040" s="9" t="str">
        <f>TEXT(salestable[[#This Row],[OrderDate]],"MMM")</f>
        <v>Jul</v>
      </c>
      <c r="E2040" s="9" t="s">
        <v>5705</v>
      </c>
      <c r="F2040" s="9" t="s">
        <v>1170</v>
      </c>
      <c r="G2040" s="9" t="s">
        <v>226</v>
      </c>
      <c r="H2040" s="9" t="s">
        <v>227</v>
      </c>
      <c r="I2040" s="9" t="s">
        <v>98</v>
      </c>
      <c r="J2040" s="9" t="s">
        <v>79</v>
      </c>
      <c r="K2040" s="25">
        <v>5</v>
      </c>
      <c r="L2040" s="11">
        <v>265.48</v>
      </c>
      <c r="M2040" s="12">
        <v>0</v>
      </c>
      <c r="N2040" s="13">
        <v>106.19</v>
      </c>
      <c r="O2040" s="13">
        <v>13.06</v>
      </c>
      <c r="P2040" s="13">
        <v>1446.65</v>
      </c>
      <c r="Q2040" s="9" t="s">
        <v>27</v>
      </c>
      <c r="R2040" s="9" t="s">
        <v>132</v>
      </c>
      <c r="S2040" s="9" t="s">
        <v>154</v>
      </c>
      <c r="T2040" s="9" t="s">
        <v>155</v>
      </c>
      <c r="U2040" s="9" t="s">
        <v>43</v>
      </c>
      <c r="V2040" s="9" t="s">
        <v>3149</v>
      </c>
    </row>
    <row r="2041" spans="1:22" ht="17.100000000000001" customHeight="1" x14ac:dyDescent="0.25">
      <c r="A2041" s="29" t="s">
        <v>5706</v>
      </c>
      <c r="B2041" s="15">
        <v>44046</v>
      </c>
      <c r="C2041" s="9">
        <f t="shared" si="31"/>
        <v>2020</v>
      </c>
      <c r="D2041" s="9" t="str">
        <f>TEXT(salestable[[#This Row],[OrderDate]],"MMM")</f>
        <v>Aug</v>
      </c>
      <c r="E2041" s="14" t="s">
        <v>5707</v>
      </c>
      <c r="F2041" s="14" t="s">
        <v>1379</v>
      </c>
      <c r="G2041" s="14" t="s">
        <v>172</v>
      </c>
      <c r="H2041" s="14" t="s">
        <v>173</v>
      </c>
      <c r="I2041" s="14" t="s">
        <v>25</v>
      </c>
      <c r="J2041" s="14" t="s">
        <v>109</v>
      </c>
      <c r="K2041" s="25">
        <v>5</v>
      </c>
      <c r="L2041" s="16">
        <v>121.29</v>
      </c>
      <c r="M2041" s="17">
        <v>0.1</v>
      </c>
      <c r="N2041" s="18">
        <v>27.29</v>
      </c>
      <c r="O2041" s="18">
        <v>12.4</v>
      </c>
      <c r="P2041" s="18">
        <v>585.5</v>
      </c>
      <c r="Q2041" s="14" t="s">
        <v>153</v>
      </c>
      <c r="R2041" s="14" t="s">
        <v>28</v>
      </c>
      <c r="S2041" s="14" t="s">
        <v>339</v>
      </c>
      <c r="T2041" s="14" t="s">
        <v>82</v>
      </c>
      <c r="U2041" s="14" t="s">
        <v>43</v>
      </c>
      <c r="V2041" s="14" t="s">
        <v>5708</v>
      </c>
    </row>
    <row r="2042" spans="1:22" ht="17.100000000000001" customHeight="1" x14ac:dyDescent="0.25">
      <c r="A2042" s="28" t="s">
        <v>5709</v>
      </c>
      <c r="B2042" s="10">
        <v>45001</v>
      </c>
      <c r="C2042" s="9">
        <f t="shared" si="31"/>
        <v>2023</v>
      </c>
      <c r="D2042" s="9" t="str">
        <f>TEXT(salestable[[#This Row],[OrderDate]],"MMM")</f>
        <v>Mar</v>
      </c>
      <c r="E2042" s="9" t="s">
        <v>5710</v>
      </c>
      <c r="F2042" s="9" t="s">
        <v>757</v>
      </c>
      <c r="G2042" s="9" t="s">
        <v>23</v>
      </c>
      <c r="H2042" s="9" t="s">
        <v>24</v>
      </c>
      <c r="I2042" s="9" t="s">
        <v>38</v>
      </c>
      <c r="J2042" s="9" t="s">
        <v>26</v>
      </c>
      <c r="K2042" s="25">
        <v>4</v>
      </c>
      <c r="L2042" s="11">
        <v>595.99</v>
      </c>
      <c r="M2042" s="12">
        <v>0.1</v>
      </c>
      <c r="N2042" s="13">
        <v>257.47000000000003</v>
      </c>
      <c r="O2042" s="13">
        <v>0.69</v>
      </c>
      <c r="P2042" s="13">
        <v>2403.7199999999998</v>
      </c>
      <c r="Q2042" s="9" t="s">
        <v>153</v>
      </c>
      <c r="R2042" s="9" t="s">
        <v>132</v>
      </c>
      <c r="S2042" s="9" t="s">
        <v>221</v>
      </c>
      <c r="T2042" s="9" t="s">
        <v>222</v>
      </c>
      <c r="U2042" s="9" t="s">
        <v>43</v>
      </c>
      <c r="V2042" s="9" t="s">
        <v>276</v>
      </c>
    </row>
    <row r="2043" spans="1:22" ht="17.100000000000001" customHeight="1" x14ac:dyDescent="0.25">
      <c r="A2043" s="29" t="s">
        <v>5711</v>
      </c>
      <c r="B2043" s="15">
        <v>44166</v>
      </c>
      <c r="C2043" s="9">
        <f t="shared" si="31"/>
        <v>2020</v>
      </c>
      <c r="D2043" s="9" t="str">
        <f>TEXT(salestable[[#This Row],[OrderDate]],"MMM")</f>
        <v>Dec</v>
      </c>
      <c r="E2043" s="14" t="s">
        <v>5712</v>
      </c>
      <c r="F2043" s="14" t="s">
        <v>1858</v>
      </c>
      <c r="G2043" s="14" t="s">
        <v>812</v>
      </c>
      <c r="H2043" s="14" t="s">
        <v>813</v>
      </c>
      <c r="I2043" s="14" t="s">
        <v>98</v>
      </c>
      <c r="J2043" s="14" t="s">
        <v>26</v>
      </c>
      <c r="K2043" s="25">
        <v>5</v>
      </c>
      <c r="L2043" s="16">
        <v>339.48</v>
      </c>
      <c r="M2043" s="17">
        <v>0.25</v>
      </c>
      <c r="N2043" s="18">
        <v>229.15</v>
      </c>
      <c r="O2043" s="18">
        <v>2.48</v>
      </c>
      <c r="P2043" s="18">
        <v>1504.68</v>
      </c>
      <c r="Q2043" s="14" t="s">
        <v>80</v>
      </c>
      <c r="R2043" s="14" t="s">
        <v>28</v>
      </c>
      <c r="S2043" s="14" t="s">
        <v>145</v>
      </c>
      <c r="T2043" s="14" t="s">
        <v>146</v>
      </c>
      <c r="U2043" s="14" t="s">
        <v>43</v>
      </c>
      <c r="V2043" s="14" t="s">
        <v>2883</v>
      </c>
    </row>
    <row r="2044" spans="1:22" ht="17.100000000000001" customHeight="1" x14ac:dyDescent="0.25">
      <c r="A2044" s="28" t="s">
        <v>5713</v>
      </c>
      <c r="B2044" s="10">
        <v>45022</v>
      </c>
      <c r="C2044" s="9">
        <f t="shared" si="31"/>
        <v>2023</v>
      </c>
      <c r="D2044" s="9" t="str">
        <f>TEXT(salestable[[#This Row],[OrderDate]],"MMM")</f>
        <v>Apr</v>
      </c>
      <c r="E2044" s="9" t="s">
        <v>5714</v>
      </c>
      <c r="F2044" s="9" t="s">
        <v>1892</v>
      </c>
      <c r="G2044" s="9" t="s">
        <v>36</v>
      </c>
      <c r="H2044" s="9" t="s">
        <v>37</v>
      </c>
      <c r="I2044" s="9" t="s">
        <v>50</v>
      </c>
      <c r="J2044" s="9" t="s">
        <v>79</v>
      </c>
      <c r="K2044" s="25">
        <v>2</v>
      </c>
      <c r="L2044" s="11">
        <v>42.25</v>
      </c>
      <c r="M2044" s="12">
        <v>0.15</v>
      </c>
      <c r="N2044" s="13">
        <v>5.75</v>
      </c>
      <c r="O2044" s="13">
        <v>13.99</v>
      </c>
      <c r="P2044" s="13">
        <v>91.56</v>
      </c>
      <c r="Q2044" s="9" t="s">
        <v>40</v>
      </c>
      <c r="R2044" s="9" t="s">
        <v>132</v>
      </c>
      <c r="S2044" s="9" t="s">
        <v>339</v>
      </c>
      <c r="T2044" s="9" t="s">
        <v>82</v>
      </c>
      <c r="U2044" s="9" t="s">
        <v>43</v>
      </c>
      <c r="V2044" s="9" t="s">
        <v>840</v>
      </c>
    </row>
    <row r="2045" spans="1:22" ht="17.100000000000001" customHeight="1" x14ac:dyDescent="0.25">
      <c r="A2045" s="29" t="s">
        <v>5715</v>
      </c>
      <c r="B2045" s="15">
        <v>43922</v>
      </c>
      <c r="C2045" s="9">
        <f t="shared" si="31"/>
        <v>2020</v>
      </c>
      <c r="D2045" s="9" t="str">
        <f>TEXT(salestable[[#This Row],[OrderDate]],"MMM")</f>
        <v>Apr</v>
      </c>
      <c r="E2045" s="14" t="s">
        <v>5716</v>
      </c>
      <c r="F2045" s="14" t="s">
        <v>573</v>
      </c>
      <c r="G2045" s="14" t="s">
        <v>261</v>
      </c>
      <c r="H2045" s="14" t="s">
        <v>262</v>
      </c>
      <c r="I2045" s="14" t="s">
        <v>50</v>
      </c>
      <c r="J2045" s="14" t="s">
        <v>58</v>
      </c>
      <c r="K2045" s="25">
        <v>3</v>
      </c>
      <c r="L2045" s="16">
        <v>59.21</v>
      </c>
      <c r="M2045" s="17">
        <v>0</v>
      </c>
      <c r="N2045" s="18">
        <v>14.21</v>
      </c>
      <c r="O2045" s="18">
        <v>2.68</v>
      </c>
      <c r="P2045" s="18">
        <v>194.52</v>
      </c>
      <c r="Q2045" s="14" t="s">
        <v>80</v>
      </c>
      <c r="R2045" s="14" t="s">
        <v>28</v>
      </c>
      <c r="S2045" s="14" t="s">
        <v>154</v>
      </c>
      <c r="T2045" s="14" t="s">
        <v>155</v>
      </c>
      <c r="U2045" s="14" t="s">
        <v>43</v>
      </c>
      <c r="V2045" s="14" t="s">
        <v>4675</v>
      </c>
    </row>
    <row r="2046" spans="1:22" ht="17.100000000000001" customHeight="1" x14ac:dyDescent="0.25">
      <c r="A2046" s="28" t="s">
        <v>5717</v>
      </c>
      <c r="B2046" s="10">
        <v>44183</v>
      </c>
      <c r="C2046" s="9">
        <f t="shared" si="31"/>
        <v>2020</v>
      </c>
      <c r="D2046" s="9" t="str">
        <f>TEXT(salestable[[#This Row],[OrderDate]],"MMM")</f>
        <v>Dec</v>
      </c>
      <c r="E2046" s="9" t="s">
        <v>5718</v>
      </c>
      <c r="F2046" s="9" t="s">
        <v>485</v>
      </c>
      <c r="G2046" s="9" t="s">
        <v>945</v>
      </c>
      <c r="H2046" s="9" t="s">
        <v>946</v>
      </c>
      <c r="I2046" s="9" t="s">
        <v>98</v>
      </c>
      <c r="J2046" s="9" t="s">
        <v>39</v>
      </c>
      <c r="K2046" s="25">
        <v>2</v>
      </c>
      <c r="L2046" s="11">
        <v>279.8</v>
      </c>
      <c r="M2046" s="12">
        <v>0.2</v>
      </c>
      <c r="N2046" s="13">
        <v>35.81</v>
      </c>
      <c r="O2046" s="13">
        <v>1.44</v>
      </c>
      <c r="P2046" s="13">
        <v>484.93</v>
      </c>
      <c r="Q2046" s="9" t="s">
        <v>69</v>
      </c>
      <c r="R2046" s="9" t="s">
        <v>28</v>
      </c>
      <c r="S2046" s="9" t="s">
        <v>51</v>
      </c>
      <c r="T2046" s="9" t="s">
        <v>42</v>
      </c>
      <c r="U2046" s="9" t="s">
        <v>31</v>
      </c>
      <c r="V2046" s="9" t="s">
        <v>5154</v>
      </c>
    </row>
    <row r="2047" spans="1:22" ht="17.100000000000001" customHeight="1" x14ac:dyDescent="0.25">
      <c r="A2047" s="29" t="s">
        <v>5719</v>
      </c>
      <c r="B2047" s="15">
        <v>44401</v>
      </c>
      <c r="C2047" s="9">
        <f t="shared" si="31"/>
        <v>2021</v>
      </c>
      <c r="D2047" s="9" t="str">
        <f>TEXT(salestable[[#This Row],[OrderDate]],"MMM")</f>
        <v>Jul</v>
      </c>
      <c r="E2047" s="14" t="s">
        <v>5720</v>
      </c>
      <c r="F2047" s="14" t="s">
        <v>120</v>
      </c>
      <c r="G2047" s="14" t="s">
        <v>945</v>
      </c>
      <c r="H2047" s="14" t="s">
        <v>946</v>
      </c>
      <c r="I2047" s="14" t="s">
        <v>180</v>
      </c>
      <c r="J2047" s="14" t="s">
        <v>58</v>
      </c>
      <c r="K2047" s="25">
        <v>5</v>
      </c>
      <c r="L2047" s="16">
        <v>35.19</v>
      </c>
      <c r="M2047" s="17">
        <v>0</v>
      </c>
      <c r="N2047" s="18">
        <v>14.08</v>
      </c>
      <c r="O2047" s="18">
        <v>8.66</v>
      </c>
      <c r="P2047" s="18">
        <v>198.69</v>
      </c>
      <c r="Q2047" s="14" t="s">
        <v>80</v>
      </c>
      <c r="R2047" s="14" t="s">
        <v>28</v>
      </c>
      <c r="S2047" s="14" t="s">
        <v>221</v>
      </c>
      <c r="T2047" s="14" t="s">
        <v>222</v>
      </c>
      <c r="U2047" s="14" t="s">
        <v>31</v>
      </c>
      <c r="V2047" s="14" t="s">
        <v>4553</v>
      </c>
    </row>
    <row r="2048" spans="1:22" ht="17.100000000000001" customHeight="1" x14ac:dyDescent="0.25">
      <c r="A2048" s="28" t="s">
        <v>5721</v>
      </c>
      <c r="B2048" s="10">
        <v>45425</v>
      </c>
      <c r="C2048" s="9">
        <f t="shared" si="31"/>
        <v>2024</v>
      </c>
      <c r="D2048" s="9" t="str">
        <f>TEXT(salestable[[#This Row],[OrderDate]],"MMM")</f>
        <v>May</v>
      </c>
      <c r="E2048" s="9" t="s">
        <v>5722</v>
      </c>
      <c r="F2048" s="9" t="s">
        <v>207</v>
      </c>
      <c r="G2048" s="9" t="s">
        <v>23</v>
      </c>
      <c r="H2048" s="9" t="s">
        <v>24</v>
      </c>
      <c r="I2048" s="9" t="s">
        <v>180</v>
      </c>
      <c r="J2048" s="9" t="s">
        <v>79</v>
      </c>
      <c r="K2048" s="25">
        <v>2</v>
      </c>
      <c r="L2048" s="11">
        <v>449.23</v>
      </c>
      <c r="M2048" s="12">
        <v>0.3</v>
      </c>
      <c r="N2048" s="13">
        <v>50.31</v>
      </c>
      <c r="O2048" s="13">
        <v>7.99</v>
      </c>
      <c r="P2048" s="13">
        <v>687.22</v>
      </c>
      <c r="Q2048" s="9" t="s">
        <v>69</v>
      </c>
      <c r="R2048" s="9" t="s">
        <v>28</v>
      </c>
      <c r="S2048" s="9" t="s">
        <v>210</v>
      </c>
      <c r="T2048" s="9" t="s">
        <v>42</v>
      </c>
      <c r="U2048" s="9" t="s">
        <v>43</v>
      </c>
      <c r="V2048" s="9" t="s">
        <v>5723</v>
      </c>
    </row>
    <row r="2049" spans="1:22" ht="17.100000000000001" customHeight="1" x14ac:dyDescent="0.25">
      <c r="A2049" s="29" t="s">
        <v>5724</v>
      </c>
      <c r="B2049" s="15">
        <v>44646</v>
      </c>
      <c r="C2049" s="9">
        <f t="shared" si="31"/>
        <v>2022</v>
      </c>
      <c r="D2049" s="9" t="str">
        <f>TEXT(salestable[[#This Row],[OrderDate]],"MMM")</f>
        <v>Mar</v>
      </c>
      <c r="E2049" s="14" t="s">
        <v>5725</v>
      </c>
      <c r="F2049" s="14" t="s">
        <v>779</v>
      </c>
      <c r="G2049" s="14" t="s">
        <v>254</v>
      </c>
      <c r="H2049" s="14" t="s">
        <v>255</v>
      </c>
      <c r="I2049" s="14" t="s">
        <v>50</v>
      </c>
      <c r="J2049" s="14" t="s">
        <v>123</v>
      </c>
      <c r="K2049" s="25">
        <v>5</v>
      </c>
      <c r="L2049" s="16">
        <v>425.9</v>
      </c>
      <c r="M2049" s="17">
        <v>0</v>
      </c>
      <c r="N2049" s="18">
        <v>170.36</v>
      </c>
      <c r="O2049" s="18">
        <v>0.18</v>
      </c>
      <c r="P2049" s="18">
        <v>2300.04</v>
      </c>
      <c r="Q2049" s="14" t="s">
        <v>40</v>
      </c>
      <c r="R2049" s="14" t="s">
        <v>28</v>
      </c>
      <c r="S2049" s="14" t="s">
        <v>145</v>
      </c>
      <c r="T2049" s="14" t="s">
        <v>146</v>
      </c>
      <c r="U2049" s="14" t="s">
        <v>31</v>
      </c>
      <c r="V2049" s="14" t="s">
        <v>5726</v>
      </c>
    </row>
    <row r="2050" spans="1:22" ht="17.100000000000001" customHeight="1" x14ac:dyDescent="0.25">
      <c r="A2050" s="28" t="s">
        <v>5727</v>
      </c>
      <c r="B2050" s="10">
        <v>45535</v>
      </c>
      <c r="C2050" s="9">
        <f t="shared" si="31"/>
        <v>2024</v>
      </c>
      <c r="D2050" s="9" t="str">
        <f>TEXT(salestable[[#This Row],[OrderDate]],"MMM")</f>
        <v>Aug</v>
      </c>
      <c r="E2050" s="9" t="s">
        <v>5728</v>
      </c>
      <c r="F2050" s="9" t="s">
        <v>76</v>
      </c>
      <c r="G2050" s="9" t="s">
        <v>137</v>
      </c>
      <c r="H2050" s="9" t="s">
        <v>138</v>
      </c>
      <c r="I2050" s="9" t="s">
        <v>25</v>
      </c>
      <c r="J2050" s="9" t="s">
        <v>109</v>
      </c>
      <c r="K2050" s="25">
        <v>4</v>
      </c>
      <c r="L2050" s="11">
        <v>455.03</v>
      </c>
      <c r="M2050" s="12">
        <v>0</v>
      </c>
      <c r="N2050" s="13">
        <v>218.41</v>
      </c>
      <c r="O2050" s="13">
        <v>14.42</v>
      </c>
      <c r="P2050" s="13">
        <v>2052.9499999999998</v>
      </c>
      <c r="Q2050" s="9" t="s">
        <v>80</v>
      </c>
      <c r="R2050" s="9" t="s">
        <v>28</v>
      </c>
      <c r="S2050" s="9" t="s">
        <v>188</v>
      </c>
      <c r="T2050" s="9" t="s">
        <v>82</v>
      </c>
      <c r="U2050" s="9" t="s">
        <v>31</v>
      </c>
      <c r="V2050" s="9" t="s">
        <v>4615</v>
      </c>
    </row>
    <row r="2051" spans="1:22" ht="17.100000000000001" customHeight="1" x14ac:dyDescent="0.25">
      <c r="A2051" s="29" t="s">
        <v>5729</v>
      </c>
      <c r="B2051" s="15">
        <v>44611</v>
      </c>
      <c r="C2051" s="9">
        <f t="shared" si="31"/>
        <v>2022</v>
      </c>
      <c r="D2051" s="9" t="str">
        <f>TEXT(salestable[[#This Row],[OrderDate]],"MMM")</f>
        <v>Feb</v>
      </c>
      <c r="E2051" s="14" t="s">
        <v>5730</v>
      </c>
      <c r="F2051" s="14" t="s">
        <v>379</v>
      </c>
      <c r="G2051" s="14" t="s">
        <v>286</v>
      </c>
      <c r="H2051" s="14" t="s">
        <v>287</v>
      </c>
      <c r="I2051" s="14" t="s">
        <v>25</v>
      </c>
      <c r="J2051" s="14" t="s">
        <v>354</v>
      </c>
      <c r="K2051" s="25">
        <v>4</v>
      </c>
      <c r="L2051" s="16">
        <v>453.06</v>
      </c>
      <c r="M2051" s="17">
        <v>0.05</v>
      </c>
      <c r="N2051" s="18">
        <v>309.89</v>
      </c>
      <c r="O2051" s="18">
        <v>11.67</v>
      </c>
      <c r="P2051" s="18">
        <v>2043.19</v>
      </c>
      <c r="Q2051" s="14" t="s">
        <v>40</v>
      </c>
      <c r="R2051" s="14" t="s">
        <v>70</v>
      </c>
      <c r="S2051" s="14" t="s">
        <v>154</v>
      </c>
      <c r="T2051" s="14" t="s">
        <v>155</v>
      </c>
      <c r="U2051" s="14" t="s">
        <v>43</v>
      </c>
      <c r="V2051" s="14" t="s">
        <v>3217</v>
      </c>
    </row>
    <row r="2052" spans="1:22" ht="17.100000000000001" customHeight="1" x14ac:dyDescent="0.25">
      <c r="A2052" s="28" t="s">
        <v>5731</v>
      </c>
      <c r="B2052" s="10">
        <v>44193</v>
      </c>
      <c r="C2052" s="9">
        <f t="shared" ref="C2052:C2115" si="32">YEAR(B2052)</f>
        <v>2020</v>
      </c>
      <c r="D2052" s="9" t="str">
        <f>TEXT(salestable[[#This Row],[OrderDate]],"MMM")</f>
        <v>Dec</v>
      </c>
      <c r="E2052" s="9" t="s">
        <v>5732</v>
      </c>
      <c r="F2052" s="9" t="s">
        <v>746</v>
      </c>
      <c r="G2052" s="9" t="s">
        <v>66</v>
      </c>
      <c r="H2052" s="9" t="s">
        <v>67</v>
      </c>
      <c r="I2052" s="9" t="s">
        <v>50</v>
      </c>
      <c r="J2052" s="9" t="s">
        <v>79</v>
      </c>
      <c r="K2052" s="25">
        <v>5</v>
      </c>
      <c r="L2052" s="11">
        <v>114.22</v>
      </c>
      <c r="M2052" s="12">
        <v>0.05</v>
      </c>
      <c r="N2052" s="13">
        <v>65.11</v>
      </c>
      <c r="O2052" s="13">
        <v>2.08</v>
      </c>
      <c r="P2052" s="13">
        <v>609.74</v>
      </c>
      <c r="Q2052" s="9" t="s">
        <v>69</v>
      </c>
      <c r="R2052" s="9" t="s">
        <v>28</v>
      </c>
      <c r="S2052" s="9" t="s">
        <v>221</v>
      </c>
      <c r="T2052" s="9" t="s">
        <v>222</v>
      </c>
      <c r="U2052" s="9" t="s">
        <v>43</v>
      </c>
      <c r="V2052" s="9" t="s">
        <v>5733</v>
      </c>
    </row>
    <row r="2053" spans="1:22" ht="17.100000000000001" customHeight="1" x14ac:dyDescent="0.25">
      <c r="A2053" s="29" t="s">
        <v>5734</v>
      </c>
      <c r="B2053" s="15">
        <v>44387</v>
      </c>
      <c r="C2053" s="9">
        <f t="shared" si="32"/>
        <v>2021</v>
      </c>
      <c r="D2053" s="9" t="str">
        <f>TEXT(salestable[[#This Row],[OrderDate]],"MMM")</f>
        <v>Jul</v>
      </c>
      <c r="E2053" s="14" t="s">
        <v>5735</v>
      </c>
      <c r="F2053" s="14" t="s">
        <v>385</v>
      </c>
      <c r="G2053" s="14" t="s">
        <v>530</v>
      </c>
      <c r="H2053" s="14" t="s">
        <v>531</v>
      </c>
      <c r="I2053" s="14" t="s">
        <v>50</v>
      </c>
      <c r="J2053" s="14" t="s">
        <v>256</v>
      </c>
      <c r="K2053" s="25">
        <v>2</v>
      </c>
      <c r="L2053" s="16">
        <v>536.79999999999995</v>
      </c>
      <c r="M2053" s="17">
        <v>0</v>
      </c>
      <c r="N2053" s="18">
        <v>85.89</v>
      </c>
      <c r="O2053" s="18">
        <v>14.94</v>
      </c>
      <c r="P2053" s="18">
        <v>1174.43</v>
      </c>
      <c r="Q2053" s="14" t="s">
        <v>27</v>
      </c>
      <c r="R2053" s="14" t="s">
        <v>132</v>
      </c>
      <c r="S2053" s="14" t="s">
        <v>166</v>
      </c>
      <c r="T2053" s="14" t="s">
        <v>167</v>
      </c>
      <c r="U2053" s="14" t="s">
        <v>43</v>
      </c>
      <c r="V2053" s="14" t="s">
        <v>3503</v>
      </c>
    </row>
    <row r="2054" spans="1:22" ht="17.100000000000001" customHeight="1" x14ac:dyDescent="0.25">
      <c r="A2054" s="28" t="s">
        <v>5736</v>
      </c>
      <c r="B2054" s="10">
        <v>45199</v>
      </c>
      <c r="C2054" s="9">
        <f t="shared" si="32"/>
        <v>2023</v>
      </c>
      <c r="D2054" s="9" t="str">
        <f>TEXT(salestable[[#This Row],[OrderDate]],"MMM")</f>
        <v>Sep</v>
      </c>
      <c r="E2054" s="9" t="s">
        <v>5737</v>
      </c>
      <c r="F2054" s="9" t="s">
        <v>332</v>
      </c>
      <c r="G2054" s="9" t="s">
        <v>352</v>
      </c>
      <c r="H2054" s="9" t="s">
        <v>353</v>
      </c>
      <c r="I2054" s="9" t="s">
        <v>50</v>
      </c>
      <c r="J2054" s="9" t="s">
        <v>256</v>
      </c>
      <c r="K2054" s="25">
        <v>3</v>
      </c>
      <c r="L2054" s="11">
        <v>502.88</v>
      </c>
      <c r="M2054" s="12">
        <v>0.05</v>
      </c>
      <c r="N2054" s="13">
        <v>114.66</v>
      </c>
      <c r="O2054" s="13">
        <v>12.13</v>
      </c>
      <c r="P2054" s="13">
        <v>1560</v>
      </c>
      <c r="Q2054" s="9" t="s">
        <v>69</v>
      </c>
      <c r="R2054" s="9" t="s">
        <v>132</v>
      </c>
      <c r="S2054" s="9" t="s">
        <v>51</v>
      </c>
      <c r="T2054" s="9" t="s">
        <v>42</v>
      </c>
      <c r="U2054" s="9" t="s">
        <v>43</v>
      </c>
      <c r="V2054" s="9" t="s">
        <v>2790</v>
      </c>
    </row>
    <row r="2055" spans="1:22" ht="17.100000000000001" customHeight="1" x14ac:dyDescent="0.25">
      <c r="A2055" s="29" t="s">
        <v>5738</v>
      </c>
      <c r="B2055" s="15">
        <v>45547</v>
      </c>
      <c r="C2055" s="9">
        <f t="shared" si="32"/>
        <v>2024</v>
      </c>
      <c r="D2055" s="9" t="str">
        <f>TEXT(salestable[[#This Row],[OrderDate]],"MMM")</f>
        <v>Sep</v>
      </c>
      <c r="E2055" s="14" t="s">
        <v>5739</v>
      </c>
      <c r="F2055" s="14" t="s">
        <v>849</v>
      </c>
      <c r="G2055" s="14" t="s">
        <v>164</v>
      </c>
      <c r="H2055" s="14" t="s">
        <v>165</v>
      </c>
      <c r="I2055" s="14" t="s">
        <v>98</v>
      </c>
      <c r="J2055" s="14" t="s">
        <v>39</v>
      </c>
      <c r="K2055" s="25">
        <v>5</v>
      </c>
      <c r="L2055" s="16">
        <v>325.11</v>
      </c>
      <c r="M2055" s="17">
        <v>0.05</v>
      </c>
      <c r="N2055" s="18">
        <v>185.31</v>
      </c>
      <c r="O2055" s="18">
        <v>5.34</v>
      </c>
      <c r="P2055" s="18">
        <v>1734.92</v>
      </c>
      <c r="Q2055" s="14" t="s">
        <v>69</v>
      </c>
      <c r="R2055" s="14" t="s">
        <v>132</v>
      </c>
      <c r="S2055" s="14" t="s">
        <v>89</v>
      </c>
      <c r="T2055" s="14" t="s">
        <v>90</v>
      </c>
      <c r="U2055" s="14" t="s">
        <v>31</v>
      </c>
      <c r="V2055" s="14" t="s">
        <v>5740</v>
      </c>
    </row>
    <row r="2056" spans="1:22" ht="17.100000000000001" customHeight="1" x14ac:dyDescent="0.25">
      <c r="A2056" s="28" t="s">
        <v>5741</v>
      </c>
      <c r="B2056" s="10">
        <v>45024</v>
      </c>
      <c r="C2056" s="9">
        <f t="shared" si="32"/>
        <v>2023</v>
      </c>
      <c r="D2056" s="9" t="str">
        <f>TEXT(salestable[[#This Row],[OrderDate]],"MMM")</f>
        <v>Apr</v>
      </c>
      <c r="E2056" s="9" t="s">
        <v>5742</v>
      </c>
      <c r="F2056" s="9" t="s">
        <v>485</v>
      </c>
      <c r="G2056" s="9" t="s">
        <v>434</v>
      </c>
      <c r="H2056" s="9" t="s">
        <v>435</v>
      </c>
      <c r="I2056" s="9" t="s">
        <v>108</v>
      </c>
      <c r="J2056" s="9" t="s">
        <v>26</v>
      </c>
      <c r="K2056" s="25">
        <v>4</v>
      </c>
      <c r="L2056" s="11">
        <v>152.86000000000001</v>
      </c>
      <c r="M2056" s="12">
        <v>0.1</v>
      </c>
      <c r="N2056" s="13">
        <v>0</v>
      </c>
      <c r="O2056" s="13">
        <v>6.76</v>
      </c>
      <c r="P2056" s="13">
        <v>557.05999999999995</v>
      </c>
      <c r="Q2056" s="9" t="s">
        <v>153</v>
      </c>
      <c r="R2056" s="9" t="s">
        <v>28</v>
      </c>
      <c r="S2056" s="9" t="s">
        <v>124</v>
      </c>
      <c r="T2056" s="9" t="s">
        <v>125</v>
      </c>
      <c r="U2056" s="9" t="s">
        <v>235</v>
      </c>
      <c r="V2056" s="9" t="s">
        <v>5743</v>
      </c>
    </row>
    <row r="2057" spans="1:22" ht="17.100000000000001" customHeight="1" x14ac:dyDescent="0.25">
      <c r="A2057" s="29" t="s">
        <v>5744</v>
      </c>
      <c r="B2057" s="15">
        <v>44186</v>
      </c>
      <c r="C2057" s="9">
        <f t="shared" si="32"/>
        <v>2020</v>
      </c>
      <c r="D2057" s="9" t="str">
        <f>TEXT(salestable[[#This Row],[OrderDate]],"MMM")</f>
        <v>Dec</v>
      </c>
      <c r="E2057" s="14" t="s">
        <v>5745</v>
      </c>
      <c r="F2057" s="14" t="s">
        <v>849</v>
      </c>
      <c r="G2057" s="14" t="s">
        <v>196</v>
      </c>
      <c r="H2057" s="14" t="s">
        <v>197</v>
      </c>
      <c r="I2057" s="14" t="s">
        <v>25</v>
      </c>
      <c r="J2057" s="14" t="s">
        <v>354</v>
      </c>
      <c r="K2057" s="25">
        <v>1</v>
      </c>
      <c r="L2057" s="16">
        <v>542.63</v>
      </c>
      <c r="M2057" s="17">
        <v>0</v>
      </c>
      <c r="N2057" s="18">
        <v>27.13</v>
      </c>
      <c r="O2057" s="18">
        <v>8.66</v>
      </c>
      <c r="P2057" s="18">
        <v>578.41999999999996</v>
      </c>
      <c r="Q2057" s="14" t="s">
        <v>69</v>
      </c>
      <c r="R2057" s="14" t="s">
        <v>99</v>
      </c>
      <c r="S2057" s="14" t="s">
        <v>81</v>
      </c>
      <c r="T2057" s="14" t="s">
        <v>82</v>
      </c>
      <c r="U2057" s="14" t="s">
        <v>43</v>
      </c>
      <c r="V2057" s="14" t="s">
        <v>1796</v>
      </c>
    </row>
    <row r="2058" spans="1:22" ht="17.100000000000001" customHeight="1" x14ac:dyDescent="0.25">
      <c r="A2058" s="28" t="s">
        <v>5746</v>
      </c>
      <c r="B2058" s="10">
        <v>44021</v>
      </c>
      <c r="C2058" s="9">
        <f t="shared" si="32"/>
        <v>2020</v>
      </c>
      <c r="D2058" s="9" t="str">
        <f>TEXT(salestable[[#This Row],[OrderDate]],"MMM")</f>
        <v>Jul</v>
      </c>
      <c r="E2058" s="9" t="s">
        <v>5747</v>
      </c>
      <c r="F2058" s="9" t="s">
        <v>301</v>
      </c>
      <c r="G2058" s="9" t="s">
        <v>945</v>
      </c>
      <c r="H2058" s="9" t="s">
        <v>946</v>
      </c>
      <c r="I2058" s="9" t="s">
        <v>180</v>
      </c>
      <c r="J2058" s="9" t="s">
        <v>123</v>
      </c>
      <c r="K2058" s="25">
        <v>5</v>
      </c>
      <c r="L2058" s="11">
        <v>461.75</v>
      </c>
      <c r="M2058" s="12">
        <v>0</v>
      </c>
      <c r="N2058" s="13">
        <v>115.44</v>
      </c>
      <c r="O2058" s="13">
        <v>9.5399999999999991</v>
      </c>
      <c r="P2058" s="13">
        <v>2433.73</v>
      </c>
      <c r="Q2058" s="9" t="s">
        <v>69</v>
      </c>
      <c r="R2058" s="9" t="s">
        <v>28</v>
      </c>
      <c r="S2058" s="9" t="s">
        <v>145</v>
      </c>
      <c r="T2058" s="9" t="s">
        <v>146</v>
      </c>
      <c r="U2058" s="9" t="s">
        <v>31</v>
      </c>
      <c r="V2058" s="9" t="s">
        <v>601</v>
      </c>
    </row>
    <row r="2059" spans="1:22" ht="17.100000000000001" customHeight="1" x14ac:dyDescent="0.25">
      <c r="A2059" s="29" t="s">
        <v>5748</v>
      </c>
      <c r="B2059" s="15">
        <v>45521</v>
      </c>
      <c r="C2059" s="9">
        <f t="shared" si="32"/>
        <v>2024</v>
      </c>
      <c r="D2059" s="9" t="str">
        <f>TEXT(salestable[[#This Row],[OrderDate]],"MMM")</f>
        <v>Aug</v>
      </c>
      <c r="E2059" s="14" t="s">
        <v>5749</v>
      </c>
      <c r="F2059" s="14" t="s">
        <v>764</v>
      </c>
      <c r="G2059" s="14" t="s">
        <v>244</v>
      </c>
      <c r="H2059" s="14" t="s">
        <v>245</v>
      </c>
      <c r="I2059" s="14" t="s">
        <v>108</v>
      </c>
      <c r="J2059" s="14" t="s">
        <v>109</v>
      </c>
      <c r="K2059" s="25">
        <v>1</v>
      </c>
      <c r="L2059" s="16">
        <v>7.89</v>
      </c>
      <c r="M2059" s="17">
        <v>0.1</v>
      </c>
      <c r="N2059" s="18">
        <v>0</v>
      </c>
      <c r="O2059" s="18">
        <v>2.64</v>
      </c>
      <c r="P2059" s="18">
        <v>9.74</v>
      </c>
      <c r="Q2059" s="14" t="s">
        <v>27</v>
      </c>
      <c r="R2059" s="14" t="s">
        <v>28</v>
      </c>
      <c r="S2059" s="14" t="s">
        <v>71</v>
      </c>
      <c r="T2059" s="14" t="s">
        <v>42</v>
      </c>
      <c r="U2059" s="14" t="s">
        <v>43</v>
      </c>
      <c r="V2059" s="14" t="s">
        <v>4148</v>
      </c>
    </row>
    <row r="2060" spans="1:22" ht="17.100000000000001" customHeight="1" x14ac:dyDescent="0.25">
      <c r="A2060" s="28" t="s">
        <v>5750</v>
      </c>
      <c r="B2060" s="10">
        <v>44252</v>
      </c>
      <c r="C2060" s="9">
        <f t="shared" si="32"/>
        <v>2021</v>
      </c>
      <c r="D2060" s="9" t="str">
        <f>TEXT(salestable[[#This Row],[OrderDate]],"MMM")</f>
        <v>Feb</v>
      </c>
      <c r="E2060" s="9" t="s">
        <v>5751</v>
      </c>
      <c r="F2060" s="9" t="s">
        <v>35</v>
      </c>
      <c r="G2060" s="9" t="s">
        <v>574</v>
      </c>
      <c r="H2060" s="9" t="s">
        <v>575</v>
      </c>
      <c r="I2060" s="9" t="s">
        <v>38</v>
      </c>
      <c r="J2060" s="9" t="s">
        <v>256</v>
      </c>
      <c r="K2060" s="25">
        <v>1</v>
      </c>
      <c r="L2060" s="11">
        <v>240.49</v>
      </c>
      <c r="M2060" s="12">
        <v>0.25</v>
      </c>
      <c r="N2060" s="13">
        <v>9.02</v>
      </c>
      <c r="O2060" s="13">
        <v>2.13</v>
      </c>
      <c r="P2060" s="13">
        <v>191.52</v>
      </c>
      <c r="Q2060" s="9" t="s">
        <v>69</v>
      </c>
      <c r="R2060" s="9" t="s">
        <v>28</v>
      </c>
      <c r="S2060" s="9" t="s">
        <v>145</v>
      </c>
      <c r="T2060" s="9" t="s">
        <v>146</v>
      </c>
      <c r="U2060" s="9" t="s">
        <v>235</v>
      </c>
      <c r="V2060" s="9" t="s">
        <v>1469</v>
      </c>
    </row>
    <row r="2061" spans="1:22" ht="17.100000000000001" customHeight="1" x14ac:dyDescent="0.25">
      <c r="A2061" s="29" t="s">
        <v>5752</v>
      </c>
      <c r="B2061" s="15">
        <v>44530</v>
      </c>
      <c r="C2061" s="9">
        <f t="shared" si="32"/>
        <v>2021</v>
      </c>
      <c r="D2061" s="9" t="str">
        <f>TEXT(salestable[[#This Row],[OrderDate]],"MMM")</f>
        <v>Nov</v>
      </c>
      <c r="E2061" s="14" t="s">
        <v>5753</v>
      </c>
      <c r="F2061" s="14" t="s">
        <v>964</v>
      </c>
      <c r="G2061" s="14" t="s">
        <v>492</v>
      </c>
      <c r="H2061" s="14" t="s">
        <v>493</v>
      </c>
      <c r="I2061" s="14" t="s">
        <v>50</v>
      </c>
      <c r="J2061" s="14" t="s">
        <v>39</v>
      </c>
      <c r="K2061" s="25">
        <v>3</v>
      </c>
      <c r="L2061" s="16">
        <v>228.52</v>
      </c>
      <c r="M2061" s="17">
        <v>0</v>
      </c>
      <c r="N2061" s="18">
        <v>54.84</v>
      </c>
      <c r="O2061" s="18">
        <v>9.6</v>
      </c>
      <c r="P2061" s="18">
        <v>750</v>
      </c>
      <c r="Q2061" s="14" t="s">
        <v>69</v>
      </c>
      <c r="R2061" s="14" t="s">
        <v>28</v>
      </c>
      <c r="S2061" s="14" t="s">
        <v>89</v>
      </c>
      <c r="T2061" s="14" t="s">
        <v>90</v>
      </c>
      <c r="U2061" s="14" t="s">
        <v>43</v>
      </c>
      <c r="V2061" s="14" t="s">
        <v>5754</v>
      </c>
    </row>
    <row r="2062" spans="1:22" ht="17.100000000000001" customHeight="1" x14ac:dyDescent="0.25">
      <c r="A2062" s="28" t="s">
        <v>5755</v>
      </c>
      <c r="B2062" s="10">
        <v>43837</v>
      </c>
      <c r="C2062" s="9">
        <f t="shared" si="32"/>
        <v>2020</v>
      </c>
      <c r="D2062" s="9" t="str">
        <f>TEXT(salestable[[#This Row],[OrderDate]],"MMM")</f>
        <v>Jan</v>
      </c>
      <c r="E2062" s="9" t="s">
        <v>5756</v>
      </c>
      <c r="F2062" s="9" t="s">
        <v>291</v>
      </c>
      <c r="G2062" s="9" t="s">
        <v>434</v>
      </c>
      <c r="H2062" s="9" t="s">
        <v>435</v>
      </c>
      <c r="I2062" s="9" t="s">
        <v>50</v>
      </c>
      <c r="J2062" s="9" t="s">
        <v>68</v>
      </c>
      <c r="K2062" s="25">
        <v>4</v>
      </c>
      <c r="L2062" s="11">
        <v>358.11</v>
      </c>
      <c r="M2062" s="12">
        <v>0</v>
      </c>
      <c r="N2062" s="13">
        <v>71.62</v>
      </c>
      <c r="O2062" s="13">
        <v>13.7</v>
      </c>
      <c r="P2062" s="13">
        <v>1517.76</v>
      </c>
      <c r="Q2062" s="9" t="s">
        <v>59</v>
      </c>
      <c r="R2062" s="9" t="s">
        <v>181</v>
      </c>
      <c r="S2062" s="9" t="s">
        <v>188</v>
      </c>
      <c r="T2062" s="9" t="s">
        <v>82</v>
      </c>
      <c r="U2062" s="9" t="s">
        <v>43</v>
      </c>
      <c r="V2062" s="9" t="s">
        <v>5757</v>
      </c>
    </row>
    <row r="2063" spans="1:22" ht="17.100000000000001" customHeight="1" x14ac:dyDescent="0.25">
      <c r="A2063" s="29" t="s">
        <v>5758</v>
      </c>
      <c r="B2063" s="15">
        <v>43963</v>
      </c>
      <c r="C2063" s="9">
        <f t="shared" si="32"/>
        <v>2020</v>
      </c>
      <c r="D2063" s="9" t="str">
        <f>TEXT(salestable[[#This Row],[OrderDate]],"MMM")</f>
        <v>May</v>
      </c>
      <c r="E2063" s="14" t="s">
        <v>5759</v>
      </c>
      <c r="F2063" s="14" t="s">
        <v>865</v>
      </c>
      <c r="G2063" s="14" t="s">
        <v>358</v>
      </c>
      <c r="H2063" s="14" t="s">
        <v>359</v>
      </c>
      <c r="I2063" s="14" t="s">
        <v>38</v>
      </c>
      <c r="J2063" s="14" t="s">
        <v>26</v>
      </c>
      <c r="K2063" s="25">
        <v>5</v>
      </c>
      <c r="L2063" s="16">
        <v>155.18</v>
      </c>
      <c r="M2063" s="17">
        <v>0</v>
      </c>
      <c r="N2063" s="18">
        <v>38.799999999999997</v>
      </c>
      <c r="O2063" s="18">
        <v>5.31</v>
      </c>
      <c r="P2063" s="18">
        <v>820.01</v>
      </c>
      <c r="Q2063" s="14" t="s">
        <v>40</v>
      </c>
      <c r="R2063" s="14" t="s">
        <v>132</v>
      </c>
      <c r="S2063" s="14" t="s">
        <v>89</v>
      </c>
      <c r="T2063" s="14" t="s">
        <v>90</v>
      </c>
      <c r="U2063" s="14" t="s">
        <v>43</v>
      </c>
      <c r="V2063" s="14" t="s">
        <v>2738</v>
      </c>
    </row>
    <row r="2064" spans="1:22" ht="17.100000000000001" customHeight="1" x14ac:dyDescent="0.25">
      <c r="A2064" s="28" t="s">
        <v>5760</v>
      </c>
      <c r="B2064" s="10">
        <v>45601</v>
      </c>
      <c r="C2064" s="9">
        <f t="shared" si="32"/>
        <v>2024</v>
      </c>
      <c r="D2064" s="9" t="str">
        <f>TEXT(salestable[[#This Row],[OrderDate]],"MMM")</f>
        <v>Nov</v>
      </c>
      <c r="E2064" s="9" t="s">
        <v>5761</v>
      </c>
      <c r="F2064" s="9" t="s">
        <v>1402</v>
      </c>
      <c r="G2064" s="9" t="s">
        <v>945</v>
      </c>
      <c r="H2064" s="9" t="s">
        <v>946</v>
      </c>
      <c r="I2064" s="9" t="s">
        <v>180</v>
      </c>
      <c r="J2064" s="9" t="s">
        <v>39</v>
      </c>
      <c r="K2064" s="25">
        <v>1</v>
      </c>
      <c r="L2064" s="11">
        <v>538.75</v>
      </c>
      <c r="M2064" s="12">
        <v>0.2</v>
      </c>
      <c r="N2064" s="13">
        <v>34.479999999999997</v>
      </c>
      <c r="O2064" s="13">
        <v>8.48</v>
      </c>
      <c r="P2064" s="13">
        <v>473.96</v>
      </c>
      <c r="Q2064" s="9" t="s">
        <v>80</v>
      </c>
      <c r="R2064" s="9" t="s">
        <v>28</v>
      </c>
      <c r="S2064" s="9" t="s">
        <v>154</v>
      </c>
      <c r="T2064" s="9" t="s">
        <v>155</v>
      </c>
      <c r="U2064" s="9" t="s">
        <v>43</v>
      </c>
      <c r="V2064" s="9" t="s">
        <v>2276</v>
      </c>
    </row>
    <row r="2065" spans="1:22" ht="17.100000000000001" customHeight="1" x14ac:dyDescent="0.25">
      <c r="A2065" s="29" t="s">
        <v>5762</v>
      </c>
      <c r="B2065" s="15">
        <v>44387</v>
      </c>
      <c r="C2065" s="9">
        <f t="shared" si="32"/>
        <v>2021</v>
      </c>
      <c r="D2065" s="9" t="str">
        <f>TEXT(salestable[[#This Row],[OrderDate]],"MMM")</f>
        <v>Jul</v>
      </c>
      <c r="E2065" s="14" t="s">
        <v>5763</v>
      </c>
      <c r="F2065" s="14" t="s">
        <v>1028</v>
      </c>
      <c r="G2065" s="14" t="s">
        <v>114</v>
      </c>
      <c r="H2065" s="14" t="s">
        <v>115</v>
      </c>
      <c r="I2065" s="14" t="s">
        <v>98</v>
      </c>
      <c r="J2065" s="14" t="s">
        <v>68</v>
      </c>
      <c r="K2065" s="25">
        <v>4</v>
      </c>
      <c r="L2065" s="16">
        <v>94.71</v>
      </c>
      <c r="M2065" s="17">
        <v>0</v>
      </c>
      <c r="N2065" s="18">
        <v>18.940000000000001</v>
      </c>
      <c r="O2065" s="18">
        <v>8.9</v>
      </c>
      <c r="P2065" s="18">
        <v>406.68</v>
      </c>
      <c r="Q2065" s="14" t="s">
        <v>69</v>
      </c>
      <c r="R2065" s="14" t="s">
        <v>99</v>
      </c>
      <c r="S2065" s="14" t="s">
        <v>188</v>
      </c>
      <c r="T2065" s="14" t="s">
        <v>82</v>
      </c>
      <c r="U2065" s="14" t="s">
        <v>43</v>
      </c>
      <c r="V2065" s="14" t="s">
        <v>5764</v>
      </c>
    </row>
    <row r="2066" spans="1:22" ht="17.100000000000001" customHeight="1" x14ac:dyDescent="0.25">
      <c r="A2066" s="28" t="s">
        <v>5765</v>
      </c>
      <c r="B2066" s="10">
        <v>44656</v>
      </c>
      <c r="C2066" s="9">
        <f t="shared" si="32"/>
        <v>2022</v>
      </c>
      <c r="D2066" s="9" t="str">
        <f>TEXT(salestable[[#This Row],[OrderDate]],"MMM")</f>
        <v>Apr</v>
      </c>
      <c r="E2066" s="9" t="s">
        <v>5766</v>
      </c>
      <c r="F2066" s="9" t="s">
        <v>597</v>
      </c>
      <c r="G2066" s="9" t="s">
        <v>812</v>
      </c>
      <c r="H2066" s="9" t="s">
        <v>813</v>
      </c>
      <c r="I2066" s="9" t="s">
        <v>108</v>
      </c>
      <c r="J2066" s="9" t="s">
        <v>68</v>
      </c>
      <c r="K2066" s="25">
        <v>4</v>
      </c>
      <c r="L2066" s="11">
        <v>161.88999999999999</v>
      </c>
      <c r="M2066" s="12">
        <v>0.05</v>
      </c>
      <c r="N2066" s="13">
        <v>0</v>
      </c>
      <c r="O2066" s="13">
        <v>5.4</v>
      </c>
      <c r="P2066" s="13">
        <v>620.58000000000004</v>
      </c>
      <c r="Q2066" s="9" t="s">
        <v>40</v>
      </c>
      <c r="R2066" s="9" t="s">
        <v>132</v>
      </c>
      <c r="S2066" s="9" t="s">
        <v>228</v>
      </c>
      <c r="T2066" s="9" t="s">
        <v>82</v>
      </c>
      <c r="U2066" s="9" t="s">
        <v>43</v>
      </c>
      <c r="V2066" s="9" t="s">
        <v>1746</v>
      </c>
    </row>
    <row r="2067" spans="1:22" ht="17.100000000000001" customHeight="1" x14ac:dyDescent="0.25">
      <c r="A2067" s="29" t="s">
        <v>5767</v>
      </c>
      <c r="B2067" s="15">
        <v>44591</v>
      </c>
      <c r="C2067" s="9">
        <f t="shared" si="32"/>
        <v>2022</v>
      </c>
      <c r="D2067" s="9" t="str">
        <f>TEXT(salestable[[#This Row],[OrderDate]],"MMM")</f>
        <v>Jan</v>
      </c>
      <c r="E2067" s="14" t="s">
        <v>5768</v>
      </c>
      <c r="F2067" s="14" t="s">
        <v>660</v>
      </c>
      <c r="G2067" s="14" t="s">
        <v>783</v>
      </c>
      <c r="H2067" s="14" t="s">
        <v>784</v>
      </c>
      <c r="I2067" s="14" t="s">
        <v>38</v>
      </c>
      <c r="J2067" s="14" t="s">
        <v>109</v>
      </c>
      <c r="K2067" s="25">
        <v>4</v>
      </c>
      <c r="L2067" s="16">
        <v>146.22</v>
      </c>
      <c r="M2067" s="17">
        <v>0</v>
      </c>
      <c r="N2067" s="18">
        <v>46.79</v>
      </c>
      <c r="O2067" s="18">
        <v>4.21</v>
      </c>
      <c r="P2067" s="18">
        <v>635.88</v>
      </c>
      <c r="Q2067" s="14" t="s">
        <v>69</v>
      </c>
      <c r="R2067" s="14" t="s">
        <v>28</v>
      </c>
      <c r="S2067" s="14" t="s">
        <v>29</v>
      </c>
      <c r="T2067" s="14" t="s">
        <v>30</v>
      </c>
      <c r="U2067" s="14" t="s">
        <v>235</v>
      </c>
      <c r="V2067" s="14" t="s">
        <v>4407</v>
      </c>
    </row>
    <row r="2068" spans="1:22" ht="17.100000000000001" customHeight="1" x14ac:dyDescent="0.25">
      <c r="A2068" s="28" t="s">
        <v>5769</v>
      </c>
      <c r="B2068" s="10">
        <v>44885</v>
      </c>
      <c r="C2068" s="9">
        <f t="shared" si="32"/>
        <v>2022</v>
      </c>
      <c r="D2068" s="9" t="str">
        <f>TEXT(salestable[[#This Row],[OrderDate]],"MMM")</f>
        <v>Nov</v>
      </c>
      <c r="E2068" s="9" t="s">
        <v>5770</v>
      </c>
      <c r="F2068" s="9" t="s">
        <v>1120</v>
      </c>
      <c r="G2068" s="9" t="s">
        <v>114</v>
      </c>
      <c r="H2068" s="9" t="s">
        <v>115</v>
      </c>
      <c r="I2068" s="9" t="s">
        <v>98</v>
      </c>
      <c r="J2068" s="9" t="s">
        <v>26</v>
      </c>
      <c r="K2068" s="25">
        <v>4</v>
      </c>
      <c r="L2068" s="11">
        <v>92.47</v>
      </c>
      <c r="M2068" s="12">
        <v>0.05</v>
      </c>
      <c r="N2068" s="13">
        <v>28.11</v>
      </c>
      <c r="O2068" s="13">
        <v>10.34</v>
      </c>
      <c r="P2068" s="13">
        <v>389.84</v>
      </c>
      <c r="Q2068" s="9" t="s">
        <v>80</v>
      </c>
      <c r="R2068" s="9" t="s">
        <v>99</v>
      </c>
      <c r="S2068" s="9" t="s">
        <v>124</v>
      </c>
      <c r="T2068" s="9" t="s">
        <v>125</v>
      </c>
      <c r="U2068" s="9" t="s">
        <v>43</v>
      </c>
      <c r="V2068" s="9" t="s">
        <v>5771</v>
      </c>
    </row>
    <row r="2069" spans="1:22" ht="17.100000000000001" customHeight="1" x14ac:dyDescent="0.25">
      <c r="A2069" s="29" t="s">
        <v>5772</v>
      </c>
      <c r="B2069" s="15">
        <v>44365</v>
      </c>
      <c r="C2069" s="9">
        <f t="shared" si="32"/>
        <v>2021</v>
      </c>
      <c r="D2069" s="9" t="str">
        <f>TEXT(salestable[[#This Row],[OrderDate]],"MMM")</f>
        <v>Jun</v>
      </c>
      <c r="E2069" s="14" t="s">
        <v>5773</v>
      </c>
      <c r="F2069" s="14" t="s">
        <v>746</v>
      </c>
      <c r="G2069" s="14" t="s">
        <v>56</v>
      </c>
      <c r="H2069" s="14" t="s">
        <v>57</v>
      </c>
      <c r="I2069" s="14" t="s">
        <v>50</v>
      </c>
      <c r="J2069" s="14" t="s">
        <v>26</v>
      </c>
      <c r="K2069" s="25">
        <v>4</v>
      </c>
      <c r="L2069" s="16">
        <v>217.49</v>
      </c>
      <c r="M2069" s="17">
        <v>0.1</v>
      </c>
      <c r="N2069" s="18">
        <v>39.15</v>
      </c>
      <c r="O2069" s="18">
        <v>2.2799999999999998</v>
      </c>
      <c r="P2069" s="18">
        <v>824.39</v>
      </c>
      <c r="Q2069" s="14" t="s">
        <v>27</v>
      </c>
      <c r="R2069" s="14" t="s">
        <v>28</v>
      </c>
      <c r="S2069" s="14" t="s">
        <v>210</v>
      </c>
      <c r="T2069" s="14" t="s">
        <v>42</v>
      </c>
      <c r="U2069" s="14" t="s">
        <v>72</v>
      </c>
      <c r="V2069" s="14" t="s">
        <v>2841</v>
      </c>
    </row>
    <row r="2070" spans="1:22" ht="17.100000000000001" customHeight="1" x14ac:dyDescent="0.25">
      <c r="A2070" s="28" t="s">
        <v>5774</v>
      </c>
      <c r="B2070" s="10">
        <v>44256</v>
      </c>
      <c r="C2070" s="9">
        <f t="shared" si="32"/>
        <v>2021</v>
      </c>
      <c r="D2070" s="9" t="str">
        <f>TEXT(salestable[[#This Row],[OrderDate]],"MMM")</f>
        <v>Mar</v>
      </c>
      <c r="E2070" s="9" t="s">
        <v>5775</v>
      </c>
      <c r="F2070" s="9" t="s">
        <v>1211</v>
      </c>
      <c r="G2070" s="9" t="s">
        <v>23</v>
      </c>
      <c r="H2070" s="9" t="s">
        <v>24</v>
      </c>
      <c r="I2070" s="9" t="s">
        <v>38</v>
      </c>
      <c r="J2070" s="9" t="s">
        <v>263</v>
      </c>
      <c r="K2070" s="25">
        <v>4</v>
      </c>
      <c r="L2070" s="11">
        <v>145.35</v>
      </c>
      <c r="M2070" s="12">
        <v>0</v>
      </c>
      <c r="N2070" s="13">
        <v>104.65</v>
      </c>
      <c r="O2070" s="13">
        <v>10.72</v>
      </c>
      <c r="P2070" s="13">
        <v>696.77</v>
      </c>
      <c r="Q2070" s="9" t="s">
        <v>69</v>
      </c>
      <c r="R2070" s="9" t="s">
        <v>28</v>
      </c>
      <c r="S2070" s="9" t="s">
        <v>89</v>
      </c>
      <c r="T2070" s="9" t="s">
        <v>90</v>
      </c>
      <c r="U2070" s="9" t="s">
        <v>43</v>
      </c>
      <c r="V2070" s="9" t="s">
        <v>3989</v>
      </c>
    </row>
    <row r="2071" spans="1:22" ht="17.100000000000001" customHeight="1" x14ac:dyDescent="0.25">
      <c r="A2071" s="29" t="s">
        <v>5776</v>
      </c>
      <c r="B2071" s="15">
        <v>45248</v>
      </c>
      <c r="C2071" s="9">
        <f t="shared" si="32"/>
        <v>2023</v>
      </c>
      <c r="D2071" s="9" t="str">
        <f>TEXT(salestable[[#This Row],[OrderDate]],"MMM")</f>
        <v>Nov</v>
      </c>
      <c r="E2071" s="14" t="s">
        <v>5777</v>
      </c>
      <c r="F2071" s="14" t="s">
        <v>3062</v>
      </c>
      <c r="G2071" s="14" t="s">
        <v>280</v>
      </c>
      <c r="H2071" s="14" t="s">
        <v>281</v>
      </c>
      <c r="I2071" s="14" t="s">
        <v>180</v>
      </c>
      <c r="J2071" s="14" t="s">
        <v>263</v>
      </c>
      <c r="K2071" s="25">
        <v>2</v>
      </c>
      <c r="L2071" s="16">
        <v>307.8</v>
      </c>
      <c r="M2071" s="17">
        <v>0.15</v>
      </c>
      <c r="N2071" s="18">
        <v>62.79</v>
      </c>
      <c r="O2071" s="18">
        <v>13.97</v>
      </c>
      <c r="P2071" s="18">
        <v>600.02</v>
      </c>
      <c r="Q2071" s="14" t="s">
        <v>40</v>
      </c>
      <c r="R2071" s="14" t="s">
        <v>28</v>
      </c>
      <c r="S2071" s="14" t="s">
        <v>81</v>
      </c>
      <c r="T2071" s="14" t="s">
        <v>82</v>
      </c>
      <c r="U2071" s="14" t="s">
        <v>43</v>
      </c>
      <c r="V2071" s="14" t="s">
        <v>5778</v>
      </c>
    </row>
    <row r="2072" spans="1:22" ht="17.100000000000001" customHeight="1" x14ac:dyDescent="0.25">
      <c r="A2072" s="28" t="s">
        <v>5779</v>
      </c>
      <c r="B2072" s="10">
        <v>44502</v>
      </c>
      <c r="C2072" s="9">
        <f t="shared" si="32"/>
        <v>2021</v>
      </c>
      <c r="D2072" s="9" t="str">
        <f>TEXT(salestable[[#This Row],[OrderDate]],"MMM")</f>
        <v>Nov</v>
      </c>
      <c r="E2072" s="9" t="s">
        <v>5780</v>
      </c>
      <c r="F2072" s="9" t="s">
        <v>1081</v>
      </c>
      <c r="G2072" s="9" t="s">
        <v>337</v>
      </c>
      <c r="H2072" s="9" t="s">
        <v>338</v>
      </c>
      <c r="I2072" s="9" t="s">
        <v>50</v>
      </c>
      <c r="J2072" s="9" t="s">
        <v>26</v>
      </c>
      <c r="K2072" s="25">
        <v>2</v>
      </c>
      <c r="L2072" s="11">
        <v>563.26</v>
      </c>
      <c r="M2072" s="12">
        <v>0.05</v>
      </c>
      <c r="N2072" s="13">
        <v>85.62</v>
      </c>
      <c r="O2072" s="13">
        <v>0.7</v>
      </c>
      <c r="P2072" s="13">
        <v>1156.51</v>
      </c>
      <c r="Q2072" s="9" t="s">
        <v>69</v>
      </c>
      <c r="R2072" s="9" t="s">
        <v>28</v>
      </c>
      <c r="S2072" s="9" t="s">
        <v>228</v>
      </c>
      <c r="T2072" s="9" t="s">
        <v>82</v>
      </c>
      <c r="U2072" s="9" t="s">
        <v>43</v>
      </c>
      <c r="V2072" s="9" t="s">
        <v>4022</v>
      </c>
    </row>
    <row r="2073" spans="1:22" ht="17.100000000000001" customHeight="1" x14ac:dyDescent="0.25">
      <c r="A2073" s="29" t="s">
        <v>5781</v>
      </c>
      <c r="B2073" s="15">
        <v>44193</v>
      </c>
      <c r="C2073" s="9">
        <f t="shared" si="32"/>
        <v>2020</v>
      </c>
      <c r="D2073" s="9" t="str">
        <f>TEXT(salestable[[#This Row],[OrderDate]],"MMM")</f>
        <v>Dec</v>
      </c>
      <c r="E2073" s="14" t="s">
        <v>5782</v>
      </c>
      <c r="F2073" s="14" t="s">
        <v>611</v>
      </c>
      <c r="G2073" s="14" t="s">
        <v>783</v>
      </c>
      <c r="H2073" s="14" t="s">
        <v>784</v>
      </c>
      <c r="I2073" s="14" t="s">
        <v>25</v>
      </c>
      <c r="J2073" s="14" t="s">
        <v>354</v>
      </c>
      <c r="K2073" s="25">
        <v>4</v>
      </c>
      <c r="L2073" s="16">
        <v>33.07</v>
      </c>
      <c r="M2073" s="17">
        <v>0.15</v>
      </c>
      <c r="N2073" s="18">
        <v>5.62</v>
      </c>
      <c r="O2073" s="18">
        <v>2.44</v>
      </c>
      <c r="P2073" s="18">
        <v>120.5</v>
      </c>
      <c r="Q2073" s="14" t="s">
        <v>80</v>
      </c>
      <c r="R2073" s="14" t="s">
        <v>28</v>
      </c>
      <c r="S2073" s="14" t="s">
        <v>81</v>
      </c>
      <c r="T2073" s="14" t="s">
        <v>82</v>
      </c>
      <c r="U2073" s="14" t="s">
        <v>43</v>
      </c>
      <c r="V2073" s="14" t="s">
        <v>204</v>
      </c>
    </row>
    <row r="2074" spans="1:22" ht="17.100000000000001" customHeight="1" x14ac:dyDescent="0.25">
      <c r="A2074" s="28" t="s">
        <v>5783</v>
      </c>
      <c r="B2074" s="10">
        <v>45291</v>
      </c>
      <c r="C2074" s="9">
        <f t="shared" si="32"/>
        <v>2023</v>
      </c>
      <c r="D2074" s="9" t="str">
        <f>TEXT(salestable[[#This Row],[OrderDate]],"MMM")</f>
        <v>Dec</v>
      </c>
      <c r="E2074" s="9" t="s">
        <v>5784</v>
      </c>
      <c r="F2074" s="9" t="s">
        <v>791</v>
      </c>
      <c r="G2074" s="9" t="s">
        <v>96</v>
      </c>
      <c r="H2074" s="9" t="s">
        <v>97</v>
      </c>
      <c r="I2074" s="9" t="s">
        <v>98</v>
      </c>
      <c r="J2074" s="9" t="s">
        <v>39</v>
      </c>
      <c r="K2074" s="25">
        <v>2</v>
      </c>
      <c r="L2074" s="11">
        <v>469.09</v>
      </c>
      <c r="M2074" s="12">
        <v>0.1</v>
      </c>
      <c r="N2074" s="13">
        <v>0</v>
      </c>
      <c r="O2074" s="13">
        <v>1.1000000000000001</v>
      </c>
      <c r="P2074" s="13">
        <v>845.46</v>
      </c>
      <c r="Q2074" s="9" t="s">
        <v>27</v>
      </c>
      <c r="R2074" s="9" t="s">
        <v>28</v>
      </c>
      <c r="S2074" s="9" t="s">
        <v>41</v>
      </c>
      <c r="T2074" s="9" t="s">
        <v>42</v>
      </c>
      <c r="U2074" s="9" t="s">
        <v>43</v>
      </c>
      <c r="V2074" s="9" t="s">
        <v>3451</v>
      </c>
    </row>
    <row r="2075" spans="1:22" ht="17.100000000000001" customHeight="1" x14ac:dyDescent="0.25">
      <c r="A2075" s="29" t="s">
        <v>5785</v>
      </c>
      <c r="B2075" s="15">
        <v>45524</v>
      </c>
      <c r="C2075" s="9">
        <f t="shared" si="32"/>
        <v>2024</v>
      </c>
      <c r="D2075" s="9" t="str">
        <f>TEXT(salestable[[#This Row],[OrderDate]],"MMM")</f>
        <v>Aug</v>
      </c>
      <c r="E2075" s="14" t="s">
        <v>5786</v>
      </c>
      <c r="F2075" s="14" t="s">
        <v>1636</v>
      </c>
      <c r="G2075" s="14" t="s">
        <v>261</v>
      </c>
      <c r="H2075" s="14" t="s">
        <v>262</v>
      </c>
      <c r="I2075" s="14" t="s">
        <v>38</v>
      </c>
      <c r="J2075" s="14" t="s">
        <v>58</v>
      </c>
      <c r="K2075" s="25">
        <v>5</v>
      </c>
      <c r="L2075" s="16">
        <v>499.89</v>
      </c>
      <c r="M2075" s="17">
        <v>0.15</v>
      </c>
      <c r="N2075" s="18">
        <v>254.94</v>
      </c>
      <c r="O2075" s="18">
        <v>13.02</v>
      </c>
      <c r="P2075" s="18">
        <v>2392.4899999999998</v>
      </c>
      <c r="Q2075" s="14" t="s">
        <v>40</v>
      </c>
      <c r="R2075" s="14" t="s">
        <v>28</v>
      </c>
      <c r="S2075" s="14" t="s">
        <v>51</v>
      </c>
      <c r="T2075" s="14" t="s">
        <v>42</v>
      </c>
      <c r="U2075" s="14" t="s">
        <v>43</v>
      </c>
      <c r="V2075" s="14" t="s">
        <v>4025</v>
      </c>
    </row>
    <row r="2076" spans="1:22" ht="17.100000000000001" customHeight="1" x14ac:dyDescent="0.25">
      <c r="A2076" s="28" t="s">
        <v>5787</v>
      </c>
      <c r="B2076" s="10">
        <v>45405</v>
      </c>
      <c r="C2076" s="9">
        <f t="shared" si="32"/>
        <v>2024</v>
      </c>
      <c r="D2076" s="9" t="str">
        <f>TEXT(salestable[[#This Row],[OrderDate]],"MMM")</f>
        <v>Apr</v>
      </c>
      <c r="E2076" s="9" t="s">
        <v>5788</v>
      </c>
      <c r="F2076" s="9" t="s">
        <v>953</v>
      </c>
      <c r="G2076" s="9" t="s">
        <v>114</v>
      </c>
      <c r="H2076" s="9" t="s">
        <v>115</v>
      </c>
      <c r="I2076" s="9" t="s">
        <v>25</v>
      </c>
      <c r="J2076" s="9" t="s">
        <v>26</v>
      </c>
      <c r="K2076" s="25">
        <v>3</v>
      </c>
      <c r="L2076" s="11">
        <v>48.59</v>
      </c>
      <c r="M2076" s="12">
        <v>0.05</v>
      </c>
      <c r="N2076" s="13">
        <v>11.08</v>
      </c>
      <c r="O2076" s="13">
        <v>3.35</v>
      </c>
      <c r="P2076" s="13">
        <v>152.91</v>
      </c>
      <c r="Q2076" s="9" t="s">
        <v>27</v>
      </c>
      <c r="R2076" s="9" t="s">
        <v>28</v>
      </c>
      <c r="S2076" s="9" t="s">
        <v>210</v>
      </c>
      <c r="T2076" s="9" t="s">
        <v>42</v>
      </c>
      <c r="U2076" s="9" t="s">
        <v>43</v>
      </c>
      <c r="V2076" s="9" t="s">
        <v>5789</v>
      </c>
    </row>
    <row r="2077" spans="1:22" ht="17.100000000000001" customHeight="1" x14ac:dyDescent="0.25">
      <c r="A2077" s="29" t="s">
        <v>5790</v>
      </c>
      <c r="B2077" s="15">
        <v>43912</v>
      </c>
      <c r="C2077" s="9">
        <f t="shared" si="32"/>
        <v>2020</v>
      </c>
      <c r="D2077" s="9" t="str">
        <f>TEXT(salestable[[#This Row],[OrderDate]],"MMM")</f>
        <v>Mar</v>
      </c>
      <c r="E2077" s="14" t="s">
        <v>5791</v>
      </c>
      <c r="F2077" s="14" t="s">
        <v>1034</v>
      </c>
      <c r="G2077" s="14" t="s">
        <v>77</v>
      </c>
      <c r="H2077" s="14" t="s">
        <v>78</v>
      </c>
      <c r="I2077" s="14" t="s">
        <v>98</v>
      </c>
      <c r="J2077" s="14" t="s">
        <v>26</v>
      </c>
      <c r="K2077" s="25">
        <v>2</v>
      </c>
      <c r="L2077" s="16">
        <v>217.99</v>
      </c>
      <c r="M2077" s="17">
        <v>0</v>
      </c>
      <c r="N2077" s="18">
        <v>34.880000000000003</v>
      </c>
      <c r="O2077" s="18">
        <v>5.34</v>
      </c>
      <c r="P2077" s="18">
        <v>476.2</v>
      </c>
      <c r="Q2077" s="14" t="s">
        <v>69</v>
      </c>
      <c r="R2077" s="14" t="s">
        <v>28</v>
      </c>
      <c r="S2077" s="14" t="s">
        <v>100</v>
      </c>
      <c r="T2077" s="14" t="s">
        <v>101</v>
      </c>
      <c r="U2077" s="14" t="s">
        <v>31</v>
      </c>
      <c r="V2077" s="14" t="s">
        <v>5792</v>
      </c>
    </row>
    <row r="2078" spans="1:22" ht="17.100000000000001" customHeight="1" x14ac:dyDescent="0.25">
      <c r="A2078" s="28" t="s">
        <v>5793</v>
      </c>
      <c r="B2078" s="10">
        <v>44186</v>
      </c>
      <c r="C2078" s="9">
        <f t="shared" si="32"/>
        <v>2020</v>
      </c>
      <c r="D2078" s="9" t="str">
        <f>TEXT(salestable[[#This Row],[OrderDate]],"MMM")</f>
        <v>Dec</v>
      </c>
      <c r="E2078" s="9" t="s">
        <v>5794</v>
      </c>
      <c r="F2078" s="9" t="s">
        <v>712</v>
      </c>
      <c r="G2078" s="9" t="s">
        <v>492</v>
      </c>
      <c r="H2078" s="9" t="s">
        <v>493</v>
      </c>
      <c r="I2078" s="9" t="s">
        <v>25</v>
      </c>
      <c r="J2078" s="9" t="s">
        <v>58</v>
      </c>
      <c r="K2078" s="25">
        <v>2</v>
      </c>
      <c r="L2078" s="11">
        <v>515.37</v>
      </c>
      <c r="M2078" s="12">
        <v>0</v>
      </c>
      <c r="N2078" s="13">
        <v>82.46</v>
      </c>
      <c r="O2078" s="13">
        <v>14.69</v>
      </c>
      <c r="P2078" s="13">
        <v>1127.8900000000001</v>
      </c>
      <c r="Q2078" s="9" t="s">
        <v>80</v>
      </c>
      <c r="R2078" s="9" t="s">
        <v>132</v>
      </c>
      <c r="S2078" s="9" t="s">
        <v>166</v>
      </c>
      <c r="T2078" s="9" t="s">
        <v>167</v>
      </c>
      <c r="U2078" s="9" t="s">
        <v>43</v>
      </c>
      <c r="V2078" s="9" t="s">
        <v>2024</v>
      </c>
    </row>
    <row r="2079" spans="1:22" ht="17.100000000000001" customHeight="1" x14ac:dyDescent="0.25">
      <c r="A2079" s="29" t="s">
        <v>5795</v>
      </c>
      <c r="B2079" s="15">
        <v>45112</v>
      </c>
      <c r="C2079" s="9">
        <f t="shared" si="32"/>
        <v>2023</v>
      </c>
      <c r="D2079" s="9" t="str">
        <f>TEXT(salestable[[#This Row],[OrderDate]],"MMM")</f>
        <v>Jul</v>
      </c>
      <c r="E2079" s="14" t="s">
        <v>5796</v>
      </c>
      <c r="F2079" s="14" t="s">
        <v>881</v>
      </c>
      <c r="G2079" s="14" t="s">
        <v>172</v>
      </c>
      <c r="H2079" s="14" t="s">
        <v>173</v>
      </c>
      <c r="I2079" s="14" t="s">
        <v>98</v>
      </c>
      <c r="J2079" s="14" t="s">
        <v>68</v>
      </c>
      <c r="K2079" s="25">
        <v>1</v>
      </c>
      <c r="L2079" s="16">
        <v>353.19</v>
      </c>
      <c r="M2079" s="17">
        <v>0.2</v>
      </c>
      <c r="N2079" s="18">
        <v>22.6</v>
      </c>
      <c r="O2079" s="18">
        <v>12.96</v>
      </c>
      <c r="P2079" s="18">
        <v>318.11</v>
      </c>
      <c r="Q2079" s="14" t="s">
        <v>27</v>
      </c>
      <c r="R2079" s="14" t="s">
        <v>132</v>
      </c>
      <c r="S2079" s="14" t="s">
        <v>221</v>
      </c>
      <c r="T2079" s="14" t="s">
        <v>222</v>
      </c>
      <c r="U2079" s="14" t="s">
        <v>43</v>
      </c>
      <c r="V2079" s="14" t="s">
        <v>3002</v>
      </c>
    </row>
    <row r="2080" spans="1:22" ht="17.100000000000001" customHeight="1" x14ac:dyDescent="0.25">
      <c r="A2080" s="28" t="s">
        <v>5797</v>
      </c>
      <c r="B2080" s="10">
        <v>45572</v>
      </c>
      <c r="C2080" s="9">
        <f t="shared" si="32"/>
        <v>2024</v>
      </c>
      <c r="D2080" s="9" t="str">
        <f>TEXT(salestable[[#This Row],[OrderDate]],"MMM")</f>
        <v>Oct</v>
      </c>
      <c r="E2080" s="9" t="s">
        <v>5798</v>
      </c>
      <c r="F2080" s="9" t="s">
        <v>757</v>
      </c>
      <c r="G2080" s="9" t="s">
        <v>202</v>
      </c>
      <c r="H2080" s="9" t="s">
        <v>203</v>
      </c>
      <c r="I2080" s="9" t="s">
        <v>38</v>
      </c>
      <c r="J2080" s="9" t="s">
        <v>109</v>
      </c>
      <c r="K2080" s="25">
        <v>3</v>
      </c>
      <c r="L2080" s="11">
        <v>331.8</v>
      </c>
      <c r="M2080" s="12">
        <v>0</v>
      </c>
      <c r="N2080" s="13">
        <v>0</v>
      </c>
      <c r="O2080" s="13">
        <v>9.2799999999999994</v>
      </c>
      <c r="P2080" s="13">
        <v>1004.68</v>
      </c>
      <c r="Q2080" s="9" t="s">
        <v>80</v>
      </c>
      <c r="R2080" s="9" t="s">
        <v>28</v>
      </c>
      <c r="S2080" s="9" t="s">
        <v>124</v>
      </c>
      <c r="T2080" s="9" t="s">
        <v>125</v>
      </c>
      <c r="U2080" s="9" t="s">
        <v>43</v>
      </c>
      <c r="V2080" s="9" t="s">
        <v>1987</v>
      </c>
    </row>
    <row r="2081" spans="1:22" ht="17.100000000000001" customHeight="1" x14ac:dyDescent="0.25">
      <c r="A2081" s="29" t="s">
        <v>5799</v>
      </c>
      <c r="B2081" s="15">
        <v>44419</v>
      </c>
      <c r="C2081" s="9">
        <f t="shared" si="32"/>
        <v>2021</v>
      </c>
      <c r="D2081" s="9" t="str">
        <f>TEXT(salestable[[#This Row],[OrderDate]],"MMM")</f>
        <v>Aug</v>
      </c>
      <c r="E2081" s="14" t="s">
        <v>5800</v>
      </c>
      <c r="F2081" s="14" t="s">
        <v>105</v>
      </c>
      <c r="G2081" s="14" t="s">
        <v>812</v>
      </c>
      <c r="H2081" s="14" t="s">
        <v>813</v>
      </c>
      <c r="I2081" s="14" t="s">
        <v>25</v>
      </c>
      <c r="J2081" s="14" t="s">
        <v>26</v>
      </c>
      <c r="K2081" s="25">
        <v>4</v>
      </c>
      <c r="L2081" s="16">
        <v>203.17</v>
      </c>
      <c r="M2081" s="17">
        <v>0.05</v>
      </c>
      <c r="N2081" s="18">
        <v>38.6</v>
      </c>
      <c r="O2081" s="18">
        <v>7.18</v>
      </c>
      <c r="P2081" s="18">
        <v>817.83</v>
      </c>
      <c r="Q2081" s="14" t="s">
        <v>69</v>
      </c>
      <c r="R2081" s="14" t="s">
        <v>132</v>
      </c>
      <c r="S2081" s="14" t="s">
        <v>145</v>
      </c>
      <c r="T2081" s="14" t="s">
        <v>146</v>
      </c>
      <c r="U2081" s="14" t="s">
        <v>43</v>
      </c>
      <c r="V2081" s="14" t="s">
        <v>1193</v>
      </c>
    </row>
    <row r="2082" spans="1:22" ht="17.100000000000001" customHeight="1" x14ac:dyDescent="0.25">
      <c r="A2082" s="28" t="s">
        <v>5801</v>
      </c>
      <c r="B2082" s="10">
        <v>45378</v>
      </c>
      <c r="C2082" s="9">
        <f t="shared" si="32"/>
        <v>2024</v>
      </c>
      <c r="D2082" s="9" t="str">
        <f>TEXT(salestable[[#This Row],[OrderDate]],"MMM")</f>
        <v>Mar</v>
      </c>
      <c r="E2082" s="9" t="s">
        <v>5802</v>
      </c>
      <c r="F2082" s="9" t="s">
        <v>1732</v>
      </c>
      <c r="G2082" s="9" t="s">
        <v>196</v>
      </c>
      <c r="H2082" s="9" t="s">
        <v>197</v>
      </c>
      <c r="I2082" s="9" t="s">
        <v>180</v>
      </c>
      <c r="J2082" s="9" t="s">
        <v>39</v>
      </c>
      <c r="K2082" s="25">
        <v>4</v>
      </c>
      <c r="L2082" s="11">
        <v>49.69</v>
      </c>
      <c r="M2082" s="12">
        <v>0.1</v>
      </c>
      <c r="N2082" s="13">
        <v>0</v>
      </c>
      <c r="O2082" s="13">
        <v>7.84</v>
      </c>
      <c r="P2082" s="13">
        <v>186.72</v>
      </c>
      <c r="Q2082" s="9" t="s">
        <v>40</v>
      </c>
      <c r="R2082" s="9" t="s">
        <v>28</v>
      </c>
      <c r="S2082" s="9" t="s">
        <v>29</v>
      </c>
      <c r="T2082" s="9" t="s">
        <v>30</v>
      </c>
      <c r="U2082" s="9" t="s">
        <v>31</v>
      </c>
      <c r="V2082" s="9" t="s">
        <v>3231</v>
      </c>
    </row>
    <row r="2083" spans="1:22" ht="17.100000000000001" customHeight="1" x14ac:dyDescent="0.25">
      <c r="A2083" s="29" t="s">
        <v>5803</v>
      </c>
      <c r="B2083" s="15">
        <v>44125</v>
      </c>
      <c r="C2083" s="9">
        <f t="shared" si="32"/>
        <v>2020</v>
      </c>
      <c r="D2083" s="9" t="str">
        <f>TEXT(salestable[[#This Row],[OrderDate]],"MMM")</f>
        <v>Oct</v>
      </c>
      <c r="E2083" s="14" t="s">
        <v>5804</v>
      </c>
      <c r="F2083" s="14" t="s">
        <v>620</v>
      </c>
      <c r="G2083" s="14" t="s">
        <v>374</v>
      </c>
      <c r="H2083" s="14" t="s">
        <v>375</v>
      </c>
      <c r="I2083" s="14" t="s">
        <v>108</v>
      </c>
      <c r="J2083" s="14" t="s">
        <v>68</v>
      </c>
      <c r="K2083" s="25">
        <v>4</v>
      </c>
      <c r="L2083" s="16">
        <v>195.99</v>
      </c>
      <c r="M2083" s="17">
        <v>0</v>
      </c>
      <c r="N2083" s="18">
        <v>62.72</v>
      </c>
      <c r="O2083" s="18">
        <v>4.43</v>
      </c>
      <c r="P2083" s="18">
        <v>851.11</v>
      </c>
      <c r="Q2083" s="14" t="s">
        <v>27</v>
      </c>
      <c r="R2083" s="14" t="s">
        <v>28</v>
      </c>
      <c r="S2083" s="14" t="s">
        <v>339</v>
      </c>
      <c r="T2083" s="14" t="s">
        <v>82</v>
      </c>
      <c r="U2083" s="14" t="s">
        <v>43</v>
      </c>
      <c r="V2083" s="14" t="s">
        <v>3599</v>
      </c>
    </row>
    <row r="2084" spans="1:22" ht="17.100000000000001" customHeight="1" x14ac:dyDescent="0.25">
      <c r="A2084" s="28" t="s">
        <v>5805</v>
      </c>
      <c r="B2084" s="10">
        <v>45078</v>
      </c>
      <c r="C2084" s="9">
        <f t="shared" si="32"/>
        <v>2023</v>
      </c>
      <c r="D2084" s="9" t="str">
        <f>TEXT(salestable[[#This Row],[OrderDate]],"MMM")</f>
        <v>Jun</v>
      </c>
      <c r="E2084" s="9" t="s">
        <v>5806</v>
      </c>
      <c r="F2084" s="9" t="s">
        <v>1137</v>
      </c>
      <c r="G2084" s="9" t="s">
        <v>521</v>
      </c>
      <c r="H2084" s="9" t="s">
        <v>522</v>
      </c>
      <c r="I2084" s="9" t="s">
        <v>25</v>
      </c>
      <c r="J2084" s="9" t="s">
        <v>39</v>
      </c>
      <c r="K2084" s="25">
        <v>5</v>
      </c>
      <c r="L2084" s="11">
        <v>24.31</v>
      </c>
      <c r="M2084" s="12">
        <v>0</v>
      </c>
      <c r="N2084" s="13">
        <v>6.08</v>
      </c>
      <c r="O2084" s="13">
        <v>7.87</v>
      </c>
      <c r="P2084" s="13">
        <v>135.5</v>
      </c>
      <c r="Q2084" s="9" t="s">
        <v>69</v>
      </c>
      <c r="R2084" s="9" t="s">
        <v>28</v>
      </c>
      <c r="S2084" s="9" t="s">
        <v>221</v>
      </c>
      <c r="T2084" s="9" t="s">
        <v>222</v>
      </c>
      <c r="U2084" s="9" t="s">
        <v>43</v>
      </c>
      <c r="V2084" s="9" t="s">
        <v>189</v>
      </c>
    </row>
    <row r="2085" spans="1:22" ht="17.100000000000001" customHeight="1" x14ac:dyDescent="0.25">
      <c r="A2085" s="29" t="s">
        <v>5807</v>
      </c>
      <c r="B2085" s="15">
        <v>45379</v>
      </c>
      <c r="C2085" s="9">
        <f t="shared" si="32"/>
        <v>2024</v>
      </c>
      <c r="D2085" s="9" t="str">
        <f>TEXT(salestable[[#This Row],[OrderDate]],"MMM")</f>
        <v>Mar</v>
      </c>
      <c r="E2085" s="14" t="s">
        <v>5808</v>
      </c>
      <c r="F2085" s="14" t="s">
        <v>271</v>
      </c>
      <c r="G2085" s="14" t="s">
        <v>121</v>
      </c>
      <c r="H2085" s="14" t="s">
        <v>122</v>
      </c>
      <c r="I2085" s="14" t="s">
        <v>98</v>
      </c>
      <c r="J2085" s="14" t="s">
        <v>58</v>
      </c>
      <c r="K2085" s="25">
        <v>1</v>
      </c>
      <c r="L2085" s="16">
        <v>193.43</v>
      </c>
      <c r="M2085" s="17">
        <v>0.15</v>
      </c>
      <c r="N2085" s="18">
        <v>0</v>
      </c>
      <c r="O2085" s="18">
        <v>2</v>
      </c>
      <c r="P2085" s="18">
        <v>166.42</v>
      </c>
      <c r="Q2085" s="14" t="s">
        <v>153</v>
      </c>
      <c r="R2085" s="14" t="s">
        <v>28</v>
      </c>
      <c r="S2085" s="14" t="s">
        <v>228</v>
      </c>
      <c r="T2085" s="14" t="s">
        <v>82</v>
      </c>
      <c r="U2085" s="14" t="s">
        <v>235</v>
      </c>
      <c r="V2085" s="14" t="s">
        <v>5809</v>
      </c>
    </row>
    <row r="2086" spans="1:22" ht="17.100000000000001" customHeight="1" x14ac:dyDescent="0.25">
      <c r="A2086" s="28" t="s">
        <v>5810</v>
      </c>
      <c r="B2086" s="10">
        <v>44900</v>
      </c>
      <c r="C2086" s="9">
        <f t="shared" si="32"/>
        <v>2022</v>
      </c>
      <c r="D2086" s="9" t="str">
        <f>TEXT(salestable[[#This Row],[OrderDate]],"MMM")</f>
        <v>Dec</v>
      </c>
      <c r="E2086" s="9" t="s">
        <v>5811</v>
      </c>
      <c r="F2086" s="9" t="s">
        <v>150</v>
      </c>
      <c r="G2086" s="9" t="s">
        <v>77</v>
      </c>
      <c r="H2086" s="9" t="s">
        <v>78</v>
      </c>
      <c r="I2086" s="9" t="s">
        <v>25</v>
      </c>
      <c r="J2086" s="9" t="s">
        <v>26</v>
      </c>
      <c r="K2086" s="25">
        <v>3</v>
      </c>
      <c r="L2086" s="11">
        <v>555.59</v>
      </c>
      <c r="M2086" s="12">
        <v>0.15</v>
      </c>
      <c r="N2086" s="13">
        <v>170.01</v>
      </c>
      <c r="O2086" s="13">
        <v>0.3</v>
      </c>
      <c r="P2086" s="13">
        <v>1587.06</v>
      </c>
      <c r="Q2086" s="9" t="s">
        <v>40</v>
      </c>
      <c r="R2086" s="9" t="s">
        <v>28</v>
      </c>
      <c r="S2086" s="9" t="s">
        <v>60</v>
      </c>
      <c r="T2086" s="9" t="s">
        <v>61</v>
      </c>
      <c r="U2086" s="9" t="s">
        <v>43</v>
      </c>
      <c r="V2086" s="9" t="s">
        <v>1421</v>
      </c>
    </row>
    <row r="2087" spans="1:22" ht="17.100000000000001" customHeight="1" x14ac:dyDescent="0.25">
      <c r="A2087" s="29" t="s">
        <v>5812</v>
      </c>
      <c r="B2087" s="15">
        <v>45521</v>
      </c>
      <c r="C2087" s="9">
        <f t="shared" si="32"/>
        <v>2024</v>
      </c>
      <c r="D2087" s="9" t="str">
        <f>TEXT(salestable[[#This Row],[OrderDate]],"MMM")</f>
        <v>Aug</v>
      </c>
      <c r="E2087" s="14" t="s">
        <v>5813</v>
      </c>
      <c r="F2087" s="14" t="s">
        <v>1292</v>
      </c>
      <c r="G2087" s="14" t="s">
        <v>380</v>
      </c>
      <c r="H2087" s="14" t="s">
        <v>381</v>
      </c>
      <c r="I2087" s="14" t="s">
        <v>98</v>
      </c>
      <c r="J2087" s="14" t="s">
        <v>26</v>
      </c>
      <c r="K2087" s="25">
        <v>2</v>
      </c>
      <c r="L2087" s="16">
        <v>491.24</v>
      </c>
      <c r="M2087" s="17">
        <v>0.05</v>
      </c>
      <c r="N2087" s="18">
        <v>46.67</v>
      </c>
      <c r="O2087" s="18">
        <v>12.04</v>
      </c>
      <c r="P2087" s="18">
        <v>992.07</v>
      </c>
      <c r="Q2087" s="14" t="s">
        <v>40</v>
      </c>
      <c r="R2087" s="14" t="s">
        <v>28</v>
      </c>
      <c r="S2087" s="14" t="s">
        <v>81</v>
      </c>
      <c r="T2087" s="14" t="s">
        <v>82</v>
      </c>
      <c r="U2087" s="14" t="s">
        <v>43</v>
      </c>
      <c r="V2087" s="14" t="s">
        <v>3011</v>
      </c>
    </row>
    <row r="2088" spans="1:22" ht="17.100000000000001" customHeight="1" x14ac:dyDescent="0.25">
      <c r="A2088" s="28" t="s">
        <v>5814</v>
      </c>
      <c r="B2088" s="10">
        <v>44967</v>
      </c>
      <c r="C2088" s="9">
        <f t="shared" si="32"/>
        <v>2023</v>
      </c>
      <c r="D2088" s="9" t="str">
        <f>TEXT(salestable[[#This Row],[OrderDate]],"MMM")</f>
        <v>Feb</v>
      </c>
      <c r="E2088" s="9" t="s">
        <v>5815</v>
      </c>
      <c r="F2088" s="9" t="s">
        <v>47</v>
      </c>
      <c r="G2088" s="9" t="s">
        <v>226</v>
      </c>
      <c r="H2088" s="9" t="s">
        <v>227</v>
      </c>
      <c r="I2088" s="9" t="s">
        <v>25</v>
      </c>
      <c r="J2088" s="9" t="s">
        <v>79</v>
      </c>
      <c r="K2088" s="25">
        <v>1</v>
      </c>
      <c r="L2088" s="11">
        <v>113.35</v>
      </c>
      <c r="M2088" s="12">
        <v>0</v>
      </c>
      <c r="N2088" s="13">
        <v>20.399999999999999</v>
      </c>
      <c r="O2088" s="13">
        <v>7.92</v>
      </c>
      <c r="P2088" s="13">
        <v>141.66999999999999</v>
      </c>
      <c r="Q2088" s="9" t="s">
        <v>69</v>
      </c>
      <c r="R2088" s="9" t="s">
        <v>181</v>
      </c>
      <c r="S2088" s="9" t="s">
        <v>221</v>
      </c>
      <c r="T2088" s="9" t="s">
        <v>222</v>
      </c>
      <c r="U2088" s="9" t="s">
        <v>43</v>
      </c>
      <c r="V2088" s="9" t="s">
        <v>5816</v>
      </c>
    </row>
    <row r="2089" spans="1:22" ht="17.100000000000001" customHeight="1" x14ac:dyDescent="0.25">
      <c r="A2089" s="29" t="s">
        <v>5817</v>
      </c>
      <c r="B2089" s="15">
        <v>45087</v>
      </c>
      <c r="C2089" s="9">
        <f t="shared" si="32"/>
        <v>2023</v>
      </c>
      <c r="D2089" s="9" t="str">
        <f>TEXT(salestable[[#This Row],[OrderDate]],"MMM")</f>
        <v>Jun</v>
      </c>
      <c r="E2089" s="14" t="s">
        <v>5818</v>
      </c>
      <c r="F2089" s="14" t="s">
        <v>684</v>
      </c>
      <c r="G2089" s="14" t="s">
        <v>48</v>
      </c>
      <c r="H2089" s="14" t="s">
        <v>49</v>
      </c>
      <c r="I2089" s="14" t="s">
        <v>25</v>
      </c>
      <c r="J2089" s="14" t="s">
        <v>263</v>
      </c>
      <c r="K2089" s="25">
        <v>2</v>
      </c>
      <c r="L2089" s="16">
        <v>249.92</v>
      </c>
      <c r="M2089" s="17">
        <v>0</v>
      </c>
      <c r="N2089" s="18">
        <v>0</v>
      </c>
      <c r="O2089" s="18">
        <v>6.67</v>
      </c>
      <c r="P2089" s="18">
        <v>506.51</v>
      </c>
      <c r="Q2089" s="14" t="s">
        <v>80</v>
      </c>
      <c r="R2089" s="14" t="s">
        <v>28</v>
      </c>
      <c r="S2089" s="14" t="s">
        <v>221</v>
      </c>
      <c r="T2089" s="14" t="s">
        <v>222</v>
      </c>
      <c r="U2089" s="14" t="s">
        <v>43</v>
      </c>
      <c r="V2089" s="14" t="s">
        <v>4730</v>
      </c>
    </row>
    <row r="2090" spans="1:22" ht="17.100000000000001" customHeight="1" x14ac:dyDescent="0.25">
      <c r="A2090" s="28" t="s">
        <v>5819</v>
      </c>
      <c r="B2090" s="10">
        <v>43847</v>
      </c>
      <c r="C2090" s="9">
        <f t="shared" si="32"/>
        <v>2020</v>
      </c>
      <c r="D2090" s="9" t="str">
        <f>TEXT(salestable[[#This Row],[OrderDate]],"MMM")</f>
        <v>Jan</v>
      </c>
      <c r="E2090" s="9" t="s">
        <v>5820</v>
      </c>
      <c r="F2090" s="9" t="s">
        <v>538</v>
      </c>
      <c r="G2090" s="9" t="s">
        <v>23</v>
      </c>
      <c r="H2090" s="9" t="s">
        <v>24</v>
      </c>
      <c r="I2090" s="9" t="s">
        <v>38</v>
      </c>
      <c r="J2090" s="9" t="s">
        <v>68</v>
      </c>
      <c r="K2090" s="25">
        <v>5</v>
      </c>
      <c r="L2090" s="11">
        <v>466.68</v>
      </c>
      <c r="M2090" s="12">
        <v>0.05</v>
      </c>
      <c r="N2090" s="13">
        <v>177.34</v>
      </c>
      <c r="O2090" s="13">
        <v>8.6300000000000008</v>
      </c>
      <c r="P2090" s="13">
        <v>2402.6999999999998</v>
      </c>
      <c r="Q2090" s="9" t="s">
        <v>69</v>
      </c>
      <c r="R2090" s="9" t="s">
        <v>28</v>
      </c>
      <c r="S2090" s="9" t="s">
        <v>29</v>
      </c>
      <c r="T2090" s="9" t="s">
        <v>30</v>
      </c>
      <c r="U2090" s="9" t="s">
        <v>43</v>
      </c>
      <c r="V2090" s="9" t="s">
        <v>5821</v>
      </c>
    </row>
    <row r="2091" spans="1:22" ht="17.100000000000001" customHeight="1" x14ac:dyDescent="0.25">
      <c r="A2091" s="29" t="s">
        <v>5822</v>
      </c>
      <c r="B2091" s="15">
        <v>44190</v>
      </c>
      <c r="C2091" s="9">
        <f t="shared" si="32"/>
        <v>2020</v>
      </c>
      <c r="D2091" s="9" t="str">
        <f>TEXT(salestable[[#This Row],[OrderDate]],"MMM")</f>
        <v>Dec</v>
      </c>
      <c r="E2091" s="14" t="s">
        <v>5823</v>
      </c>
      <c r="F2091" s="14" t="s">
        <v>712</v>
      </c>
      <c r="G2091" s="14" t="s">
        <v>456</v>
      </c>
      <c r="H2091" s="14" t="s">
        <v>457</v>
      </c>
      <c r="I2091" s="14" t="s">
        <v>38</v>
      </c>
      <c r="J2091" s="14" t="s">
        <v>39</v>
      </c>
      <c r="K2091" s="25">
        <v>1</v>
      </c>
      <c r="L2091" s="16">
        <v>578.45000000000005</v>
      </c>
      <c r="M2091" s="17">
        <v>0.15</v>
      </c>
      <c r="N2091" s="18">
        <v>24.58</v>
      </c>
      <c r="O2091" s="18">
        <v>3.87</v>
      </c>
      <c r="P2091" s="18">
        <v>520.13</v>
      </c>
      <c r="Q2091" s="14" t="s">
        <v>153</v>
      </c>
      <c r="R2091" s="14" t="s">
        <v>28</v>
      </c>
      <c r="S2091" s="14" t="s">
        <v>124</v>
      </c>
      <c r="T2091" s="14" t="s">
        <v>125</v>
      </c>
      <c r="U2091" s="14" t="s">
        <v>31</v>
      </c>
      <c r="V2091" s="14" t="s">
        <v>5824</v>
      </c>
    </row>
    <row r="2092" spans="1:22" ht="17.100000000000001" customHeight="1" x14ac:dyDescent="0.25">
      <c r="A2092" s="28" t="s">
        <v>5825</v>
      </c>
      <c r="B2092" s="10">
        <v>45077</v>
      </c>
      <c r="C2092" s="9">
        <f t="shared" si="32"/>
        <v>2023</v>
      </c>
      <c r="D2092" s="9" t="str">
        <f>TEXT(salestable[[#This Row],[OrderDate]],"MMM")</f>
        <v>May</v>
      </c>
      <c r="E2092" s="9" t="s">
        <v>5826</v>
      </c>
      <c r="F2092" s="9" t="s">
        <v>885</v>
      </c>
      <c r="G2092" s="9" t="s">
        <v>783</v>
      </c>
      <c r="H2092" s="9" t="s">
        <v>784</v>
      </c>
      <c r="I2092" s="9" t="s">
        <v>25</v>
      </c>
      <c r="J2092" s="9" t="s">
        <v>68</v>
      </c>
      <c r="K2092" s="25">
        <v>1</v>
      </c>
      <c r="L2092" s="11">
        <v>342.22</v>
      </c>
      <c r="M2092" s="12">
        <v>0.05</v>
      </c>
      <c r="N2092" s="13">
        <v>16.260000000000002</v>
      </c>
      <c r="O2092" s="13">
        <v>0.09</v>
      </c>
      <c r="P2092" s="13">
        <v>341.46</v>
      </c>
      <c r="Q2092" s="9" t="s">
        <v>27</v>
      </c>
      <c r="R2092" s="9" t="s">
        <v>28</v>
      </c>
      <c r="S2092" s="9" t="s">
        <v>182</v>
      </c>
      <c r="T2092" s="9" t="s">
        <v>183</v>
      </c>
      <c r="U2092" s="9" t="s">
        <v>43</v>
      </c>
      <c r="V2092" s="9" t="s">
        <v>5827</v>
      </c>
    </row>
    <row r="2093" spans="1:22" ht="17.100000000000001" customHeight="1" x14ac:dyDescent="0.25">
      <c r="A2093" s="29" t="s">
        <v>5828</v>
      </c>
      <c r="B2093" s="15">
        <v>44696</v>
      </c>
      <c r="C2093" s="9">
        <f t="shared" si="32"/>
        <v>2022</v>
      </c>
      <c r="D2093" s="9" t="str">
        <f>TEXT(salestable[[#This Row],[OrderDate]],"MMM")</f>
        <v>May</v>
      </c>
      <c r="E2093" s="14" t="s">
        <v>5829</v>
      </c>
      <c r="F2093" s="14" t="s">
        <v>253</v>
      </c>
      <c r="G2093" s="14" t="s">
        <v>945</v>
      </c>
      <c r="H2093" s="14" t="s">
        <v>946</v>
      </c>
      <c r="I2093" s="14" t="s">
        <v>50</v>
      </c>
      <c r="J2093" s="14" t="s">
        <v>354</v>
      </c>
      <c r="K2093" s="25">
        <v>2</v>
      </c>
      <c r="L2093" s="16">
        <v>185.47</v>
      </c>
      <c r="M2093" s="17">
        <v>0.25</v>
      </c>
      <c r="N2093" s="18">
        <v>33.380000000000003</v>
      </c>
      <c r="O2093" s="18">
        <v>7.99</v>
      </c>
      <c r="P2093" s="18">
        <v>319.58</v>
      </c>
      <c r="Q2093" s="14" t="s">
        <v>27</v>
      </c>
      <c r="R2093" s="14" t="s">
        <v>28</v>
      </c>
      <c r="S2093" s="14" t="s">
        <v>339</v>
      </c>
      <c r="T2093" s="14" t="s">
        <v>82</v>
      </c>
      <c r="U2093" s="14" t="s">
        <v>43</v>
      </c>
      <c r="V2093" s="14" t="s">
        <v>4133</v>
      </c>
    </row>
    <row r="2094" spans="1:22" ht="17.100000000000001" customHeight="1" x14ac:dyDescent="0.25">
      <c r="A2094" s="28" t="s">
        <v>5830</v>
      </c>
      <c r="B2094" s="10">
        <v>44530</v>
      </c>
      <c r="C2094" s="9">
        <f t="shared" si="32"/>
        <v>2021</v>
      </c>
      <c r="D2094" s="9" t="str">
        <f>TEXT(salestable[[#This Row],[OrderDate]],"MMM")</f>
        <v>Nov</v>
      </c>
      <c r="E2094" s="9" t="s">
        <v>5831</v>
      </c>
      <c r="F2094" s="9" t="s">
        <v>1133</v>
      </c>
      <c r="G2094" s="9" t="s">
        <v>492</v>
      </c>
      <c r="H2094" s="9" t="s">
        <v>493</v>
      </c>
      <c r="I2094" s="9" t="s">
        <v>180</v>
      </c>
      <c r="J2094" s="9" t="s">
        <v>79</v>
      </c>
      <c r="K2094" s="25">
        <v>1</v>
      </c>
      <c r="L2094" s="11">
        <v>324.33999999999997</v>
      </c>
      <c r="M2094" s="12">
        <v>0.15</v>
      </c>
      <c r="N2094" s="13">
        <v>49.62</v>
      </c>
      <c r="O2094" s="13">
        <v>1.4</v>
      </c>
      <c r="P2094" s="13">
        <v>326.70999999999998</v>
      </c>
      <c r="Q2094" s="9" t="s">
        <v>80</v>
      </c>
      <c r="R2094" s="9" t="s">
        <v>28</v>
      </c>
      <c r="S2094" s="9" t="s">
        <v>89</v>
      </c>
      <c r="T2094" s="9" t="s">
        <v>90</v>
      </c>
      <c r="U2094" s="9" t="s">
        <v>43</v>
      </c>
      <c r="V2094" s="9" t="s">
        <v>4431</v>
      </c>
    </row>
    <row r="2095" spans="1:22" ht="17.100000000000001" customHeight="1" x14ac:dyDescent="0.25">
      <c r="A2095" s="29" t="s">
        <v>5832</v>
      </c>
      <c r="B2095" s="15">
        <v>44278</v>
      </c>
      <c r="C2095" s="9">
        <f t="shared" si="32"/>
        <v>2021</v>
      </c>
      <c r="D2095" s="9" t="str">
        <f>TEXT(salestable[[#This Row],[OrderDate]],"MMM")</f>
        <v>Mar</v>
      </c>
      <c r="E2095" s="14" t="s">
        <v>5004</v>
      </c>
      <c r="F2095" s="14" t="s">
        <v>1892</v>
      </c>
      <c r="G2095" s="14" t="s">
        <v>233</v>
      </c>
      <c r="H2095" s="14" t="s">
        <v>234</v>
      </c>
      <c r="I2095" s="14" t="s">
        <v>50</v>
      </c>
      <c r="J2095" s="14" t="s">
        <v>68</v>
      </c>
      <c r="K2095" s="25">
        <v>3</v>
      </c>
      <c r="L2095" s="16">
        <v>573.84</v>
      </c>
      <c r="M2095" s="17">
        <v>0</v>
      </c>
      <c r="N2095" s="18">
        <v>86.08</v>
      </c>
      <c r="O2095" s="18">
        <v>12.37</v>
      </c>
      <c r="P2095" s="18">
        <v>1819.97</v>
      </c>
      <c r="Q2095" s="14" t="s">
        <v>80</v>
      </c>
      <c r="R2095" s="14" t="s">
        <v>132</v>
      </c>
      <c r="S2095" s="14" t="s">
        <v>166</v>
      </c>
      <c r="T2095" s="14" t="s">
        <v>167</v>
      </c>
      <c r="U2095" s="14" t="s">
        <v>43</v>
      </c>
      <c r="V2095" s="14" t="s">
        <v>1149</v>
      </c>
    </row>
    <row r="2096" spans="1:22" ht="17.100000000000001" customHeight="1" x14ac:dyDescent="0.25">
      <c r="A2096" s="28" t="s">
        <v>5833</v>
      </c>
      <c r="B2096" s="10">
        <v>44686</v>
      </c>
      <c r="C2096" s="9">
        <f t="shared" si="32"/>
        <v>2022</v>
      </c>
      <c r="D2096" s="9" t="str">
        <f>TEXT(salestable[[#This Row],[OrderDate]],"MMM")</f>
        <v>May</v>
      </c>
      <c r="E2096" s="9" t="s">
        <v>5834</v>
      </c>
      <c r="F2096" s="9" t="s">
        <v>373</v>
      </c>
      <c r="G2096" s="9" t="s">
        <v>352</v>
      </c>
      <c r="H2096" s="9" t="s">
        <v>353</v>
      </c>
      <c r="I2096" s="9" t="s">
        <v>25</v>
      </c>
      <c r="J2096" s="9" t="s">
        <v>256</v>
      </c>
      <c r="K2096" s="25">
        <v>2</v>
      </c>
      <c r="L2096" s="11">
        <v>435.8</v>
      </c>
      <c r="M2096" s="12">
        <v>0.1</v>
      </c>
      <c r="N2096" s="13">
        <v>62.76</v>
      </c>
      <c r="O2096" s="13">
        <v>14.79</v>
      </c>
      <c r="P2096" s="13">
        <v>861.99</v>
      </c>
      <c r="Q2096" s="9" t="s">
        <v>69</v>
      </c>
      <c r="R2096" s="9" t="s">
        <v>28</v>
      </c>
      <c r="S2096" s="9" t="s">
        <v>29</v>
      </c>
      <c r="T2096" s="9" t="s">
        <v>30</v>
      </c>
      <c r="U2096" s="9" t="s">
        <v>43</v>
      </c>
      <c r="V2096" s="9" t="s">
        <v>5835</v>
      </c>
    </row>
    <row r="2097" spans="1:22" ht="17.100000000000001" customHeight="1" x14ac:dyDescent="0.25">
      <c r="A2097" s="29" t="s">
        <v>5836</v>
      </c>
      <c r="B2097" s="15">
        <v>44195</v>
      </c>
      <c r="C2097" s="9">
        <f t="shared" si="32"/>
        <v>2020</v>
      </c>
      <c r="D2097" s="9" t="str">
        <f>TEXT(salestable[[#This Row],[OrderDate]],"MMM")</f>
        <v>Dec</v>
      </c>
      <c r="E2097" s="14" t="s">
        <v>5837</v>
      </c>
      <c r="F2097" s="14" t="s">
        <v>1081</v>
      </c>
      <c r="G2097" s="14" t="s">
        <v>319</v>
      </c>
      <c r="H2097" s="14" t="s">
        <v>320</v>
      </c>
      <c r="I2097" s="14" t="s">
        <v>108</v>
      </c>
      <c r="J2097" s="14" t="s">
        <v>39</v>
      </c>
      <c r="K2097" s="25">
        <v>4</v>
      </c>
      <c r="L2097" s="16">
        <v>7.66</v>
      </c>
      <c r="M2097" s="17">
        <v>0.1</v>
      </c>
      <c r="N2097" s="18">
        <v>0</v>
      </c>
      <c r="O2097" s="18">
        <v>3.24</v>
      </c>
      <c r="P2097" s="18">
        <v>30.82</v>
      </c>
      <c r="Q2097" s="14" t="s">
        <v>69</v>
      </c>
      <c r="R2097" s="14" t="s">
        <v>28</v>
      </c>
      <c r="S2097" s="14" t="s">
        <v>228</v>
      </c>
      <c r="T2097" s="14" t="s">
        <v>82</v>
      </c>
      <c r="U2097" s="14" t="s">
        <v>43</v>
      </c>
      <c r="V2097" s="14" t="s">
        <v>5838</v>
      </c>
    </row>
    <row r="2098" spans="1:22" ht="17.100000000000001" customHeight="1" x14ac:dyDescent="0.25">
      <c r="A2098" s="28" t="s">
        <v>5839</v>
      </c>
      <c r="B2098" s="10">
        <v>44505</v>
      </c>
      <c r="C2098" s="9">
        <f t="shared" si="32"/>
        <v>2021</v>
      </c>
      <c r="D2098" s="9" t="str">
        <f>TEXT(salestable[[#This Row],[OrderDate]],"MMM")</f>
        <v>Nov</v>
      </c>
      <c r="E2098" s="9" t="s">
        <v>5840</v>
      </c>
      <c r="F2098" s="9" t="s">
        <v>207</v>
      </c>
      <c r="G2098" s="9" t="s">
        <v>56</v>
      </c>
      <c r="H2098" s="9" t="s">
        <v>57</v>
      </c>
      <c r="I2098" s="9" t="s">
        <v>108</v>
      </c>
      <c r="J2098" s="9" t="s">
        <v>79</v>
      </c>
      <c r="K2098" s="25">
        <v>5</v>
      </c>
      <c r="L2098" s="11">
        <v>438.62</v>
      </c>
      <c r="M2098" s="12">
        <v>0.05</v>
      </c>
      <c r="N2098" s="13">
        <v>0</v>
      </c>
      <c r="O2098" s="13">
        <v>5.74</v>
      </c>
      <c r="P2098" s="13">
        <v>2089.1799999999998</v>
      </c>
      <c r="Q2098" s="9" t="s">
        <v>80</v>
      </c>
      <c r="R2098" s="9" t="s">
        <v>28</v>
      </c>
      <c r="S2098" s="9" t="s">
        <v>145</v>
      </c>
      <c r="T2098" s="9" t="s">
        <v>146</v>
      </c>
      <c r="U2098" s="9" t="s">
        <v>43</v>
      </c>
      <c r="V2098" s="9" t="s">
        <v>3839</v>
      </c>
    </row>
    <row r="2099" spans="1:22" ht="17.100000000000001" customHeight="1" x14ac:dyDescent="0.25">
      <c r="A2099" s="29" t="s">
        <v>5841</v>
      </c>
      <c r="B2099" s="15">
        <v>44838</v>
      </c>
      <c r="C2099" s="9">
        <f t="shared" si="32"/>
        <v>2022</v>
      </c>
      <c r="D2099" s="9" t="str">
        <f>TEXT(salestable[[#This Row],[OrderDate]],"MMM")</f>
        <v>Oct</v>
      </c>
      <c r="E2099" s="14" t="s">
        <v>5842</v>
      </c>
      <c r="F2099" s="14" t="s">
        <v>1092</v>
      </c>
      <c r="G2099" s="14" t="s">
        <v>121</v>
      </c>
      <c r="H2099" s="14" t="s">
        <v>122</v>
      </c>
      <c r="I2099" s="14" t="s">
        <v>25</v>
      </c>
      <c r="J2099" s="14" t="s">
        <v>39</v>
      </c>
      <c r="K2099" s="25">
        <v>2</v>
      </c>
      <c r="L2099" s="16">
        <v>425.16</v>
      </c>
      <c r="M2099" s="17">
        <v>0.3</v>
      </c>
      <c r="N2099" s="18">
        <v>71.430000000000007</v>
      </c>
      <c r="O2099" s="18">
        <v>7.43</v>
      </c>
      <c r="P2099" s="18">
        <v>674.08</v>
      </c>
      <c r="Q2099" s="14" t="s">
        <v>40</v>
      </c>
      <c r="R2099" s="14" t="s">
        <v>28</v>
      </c>
      <c r="S2099" s="14" t="s">
        <v>339</v>
      </c>
      <c r="T2099" s="14" t="s">
        <v>82</v>
      </c>
      <c r="U2099" s="14" t="s">
        <v>31</v>
      </c>
      <c r="V2099" s="14" t="s">
        <v>1624</v>
      </c>
    </row>
    <row r="2100" spans="1:22" ht="17.100000000000001" customHeight="1" x14ac:dyDescent="0.25">
      <c r="A2100" s="28" t="s">
        <v>5843</v>
      </c>
      <c r="B2100" s="10">
        <v>45180</v>
      </c>
      <c r="C2100" s="9">
        <f t="shared" si="32"/>
        <v>2023</v>
      </c>
      <c r="D2100" s="9" t="str">
        <f>TEXT(salestable[[#This Row],[OrderDate]],"MMM")</f>
        <v>Sep</v>
      </c>
      <c r="E2100" s="9" t="s">
        <v>5844</v>
      </c>
      <c r="F2100" s="9" t="s">
        <v>55</v>
      </c>
      <c r="G2100" s="9" t="s">
        <v>121</v>
      </c>
      <c r="H2100" s="9" t="s">
        <v>122</v>
      </c>
      <c r="I2100" s="9" t="s">
        <v>108</v>
      </c>
      <c r="J2100" s="9" t="s">
        <v>68</v>
      </c>
      <c r="K2100" s="25">
        <v>4</v>
      </c>
      <c r="L2100" s="11">
        <v>478.7</v>
      </c>
      <c r="M2100" s="12">
        <v>0.05</v>
      </c>
      <c r="N2100" s="13">
        <v>218.29</v>
      </c>
      <c r="O2100" s="13">
        <v>4.8600000000000003</v>
      </c>
      <c r="P2100" s="13">
        <v>2042.21</v>
      </c>
      <c r="Q2100" s="9" t="s">
        <v>40</v>
      </c>
      <c r="R2100" s="9" t="s">
        <v>28</v>
      </c>
      <c r="S2100" s="9" t="s">
        <v>29</v>
      </c>
      <c r="T2100" s="9" t="s">
        <v>30</v>
      </c>
      <c r="U2100" s="9" t="s">
        <v>43</v>
      </c>
      <c r="V2100" s="9" t="s">
        <v>5845</v>
      </c>
    </row>
    <row r="2101" spans="1:22" ht="17.100000000000001" customHeight="1" x14ac:dyDescent="0.25">
      <c r="A2101" s="29" t="s">
        <v>5846</v>
      </c>
      <c r="B2101" s="15">
        <v>44297</v>
      </c>
      <c r="C2101" s="9">
        <f t="shared" si="32"/>
        <v>2021</v>
      </c>
      <c r="D2101" s="9" t="str">
        <f>TEXT(salestable[[#This Row],[OrderDate]],"MMM")</f>
        <v>Apr</v>
      </c>
      <c r="E2101" s="14" t="s">
        <v>5847</v>
      </c>
      <c r="F2101" s="14" t="s">
        <v>624</v>
      </c>
      <c r="G2101" s="14" t="s">
        <v>783</v>
      </c>
      <c r="H2101" s="14" t="s">
        <v>784</v>
      </c>
      <c r="I2101" s="14" t="s">
        <v>25</v>
      </c>
      <c r="J2101" s="14" t="s">
        <v>109</v>
      </c>
      <c r="K2101" s="25">
        <v>2</v>
      </c>
      <c r="L2101" s="16">
        <v>440.86</v>
      </c>
      <c r="M2101" s="17">
        <v>0.1</v>
      </c>
      <c r="N2101" s="18">
        <v>0</v>
      </c>
      <c r="O2101" s="18">
        <v>12.45</v>
      </c>
      <c r="P2101" s="18">
        <v>806</v>
      </c>
      <c r="Q2101" s="14" t="s">
        <v>69</v>
      </c>
      <c r="R2101" s="14" t="s">
        <v>28</v>
      </c>
      <c r="S2101" s="14" t="s">
        <v>116</v>
      </c>
      <c r="T2101" s="14" t="s">
        <v>42</v>
      </c>
      <c r="U2101" s="14" t="s">
        <v>72</v>
      </c>
      <c r="V2101" s="14" t="s">
        <v>5848</v>
      </c>
    </row>
    <row r="2102" spans="1:22" ht="17.100000000000001" customHeight="1" x14ac:dyDescent="0.25">
      <c r="A2102" s="28" t="s">
        <v>5849</v>
      </c>
      <c r="B2102" s="10">
        <v>44244</v>
      </c>
      <c r="C2102" s="9">
        <f t="shared" si="32"/>
        <v>2021</v>
      </c>
      <c r="D2102" s="9" t="str">
        <f>TEXT(salestable[[#This Row],[OrderDate]],"MMM")</f>
        <v>Feb</v>
      </c>
      <c r="E2102" s="9" t="s">
        <v>5850</v>
      </c>
      <c r="F2102" s="9" t="s">
        <v>163</v>
      </c>
      <c r="G2102" s="9" t="s">
        <v>380</v>
      </c>
      <c r="H2102" s="9" t="s">
        <v>381</v>
      </c>
      <c r="I2102" s="9" t="s">
        <v>38</v>
      </c>
      <c r="J2102" s="9" t="s">
        <v>26</v>
      </c>
      <c r="K2102" s="25">
        <v>5</v>
      </c>
      <c r="L2102" s="11">
        <v>165.51</v>
      </c>
      <c r="M2102" s="12">
        <v>0</v>
      </c>
      <c r="N2102" s="13">
        <v>0</v>
      </c>
      <c r="O2102" s="13">
        <v>5.53</v>
      </c>
      <c r="P2102" s="13">
        <v>833.08</v>
      </c>
      <c r="Q2102" s="9" t="s">
        <v>40</v>
      </c>
      <c r="R2102" s="9" t="s">
        <v>132</v>
      </c>
      <c r="S2102" s="9" t="s">
        <v>71</v>
      </c>
      <c r="T2102" s="9" t="s">
        <v>42</v>
      </c>
      <c r="U2102" s="9" t="s">
        <v>31</v>
      </c>
      <c r="V2102" s="9" t="s">
        <v>605</v>
      </c>
    </row>
    <row r="2103" spans="1:22" ht="17.100000000000001" customHeight="1" x14ac:dyDescent="0.25">
      <c r="A2103" s="29" t="s">
        <v>5851</v>
      </c>
      <c r="B2103" s="15">
        <v>45309</v>
      </c>
      <c r="C2103" s="9">
        <f t="shared" si="32"/>
        <v>2024</v>
      </c>
      <c r="D2103" s="9" t="str">
        <f>TEXT(salestable[[#This Row],[OrderDate]],"MMM")</f>
        <v>Jan</v>
      </c>
      <c r="E2103" s="14" t="s">
        <v>5852</v>
      </c>
      <c r="F2103" s="14" t="s">
        <v>425</v>
      </c>
      <c r="G2103" s="14" t="s">
        <v>130</v>
      </c>
      <c r="H2103" s="14" t="s">
        <v>131</v>
      </c>
      <c r="I2103" s="14" t="s">
        <v>108</v>
      </c>
      <c r="J2103" s="14" t="s">
        <v>68</v>
      </c>
      <c r="K2103" s="25">
        <v>4</v>
      </c>
      <c r="L2103" s="16">
        <v>589.91999999999996</v>
      </c>
      <c r="M2103" s="17">
        <v>0.2</v>
      </c>
      <c r="N2103" s="18">
        <v>151.02000000000001</v>
      </c>
      <c r="O2103" s="18">
        <v>4.8600000000000003</v>
      </c>
      <c r="P2103" s="18">
        <v>2043.62</v>
      </c>
      <c r="Q2103" s="14" t="s">
        <v>80</v>
      </c>
      <c r="R2103" s="14" t="s">
        <v>28</v>
      </c>
      <c r="S2103" s="14" t="s">
        <v>81</v>
      </c>
      <c r="T2103" s="14" t="s">
        <v>82</v>
      </c>
      <c r="U2103" s="14" t="s">
        <v>43</v>
      </c>
      <c r="V2103" s="14" t="s">
        <v>3697</v>
      </c>
    </row>
    <row r="2104" spans="1:22" ht="17.100000000000001" customHeight="1" x14ac:dyDescent="0.25">
      <c r="A2104" s="28" t="s">
        <v>5853</v>
      </c>
      <c r="B2104" s="10">
        <v>44416</v>
      </c>
      <c r="C2104" s="9">
        <f t="shared" si="32"/>
        <v>2021</v>
      </c>
      <c r="D2104" s="9" t="str">
        <f>TEXT(salestable[[#This Row],[OrderDate]],"MMM")</f>
        <v>Aug</v>
      </c>
      <c r="E2104" s="9" t="s">
        <v>1677</v>
      </c>
      <c r="F2104" s="9" t="s">
        <v>1002</v>
      </c>
      <c r="G2104" s="9" t="s">
        <v>226</v>
      </c>
      <c r="H2104" s="9" t="s">
        <v>227</v>
      </c>
      <c r="I2104" s="9" t="s">
        <v>25</v>
      </c>
      <c r="J2104" s="9" t="s">
        <v>26</v>
      </c>
      <c r="K2104" s="25">
        <v>2</v>
      </c>
      <c r="L2104" s="11">
        <v>380.95</v>
      </c>
      <c r="M2104" s="12">
        <v>0.25</v>
      </c>
      <c r="N2104" s="13">
        <v>28.57</v>
      </c>
      <c r="O2104" s="13">
        <v>14.75</v>
      </c>
      <c r="P2104" s="13">
        <v>614.74</v>
      </c>
      <c r="Q2104" s="9" t="s">
        <v>27</v>
      </c>
      <c r="R2104" s="9" t="s">
        <v>132</v>
      </c>
      <c r="S2104" s="9" t="s">
        <v>51</v>
      </c>
      <c r="T2104" s="9" t="s">
        <v>42</v>
      </c>
      <c r="U2104" s="9" t="s">
        <v>43</v>
      </c>
      <c r="V2104" s="9" t="s">
        <v>5854</v>
      </c>
    </row>
    <row r="2105" spans="1:22" ht="17.100000000000001" customHeight="1" x14ac:dyDescent="0.25">
      <c r="A2105" s="29" t="s">
        <v>5855</v>
      </c>
      <c r="B2105" s="15">
        <v>45087</v>
      </c>
      <c r="C2105" s="9">
        <f t="shared" si="32"/>
        <v>2023</v>
      </c>
      <c r="D2105" s="9" t="str">
        <f>TEXT(salestable[[#This Row],[OrderDate]],"MMM")</f>
        <v>Jun</v>
      </c>
      <c r="E2105" s="14" t="s">
        <v>5856</v>
      </c>
      <c r="F2105" s="14" t="s">
        <v>779</v>
      </c>
      <c r="G2105" s="14" t="s">
        <v>391</v>
      </c>
      <c r="H2105" s="14" t="s">
        <v>392</v>
      </c>
      <c r="I2105" s="14" t="s">
        <v>25</v>
      </c>
      <c r="J2105" s="14" t="s">
        <v>58</v>
      </c>
      <c r="K2105" s="25">
        <v>2</v>
      </c>
      <c r="L2105" s="16">
        <v>506.24</v>
      </c>
      <c r="M2105" s="17">
        <v>0</v>
      </c>
      <c r="N2105" s="18">
        <v>182.25</v>
      </c>
      <c r="O2105" s="18">
        <v>5.01</v>
      </c>
      <c r="P2105" s="18">
        <v>1199.74</v>
      </c>
      <c r="Q2105" s="14" t="s">
        <v>40</v>
      </c>
      <c r="R2105" s="14" t="s">
        <v>28</v>
      </c>
      <c r="S2105" s="14" t="s">
        <v>210</v>
      </c>
      <c r="T2105" s="14" t="s">
        <v>42</v>
      </c>
      <c r="U2105" s="14" t="s">
        <v>31</v>
      </c>
      <c r="V2105" s="14" t="s">
        <v>2088</v>
      </c>
    </row>
    <row r="2106" spans="1:22" ht="17.100000000000001" customHeight="1" x14ac:dyDescent="0.25">
      <c r="A2106" s="28" t="s">
        <v>5857</v>
      </c>
      <c r="B2106" s="10">
        <v>45078</v>
      </c>
      <c r="C2106" s="9">
        <f t="shared" si="32"/>
        <v>2023</v>
      </c>
      <c r="D2106" s="9" t="str">
        <f>TEXT(salestable[[#This Row],[OrderDate]],"MMM")</f>
        <v>Jun</v>
      </c>
      <c r="E2106" s="9" t="s">
        <v>5858</v>
      </c>
      <c r="F2106" s="9" t="s">
        <v>768</v>
      </c>
      <c r="G2106" s="9" t="s">
        <v>77</v>
      </c>
      <c r="H2106" s="9" t="s">
        <v>78</v>
      </c>
      <c r="I2106" s="9" t="s">
        <v>98</v>
      </c>
      <c r="J2106" s="9" t="s">
        <v>109</v>
      </c>
      <c r="K2106" s="25">
        <v>3</v>
      </c>
      <c r="L2106" s="11">
        <v>10.01</v>
      </c>
      <c r="M2106" s="12">
        <v>0.15</v>
      </c>
      <c r="N2106" s="13">
        <v>2.04</v>
      </c>
      <c r="O2106" s="13">
        <v>0.18</v>
      </c>
      <c r="P2106" s="13">
        <v>27.75</v>
      </c>
      <c r="Q2106" s="9" t="s">
        <v>69</v>
      </c>
      <c r="R2106" s="9" t="s">
        <v>28</v>
      </c>
      <c r="S2106" s="9" t="s">
        <v>71</v>
      </c>
      <c r="T2106" s="9" t="s">
        <v>42</v>
      </c>
      <c r="U2106" s="9" t="s">
        <v>43</v>
      </c>
      <c r="V2106" s="9" t="s">
        <v>2878</v>
      </c>
    </row>
    <row r="2107" spans="1:22" ht="17.100000000000001" customHeight="1" x14ac:dyDescent="0.25">
      <c r="A2107" s="29" t="s">
        <v>5859</v>
      </c>
      <c r="B2107" s="15">
        <v>44824</v>
      </c>
      <c r="C2107" s="9">
        <f t="shared" si="32"/>
        <v>2022</v>
      </c>
      <c r="D2107" s="9" t="str">
        <f>TEXT(salestable[[#This Row],[OrderDate]],"MMM")</f>
        <v>Sep</v>
      </c>
      <c r="E2107" s="14" t="s">
        <v>5860</v>
      </c>
      <c r="F2107" s="14" t="s">
        <v>1372</v>
      </c>
      <c r="G2107" s="14" t="s">
        <v>254</v>
      </c>
      <c r="H2107" s="14" t="s">
        <v>255</v>
      </c>
      <c r="I2107" s="14" t="s">
        <v>180</v>
      </c>
      <c r="J2107" s="14" t="s">
        <v>263</v>
      </c>
      <c r="K2107" s="25">
        <v>5</v>
      </c>
      <c r="L2107" s="16">
        <v>170.73</v>
      </c>
      <c r="M2107" s="17">
        <v>0.2</v>
      </c>
      <c r="N2107" s="18">
        <v>54.63</v>
      </c>
      <c r="O2107" s="18">
        <v>6.13</v>
      </c>
      <c r="P2107" s="18">
        <v>743.68</v>
      </c>
      <c r="Q2107" s="14" t="s">
        <v>69</v>
      </c>
      <c r="R2107" s="14" t="s">
        <v>28</v>
      </c>
      <c r="S2107" s="14" t="s">
        <v>221</v>
      </c>
      <c r="T2107" s="14" t="s">
        <v>222</v>
      </c>
      <c r="U2107" s="14" t="s">
        <v>43</v>
      </c>
      <c r="V2107" s="14" t="s">
        <v>2929</v>
      </c>
    </row>
    <row r="2108" spans="1:22" ht="17.100000000000001" customHeight="1" x14ac:dyDescent="0.25">
      <c r="A2108" s="28" t="s">
        <v>5861</v>
      </c>
      <c r="B2108" s="10">
        <v>45266</v>
      </c>
      <c r="C2108" s="9">
        <f t="shared" si="32"/>
        <v>2023</v>
      </c>
      <c r="D2108" s="9" t="str">
        <f>TEXT(salestable[[#This Row],[OrderDate]],"MMM")</f>
        <v>Dec</v>
      </c>
      <c r="E2108" s="9" t="s">
        <v>5862</v>
      </c>
      <c r="F2108" s="9" t="s">
        <v>55</v>
      </c>
      <c r="G2108" s="9" t="s">
        <v>196</v>
      </c>
      <c r="H2108" s="9" t="s">
        <v>197</v>
      </c>
      <c r="I2108" s="9" t="s">
        <v>180</v>
      </c>
      <c r="J2108" s="9" t="s">
        <v>68</v>
      </c>
      <c r="K2108" s="25">
        <v>3</v>
      </c>
      <c r="L2108" s="11">
        <v>534.47</v>
      </c>
      <c r="M2108" s="12">
        <v>0.05</v>
      </c>
      <c r="N2108" s="13">
        <v>121.86</v>
      </c>
      <c r="O2108" s="13">
        <v>1.58</v>
      </c>
      <c r="P2108" s="13">
        <v>1646.68</v>
      </c>
      <c r="Q2108" s="9" t="s">
        <v>40</v>
      </c>
      <c r="R2108" s="9" t="s">
        <v>28</v>
      </c>
      <c r="S2108" s="9" t="s">
        <v>41</v>
      </c>
      <c r="T2108" s="9" t="s">
        <v>42</v>
      </c>
      <c r="U2108" s="9" t="s">
        <v>43</v>
      </c>
      <c r="V2108" s="9" t="s">
        <v>1415</v>
      </c>
    </row>
    <row r="2109" spans="1:22" ht="17.100000000000001" customHeight="1" x14ac:dyDescent="0.25">
      <c r="A2109" s="29" t="s">
        <v>5863</v>
      </c>
      <c r="B2109" s="15">
        <v>44402</v>
      </c>
      <c r="C2109" s="9">
        <f t="shared" si="32"/>
        <v>2021</v>
      </c>
      <c r="D2109" s="9" t="str">
        <f>TEXT(salestable[[#This Row],[OrderDate]],"MMM")</f>
        <v>Jul</v>
      </c>
      <c r="E2109" s="14" t="s">
        <v>5864</v>
      </c>
      <c r="F2109" s="14" t="s">
        <v>716</v>
      </c>
      <c r="G2109" s="14" t="s">
        <v>66</v>
      </c>
      <c r="H2109" s="14" t="s">
        <v>67</v>
      </c>
      <c r="I2109" s="14" t="s">
        <v>98</v>
      </c>
      <c r="J2109" s="14" t="s">
        <v>68</v>
      </c>
      <c r="K2109" s="25">
        <v>3</v>
      </c>
      <c r="L2109" s="16">
        <v>37.97</v>
      </c>
      <c r="M2109" s="17">
        <v>0.1</v>
      </c>
      <c r="N2109" s="18">
        <v>5.13</v>
      </c>
      <c r="O2109" s="18">
        <v>7.78</v>
      </c>
      <c r="P2109" s="18">
        <v>115.43</v>
      </c>
      <c r="Q2109" s="14" t="s">
        <v>80</v>
      </c>
      <c r="R2109" s="14" t="s">
        <v>132</v>
      </c>
      <c r="S2109" s="14" t="s">
        <v>100</v>
      </c>
      <c r="T2109" s="14" t="s">
        <v>101</v>
      </c>
      <c r="U2109" s="14" t="s">
        <v>43</v>
      </c>
      <c r="V2109" s="14" t="s">
        <v>304</v>
      </c>
    </row>
    <row r="2110" spans="1:22" ht="17.100000000000001" customHeight="1" x14ac:dyDescent="0.25">
      <c r="A2110" s="28" t="s">
        <v>5865</v>
      </c>
      <c r="B2110" s="10">
        <v>44165</v>
      </c>
      <c r="C2110" s="9">
        <f t="shared" si="32"/>
        <v>2020</v>
      </c>
      <c r="D2110" s="9" t="str">
        <f>TEXT(salestable[[#This Row],[OrderDate]],"MMM")</f>
        <v>Nov</v>
      </c>
      <c r="E2110" s="9" t="s">
        <v>5866</v>
      </c>
      <c r="F2110" s="9" t="s">
        <v>243</v>
      </c>
      <c r="G2110" s="9" t="s">
        <v>226</v>
      </c>
      <c r="H2110" s="9" t="s">
        <v>227</v>
      </c>
      <c r="I2110" s="9" t="s">
        <v>180</v>
      </c>
      <c r="J2110" s="9" t="s">
        <v>39</v>
      </c>
      <c r="K2110" s="25">
        <v>4</v>
      </c>
      <c r="L2110" s="11">
        <v>183.63</v>
      </c>
      <c r="M2110" s="12">
        <v>0</v>
      </c>
      <c r="N2110" s="13">
        <v>88.14</v>
      </c>
      <c r="O2110" s="13">
        <v>1.39</v>
      </c>
      <c r="P2110" s="13">
        <v>824.05</v>
      </c>
      <c r="Q2110" s="9" t="s">
        <v>153</v>
      </c>
      <c r="R2110" s="9" t="s">
        <v>28</v>
      </c>
      <c r="S2110" s="9" t="s">
        <v>221</v>
      </c>
      <c r="T2110" s="9" t="s">
        <v>222</v>
      </c>
      <c r="U2110" s="9" t="s">
        <v>43</v>
      </c>
      <c r="V2110" s="9" t="s">
        <v>3386</v>
      </c>
    </row>
    <row r="2111" spans="1:22" ht="17.100000000000001" customHeight="1" x14ac:dyDescent="0.25">
      <c r="A2111" s="29" t="s">
        <v>5867</v>
      </c>
      <c r="B2111" s="15">
        <v>45076</v>
      </c>
      <c r="C2111" s="9">
        <f t="shared" si="32"/>
        <v>2023</v>
      </c>
      <c r="D2111" s="9" t="str">
        <f>TEXT(salestable[[#This Row],[OrderDate]],"MMM")</f>
        <v>May</v>
      </c>
      <c r="E2111" s="14" t="s">
        <v>5868</v>
      </c>
      <c r="F2111" s="14" t="s">
        <v>1858</v>
      </c>
      <c r="G2111" s="14" t="s">
        <v>530</v>
      </c>
      <c r="H2111" s="14" t="s">
        <v>531</v>
      </c>
      <c r="I2111" s="14" t="s">
        <v>108</v>
      </c>
      <c r="J2111" s="14" t="s">
        <v>58</v>
      </c>
      <c r="K2111" s="25">
        <v>5</v>
      </c>
      <c r="L2111" s="16">
        <v>35.43</v>
      </c>
      <c r="M2111" s="17">
        <v>0.25</v>
      </c>
      <c r="N2111" s="18">
        <v>15.94</v>
      </c>
      <c r="O2111" s="18">
        <v>5.27</v>
      </c>
      <c r="P2111" s="18">
        <v>154.07</v>
      </c>
      <c r="Q2111" s="14" t="s">
        <v>80</v>
      </c>
      <c r="R2111" s="14" t="s">
        <v>28</v>
      </c>
      <c r="S2111" s="14" t="s">
        <v>71</v>
      </c>
      <c r="T2111" s="14" t="s">
        <v>42</v>
      </c>
      <c r="U2111" s="14" t="s">
        <v>43</v>
      </c>
      <c r="V2111" s="14" t="s">
        <v>4776</v>
      </c>
    </row>
    <row r="2112" spans="1:22" ht="17.100000000000001" customHeight="1" x14ac:dyDescent="0.25">
      <c r="A2112" s="28" t="s">
        <v>5869</v>
      </c>
      <c r="B2112" s="10">
        <v>43867</v>
      </c>
      <c r="C2112" s="9">
        <f t="shared" si="32"/>
        <v>2020</v>
      </c>
      <c r="D2112" s="9" t="str">
        <f>TEXT(salestable[[#This Row],[OrderDate]],"MMM")</f>
        <v>Feb</v>
      </c>
      <c r="E2112" s="9" t="s">
        <v>5870</v>
      </c>
      <c r="F2112" s="9" t="s">
        <v>318</v>
      </c>
      <c r="G2112" s="9" t="s">
        <v>319</v>
      </c>
      <c r="H2112" s="9" t="s">
        <v>320</v>
      </c>
      <c r="I2112" s="9" t="s">
        <v>98</v>
      </c>
      <c r="J2112" s="9" t="s">
        <v>26</v>
      </c>
      <c r="K2112" s="25">
        <v>5</v>
      </c>
      <c r="L2112" s="11">
        <v>79.59</v>
      </c>
      <c r="M2112" s="12">
        <v>0.15</v>
      </c>
      <c r="N2112" s="13">
        <v>27.06</v>
      </c>
      <c r="O2112" s="13">
        <v>8.9700000000000006</v>
      </c>
      <c r="P2112" s="13">
        <v>374.29</v>
      </c>
      <c r="Q2112" s="9" t="s">
        <v>69</v>
      </c>
      <c r="R2112" s="9" t="s">
        <v>132</v>
      </c>
      <c r="S2112" s="9" t="s">
        <v>89</v>
      </c>
      <c r="T2112" s="9" t="s">
        <v>90</v>
      </c>
      <c r="U2112" s="9" t="s">
        <v>43</v>
      </c>
      <c r="V2112" s="9" t="s">
        <v>5871</v>
      </c>
    </row>
    <row r="2113" spans="1:22" ht="17.100000000000001" customHeight="1" x14ac:dyDescent="0.25">
      <c r="A2113" s="29" t="s">
        <v>5872</v>
      </c>
      <c r="B2113" s="15">
        <v>44819</v>
      </c>
      <c r="C2113" s="9">
        <f t="shared" si="32"/>
        <v>2022</v>
      </c>
      <c r="D2113" s="9" t="str">
        <f>TEXT(salestable[[#This Row],[OrderDate]],"MMM")</f>
        <v>Sep</v>
      </c>
      <c r="E2113" s="14" t="s">
        <v>5873</v>
      </c>
      <c r="F2113" s="14" t="s">
        <v>680</v>
      </c>
      <c r="G2113" s="14" t="s">
        <v>280</v>
      </c>
      <c r="H2113" s="14" t="s">
        <v>281</v>
      </c>
      <c r="I2113" s="14" t="s">
        <v>25</v>
      </c>
      <c r="J2113" s="14" t="s">
        <v>354</v>
      </c>
      <c r="K2113" s="25">
        <v>3</v>
      </c>
      <c r="L2113" s="16">
        <v>274.25</v>
      </c>
      <c r="M2113" s="17">
        <v>0.1</v>
      </c>
      <c r="N2113" s="18">
        <v>37.020000000000003</v>
      </c>
      <c r="O2113" s="18">
        <v>5.97</v>
      </c>
      <c r="P2113" s="18">
        <v>783.46</v>
      </c>
      <c r="Q2113" s="14" t="s">
        <v>40</v>
      </c>
      <c r="R2113" s="14" t="s">
        <v>132</v>
      </c>
      <c r="S2113" s="14" t="s">
        <v>71</v>
      </c>
      <c r="T2113" s="14" t="s">
        <v>42</v>
      </c>
      <c r="U2113" s="14" t="s">
        <v>43</v>
      </c>
      <c r="V2113" s="14" t="s">
        <v>5874</v>
      </c>
    </row>
    <row r="2114" spans="1:22" ht="17.100000000000001" customHeight="1" x14ac:dyDescent="0.25">
      <c r="A2114" s="28" t="s">
        <v>5875</v>
      </c>
      <c r="B2114" s="10">
        <v>44108</v>
      </c>
      <c r="C2114" s="9">
        <f t="shared" si="32"/>
        <v>2020</v>
      </c>
      <c r="D2114" s="9" t="str">
        <f>TEXT(salestable[[#This Row],[OrderDate]],"MMM")</f>
        <v>Oct</v>
      </c>
      <c r="E2114" s="9" t="s">
        <v>5876</v>
      </c>
      <c r="F2114" s="9" t="s">
        <v>3062</v>
      </c>
      <c r="G2114" s="9" t="s">
        <v>48</v>
      </c>
      <c r="H2114" s="9" t="s">
        <v>49</v>
      </c>
      <c r="I2114" s="9" t="s">
        <v>50</v>
      </c>
      <c r="J2114" s="9" t="s">
        <v>79</v>
      </c>
      <c r="K2114" s="25">
        <v>1</v>
      </c>
      <c r="L2114" s="11">
        <v>211.51</v>
      </c>
      <c r="M2114" s="12">
        <v>0</v>
      </c>
      <c r="N2114" s="13">
        <v>0</v>
      </c>
      <c r="O2114" s="13">
        <v>7.87</v>
      </c>
      <c r="P2114" s="13">
        <v>219.38</v>
      </c>
      <c r="Q2114" s="9" t="s">
        <v>69</v>
      </c>
      <c r="R2114" s="9" t="s">
        <v>28</v>
      </c>
      <c r="S2114" s="9" t="s">
        <v>339</v>
      </c>
      <c r="T2114" s="9" t="s">
        <v>82</v>
      </c>
      <c r="U2114" s="9" t="s">
        <v>43</v>
      </c>
      <c r="V2114" s="9" t="s">
        <v>3201</v>
      </c>
    </row>
    <row r="2115" spans="1:22" ht="17.100000000000001" customHeight="1" x14ac:dyDescent="0.25">
      <c r="A2115" s="29" t="s">
        <v>5877</v>
      </c>
      <c r="B2115" s="15">
        <v>45050</v>
      </c>
      <c r="C2115" s="9">
        <f t="shared" si="32"/>
        <v>2023</v>
      </c>
      <c r="D2115" s="9" t="str">
        <f>TEXT(salestable[[#This Row],[OrderDate]],"MMM")</f>
        <v>May</v>
      </c>
      <c r="E2115" s="14" t="s">
        <v>5878</v>
      </c>
      <c r="F2115" s="14" t="s">
        <v>591</v>
      </c>
      <c r="G2115" s="14" t="s">
        <v>261</v>
      </c>
      <c r="H2115" s="14" t="s">
        <v>262</v>
      </c>
      <c r="I2115" s="14" t="s">
        <v>108</v>
      </c>
      <c r="J2115" s="14" t="s">
        <v>79</v>
      </c>
      <c r="K2115" s="25">
        <v>4</v>
      </c>
      <c r="L2115" s="16">
        <v>559.51</v>
      </c>
      <c r="M2115" s="17">
        <v>0</v>
      </c>
      <c r="N2115" s="18">
        <v>111.9</v>
      </c>
      <c r="O2115" s="18">
        <v>11.33</v>
      </c>
      <c r="P2115" s="18">
        <v>2361.27</v>
      </c>
      <c r="Q2115" s="14" t="s">
        <v>40</v>
      </c>
      <c r="R2115" s="14" t="s">
        <v>28</v>
      </c>
      <c r="S2115" s="14" t="s">
        <v>71</v>
      </c>
      <c r="T2115" s="14" t="s">
        <v>42</v>
      </c>
      <c r="U2115" s="14" t="s">
        <v>43</v>
      </c>
      <c r="V2115" s="14" t="s">
        <v>5879</v>
      </c>
    </row>
    <row r="2116" spans="1:22" ht="17.100000000000001" customHeight="1" x14ac:dyDescent="0.25">
      <c r="A2116" s="28" t="s">
        <v>5880</v>
      </c>
      <c r="B2116" s="10">
        <v>44746</v>
      </c>
      <c r="C2116" s="9">
        <f t="shared" ref="C2116:C2179" si="33">YEAR(B2116)</f>
        <v>2022</v>
      </c>
      <c r="D2116" s="9" t="str">
        <f>TEXT(salestable[[#This Row],[OrderDate]],"MMM")</f>
        <v>Jul</v>
      </c>
      <c r="E2116" s="9" t="s">
        <v>4867</v>
      </c>
      <c r="F2116" s="9" t="s">
        <v>1520</v>
      </c>
      <c r="G2116" s="9" t="s">
        <v>87</v>
      </c>
      <c r="H2116" s="9" t="s">
        <v>88</v>
      </c>
      <c r="I2116" s="9" t="s">
        <v>50</v>
      </c>
      <c r="J2116" s="9" t="s">
        <v>79</v>
      </c>
      <c r="K2116" s="25">
        <v>3</v>
      </c>
      <c r="L2116" s="11">
        <v>178.41</v>
      </c>
      <c r="M2116" s="12">
        <v>0.15</v>
      </c>
      <c r="N2116" s="13">
        <v>54.59</v>
      </c>
      <c r="O2116" s="13">
        <v>2.17</v>
      </c>
      <c r="P2116" s="13">
        <v>511.71</v>
      </c>
      <c r="Q2116" s="9" t="s">
        <v>27</v>
      </c>
      <c r="R2116" s="9" t="s">
        <v>181</v>
      </c>
      <c r="S2116" s="9" t="s">
        <v>51</v>
      </c>
      <c r="T2116" s="9" t="s">
        <v>42</v>
      </c>
      <c r="U2116" s="9" t="s">
        <v>43</v>
      </c>
      <c r="V2116" s="9" t="s">
        <v>5881</v>
      </c>
    </row>
    <row r="2117" spans="1:22" ht="17.100000000000001" customHeight="1" x14ac:dyDescent="0.25">
      <c r="A2117" s="29" t="s">
        <v>5882</v>
      </c>
      <c r="B2117" s="15">
        <v>44314</v>
      </c>
      <c r="C2117" s="9">
        <f t="shared" si="33"/>
        <v>2021</v>
      </c>
      <c r="D2117" s="9" t="str">
        <f>TEXT(salestable[[#This Row],[OrderDate]],"MMM")</f>
        <v>Apr</v>
      </c>
      <c r="E2117" s="14" t="s">
        <v>5883</v>
      </c>
      <c r="F2117" s="14" t="s">
        <v>1120</v>
      </c>
      <c r="G2117" s="14" t="s">
        <v>261</v>
      </c>
      <c r="H2117" s="14" t="s">
        <v>262</v>
      </c>
      <c r="I2117" s="14" t="s">
        <v>180</v>
      </c>
      <c r="J2117" s="14" t="s">
        <v>58</v>
      </c>
      <c r="K2117" s="25">
        <v>5</v>
      </c>
      <c r="L2117" s="16">
        <v>451.03</v>
      </c>
      <c r="M2117" s="17">
        <v>0</v>
      </c>
      <c r="N2117" s="18">
        <v>112.76</v>
      </c>
      <c r="O2117" s="18">
        <v>14.91</v>
      </c>
      <c r="P2117" s="18">
        <v>2382.8200000000002</v>
      </c>
      <c r="Q2117" s="14" t="s">
        <v>80</v>
      </c>
      <c r="R2117" s="14" t="s">
        <v>28</v>
      </c>
      <c r="S2117" s="14" t="s">
        <v>124</v>
      </c>
      <c r="T2117" s="14" t="s">
        <v>125</v>
      </c>
      <c r="U2117" s="14" t="s">
        <v>72</v>
      </c>
      <c r="V2117" s="14" t="s">
        <v>5884</v>
      </c>
    </row>
    <row r="2118" spans="1:22" ht="17.100000000000001" customHeight="1" x14ac:dyDescent="0.25">
      <c r="A2118" s="28" t="s">
        <v>5885</v>
      </c>
      <c r="B2118" s="10">
        <v>45096</v>
      </c>
      <c r="C2118" s="9">
        <f t="shared" si="33"/>
        <v>2023</v>
      </c>
      <c r="D2118" s="9" t="str">
        <f>TEXT(salestable[[#This Row],[OrderDate]],"MMM")</f>
        <v>Jun</v>
      </c>
      <c r="E2118" s="9" t="s">
        <v>5886</v>
      </c>
      <c r="F2118" s="9" t="s">
        <v>566</v>
      </c>
      <c r="G2118" s="9" t="s">
        <v>456</v>
      </c>
      <c r="H2118" s="9" t="s">
        <v>457</v>
      </c>
      <c r="I2118" s="9" t="s">
        <v>98</v>
      </c>
      <c r="J2118" s="9" t="s">
        <v>58</v>
      </c>
      <c r="K2118" s="25">
        <v>3</v>
      </c>
      <c r="L2118" s="11">
        <v>97.28</v>
      </c>
      <c r="M2118" s="12">
        <v>0</v>
      </c>
      <c r="N2118" s="13">
        <v>0</v>
      </c>
      <c r="O2118" s="13">
        <v>6.21</v>
      </c>
      <c r="P2118" s="13">
        <v>298.05</v>
      </c>
      <c r="Q2118" s="9" t="s">
        <v>80</v>
      </c>
      <c r="R2118" s="9" t="s">
        <v>28</v>
      </c>
      <c r="S2118" s="9" t="s">
        <v>139</v>
      </c>
      <c r="T2118" s="9" t="s">
        <v>140</v>
      </c>
      <c r="U2118" s="9" t="s">
        <v>235</v>
      </c>
      <c r="V2118" s="9" t="s">
        <v>4359</v>
      </c>
    </row>
    <row r="2119" spans="1:22" ht="17.100000000000001" customHeight="1" x14ac:dyDescent="0.25">
      <c r="A2119" s="29" t="s">
        <v>5887</v>
      </c>
      <c r="B2119" s="15">
        <v>45178</v>
      </c>
      <c r="C2119" s="9">
        <f t="shared" si="33"/>
        <v>2023</v>
      </c>
      <c r="D2119" s="9" t="str">
        <f>TEXT(salestable[[#This Row],[OrderDate]],"MMM")</f>
        <v>Sep</v>
      </c>
      <c r="E2119" s="14" t="s">
        <v>5888</v>
      </c>
      <c r="F2119" s="14" t="s">
        <v>1408</v>
      </c>
      <c r="G2119" s="14" t="s">
        <v>391</v>
      </c>
      <c r="H2119" s="14" t="s">
        <v>392</v>
      </c>
      <c r="I2119" s="14" t="s">
        <v>98</v>
      </c>
      <c r="J2119" s="14" t="s">
        <v>123</v>
      </c>
      <c r="K2119" s="25">
        <v>2</v>
      </c>
      <c r="L2119" s="16">
        <v>7.51</v>
      </c>
      <c r="M2119" s="17">
        <v>0.2</v>
      </c>
      <c r="N2119" s="18">
        <v>0</v>
      </c>
      <c r="O2119" s="18">
        <v>7.35</v>
      </c>
      <c r="P2119" s="18">
        <v>19.37</v>
      </c>
      <c r="Q2119" s="14" t="s">
        <v>80</v>
      </c>
      <c r="R2119" s="14" t="s">
        <v>28</v>
      </c>
      <c r="S2119" s="14" t="s">
        <v>139</v>
      </c>
      <c r="T2119" s="14" t="s">
        <v>140</v>
      </c>
      <c r="U2119" s="14" t="s">
        <v>43</v>
      </c>
      <c r="V2119" s="14" t="s">
        <v>539</v>
      </c>
    </row>
    <row r="2120" spans="1:22" ht="17.100000000000001" customHeight="1" x14ac:dyDescent="0.25">
      <c r="A2120" s="28" t="s">
        <v>5889</v>
      </c>
      <c r="B2120" s="10">
        <v>44561</v>
      </c>
      <c r="C2120" s="9">
        <f t="shared" si="33"/>
        <v>2021</v>
      </c>
      <c r="D2120" s="9" t="str">
        <f>TEXT(salestable[[#This Row],[OrderDate]],"MMM")</f>
        <v>Dec</v>
      </c>
      <c r="E2120" s="9" t="s">
        <v>5890</v>
      </c>
      <c r="F2120" s="9" t="s">
        <v>307</v>
      </c>
      <c r="G2120" s="9" t="s">
        <v>121</v>
      </c>
      <c r="H2120" s="9" t="s">
        <v>122</v>
      </c>
      <c r="I2120" s="9" t="s">
        <v>98</v>
      </c>
      <c r="J2120" s="9" t="s">
        <v>109</v>
      </c>
      <c r="K2120" s="25">
        <v>5</v>
      </c>
      <c r="L2120" s="11">
        <v>256.94</v>
      </c>
      <c r="M2120" s="12">
        <v>0.05</v>
      </c>
      <c r="N2120" s="13">
        <v>146.46</v>
      </c>
      <c r="O2120" s="13">
        <v>3.32</v>
      </c>
      <c r="P2120" s="13">
        <v>1370.24</v>
      </c>
      <c r="Q2120" s="9" t="s">
        <v>80</v>
      </c>
      <c r="R2120" s="9" t="s">
        <v>28</v>
      </c>
      <c r="S2120" s="9" t="s">
        <v>339</v>
      </c>
      <c r="T2120" s="9" t="s">
        <v>82</v>
      </c>
      <c r="U2120" s="9" t="s">
        <v>43</v>
      </c>
      <c r="V2120" s="9" t="s">
        <v>489</v>
      </c>
    </row>
    <row r="2121" spans="1:22" ht="17.100000000000001" customHeight="1" x14ac:dyDescent="0.25">
      <c r="A2121" s="29" t="s">
        <v>5891</v>
      </c>
      <c r="B2121" s="15">
        <v>44022</v>
      </c>
      <c r="C2121" s="9">
        <f t="shared" si="33"/>
        <v>2020</v>
      </c>
      <c r="D2121" s="9" t="str">
        <f>TEXT(salestable[[#This Row],[OrderDate]],"MMM")</f>
        <v>Jul</v>
      </c>
      <c r="E2121" s="14" t="s">
        <v>5892</v>
      </c>
      <c r="F2121" s="14" t="s">
        <v>86</v>
      </c>
      <c r="G2121" s="14" t="s">
        <v>261</v>
      </c>
      <c r="H2121" s="14" t="s">
        <v>262</v>
      </c>
      <c r="I2121" s="14" t="s">
        <v>25</v>
      </c>
      <c r="J2121" s="14" t="s">
        <v>79</v>
      </c>
      <c r="K2121" s="25">
        <v>3</v>
      </c>
      <c r="L2121" s="16">
        <v>407.61</v>
      </c>
      <c r="M2121" s="17">
        <v>0</v>
      </c>
      <c r="N2121" s="18">
        <v>146.74</v>
      </c>
      <c r="O2121" s="18">
        <v>10.039999999999999</v>
      </c>
      <c r="P2121" s="18">
        <v>1379.61</v>
      </c>
      <c r="Q2121" s="14" t="s">
        <v>69</v>
      </c>
      <c r="R2121" s="14" t="s">
        <v>28</v>
      </c>
      <c r="S2121" s="14" t="s">
        <v>339</v>
      </c>
      <c r="T2121" s="14" t="s">
        <v>82</v>
      </c>
      <c r="U2121" s="14" t="s">
        <v>43</v>
      </c>
      <c r="V2121" s="14" t="s">
        <v>5893</v>
      </c>
    </row>
    <row r="2122" spans="1:22" ht="17.100000000000001" customHeight="1" x14ac:dyDescent="0.25">
      <c r="A2122" s="28" t="s">
        <v>5894</v>
      </c>
      <c r="B2122" s="10">
        <v>44871</v>
      </c>
      <c r="C2122" s="9">
        <f t="shared" si="33"/>
        <v>2022</v>
      </c>
      <c r="D2122" s="9" t="str">
        <f>TEXT(salestable[[#This Row],[OrderDate]],"MMM")</f>
        <v>Nov</v>
      </c>
      <c r="E2122" s="9" t="s">
        <v>5895</v>
      </c>
      <c r="F2122" s="9" t="s">
        <v>724</v>
      </c>
      <c r="G2122" s="9" t="s">
        <v>96</v>
      </c>
      <c r="H2122" s="9" t="s">
        <v>97</v>
      </c>
      <c r="I2122" s="9" t="s">
        <v>98</v>
      </c>
      <c r="J2122" s="9" t="s">
        <v>26</v>
      </c>
      <c r="K2122" s="25">
        <v>4</v>
      </c>
      <c r="L2122" s="11">
        <v>457.3</v>
      </c>
      <c r="M2122" s="12">
        <v>0.05</v>
      </c>
      <c r="N2122" s="13">
        <v>139.02000000000001</v>
      </c>
      <c r="O2122" s="13">
        <v>4.54</v>
      </c>
      <c r="P2122" s="13">
        <v>1881.3</v>
      </c>
      <c r="Q2122" s="9" t="s">
        <v>69</v>
      </c>
      <c r="R2122" s="9" t="s">
        <v>28</v>
      </c>
      <c r="S2122" s="9" t="s">
        <v>29</v>
      </c>
      <c r="T2122" s="9" t="s">
        <v>30</v>
      </c>
      <c r="U2122" s="9" t="s">
        <v>235</v>
      </c>
      <c r="V2122" s="9" t="s">
        <v>685</v>
      </c>
    </row>
    <row r="2123" spans="1:22" ht="17.100000000000001" customHeight="1" x14ac:dyDescent="0.25">
      <c r="A2123" s="29" t="s">
        <v>5896</v>
      </c>
      <c r="B2123" s="15">
        <v>44354</v>
      </c>
      <c r="C2123" s="9">
        <f t="shared" si="33"/>
        <v>2021</v>
      </c>
      <c r="D2123" s="9" t="str">
        <f>TEXT(salestable[[#This Row],[OrderDate]],"MMM")</f>
        <v>Jun</v>
      </c>
      <c r="E2123" s="14" t="s">
        <v>5897</v>
      </c>
      <c r="F2123" s="14" t="s">
        <v>674</v>
      </c>
      <c r="G2123" s="14" t="s">
        <v>434</v>
      </c>
      <c r="H2123" s="14" t="s">
        <v>435</v>
      </c>
      <c r="I2123" s="14" t="s">
        <v>108</v>
      </c>
      <c r="J2123" s="14" t="s">
        <v>256</v>
      </c>
      <c r="K2123" s="25">
        <v>3</v>
      </c>
      <c r="L2123" s="16">
        <v>42.49</v>
      </c>
      <c r="M2123" s="17">
        <v>0.15</v>
      </c>
      <c r="N2123" s="18">
        <v>8.67</v>
      </c>
      <c r="O2123" s="18">
        <v>7.37</v>
      </c>
      <c r="P2123" s="18">
        <v>124.39</v>
      </c>
      <c r="Q2123" s="14" t="s">
        <v>69</v>
      </c>
      <c r="R2123" s="14" t="s">
        <v>132</v>
      </c>
      <c r="S2123" s="14" t="s">
        <v>139</v>
      </c>
      <c r="T2123" s="14" t="s">
        <v>140</v>
      </c>
      <c r="U2123" s="14" t="s">
        <v>43</v>
      </c>
      <c r="V2123" s="14" t="s">
        <v>1449</v>
      </c>
    </row>
    <row r="2124" spans="1:22" ht="17.100000000000001" customHeight="1" x14ac:dyDescent="0.25">
      <c r="A2124" s="28" t="s">
        <v>5898</v>
      </c>
      <c r="B2124" s="10">
        <v>44748</v>
      </c>
      <c r="C2124" s="9">
        <f t="shared" si="33"/>
        <v>2022</v>
      </c>
      <c r="D2124" s="9" t="str">
        <f>TEXT(salestable[[#This Row],[OrderDate]],"MMM")</f>
        <v>Jul</v>
      </c>
      <c r="E2124" s="9" t="s">
        <v>5899</v>
      </c>
      <c r="F2124" s="9" t="s">
        <v>214</v>
      </c>
      <c r="G2124" s="9" t="s">
        <v>319</v>
      </c>
      <c r="H2124" s="9" t="s">
        <v>320</v>
      </c>
      <c r="I2124" s="9" t="s">
        <v>180</v>
      </c>
      <c r="J2124" s="9" t="s">
        <v>256</v>
      </c>
      <c r="K2124" s="25">
        <v>1</v>
      </c>
      <c r="L2124" s="11">
        <v>358.3</v>
      </c>
      <c r="M2124" s="12">
        <v>0.25</v>
      </c>
      <c r="N2124" s="13">
        <v>21.5</v>
      </c>
      <c r="O2124" s="13">
        <v>11.68</v>
      </c>
      <c r="P2124" s="13">
        <v>301.91000000000003</v>
      </c>
      <c r="Q2124" s="9" t="s">
        <v>59</v>
      </c>
      <c r="R2124" s="9" t="s">
        <v>70</v>
      </c>
      <c r="S2124" s="9" t="s">
        <v>89</v>
      </c>
      <c r="T2124" s="9" t="s">
        <v>90</v>
      </c>
      <c r="U2124" s="9" t="s">
        <v>43</v>
      </c>
      <c r="V2124" s="9" t="s">
        <v>4227</v>
      </c>
    </row>
    <row r="2125" spans="1:22" ht="17.100000000000001" customHeight="1" x14ac:dyDescent="0.25">
      <c r="A2125" s="29" t="s">
        <v>5900</v>
      </c>
      <c r="B2125" s="15">
        <v>44231</v>
      </c>
      <c r="C2125" s="9">
        <f t="shared" si="33"/>
        <v>2021</v>
      </c>
      <c r="D2125" s="9" t="str">
        <f>TEXT(salestable[[#This Row],[OrderDate]],"MMM")</f>
        <v>Feb</v>
      </c>
      <c r="E2125" s="14" t="s">
        <v>5901</v>
      </c>
      <c r="F2125" s="14" t="s">
        <v>2236</v>
      </c>
      <c r="G2125" s="14" t="s">
        <v>77</v>
      </c>
      <c r="H2125" s="14" t="s">
        <v>78</v>
      </c>
      <c r="I2125" s="14" t="s">
        <v>38</v>
      </c>
      <c r="J2125" s="14" t="s">
        <v>109</v>
      </c>
      <c r="K2125" s="25">
        <v>3</v>
      </c>
      <c r="L2125" s="16">
        <v>110.62</v>
      </c>
      <c r="M2125" s="17">
        <v>0.25</v>
      </c>
      <c r="N2125" s="18">
        <v>44.8</v>
      </c>
      <c r="O2125" s="18">
        <v>7.74</v>
      </c>
      <c r="P2125" s="18">
        <v>301.44</v>
      </c>
      <c r="Q2125" s="14" t="s">
        <v>40</v>
      </c>
      <c r="R2125" s="14" t="s">
        <v>132</v>
      </c>
      <c r="S2125" s="14" t="s">
        <v>210</v>
      </c>
      <c r="T2125" s="14" t="s">
        <v>42</v>
      </c>
      <c r="U2125" s="14" t="s">
        <v>43</v>
      </c>
      <c r="V2125" s="14" t="s">
        <v>5292</v>
      </c>
    </row>
    <row r="2126" spans="1:22" ht="17.100000000000001" customHeight="1" x14ac:dyDescent="0.25">
      <c r="A2126" s="28" t="s">
        <v>5902</v>
      </c>
      <c r="B2126" s="10">
        <v>44716</v>
      </c>
      <c r="C2126" s="9">
        <f t="shared" si="33"/>
        <v>2022</v>
      </c>
      <c r="D2126" s="9" t="str">
        <f>TEXT(salestable[[#This Row],[OrderDate]],"MMM")</f>
        <v>Jun</v>
      </c>
      <c r="E2126" s="9" t="s">
        <v>5903</v>
      </c>
      <c r="F2126" s="9" t="s">
        <v>35</v>
      </c>
      <c r="G2126" s="9" t="s">
        <v>319</v>
      </c>
      <c r="H2126" s="9" t="s">
        <v>320</v>
      </c>
      <c r="I2126" s="9" t="s">
        <v>50</v>
      </c>
      <c r="J2126" s="9" t="s">
        <v>263</v>
      </c>
      <c r="K2126" s="25">
        <v>4</v>
      </c>
      <c r="L2126" s="11">
        <v>310.08999999999997</v>
      </c>
      <c r="M2126" s="12">
        <v>0.1</v>
      </c>
      <c r="N2126" s="13">
        <v>200.94</v>
      </c>
      <c r="O2126" s="13">
        <v>7.38</v>
      </c>
      <c r="P2126" s="13">
        <v>1324.64</v>
      </c>
      <c r="Q2126" s="9" t="s">
        <v>69</v>
      </c>
      <c r="R2126" s="9" t="s">
        <v>181</v>
      </c>
      <c r="S2126" s="9" t="s">
        <v>60</v>
      </c>
      <c r="T2126" s="9" t="s">
        <v>61</v>
      </c>
      <c r="U2126" s="9" t="s">
        <v>235</v>
      </c>
      <c r="V2126" s="9" t="s">
        <v>941</v>
      </c>
    </row>
    <row r="2127" spans="1:22" ht="17.100000000000001" customHeight="1" x14ac:dyDescent="0.25">
      <c r="A2127" s="29" t="s">
        <v>5904</v>
      </c>
      <c r="B2127" s="15">
        <v>44535</v>
      </c>
      <c r="C2127" s="9">
        <f t="shared" si="33"/>
        <v>2021</v>
      </c>
      <c r="D2127" s="9" t="str">
        <f>TEXT(salestable[[#This Row],[OrderDate]],"MMM")</f>
        <v>Dec</v>
      </c>
      <c r="E2127" s="14" t="s">
        <v>5905</v>
      </c>
      <c r="F2127" s="14" t="s">
        <v>666</v>
      </c>
      <c r="G2127" s="14" t="s">
        <v>352</v>
      </c>
      <c r="H2127" s="14" t="s">
        <v>353</v>
      </c>
      <c r="I2127" s="14" t="s">
        <v>180</v>
      </c>
      <c r="J2127" s="14" t="s">
        <v>39</v>
      </c>
      <c r="K2127" s="25">
        <v>5</v>
      </c>
      <c r="L2127" s="16">
        <v>535.20000000000005</v>
      </c>
      <c r="M2127" s="17">
        <v>0</v>
      </c>
      <c r="N2127" s="18">
        <v>133.80000000000001</v>
      </c>
      <c r="O2127" s="18">
        <v>6.61</v>
      </c>
      <c r="P2127" s="18">
        <v>2816.41</v>
      </c>
      <c r="Q2127" s="14" t="s">
        <v>80</v>
      </c>
      <c r="R2127" s="14" t="s">
        <v>28</v>
      </c>
      <c r="S2127" s="14" t="s">
        <v>116</v>
      </c>
      <c r="T2127" s="14" t="s">
        <v>42</v>
      </c>
      <c r="U2127" s="14" t="s">
        <v>43</v>
      </c>
      <c r="V2127" s="14" t="s">
        <v>5906</v>
      </c>
    </row>
    <row r="2128" spans="1:22" ht="17.100000000000001" customHeight="1" x14ac:dyDescent="0.25">
      <c r="A2128" s="28" t="s">
        <v>5907</v>
      </c>
      <c r="B2128" s="10">
        <v>43852</v>
      </c>
      <c r="C2128" s="9">
        <f t="shared" si="33"/>
        <v>2020</v>
      </c>
      <c r="D2128" s="9" t="str">
        <f>TEXT(salestable[[#This Row],[OrderDate]],"MMM")</f>
        <v>Jan</v>
      </c>
      <c r="E2128" s="9" t="s">
        <v>5908</v>
      </c>
      <c r="F2128" s="9" t="s">
        <v>624</v>
      </c>
      <c r="G2128" s="9" t="s">
        <v>226</v>
      </c>
      <c r="H2128" s="9" t="s">
        <v>227</v>
      </c>
      <c r="I2128" s="9" t="s">
        <v>50</v>
      </c>
      <c r="J2128" s="9" t="s">
        <v>26</v>
      </c>
      <c r="K2128" s="25">
        <v>1</v>
      </c>
      <c r="L2128" s="11">
        <v>28.6</v>
      </c>
      <c r="M2128" s="12">
        <v>0.05</v>
      </c>
      <c r="N2128" s="13">
        <v>1.36</v>
      </c>
      <c r="O2128" s="13">
        <v>2.82</v>
      </c>
      <c r="P2128" s="13">
        <v>31.35</v>
      </c>
      <c r="Q2128" s="9" t="s">
        <v>69</v>
      </c>
      <c r="R2128" s="9" t="s">
        <v>132</v>
      </c>
      <c r="S2128" s="9" t="s">
        <v>29</v>
      </c>
      <c r="T2128" s="9" t="s">
        <v>30</v>
      </c>
      <c r="U2128" s="9" t="s">
        <v>43</v>
      </c>
      <c r="V2128" s="9" t="s">
        <v>3460</v>
      </c>
    </row>
    <row r="2129" spans="1:22" ht="17.100000000000001" customHeight="1" x14ac:dyDescent="0.25">
      <c r="A2129" s="29" t="s">
        <v>5909</v>
      </c>
      <c r="B2129" s="15">
        <v>44304</v>
      </c>
      <c r="C2129" s="9">
        <f t="shared" si="33"/>
        <v>2021</v>
      </c>
      <c r="D2129" s="9" t="str">
        <f>TEXT(salestable[[#This Row],[OrderDate]],"MMM")</f>
        <v>Apr</v>
      </c>
      <c r="E2129" s="14" t="s">
        <v>5910</v>
      </c>
      <c r="F2129" s="14" t="s">
        <v>373</v>
      </c>
      <c r="G2129" s="14" t="s">
        <v>337</v>
      </c>
      <c r="H2129" s="14" t="s">
        <v>338</v>
      </c>
      <c r="I2129" s="14" t="s">
        <v>98</v>
      </c>
      <c r="J2129" s="14" t="s">
        <v>354</v>
      </c>
      <c r="K2129" s="25">
        <v>3</v>
      </c>
      <c r="L2129" s="16">
        <v>366.14</v>
      </c>
      <c r="M2129" s="17">
        <v>0.05</v>
      </c>
      <c r="N2129" s="18">
        <v>125.22</v>
      </c>
      <c r="O2129" s="18">
        <v>3.27</v>
      </c>
      <c r="P2129" s="18">
        <v>1171.99</v>
      </c>
      <c r="Q2129" s="14" t="s">
        <v>40</v>
      </c>
      <c r="R2129" s="14" t="s">
        <v>28</v>
      </c>
      <c r="S2129" s="14" t="s">
        <v>116</v>
      </c>
      <c r="T2129" s="14" t="s">
        <v>42</v>
      </c>
      <c r="U2129" s="14" t="s">
        <v>43</v>
      </c>
      <c r="V2129" s="14" t="s">
        <v>5874</v>
      </c>
    </row>
    <row r="2130" spans="1:22" ht="17.100000000000001" customHeight="1" x14ac:dyDescent="0.25">
      <c r="A2130" s="28" t="s">
        <v>5911</v>
      </c>
      <c r="B2130" s="10">
        <v>44974</v>
      </c>
      <c r="C2130" s="9">
        <f t="shared" si="33"/>
        <v>2023</v>
      </c>
      <c r="D2130" s="9" t="str">
        <f>TEXT(salestable[[#This Row],[OrderDate]],"MMM")</f>
        <v>Feb</v>
      </c>
      <c r="E2130" s="9" t="s">
        <v>5912</v>
      </c>
      <c r="F2130" s="9" t="s">
        <v>706</v>
      </c>
      <c r="G2130" s="9" t="s">
        <v>36</v>
      </c>
      <c r="H2130" s="9" t="s">
        <v>37</v>
      </c>
      <c r="I2130" s="9" t="s">
        <v>38</v>
      </c>
      <c r="J2130" s="9" t="s">
        <v>123</v>
      </c>
      <c r="K2130" s="25">
        <v>3</v>
      </c>
      <c r="L2130" s="11">
        <v>269.52999999999997</v>
      </c>
      <c r="M2130" s="12">
        <v>0</v>
      </c>
      <c r="N2130" s="13">
        <v>145.55000000000001</v>
      </c>
      <c r="O2130" s="13">
        <v>10.96</v>
      </c>
      <c r="P2130" s="13">
        <v>965.1</v>
      </c>
      <c r="Q2130" s="9" t="s">
        <v>69</v>
      </c>
      <c r="R2130" s="9" t="s">
        <v>28</v>
      </c>
      <c r="S2130" s="9" t="s">
        <v>154</v>
      </c>
      <c r="T2130" s="9" t="s">
        <v>155</v>
      </c>
      <c r="U2130" s="9" t="s">
        <v>43</v>
      </c>
      <c r="V2130" s="9" t="s">
        <v>5913</v>
      </c>
    </row>
    <row r="2131" spans="1:22" ht="17.100000000000001" customHeight="1" x14ac:dyDescent="0.25">
      <c r="A2131" s="29" t="s">
        <v>5914</v>
      </c>
      <c r="B2131" s="15">
        <v>44040</v>
      </c>
      <c r="C2131" s="9">
        <f t="shared" si="33"/>
        <v>2020</v>
      </c>
      <c r="D2131" s="9" t="str">
        <f>TEXT(salestable[[#This Row],[OrderDate]],"MMM")</f>
        <v>Jul</v>
      </c>
      <c r="E2131" s="14" t="s">
        <v>5915</v>
      </c>
      <c r="F2131" s="14" t="s">
        <v>2440</v>
      </c>
      <c r="G2131" s="14" t="s">
        <v>337</v>
      </c>
      <c r="H2131" s="14" t="s">
        <v>338</v>
      </c>
      <c r="I2131" s="14" t="s">
        <v>25</v>
      </c>
      <c r="J2131" s="14" t="s">
        <v>68</v>
      </c>
      <c r="K2131" s="25">
        <v>1</v>
      </c>
      <c r="L2131" s="16">
        <v>55.36</v>
      </c>
      <c r="M2131" s="17">
        <v>0</v>
      </c>
      <c r="N2131" s="18">
        <v>4.43</v>
      </c>
      <c r="O2131" s="18">
        <v>8.1300000000000008</v>
      </c>
      <c r="P2131" s="18">
        <v>67.92</v>
      </c>
      <c r="Q2131" s="14" t="s">
        <v>69</v>
      </c>
      <c r="R2131" s="14" t="s">
        <v>28</v>
      </c>
      <c r="S2131" s="14" t="s">
        <v>116</v>
      </c>
      <c r="T2131" s="14" t="s">
        <v>42</v>
      </c>
      <c r="U2131" s="14" t="s">
        <v>31</v>
      </c>
      <c r="V2131" s="14" t="s">
        <v>5916</v>
      </c>
    </row>
    <row r="2132" spans="1:22" ht="17.100000000000001" customHeight="1" x14ac:dyDescent="0.25">
      <c r="A2132" s="28" t="s">
        <v>5917</v>
      </c>
      <c r="B2132" s="10">
        <v>44136</v>
      </c>
      <c r="C2132" s="9">
        <f t="shared" si="33"/>
        <v>2020</v>
      </c>
      <c r="D2132" s="9" t="str">
        <f>TEXT(salestable[[#This Row],[OrderDate]],"MMM")</f>
        <v>Nov</v>
      </c>
      <c r="E2132" s="9" t="s">
        <v>5918</v>
      </c>
      <c r="F2132" s="9" t="s">
        <v>311</v>
      </c>
      <c r="G2132" s="9" t="s">
        <v>23</v>
      </c>
      <c r="H2132" s="9" t="s">
        <v>24</v>
      </c>
      <c r="I2132" s="9" t="s">
        <v>98</v>
      </c>
      <c r="J2132" s="9" t="s">
        <v>58</v>
      </c>
      <c r="K2132" s="25">
        <v>1</v>
      </c>
      <c r="L2132" s="11">
        <v>491.41</v>
      </c>
      <c r="M2132" s="12">
        <v>0.05</v>
      </c>
      <c r="N2132" s="13">
        <v>37.35</v>
      </c>
      <c r="O2132" s="13">
        <v>7.09</v>
      </c>
      <c r="P2132" s="13">
        <v>511.28</v>
      </c>
      <c r="Q2132" s="9" t="s">
        <v>40</v>
      </c>
      <c r="R2132" s="9" t="s">
        <v>99</v>
      </c>
      <c r="S2132" s="9" t="s">
        <v>339</v>
      </c>
      <c r="T2132" s="9" t="s">
        <v>82</v>
      </c>
      <c r="U2132" s="9" t="s">
        <v>43</v>
      </c>
      <c r="V2132" s="9" t="s">
        <v>52</v>
      </c>
    </row>
    <row r="2133" spans="1:22" ht="17.100000000000001" customHeight="1" x14ac:dyDescent="0.25">
      <c r="A2133" s="29" t="s">
        <v>5919</v>
      </c>
      <c r="B2133" s="15">
        <v>45124</v>
      </c>
      <c r="C2133" s="9">
        <f t="shared" si="33"/>
        <v>2023</v>
      </c>
      <c r="D2133" s="9" t="str">
        <f>TEXT(salestable[[#This Row],[OrderDate]],"MMM")</f>
        <v>Jul</v>
      </c>
      <c r="E2133" s="14" t="s">
        <v>5920</v>
      </c>
      <c r="F2133" s="14" t="s">
        <v>772</v>
      </c>
      <c r="G2133" s="14" t="s">
        <v>23</v>
      </c>
      <c r="H2133" s="14" t="s">
        <v>24</v>
      </c>
      <c r="I2133" s="14" t="s">
        <v>108</v>
      </c>
      <c r="J2133" s="14" t="s">
        <v>109</v>
      </c>
      <c r="K2133" s="25">
        <v>5</v>
      </c>
      <c r="L2133" s="16">
        <v>586.48</v>
      </c>
      <c r="M2133" s="17">
        <v>0</v>
      </c>
      <c r="N2133" s="18">
        <v>351.89</v>
      </c>
      <c r="O2133" s="18">
        <v>7.44</v>
      </c>
      <c r="P2133" s="18">
        <v>3291.73</v>
      </c>
      <c r="Q2133" s="14" t="s">
        <v>69</v>
      </c>
      <c r="R2133" s="14" t="s">
        <v>28</v>
      </c>
      <c r="S2133" s="14" t="s">
        <v>81</v>
      </c>
      <c r="T2133" s="14" t="s">
        <v>82</v>
      </c>
      <c r="U2133" s="14" t="s">
        <v>31</v>
      </c>
      <c r="V2133" s="14" t="s">
        <v>415</v>
      </c>
    </row>
    <row r="2134" spans="1:22" ht="17.100000000000001" customHeight="1" x14ac:dyDescent="0.25">
      <c r="A2134" s="28" t="s">
        <v>5921</v>
      </c>
      <c r="B2134" s="10">
        <v>44534</v>
      </c>
      <c r="C2134" s="9">
        <f t="shared" si="33"/>
        <v>2021</v>
      </c>
      <c r="D2134" s="9" t="str">
        <f>TEXT(salestable[[#This Row],[OrderDate]],"MMM")</f>
        <v>Dec</v>
      </c>
      <c r="E2134" s="9" t="s">
        <v>5922</v>
      </c>
      <c r="F2134" s="9" t="s">
        <v>694</v>
      </c>
      <c r="G2134" s="9" t="s">
        <v>121</v>
      </c>
      <c r="H2134" s="9" t="s">
        <v>122</v>
      </c>
      <c r="I2134" s="9" t="s">
        <v>38</v>
      </c>
      <c r="J2134" s="9" t="s">
        <v>109</v>
      </c>
      <c r="K2134" s="25">
        <v>1</v>
      </c>
      <c r="L2134" s="11">
        <v>485.92</v>
      </c>
      <c r="M2134" s="12">
        <v>0.1</v>
      </c>
      <c r="N2134" s="13">
        <v>34.99</v>
      </c>
      <c r="O2134" s="13">
        <v>14.38</v>
      </c>
      <c r="P2134" s="13">
        <v>486.7</v>
      </c>
      <c r="Q2134" s="9" t="s">
        <v>69</v>
      </c>
      <c r="R2134" s="9" t="s">
        <v>28</v>
      </c>
      <c r="S2134" s="9" t="s">
        <v>71</v>
      </c>
      <c r="T2134" s="9" t="s">
        <v>42</v>
      </c>
      <c r="U2134" s="9" t="s">
        <v>43</v>
      </c>
      <c r="V2134" s="9" t="s">
        <v>4701</v>
      </c>
    </row>
    <row r="2135" spans="1:22" ht="17.100000000000001" customHeight="1" x14ac:dyDescent="0.25">
      <c r="A2135" s="29" t="s">
        <v>5923</v>
      </c>
      <c r="B2135" s="15">
        <v>44517</v>
      </c>
      <c r="C2135" s="9">
        <f t="shared" si="33"/>
        <v>2021</v>
      </c>
      <c r="D2135" s="9" t="str">
        <f>TEXT(salestable[[#This Row],[OrderDate]],"MMM")</f>
        <v>Nov</v>
      </c>
      <c r="E2135" s="14" t="s">
        <v>5924</v>
      </c>
      <c r="F2135" s="14" t="s">
        <v>379</v>
      </c>
      <c r="G2135" s="14" t="s">
        <v>233</v>
      </c>
      <c r="H2135" s="14" t="s">
        <v>234</v>
      </c>
      <c r="I2135" s="14" t="s">
        <v>98</v>
      </c>
      <c r="J2135" s="14" t="s">
        <v>58</v>
      </c>
      <c r="K2135" s="25">
        <v>2</v>
      </c>
      <c r="L2135" s="16">
        <v>158.6</v>
      </c>
      <c r="M2135" s="17">
        <v>0</v>
      </c>
      <c r="N2135" s="18">
        <v>15.86</v>
      </c>
      <c r="O2135" s="18">
        <v>10.65</v>
      </c>
      <c r="P2135" s="18">
        <v>343.71</v>
      </c>
      <c r="Q2135" s="14" t="s">
        <v>40</v>
      </c>
      <c r="R2135" s="14" t="s">
        <v>28</v>
      </c>
      <c r="S2135" s="14" t="s">
        <v>51</v>
      </c>
      <c r="T2135" s="14" t="s">
        <v>42</v>
      </c>
      <c r="U2135" s="14" t="s">
        <v>43</v>
      </c>
      <c r="V2135" s="14" t="s">
        <v>1916</v>
      </c>
    </row>
    <row r="2136" spans="1:22" ht="17.100000000000001" customHeight="1" x14ac:dyDescent="0.25">
      <c r="A2136" s="28" t="s">
        <v>5925</v>
      </c>
      <c r="B2136" s="10">
        <v>44115</v>
      </c>
      <c r="C2136" s="9">
        <f t="shared" si="33"/>
        <v>2020</v>
      </c>
      <c r="D2136" s="9" t="str">
        <f>TEXT(salestable[[#This Row],[OrderDate]],"MMM")</f>
        <v>Oct</v>
      </c>
      <c r="E2136" s="9" t="s">
        <v>5926</v>
      </c>
      <c r="F2136" s="9" t="s">
        <v>1170</v>
      </c>
      <c r="G2136" s="9" t="s">
        <v>574</v>
      </c>
      <c r="H2136" s="9" t="s">
        <v>575</v>
      </c>
      <c r="I2136" s="9" t="s">
        <v>25</v>
      </c>
      <c r="J2136" s="9" t="s">
        <v>256</v>
      </c>
      <c r="K2136" s="25">
        <v>5</v>
      </c>
      <c r="L2136" s="11">
        <v>186.74</v>
      </c>
      <c r="M2136" s="12">
        <v>0.15</v>
      </c>
      <c r="N2136" s="13">
        <v>95.24</v>
      </c>
      <c r="O2136" s="13">
        <v>0.95</v>
      </c>
      <c r="P2136" s="13">
        <v>889.84</v>
      </c>
      <c r="Q2136" s="9" t="s">
        <v>40</v>
      </c>
      <c r="R2136" s="9" t="s">
        <v>28</v>
      </c>
      <c r="S2136" s="9" t="s">
        <v>188</v>
      </c>
      <c r="T2136" s="9" t="s">
        <v>82</v>
      </c>
      <c r="U2136" s="9" t="s">
        <v>43</v>
      </c>
      <c r="V2136" s="9" t="s">
        <v>5679</v>
      </c>
    </row>
    <row r="2137" spans="1:22" ht="17.100000000000001" customHeight="1" x14ac:dyDescent="0.25">
      <c r="A2137" s="29" t="s">
        <v>5927</v>
      </c>
      <c r="B2137" s="15">
        <v>44546</v>
      </c>
      <c r="C2137" s="9">
        <f t="shared" si="33"/>
        <v>2021</v>
      </c>
      <c r="D2137" s="9" t="str">
        <f>TEXT(salestable[[#This Row],[OrderDate]],"MMM")</f>
        <v>Dec</v>
      </c>
      <c r="E2137" s="14" t="s">
        <v>5928</v>
      </c>
      <c r="F2137" s="14" t="s">
        <v>136</v>
      </c>
      <c r="G2137" s="14" t="s">
        <v>208</v>
      </c>
      <c r="H2137" s="14" t="s">
        <v>209</v>
      </c>
      <c r="I2137" s="14" t="s">
        <v>108</v>
      </c>
      <c r="J2137" s="14" t="s">
        <v>256</v>
      </c>
      <c r="K2137" s="25">
        <v>5</v>
      </c>
      <c r="L2137" s="16">
        <v>434.01</v>
      </c>
      <c r="M2137" s="17">
        <v>0</v>
      </c>
      <c r="N2137" s="18">
        <v>260.41000000000003</v>
      </c>
      <c r="O2137" s="18">
        <v>7.92</v>
      </c>
      <c r="P2137" s="18">
        <v>2438.38</v>
      </c>
      <c r="Q2137" s="14" t="s">
        <v>40</v>
      </c>
      <c r="R2137" s="14" t="s">
        <v>132</v>
      </c>
      <c r="S2137" s="14" t="s">
        <v>51</v>
      </c>
      <c r="T2137" s="14" t="s">
        <v>42</v>
      </c>
      <c r="U2137" s="14" t="s">
        <v>43</v>
      </c>
      <c r="V2137" s="14" t="s">
        <v>5929</v>
      </c>
    </row>
    <row r="2138" spans="1:22" ht="17.100000000000001" customHeight="1" x14ac:dyDescent="0.25">
      <c r="A2138" s="28" t="s">
        <v>5930</v>
      </c>
      <c r="B2138" s="10">
        <v>45530</v>
      </c>
      <c r="C2138" s="9">
        <f t="shared" si="33"/>
        <v>2024</v>
      </c>
      <c r="D2138" s="9" t="str">
        <f>TEXT(salestable[[#This Row],[OrderDate]],"MMM")</f>
        <v>Aug</v>
      </c>
      <c r="E2138" s="9" t="s">
        <v>5931</v>
      </c>
      <c r="F2138" s="9" t="s">
        <v>275</v>
      </c>
      <c r="G2138" s="9" t="s">
        <v>178</v>
      </c>
      <c r="H2138" s="9" t="s">
        <v>179</v>
      </c>
      <c r="I2138" s="9" t="s">
        <v>108</v>
      </c>
      <c r="J2138" s="9" t="s">
        <v>354</v>
      </c>
      <c r="K2138" s="25">
        <v>3</v>
      </c>
      <c r="L2138" s="11">
        <v>371.99</v>
      </c>
      <c r="M2138" s="12">
        <v>0</v>
      </c>
      <c r="N2138" s="13">
        <v>55.8</v>
      </c>
      <c r="O2138" s="13">
        <v>7.88</v>
      </c>
      <c r="P2138" s="13">
        <v>1179.6500000000001</v>
      </c>
      <c r="Q2138" s="9" t="s">
        <v>69</v>
      </c>
      <c r="R2138" s="9" t="s">
        <v>28</v>
      </c>
      <c r="S2138" s="9" t="s">
        <v>210</v>
      </c>
      <c r="T2138" s="9" t="s">
        <v>42</v>
      </c>
      <c r="U2138" s="9" t="s">
        <v>43</v>
      </c>
      <c r="V2138" s="9" t="s">
        <v>402</v>
      </c>
    </row>
    <row r="2139" spans="1:22" ht="17.100000000000001" customHeight="1" x14ac:dyDescent="0.25">
      <c r="A2139" s="29" t="s">
        <v>5932</v>
      </c>
      <c r="B2139" s="15">
        <v>44593</v>
      </c>
      <c r="C2139" s="9">
        <f t="shared" si="33"/>
        <v>2022</v>
      </c>
      <c r="D2139" s="9" t="str">
        <f>TEXT(salestable[[#This Row],[OrderDate]],"MMM")</f>
        <v>Feb</v>
      </c>
      <c r="E2139" s="14" t="s">
        <v>5933</v>
      </c>
      <c r="F2139" s="14" t="s">
        <v>1919</v>
      </c>
      <c r="G2139" s="14" t="s">
        <v>286</v>
      </c>
      <c r="H2139" s="14" t="s">
        <v>287</v>
      </c>
      <c r="I2139" s="14" t="s">
        <v>108</v>
      </c>
      <c r="J2139" s="14" t="s">
        <v>123</v>
      </c>
      <c r="K2139" s="25">
        <v>4</v>
      </c>
      <c r="L2139" s="16">
        <v>209.57</v>
      </c>
      <c r="M2139" s="17">
        <v>0</v>
      </c>
      <c r="N2139" s="18">
        <v>41.91</v>
      </c>
      <c r="O2139" s="18">
        <v>14.98</v>
      </c>
      <c r="P2139" s="18">
        <v>895.17</v>
      </c>
      <c r="Q2139" s="14" t="s">
        <v>40</v>
      </c>
      <c r="R2139" s="14" t="s">
        <v>28</v>
      </c>
      <c r="S2139" s="14" t="s">
        <v>81</v>
      </c>
      <c r="T2139" s="14" t="s">
        <v>82</v>
      </c>
      <c r="U2139" s="14" t="s">
        <v>43</v>
      </c>
      <c r="V2139" s="14" t="s">
        <v>582</v>
      </c>
    </row>
    <row r="2140" spans="1:22" ht="17.100000000000001" customHeight="1" x14ac:dyDescent="0.25">
      <c r="A2140" s="28" t="s">
        <v>5934</v>
      </c>
      <c r="B2140" s="10">
        <v>45081</v>
      </c>
      <c r="C2140" s="9">
        <f t="shared" si="33"/>
        <v>2023</v>
      </c>
      <c r="D2140" s="9" t="str">
        <f>TEXT(salestable[[#This Row],[OrderDate]],"MMM")</f>
        <v>Jun</v>
      </c>
      <c r="E2140" s="9" t="s">
        <v>5935</v>
      </c>
      <c r="F2140" s="9" t="s">
        <v>712</v>
      </c>
      <c r="G2140" s="9" t="s">
        <v>574</v>
      </c>
      <c r="H2140" s="9" t="s">
        <v>575</v>
      </c>
      <c r="I2140" s="9" t="s">
        <v>180</v>
      </c>
      <c r="J2140" s="9" t="s">
        <v>109</v>
      </c>
      <c r="K2140" s="25">
        <v>2</v>
      </c>
      <c r="L2140" s="11">
        <v>148.29</v>
      </c>
      <c r="M2140" s="12">
        <v>0</v>
      </c>
      <c r="N2140" s="13">
        <v>14.83</v>
      </c>
      <c r="O2140" s="13">
        <v>10.23</v>
      </c>
      <c r="P2140" s="13">
        <v>321.64</v>
      </c>
      <c r="Q2140" s="9" t="s">
        <v>27</v>
      </c>
      <c r="R2140" s="9" t="s">
        <v>28</v>
      </c>
      <c r="S2140" s="9" t="s">
        <v>124</v>
      </c>
      <c r="T2140" s="9" t="s">
        <v>125</v>
      </c>
      <c r="U2140" s="9" t="s">
        <v>31</v>
      </c>
      <c r="V2140" s="9" t="s">
        <v>5936</v>
      </c>
    </row>
    <row r="2141" spans="1:22" ht="17.100000000000001" customHeight="1" x14ac:dyDescent="0.25">
      <c r="A2141" s="29" t="s">
        <v>5937</v>
      </c>
      <c r="B2141" s="15">
        <v>44778</v>
      </c>
      <c r="C2141" s="9">
        <f t="shared" si="33"/>
        <v>2022</v>
      </c>
      <c r="D2141" s="9" t="str">
        <f>TEXT(salestable[[#This Row],[OrderDate]],"MMM")</f>
        <v>Aug</v>
      </c>
      <c r="E2141" s="14" t="s">
        <v>5938</v>
      </c>
      <c r="F2141" s="14" t="s">
        <v>1333</v>
      </c>
      <c r="G2141" s="14" t="s">
        <v>56</v>
      </c>
      <c r="H2141" s="14" t="s">
        <v>57</v>
      </c>
      <c r="I2141" s="14" t="s">
        <v>180</v>
      </c>
      <c r="J2141" s="14" t="s">
        <v>68</v>
      </c>
      <c r="K2141" s="25">
        <v>4</v>
      </c>
      <c r="L2141" s="16">
        <v>205.91</v>
      </c>
      <c r="M2141" s="17">
        <v>0.15</v>
      </c>
      <c r="N2141" s="18">
        <v>56.01</v>
      </c>
      <c r="O2141" s="18">
        <v>1.5</v>
      </c>
      <c r="P2141" s="18">
        <v>757.6</v>
      </c>
      <c r="Q2141" s="14" t="s">
        <v>69</v>
      </c>
      <c r="R2141" s="14" t="s">
        <v>28</v>
      </c>
      <c r="S2141" s="14" t="s">
        <v>139</v>
      </c>
      <c r="T2141" s="14" t="s">
        <v>140</v>
      </c>
      <c r="U2141" s="14" t="s">
        <v>72</v>
      </c>
      <c r="V2141" s="14" t="s">
        <v>3008</v>
      </c>
    </row>
    <row r="2142" spans="1:22" ht="17.100000000000001" customHeight="1" x14ac:dyDescent="0.25">
      <c r="A2142" s="28" t="s">
        <v>5939</v>
      </c>
      <c r="B2142" s="10">
        <v>44211</v>
      </c>
      <c r="C2142" s="9">
        <f t="shared" si="33"/>
        <v>2021</v>
      </c>
      <c r="D2142" s="9" t="str">
        <f>TEXT(salestable[[#This Row],[OrderDate]],"MMM")</f>
        <v>Jan</v>
      </c>
      <c r="E2142" s="9" t="s">
        <v>5940</v>
      </c>
      <c r="F2142" s="9" t="s">
        <v>666</v>
      </c>
      <c r="G2142" s="9" t="s">
        <v>386</v>
      </c>
      <c r="H2142" s="9" t="s">
        <v>387</v>
      </c>
      <c r="I2142" s="9" t="s">
        <v>108</v>
      </c>
      <c r="J2142" s="9" t="s">
        <v>79</v>
      </c>
      <c r="K2142" s="25">
        <v>5</v>
      </c>
      <c r="L2142" s="11">
        <v>453.52</v>
      </c>
      <c r="M2142" s="12">
        <v>0.1</v>
      </c>
      <c r="N2142" s="13">
        <v>244.9</v>
      </c>
      <c r="O2142" s="13">
        <v>3.65</v>
      </c>
      <c r="P2142" s="13">
        <v>2289.39</v>
      </c>
      <c r="Q2142" s="9" t="s">
        <v>80</v>
      </c>
      <c r="R2142" s="9" t="s">
        <v>132</v>
      </c>
      <c r="S2142" s="9" t="s">
        <v>116</v>
      </c>
      <c r="T2142" s="9" t="s">
        <v>42</v>
      </c>
      <c r="U2142" s="9" t="s">
        <v>31</v>
      </c>
      <c r="V2142" s="9" t="s">
        <v>4721</v>
      </c>
    </row>
    <row r="2143" spans="1:22" ht="17.100000000000001" customHeight="1" x14ac:dyDescent="0.25">
      <c r="A2143" s="29" t="s">
        <v>5941</v>
      </c>
      <c r="B2143" s="15">
        <v>44290</v>
      </c>
      <c r="C2143" s="9">
        <f t="shared" si="33"/>
        <v>2021</v>
      </c>
      <c r="D2143" s="9" t="str">
        <f>TEXT(salestable[[#This Row],[OrderDate]],"MMM")</f>
        <v>Apr</v>
      </c>
      <c r="E2143" s="14" t="s">
        <v>5942</v>
      </c>
      <c r="F2143" s="14" t="s">
        <v>1099</v>
      </c>
      <c r="G2143" s="14" t="s">
        <v>172</v>
      </c>
      <c r="H2143" s="14" t="s">
        <v>173</v>
      </c>
      <c r="I2143" s="14" t="s">
        <v>50</v>
      </c>
      <c r="J2143" s="14" t="s">
        <v>256</v>
      </c>
      <c r="K2143" s="25">
        <v>2</v>
      </c>
      <c r="L2143" s="16">
        <v>483.74</v>
      </c>
      <c r="M2143" s="17">
        <v>0</v>
      </c>
      <c r="N2143" s="18">
        <v>77.400000000000006</v>
      </c>
      <c r="O2143" s="18">
        <v>6.28</v>
      </c>
      <c r="P2143" s="18">
        <v>1051.1600000000001</v>
      </c>
      <c r="Q2143" s="14" t="s">
        <v>40</v>
      </c>
      <c r="R2143" s="14" t="s">
        <v>132</v>
      </c>
      <c r="S2143" s="14" t="s">
        <v>60</v>
      </c>
      <c r="T2143" s="14" t="s">
        <v>61</v>
      </c>
      <c r="U2143" s="14" t="s">
        <v>43</v>
      </c>
      <c r="V2143" s="14" t="s">
        <v>5012</v>
      </c>
    </row>
    <row r="2144" spans="1:22" ht="17.100000000000001" customHeight="1" x14ac:dyDescent="0.25">
      <c r="A2144" s="28" t="s">
        <v>5943</v>
      </c>
      <c r="B2144" s="10">
        <v>44861</v>
      </c>
      <c r="C2144" s="9">
        <f t="shared" si="33"/>
        <v>2022</v>
      </c>
      <c r="D2144" s="9" t="str">
        <f>TEXT(salestable[[#This Row],[OrderDate]],"MMM")</f>
        <v>Oct</v>
      </c>
      <c r="E2144" s="9" t="s">
        <v>5944</v>
      </c>
      <c r="F2144" s="9" t="s">
        <v>620</v>
      </c>
      <c r="G2144" s="9" t="s">
        <v>319</v>
      </c>
      <c r="H2144" s="9" t="s">
        <v>320</v>
      </c>
      <c r="I2144" s="9" t="s">
        <v>98</v>
      </c>
      <c r="J2144" s="9" t="s">
        <v>354</v>
      </c>
      <c r="K2144" s="25">
        <v>3</v>
      </c>
      <c r="L2144" s="11">
        <v>208.29</v>
      </c>
      <c r="M2144" s="12">
        <v>0</v>
      </c>
      <c r="N2144" s="13">
        <v>49.99</v>
      </c>
      <c r="O2144" s="13">
        <v>0.84</v>
      </c>
      <c r="P2144" s="13">
        <v>675.7</v>
      </c>
      <c r="Q2144" s="9" t="s">
        <v>27</v>
      </c>
      <c r="R2144" s="9" t="s">
        <v>28</v>
      </c>
      <c r="S2144" s="9" t="s">
        <v>339</v>
      </c>
      <c r="T2144" s="9" t="s">
        <v>82</v>
      </c>
      <c r="U2144" s="9" t="s">
        <v>235</v>
      </c>
      <c r="V2144" s="9" t="s">
        <v>5945</v>
      </c>
    </row>
    <row r="2145" spans="1:22" ht="17.100000000000001" customHeight="1" x14ac:dyDescent="0.25">
      <c r="A2145" s="29" t="s">
        <v>5946</v>
      </c>
      <c r="B2145" s="15">
        <v>43859</v>
      </c>
      <c r="C2145" s="9">
        <f t="shared" si="33"/>
        <v>2020</v>
      </c>
      <c r="D2145" s="9" t="str">
        <f>TEXT(salestable[[#This Row],[OrderDate]],"MMM")</f>
        <v>Jan</v>
      </c>
      <c r="E2145" s="14" t="s">
        <v>5947</v>
      </c>
      <c r="F2145" s="14" t="s">
        <v>1321</v>
      </c>
      <c r="G2145" s="14" t="s">
        <v>380</v>
      </c>
      <c r="H2145" s="14" t="s">
        <v>381</v>
      </c>
      <c r="I2145" s="14" t="s">
        <v>98</v>
      </c>
      <c r="J2145" s="14" t="s">
        <v>79</v>
      </c>
      <c r="K2145" s="25">
        <v>4</v>
      </c>
      <c r="L2145" s="16">
        <v>350.85</v>
      </c>
      <c r="M2145" s="17">
        <v>0</v>
      </c>
      <c r="N2145" s="18">
        <v>70.17</v>
      </c>
      <c r="O2145" s="18">
        <v>4.3600000000000003</v>
      </c>
      <c r="P2145" s="18">
        <v>1477.93</v>
      </c>
      <c r="Q2145" s="14" t="s">
        <v>69</v>
      </c>
      <c r="R2145" s="14" t="s">
        <v>28</v>
      </c>
      <c r="S2145" s="14" t="s">
        <v>51</v>
      </c>
      <c r="T2145" s="14" t="s">
        <v>42</v>
      </c>
      <c r="U2145" s="14" t="s">
        <v>43</v>
      </c>
      <c r="V2145" s="14" t="s">
        <v>1934</v>
      </c>
    </row>
    <row r="2146" spans="1:22" ht="17.100000000000001" customHeight="1" x14ac:dyDescent="0.25">
      <c r="A2146" s="28" t="s">
        <v>5948</v>
      </c>
      <c r="B2146" s="10">
        <v>44737</v>
      </c>
      <c r="C2146" s="9">
        <f t="shared" si="33"/>
        <v>2022</v>
      </c>
      <c r="D2146" s="9" t="str">
        <f>TEXT(salestable[[#This Row],[OrderDate]],"MMM")</f>
        <v>Jun</v>
      </c>
      <c r="E2146" s="9" t="s">
        <v>5949</v>
      </c>
      <c r="F2146" s="9" t="s">
        <v>656</v>
      </c>
      <c r="G2146" s="9" t="s">
        <v>675</v>
      </c>
      <c r="H2146" s="9" t="s">
        <v>676</v>
      </c>
      <c r="I2146" s="9" t="s">
        <v>38</v>
      </c>
      <c r="J2146" s="9" t="s">
        <v>79</v>
      </c>
      <c r="K2146" s="25">
        <v>3</v>
      </c>
      <c r="L2146" s="11">
        <v>34.770000000000003</v>
      </c>
      <c r="M2146" s="12">
        <v>0</v>
      </c>
      <c r="N2146" s="13">
        <v>0</v>
      </c>
      <c r="O2146" s="13">
        <v>13.93</v>
      </c>
      <c r="P2146" s="13">
        <v>118.24</v>
      </c>
      <c r="Q2146" s="9" t="s">
        <v>27</v>
      </c>
      <c r="R2146" s="9" t="s">
        <v>28</v>
      </c>
      <c r="S2146" s="9" t="s">
        <v>116</v>
      </c>
      <c r="T2146" s="9" t="s">
        <v>42</v>
      </c>
      <c r="U2146" s="9" t="s">
        <v>43</v>
      </c>
      <c r="V2146" s="9" t="s">
        <v>5950</v>
      </c>
    </row>
    <row r="2147" spans="1:22" ht="17.100000000000001" customHeight="1" x14ac:dyDescent="0.25">
      <c r="A2147" s="29" t="s">
        <v>5951</v>
      </c>
      <c r="B2147" s="15">
        <v>44887</v>
      </c>
      <c r="C2147" s="9">
        <f t="shared" si="33"/>
        <v>2022</v>
      </c>
      <c r="D2147" s="9" t="str">
        <f>TEXT(salestable[[#This Row],[OrderDate]],"MMM")</f>
        <v>Nov</v>
      </c>
      <c r="E2147" s="14" t="s">
        <v>5952</v>
      </c>
      <c r="F2147" s="14" t="s">
        <v>207</v>
      </c>
      <c r="G2147" s="14" t="s">
        <v>337</v>
      </c>
      <c r="H2147" s="14" t="s">
        <v>338</v>
      </c>
      <c r="I2147" s="14" t="s">
        <v>38</v>
      </c>
      <c r="J2147" s="14" t="s">
        <v>263</v>
      </c>
      <c r="K2147" s="25">
        <v>2</v>
      </c>
      <c r="L2147" s="16">
        <v>216.02</v>
      </c>
      <c r="M2147" s="17">
        <v>0.15</v>
      </c>
      <c r="N2147" s="18">
        <v>18.36</v>
      </c>
      <c r="O2147" s="18">
        <v>14.51</v>
      </c>
      <c r="P2147" s="18">
        <v>400.1</v>
      </c>
      <c r="Q2147" s="14" t="s">
        <v>153</v>
      </c>
      <c r="R2147" s="14" t="s">
        <v>28</v>
      </c>
      <c r="S2147" s="14" t="s">
        <v>60</v>
      </c>
      <c r="T2147" s="14" t="s">
        <v>61</v>
      </c>
      <c r="U2147" s="14" t="s">
        <v>43</v>
      </c>
      <c r="V2147" s="14" t="s">
        <v>3870</v>
      </c>
    </row>
    <row r="2148" spans="1:22" ht="17.100000000000001" customHeight="1" x14ac:dyDescent="0.25">
      <c r="A2148" s="28" t="s">
        <v>5953</v>
      </c>
      <c r="B2148" s="10">
        <v>45500</v>
      </c>
      <c r="C2148" s="9">
        <f t="shared" si="33"/>
        <v>2024</v>
      </c>
      <c r="D2148" s="9" t="str">
        <f>TEXT(salestable[[#This Row],[OrderDate]],"MMM")</f>
        <v>Jul</v>
      </c>
      <c r="E2148" s="9" t="s">
        <v>5954</v>
      </c>
      <c r="F2148" s="9" t="s">
        <v>698</v>
      </c>
      <c r="G2148" s="9" t="s">
        <v>202</v>
      </c>
      <c r="H2148" s="9" t="s">
        <v>203</v>
      </c>
      <c r="I2148" s="9" t="s">
        <v>38</v>
      </c>
      <c r="J2148" s="9" t="s">
        <v>354</v>
      </c>
      <c r="K2148" s="25">
        <v>1</v>
      </c>
      <c r="L2148" s="11">
        <v>322.14999999999998</v>
      </c>
      <c r="M2148" s="12">
        <v>0</v>
      </c>
      <c r="N2148" s="13">
        <v>25.77</v>
      </c>
      <c r="O2148" s="13">
        <v>3.14</v>
      </c>
      <c r="P2148" s="13">
        <v>351.06</v>
      </c>
      <c r="Q2148" s="9" t="s">
        <v>40</v>
      </c>
      <c r="R2148" s="9" t="s">
        <v>132</v>
      </c>
      <c r="S2148" s="9" t="s">
        <v>188</v>
      </c>
      <c r="T2148" s="9" t="s">
        <v>82</v>
      </c>
      <c r="U2148" s="9" t="s">
        <v>43</v>
      </c>
      <c r="V2148" s="9" t="s">
        <v>5955</v>
      </c>
    </row>
    <row r="2149" spans="1:22" ht="17.100000000000001" customHeight="1" x14ac:dyDescent="0.25">
      <c r="A2149" s="29" t="s">
        <v>5956</v>
      </c>
      <c r="B2149" s="15">
        <v>44709</v>
      </c>
      <c r="C2149" s="9">
        <f t="shared" si="33"/>
        <v>2022</v>
      </c>
      <c r="D2149" s="9" t="str">
        <f>TEXT(salestable[[#This Row],[OrderDate]],"MMM")</f>
        <v>May</v>
      </c>
      <c r="E2149" s="14" t="s">
        <v>5957</v>
      </c>
      <c r="F2149" s="14" t="s">
        <v>698</v>
      </c>
      <c r="G2149" s="14" t="s">
        <v>137</v>
      </c>
      <c r="H2149" s="14" t="s">
        <v>138</v>
      </c>
      <c r="I2149" s="14" t="s">
        <v>98</v>
      </c>
      <c r="J2149" s="14" t="s">
        <v>123</v>
      </c>
      <c r="K2149" s="25">
        <v>2</v>
      </c>
      <c r="L2149" s="16">
        <v>553.6</v>
      </c>
      <c r="M2149" s="17">
        <v>0.05</v>
      </c>
      <c r="N2149" s="18">
        <v>126.22</v>
      </c>
      <c r="O2149" s="18">
        <v>7.06</v>
      </c>
      <c r="P2149" s="18">
        <v>1185.1199999999999</v>
      </c>
      <c r="Q2149" s="14" t="s">
        <v>27</v>
      </c>
      <c r="R2149" s="14" t="s">
        <v>99</v>
      </c>
      <c r="S2149" s="14" t="s">
        <v>145</v>
      </c>
      <c r="T2149" s="14" t="s">
        <v>146</v>
      </c>
      <c r="U2149" s="14" t="s">
        <v>43</v>
      </c>
      <c r="V2149" s="14" t="s">
        <v>5958</v>
      </c>
    </row>
    <row r="2150" spans="1:22" ht="17.100000000000001" customHeight="1" x14ac:dyDescent="0.25">
      <c r="A2150" s="28" t="s">
        <v>5959</v>
      </c>
      <c r="B2150" s="10">
        <v>43909</v>
      </c>
      <c r="C2150" s="9">
        <f t="shared" si="33"/>
        <v>2020</v>
      </c>
      <c r="D2150" s="9" t="str">
        <f>TEXT(salestable[[#This Row],[OrderDate]],"MMM")</f>
        <v>Mar</v>
      </c>
      <c r="E2150" s="9" t="s">
        <v>5960</v>
      </c>
      <c r="F2150" s="9" t="s">
        <v>964</v>
      </c>
      <c r="G2150" s="9" t="s">
        <v>456</v>
      </c>
      <c r="H2150" s="9" t="s">
        <v>457</v>
      </c>
      <c r="I2150" s="9" t="s">
        <v>38</v>
      </c>
      <c r="J2150" s="9" t="s">
        <v>354</v>
      </c>
      <c r="K2150" s="25">
        <v>2</v>
      </c>
      <c r="L2150" s="11">
        <v>37.17</v>
      </c>
      <c r="M2150" s="12">
        <v>0</v>
      </c>
      <c r="N2150" s="13">
        <v>3.72</v>
      </c>
      <c r="O2150" s="13">
        <v>9.43</v>
      </c>
      <c r="P2150" s="13">
        <v>87.49</v>
      </c>
      <c r="Q2150" s="9" t="s">
        <v>69</v>
      </c>
      <c r="R2150" s="9" t="s">
        <v>28</v>
      </c>
      <c r="S2150" s="9" t="s">
        <v>51</v>
      </c>
      <c r="T2150" s="9" t="s">
        <v>42</v>
      </c>
      <c r="U2150" s="9" t="s">
        <v>91</v>
      </c>
      <c r="V2150" s="9" t="s">
        <v>4301</v>
      </c>
    </row>
    <row r="2151" spans="1:22" ht="17.100000000000001" customHeight="1" x14ac:dyDescent="0.25">
      <c r="A2151" s="29" t="s">
        <v>5961</v>
      </c>
      <c r="B2151" s="15">
        <v>44777</v>
      </c>
      <c r="C2151" s="9">
        <f t="shared" si="33"/>
        <v>2022</v>
      </c>
      <c r="D2151" s="9" t="str">
        <f>TEXT(salestable[[#This Row],[OrderDate]],"MMM")</f>
        <v>Aug</v>
      </c>
      <c r="E2151" s="14" t="s">
        <v>5962</v>
      </c>
      <c r="F2151" s="14" t="s">
        <v>1885</v>
      </c>
      <c r="G2151" s="14" t="s">
        <v>164</v>
      </c>
      <c r="H2151" s="14" t="s">
        <v>165</v>
      </c>
      <c r="I2151" s="14" t="s">
        <v>50</v>
      </c>
      <c r="J2151" s="14" t="s">
        <v>109</v>
      </c>
      <c r="K2151" s="25">
        <v>3</v>
      </c>
      <c r="L2151" s="16">
        <v>464.77</v>
      </c>
      <c r="M2151" s="17">
        <v>0.05</v>
      </c>
      <c r="N2151" s="18">
        <v>105.97</v>
      </c>
      <c r="O2151" s="18">
        <v>11.36</v>
      </c>
      <c r="P2151" s="18">
        <v>1441.92</v>
      </c>
      <c r="Q2151" s="14" t="s">
        <v>27</v>
      </c>
      <c r="R2151" s="14" t="s">
        <v>181</v>
      </c>
      <c r="S2151" s="14" t="s">
        <v>89</v>
      </c>
      <c r="T2151" s="14" t="s">
        <v>90</v>
      </c>
      <c r="U2151" s="14" t="s">
        <v>91</v>
      </c>
      <c r="V2151" s="14" t="s">
        <v>5963</v>
      </c>
    </row>
    <row r="2152" spans="1:22" ht="17.100000000000001" customHeight="1" x14ac:dyDescent="0.25">
      <c r="A2152" s="28" t="s">
        <v>5964</v>
      </c>
      <c r="B2152" s="10">
        <v>44289</v>
      </c>
      <c r="C2152" s="9">
        <f t="shared" si="33"/>
        <v>2021</v>
      </c>
      <c r="D2152" s="9" t="str">
        <f>TEXT(salestable[[#This Row],[OrderDate]],"MMM")</f>
        <v>Apr</v>
      </c>
      <c r="E2152" s="9" t="s">
        <v>5965</v>
      </c>
      <c r="F2152" s="9" t="s">
        <v>731</v>
      </c>
      <c r="G2152" s="9" t="s">
        <v>380</v>
      </c>
      <c r="H2152" s="9" t="s">
        <v>381</v>
      </c>
      <c r="I2152" s="9" t="s">
        <v>38</v>
      </c>
      <c r="J2152" s="9" t="s">
        <v>109</v>
      </c>
      <c r="K2152" s="25">
        <v>3</v>
      </c>
      <c r="L2152" s="11">
        <v>361.02</v>
      </c>
      <c r="M2152" s="12">
        <v>0.1</v>
      </c>
      <c r="N2152" s="13">
        <v>116.97</v>
      </c>
      <c r="O2152" s="13">
        <v>3.26</v>
      </c>
      <c r="P2152" s="13">
        <v>1094.98</v>
      </c>
      <c r="Q2152" s="9" t="s">
        <v>80</v>
      </c>
      <c r="R2152" s="9" t="s">
        <v>28</v>
      </c>
      <c r="S2152" s="9" t="s">
        <v>145</v>
      </c>
      <c r="T2152" s="9" t="s">
        <v>146</v>
      </c>
      <c r="U2152" s="9" t="s">
        <v>43</v>
      </c>
      <c r="V2152" s="9" t="s">
        <v>5012</v>
      </c>
    </row>
    <row r="2153" spans="1:22" ht="17.100000000000001" customHeight="1" x14ac:dyDescent="0.25">
      <c r="A2153" s="29" t="s">
        <v>5966</v>
      </c>
      <c r="B2153" s="15">
        <v>44400</v>
      </c>
      <c r="C2153" s="9">
        <f t="shared" si="33"/>
        <v>2021</v>
      </c>
      <c r="D2153" s="9" t="str">
        <f>TEXT(salestable[[#This Row],[OrderDate]],"MMM")</f>
        <v>Jul</v>
      </c>
      <c r="E2153" s="14" t="s">
        <v>5967</v>
      </c>
      <c r="F2153" s="14" t="s">
        <v>1257</v>
      </c>
      <c r="G2153" s="14" t="s">
        <v>226</v>
      </c>
      <c r="H2153" s="14" t="s">
        <v>227</v>
      </c>
      <c r="I2153" s="14" t="s">
        <v>50</v>
      </c>
      <c r="J2153" s="14" t="s">
        <v>68</v>
      </c>
      <c r="K2153" s="25">
        <v>4</v>
      </c>
      <c r="L2153" s="16">
        <v>186.57</v>
      </c>
      <c r="M2153" s="17">
        <v>0.1</v>
      </c>
      <c r="N2153" s="18">
        <v>80.599999999999994</v>
      </c>
      <c r="O2153" s="18">
        <v>0.44</v>
      </c>
      <c r="P2153" s="18">
        <v>752.69</v>
      </c>
      <c r="Q2153" s="14" t="s">
        <v>27</v>
      </c>
      <c r="R2153" s="14" t="s">
        <v>28</v>
      </c>
      <c r="S2153" s="14" t="s">
        <v>339</v>
      </c>
      <c r="T2153" s="14" t="s">
        <v>82</v>
      </c>
      <c r="U2153" s="14" t="s">
        <v>43</v>
      </c>
      <c r="V2153" s="14" t="s">
        <v>4039</v>
      </c>
    </row>
    <row r="2154" spans="1:22" ht="17.100000000000001" customHeight="1" x14ac:dyDescent="0.25">
      <c r="A2154" s="28" t="s">
        <v>5968</v>
      </c>
      <c r="B2154" s="10">
        <v>45392</v>
      </c>
      <c r="C2154" s="9">
        <f t="shared" si="33"/>
        <v>2024</v>
      </c>
      <c r="D2154" s="9" t="str">
        <f>TEXT(salestable[[#This Row],[OrderDate]],"MMM")</f>
        <v>Apr</v>
      </c>
      <c r="E2154" s="9" t="s">
        <v>5969</v>
      </c>
      <c r="F2154" s="9" t="s">
        <v>369</v>
      </c>
      <c r="G2154" s="9" t="s">
        <v>945</v>
      </c>
      <c r="H2154" s="9" t="s">
        <v>946</v>
      </c>
      <c r="I2154" s="9" t="s">
        <v>98</v>
      </c>
      <c r="J2154" s="9" t="s">
        <v>58</v>
      </c>
      <c r="K2154" s="25">
        <v>1</v>
      </c>
      <c r="L2154" s="11">
        <v>444.83</v>
      </c>
      <c r="M2154" s="12">
        <v>0.1</v>
      </c>
      <c r="N2154" s="13">
        <v>20.02</v>
      </c>
      <c r="O2154" s="13">
        <v>14.41</v>
      </c>
      <c r="P2154" s="13">
        <v>434.78</v>
      </c>
      <c r="Q2154" s="9" t="s">
        <v>40</v>
      </c>
      <c r="R2154" s="9" t="s">
        <v>28</v>
      </c>
      <c r="S2154" s="9" t="s">
        <v>81</v>
      </c>
      <c r="T2154" s="9" t="s">
        <v>82</v>
      </c>
      <c r="U2154" s="9" t="s">
        <v>72</v>
      </c>
      <c r="V2154" s="9" t="s">
        <v>2038</v>
      </c>
    </row>
    <row r="2155" spans="1:22" ht="17.100000000000001" customHeight="1" x14ac:dyDescent="0.25">
      <c r="A2155" s="29" t="s">
        <v>5970</v>
      </c>
      <c r="B2155" s="15">
        <v>45336</v>
      </c>
      <c r="C2155" s="9">
        <f t="shared" si="33"/>
        <v>2024</v>
      </c>
      <c r="D2155" s="9" t="str">
        <f>TEXT(salestable[[#This Row],[OrderDate]],"MMM")</f>
        <v>Feb</v>
      </c>
      <c r="E2155" s="14" t="s">
        <v>5971</v>
      </c>
      <c r="F2155" s="14" t="s">
        <v>597</v>
      </c>
      <c r="G2155" s="14" t="s">
        <v>66</v>
      </c>
      <c r="H2155" s="14" t="s">
        <v>67</v>
      </c>
      <c r="I2155" s="14" t="s">
        <v>108</v>
      </c>
      <c r="J2155" s="14" t="s">
        <v>79</v>
      </c>
      <c r="K2155" s="25">
        <v>2</v>
      </c>
      <c r="L2155" s="16">
        <v>85.99</v>
      </c>
      <c r="M2155" s="17">
        <v>0.1</v>
      </c>
      <c r="N2155" s="18">
        <v>12.38</v>
      </c>
      <c r="O2155" s="18">
        <v>3.38</v>
      </c>
      <c r="P2155" s="18">
        <v>170.54</v>
      </c>
      <c r="Q2155" s="14" t="s">
        <v>153</v>
      </c>
      <c r="R2155" s="14" t="s">
        <v>28</v>
      </c>
      <c r="S2155" s="14" t="s">
        <v>60</v>
      </c>
      <c r="T2155" s="14" t="s">
        <v>61</v>
      </c>
      <c r="U2155" s="14" t="s">
        <v>31</v>
      </c>
      <c r="V2155" s="14" t="s">
        <v>653</v>
      </c>
    </row>
    <row r="2156" spans="1:22" ht="17.100000000000001" customHeight="1" x14ac:dyDescent="0.25">
      <c r="A2156" s="28" t="s">
        <v>5972</v>
      </c>
      <c r="B2156" s="10">
        <v>45284</v>
      </c>
      <c r="C2156" s="9">
        <f t="shared" si="33"/>
        <v>2023</v>
      </c>
      <c r="D2156" s="9" t="str">
        <f>TEXT(salestable[[#This Row],[OrderDate]],"MMM")</f>
        <v>Dec</v>
      </c>
      <c r="E2156" s="9" t="s">
        <v>5973</v>
      </c>
      <c r="F2156" s="9" t="s">
        <v>373</v>
      </c>
      <c r="G2156" s="9" t="s">
        <v>574</v>
      </c>
      <c r="H2156" s="9" t="s">
        <v>575</v>
      </c>
      <c r="I2156" s="9" t="s">
        <v>50</v>
      </c>
      <c r="J2156" s="9" t="s">
        <v>26</v>
      </c>
      <c r="K2156" s="25">
        <v>1</v>
      </c>
      <c r="L2156" s="11">
        <v>410.39</v>
      </c>
      <c r="M2156" s="12">
        <v>0.25</v>
      </c>
      <c r="N2156" s="13">
        <v>24.62</v>
      </c>
      <c r="O2156" s="13">
        <v>3.05</v>
      </c>
      <c r="P2156" s="13">
        <v>335.46</v>
      </c>
      <c r="Q2156" s="9" t="s">
        <v>40</v>
      </c>
      <c r="R2156" s="9" t="s">
        <v>181</v>
      </c>
      <c r="S2156" s="9" t="s">
        <v>60</v>
      </c>
      <c r="T2156" s="9" t="s">
        <v>61</v>
      </c>
      <c r="U2156" s="9" t="s">
        <v>43</v>
      </c>
      <c r="V2156" s="9" t="s">
        <v>5974</v>
      </c>
    </row>
    <row r="2157" spans="1:22" ht="17.100000000000001" customHeight="1" x14ac:dyDescent="0.25">
      <c r="A2157" s="29" t="s">
        <v>5975</v>
      </c>
      <c r="B2157" s="15">
        <v>44568</v>
      </c>
      <c r="C2157" s="9">
        <f t="shared" si="33"/>
        <v>2022</v>
      </c>
      <c r="D2157" s="9" t="str">
        <f>TEXT(salestable[[#This Row],[OrderDate]],"MMM")</f>
        <v>Jan</v>
      </c>
      <c r="E2157" s="14" t="s">
        <v>5976</v>
      </c>
      <c r="F2157" s="14" t="s">
        <v>1418</v>
      </c>
      <c r="G2157" s="14" t="s">
        <v>23</v>
      </c>
      <c r="H2157" s="14" t="s">
        <v>24</v>
      </c>
      <c r="I2157" s="14" t="s">
        <v>50</v>
      </c>
      <c r="J2157" s="14" t="s">
        <v>79</v>
      </c>
      <c r="K2157" s="25">
        <v>1</v>
      </c>
      <c r="L2157" s="16">
        <v>14.47</v>
      </c>
      <c r="M2157" s="17">
        <v>0.05</v>
      </c>
      <c r="N2157" s="18">
        <v>0.69</v>
      </c>
      <c r="O2157" s="18">
        <v>7.56</v>
      </c>
      <c r="P2157" s="18">
        <v>22</v>
      </c>
      <c r="Q2157" s="14" t="s">
        <v>69</v>
      </c>
      <c r="R2157" s="14" t="s">
        <v>28</v>
      </c>
      <c r="S2157" s="14" t="s">
        <v>51</v>
      </c>
      <c r="T2157" s="14" t="s">
        <v>42</v>
      </c>
      <c r="U2157" s="14" t="s">
        <v>43</v>
      </c>
      <c r="V2157" s="14" t="s">
        <v>993</v>
      </c>
    </row>
    <row r="2158" spans="1:22" ht="17.100000000000001" customHeight="1" x14ac:dyDescent="0.25">
      <c r="A2158" s="28" t="s">
        <v>5977</v>
      </c>
      <c r="B2158" s="10">
        <v>45139</v>
      </c>
      <c r="C2158" s="9">
        <f t="shared" si="33"/>
        <v>2023</v>
      </c>
      <c r="D2158" s="9" t="str">
        <f>TEXT(salestable[[#This Row],[OrderDate]],"MMM")</f>
        <v>Aug</v>
      </c>
      <c r="E2158" s="9" t="s">
        <v>5978</v>
      </c>
      <c r="F2158" s="9" t="s">
        <v>113</v>
      </c>
      <c r="G2158" s="9" t="s">
        <v>391</v>
      </c>
      <c r="H2158" s="9" t="s">
        <v>392</v>
      </c>
      <c r="I2158" s="9" t="s">
        <v>50</v>
      </c>
      <c r="J2158" s="9" t="s">
        <v>26</v>
      </c>
      <c r="K2158" s="25">
        <v>5</v>
      </c>
      <c r="L2158" s="11">
        <v>143.38999999999999</v>
      </c>
      <c r="M2158" s="12">
        <v>0</v>
      </c>
      <c r="N2158" s="13">
        <v>86.03</v>
      </c>
      <c r="O2158" s="13">
        <v>4.4400000000000004</v>
      </c>
      <c r="P2158" s="13">
        <v>807.42</v>
      </c>
      <c r="Q2158" s="9" t="s">
        <v>40</v>
      </c>
      <c r="R2158" s="9" t="s">
        <v>132</v>
      </c>
      <c r="S2158" s="9" t="s">
        <v>228</v>
      </c>
      <c r="T2158" s="9" t="s">
        <v>82</v>
      </c>
      <c r="U2158" s="9" t="s">
        <v>43</v>
      </c>
      <c r="V2158" s="9" t="s">
        <v>1202</v>
      </c>
    </row>
    <row r="2159" spans="1:22" ht="17.100000000000001" customHeight="1" x14ac:dyDescent="0.25">
      <c r="A2159" s="29" t="s">
        <v>5979</v>
      </c>
      <c r="B2159" s="15">
        <v>44346</v>
      </c>
      <c r="C2159" s="9">
        <f t="shared" si="33"/>
        <v>2021</v>
      </c>
      <c r="D2159" s="9" t="str">
        <f>TEXT(salestable[[#This Row],[OrderDate]],"MMM")</f>
        <v>May</v>
      </c>
      <c r="E2159" s="14" t="s">
        <v>5980</v>
      </c>
      <c r="F2159" s="14" t="s">
        <v>573</v>
      </c>
      <c r="G2159" s="14" t="s">
        <v>233</v>
      </c>
      <c r="H2159" s="14" t="s">
        <v>234</v>
      </c>
      <c r="I2159" s="14" t="s">
        <v>108</v>
      </c>
      <c r="J2159" s="14" t="s">
        <v>256</v>
      </c>
      <c r="K2159" s="25">
        <v>1</v>
      </c>
      <c r="L2159" s="16">
        <v>164.59</v>
      </c>
      <c r="M2159" s="17">
        <v>0.1</v>
      </c>
      <c r="N2159" s="18">
        <v>11.85</v>
      </c>
      <c r="O2159" s="18">
        <v>7.2</v>
      </c>
      <c r="P2159" s="18">
        <v>167.18</v>
      </c>
      <c r="Q2159" s="14" t="s">
        <v>69</v>
      </c>
      <c r="R2159" s="14" t="s">
        <v>28</v>
      </c>
      <c r="S2159" s="14" t="s">
        <v>210</v>
      </c>
      <c r="T2159" s="14" t="s">
        <v>42</v>
      </c>
      <c r="U2159" s="14" t="s">
        <v>91</v>
      </c>
      <c r="V2159" s="14" t="s">
        <v>5981</v>
      </c>
    </row>
    <row r="2160" spans="1:22" ht="17.100000000000001" customHeight="1" x14ac:dyDescent="0.25">
      <c r="A2160" s="28" t="s">
        <v>5982</v>
      </c>
      <c r="B2160" s="10">
        <v>44953</v>
      </c>
      <c r="C2160" s="9">
        <f t="shared" si="33"/>
        <v>2023</v>
      </c>
      <c r="D2160" s="9" t="str">
        <f>TEXT(salestable[[#This Row],[OrderDate]],"MMM")</f>
        <v>Jan</v>
      </c>
      <c r="E2160" s="9" t="s">
        <v>5983</v>
      </c>
      <c r="F2160" s="9" t="s">
        <v>2168</v>
      </c>
      <c r="G2160" s="9" t="s">
        <v>164</v>
      </c>
      <c r="H2160" s="9" t="s">
        <v>165</v>
      </c>
      <c r="I2160" s="9" t="s">
        <v>180</v>
      </c>
      <c r="J2160" s="9" t="s">
        <v>256</v>
      </c>
      <c r="K2160" s="25">
        <v>1</v>
      </c>
      <c r="L2160" s="11">
        <v>54.25</v>
      </c>
      <c r="M2160" s="12">
        <v>0</v>
      </c>
      <c r="N2160" s="13">
        <v>9.76</v>
      </c>
      <c r="O2160" s="13">
        <v>4.38</v>
      </c>
      <c r="P2160" s="13">
        <v>68.39</v>
      </c>
      <c r="Q2160" s="9" t="s">
        <v>40</v>
      </c>
      <c r="R2160" s="9" t="s">
        <v>132</v>
      </c>
      <c r="S2160" s="9" t="s">
        <v>81</v>
      </c>
      <c r="T2160" s="9" t="s">
        <v>82</v>
      </c>
      <c r="U2160" s="9" t="s">
        <v>43</v>
      </c>
      <c r="V2160" s="9" t="s">
        <v>5984</v>
      </c>
    </row>
    <row r="2161" spans="1:22" ht="17.100000000000001" customHeight="1" x14ac:dyDescent="0.25">
      <c r="A2161" s="29" t="s">
        <v>5985</v>
      </c>
      <c r="B2161" s="15">
        <v>44227</v>
      </c>
      <c r="C2161" s="9">
        <f t="shared" si="33"/>
        <v>2021</v>
      </c>
      <c r="D2161" s="9" t="str">
        <f>TEXT(salestable[[#This Row],[OrderDate]],"MMM")</f>
        <v>Jan</v>
      </c>
      <c r="E2161" s="14" t="s">
        <v>5986</v>
      </c>
      <c r="F2161" s="14" t="s">
        <v>702</v>
      </c>
      <c r="G2161" s="14" t="s">
        <v>23</v>
      </c>
      <c r="H2161" s="14" t="s">
        <v>24</v>
      </c>
      <c r="I2161" s="14" t="s">
        <v>108</v>
      </c>
      <c r="J2161" s="14" t="s">
        <v>58</v>
      </c>
      <c r="K2161" s="25">
        <v>3</v>
      </c>
      <c r="L2161" s="16">
        <v>164.63</v>
      </c>
      <c r="M2161" s="17">
        <v>0</v>
      </c>
      <c r="N2161" s="18">
        <v>88.9</v>
      </c>
      <c r="O2161" s="18">
        <v>13.02</v>
      </c>
      <c r="P2161" s="18">
        <v>595.80999999999995</v>
      </c>
      <c r="Q2161" s="14" t="s">
        <v>69</v>
      </c>
      <c r="R2161" s="14" t="s">
        <v>28</v>
      </c>
      <c r="S2161" s="14" t="s">
        <v>221</v>
      </c>
      <c r="T2161" s="14" t="s">
        <v>222</v>
      </c>
      <c r="U2161" s="14" t="s">
        <v>31</v>
      </c>
      <c r="V2161" s="14" t="s">
        <v>3865</v>
      </c>
    </row>
    <row r="2162" spans="1:22" ht="17.100000000000001" customHeight="1" x14ac:dyDescent="0.25">
      <c r="A2162" s="28" t="s">
        <v>5987</v>
      </c>
      <c r="B2162" s="10">
        <v>45343</v>
      </c>
      <c r="C2162" s="9">
        <f t="shared" si="33"/>
        <v>2024</v>
      </c>
      <c r="D2162" s="9" t="str">
        <f>TEXT(salestable[[#This Row],[OrderDate]],"MMM")</f>
        <v>Feb</v>
      </c>
      <c r="E2162" s="9" t="s">
        <v>5988</v>
      </c>
      <c r="F2162" s="9" t="s">
        <v>716</v>
      </c>
      <c r="G2162" s="9" t="s">
        <v>178</v>
      </c>
      <c r="H2162" s="9" t="s">
        <v>179</v>
      </c>
      <c r="I2162" s="9" t="s">
        <v>50</v>
      </c>
      <c r="J2162" s="9" t="s">
        <v>109</v>
      </c>
      <c r="K2162" s="25">
        <v>1</v>
      </c>
      <c r="L2162" s="11">
        <v>462.45</v>
      </c>
      <c r="M2162" s="12">
        <v>0.05</v>
      </c>
      <c r="N2162" s="13">
        <v>21.97</v>
      </c>
      <c r="O2162" s="13">
        <v>0.4</v>
      </c>
      <c r="P2162" s="13">
        <v>461.7</v>
      </c>
      <c r="Q2162" s="9" t="s">
        <v>27</v>
      </c>
      <c r="R2162" s="9" t="s">
        <v>28</v>
      </c>
      <c r="S2162" s="9" t="s">
        <v>124</v>
      </c>
      <c r="T2162" s="9" t="s">
        <v>125</v>
      </c>
      <c r="U2162" s="9" t="s">
        <v>235</v>
      </c>
      <c r="V2162" s="9" t="s">
        <v>4575</v>
      </c>
    </row>
    <row r="2163" spans="1:22" ht="17.100000000000001" customHeight="1" x14ac:dyDescent="0.25">
      <c r="A2163" s="29" t="s">
        <v>5989</v>
      </c>
      <c r="B2163" s="15">
        <v>43869</v>
      </c>
      <c r="C2163" s="9">
        <f t="shared" si="33"/>
        <v>2020</v>
      </c>
      <c r="D2163" s="9" t="str">
        <f>TEXT(salestable[[#This Row],[OrderDate]],"MMM")</f>
        <v>Feb</v>
      </c>
      <c r="E2163" s="14" t="s">
        <v>5990</v>
      </c>
      <c r="F2163" s="14" t="s">
        <v>129</v>
      </c>
      <c r="G2163" s="14" t="s">
        <v>48</v>
      </c>
      <c r="H2163" s="14" t="s">
        <v>49</v>
      </c>
      <c r="I2163" s="14" t="s">
        <v>38</v>
      </c>
      <c r="J2163" s="14" t="s">
        <v>68</v>
      </c>
      <c r="K2163" s="25">
        <v>5</v>
      </c>
      <c r="L2163" s="16">
        <v>13.24</v>
      </c>
      <c r="M2163" s="17">
        <v>0.25</v>
      </c>
      <c r="N2163" s="18">
        <v>3.97</v>
      </c>
      <c r="O2163" s="18">
        <v>11.4</v>
      </c>
      <c r="P2163" s="18">
        <v>65.02</v>
      </c>
      <c r="Q2163" s="14" t="s">
        <v>80</v>
      </c>
      <c r="R2163" s="14" t="s">
        <v>28</v>
      </c>
      <c r="S2163" s="14" t="s">
        <v>71</v>
      </c>
      <c r="T2163" s="14" t="s">
        <v>42</v>
      </c>
      <c r="U2163" s="14" t="s">
        <v>43</v>
      </c>
      <c r="V2163" s="14" t="s">
        <v>5991</v>
      </c>
    </row>
    <row r="2164" spans="1:22" ht="17.100000000000001" customHeight="1" x14ac:dyDescent="0.25">
      <c r="A2164" s="28" t="s">
        <v>5992</v>
      </c>
      <c r="B2164" s="10">
        <v>45125</v>
      </c>
      <c r="C2164" s="9">
        <f t="shared" si="33"/>
        <v>2023</v>
      </c>
      <c r="D2164" s="9" t="str">
        <f>TEXT(salestable[[#This Row],[OrderDate]],"MMM")</f>
        <v>Jul</v>
      </c>
      <c r="E2164" s="9" t="s">
        <v>5993</v>
      </c>
      <c r="F2164" s="9" t="s">
        <v>1408</v>
      </c>
      <c r="G2164" s="9" t="s">
        <v>945</v>
      </c>
      <c r="H2164" s="9" t="s">
        <v>946</v>
      </c>
      <c r="I2164" s="9" t="s">
        <v>108</v>
      </c>
      <c r="J2164" s="9" t="s">
        <v>58</v>
      </c>
      <c r="K2164" s="25">
        <v>2</v>
      </c>
      <c r="L2164" s="11">
        <v>283.35000000000002</v>
      </c>
      <c r="M2164" s="12">
        <v>0</v>
      </c>
      <c r="N2164" s="13">
        <v>45.34</v>
      </c>
      <c r="O2164" s="13">
        <v>8.5</v>
      </c>
      <c r="P2164" s="13">
        <v>620.54</v>
      </c>
      <c r="Q2164" s="9" t="s">
        <v>69</v>
      </c>
      <c r="R2164" s="9" t="s">
        <v>28</v>
      </c>
      <c r="S2164" s="9" t="s">
        <v>221</v>
      </c>
      <c r="T2164" s="9" t="s">
        <v>222</v>
      </c>
      <c r="U2164" s="9" t="s">
        <v>31</v>
      </c>
      <c r="V2164" s="9" t="s">
        <v>83</v>
      </c>
    </row>
    <row r="2165" spans="1:22" ht="17.100000000000001" customHeight="1" x14ac:dyDescent="0.25">
      <c r="A2165" s="29" t="s">
        <v>5994</v>
      </c>
      <c r="B2165" s="15">
        <v>44717</v>
      </c>
      <c r="C2165" s="9">
        <f t="shared" si="33"/>
        <v>2022</v>
      </c>
      <c r="D2165" s="9" t="str">
        <f>TEXT(salestable[[#This Row],[OrderDate]],"MMM")</f>
        <v>Jun</v>
      </c>
      <c r="E2165" s="14" t="s">
        <v>5995</v>
      </c>
      <c r="F2165" s="14" t="s">
        <v>753</v>
      </c>
      <c r="G2165" s="14" t="s">
        <v>164</v>
      </c>
      <c r="H2165" s="14" t="s">
        <v>165</v>
      </c>
      <c r="I2165" s="14" t="s">
        <v>50</v>
      </c>
      <c r="J2165" s="14" t="s">
        <v>256</v>
      </c>
      <c r="K2165" s="25">
        <v>1</v>
      </c>
      <c r="L2165" s="16">
        <v>308.89</v>
      </c>
      <c r="M2165" s="17">
        <v>0</v>
      </c>
      <c r="N2165" s="18">
        <v>24.71</v>
      </c>
      <c r="O2165" s="18">
        <v>7.06</v>
      </c>
      <c r="P2165" s="18">
        <v>340.66</v>
      </c>
      <c r="Q2165" s="14" t="s">
        <v>27</v>
      </c>
      <c r="R2165" s="14" t="s">
        <v>70</v>
      </c>
      <c r="S2165" s="14" t="s">
        <v>29</v>
      </c>
      <c r="T2165" s="14" t="s">
        <v>30</v>
      </c>
      <c r="U2165" s="14" t="s">
        <v>43</v>
      </c>
      <c r="V2165" s="14" t="s">
        <v>4070</v>
      </c>
    </row>
    <row r="2166" spans="1:22" ht="17.100000000000001" customHeight="1" x14ac:dyDescent="0.25">
      <c r="A2166" s="28" t="s">
        <v>5996</v>
      </c>
      <c r="B2166" s="10">
        <v>44627</v>
      </c>
      <c r="C2166" s="9">
        <f t="shared" si="33"/>
        <v>2022</v>
      </c>
      <c r="D2166" s="9" t="str">
        <f>TEXT(salestable[[#This Row],[OrderDate]],"MMM")</f>
        <v>Mar</v>
      </c>
      <c r="E2166" s="9" t="s">
        <v>5997</v>
      </c>
      <c r="F2166" s="9" t="s">
        <v>1133</v>
      </c>
      <c r="G2166" s="9" t="s">
        <v>130</v>
      </c>
      <c r="H2166" s="9" t="s">
        <v>131</v>
      </c>
      <c r="I2166" s="9" t="s">
        <v>108</v>
      </c>
      <c r="J2166" s="9" t="s">
        <v>263</v>
      </c>
      <c r="K2166" s="25">
        <v>4</v>
      </c>
      <c r="L2166" s="11">
        <v>456.76</v>
      </c>
      <c r="M2166" s="12">
        <v>0.05</v>
      </c>
      <c r="N2166" s="13">
        <v>138.86000000000001</v>
      </c>
      <c r="O2166" s="13">
        <v>0.9</v>
      </c>
      <c r="P2166" s="13">
        <v>1875.45</v>
      </c>
      <c r="Q2166" s="9" t="s">
        <v>40</v>
      </c>
      <c r="R2166" s="9" t="s">
        <v>132</v>
      </c>
      <c r="S2166" s="9" t="s">
        <v>71</v>
      </c>
      <c r="T2166" s="9" t="s">
        <v>42</v>
      </c>
      <c r="U2166" s="9" t="s">
        <v>43</v>
      </c>
      <c r="V2166" s="9" t="s">
        <v>3989</v>
      </c>
    </row>
    <row r="2167" spans="1:22" ht="17.100000000000001" customHeight="1" x14ac:dyDescent="0.25">
      <c r="A2167" s="29" t="s">
        <v>5998</v>
      </c>
      <c r="B2167" s="15">
        <v>43987</v>
      </c>
      <c r="C2167" s="9">
        <f t="shared" si="33"/>
        <v>2020</v>
      </c>
      <c r="D2167" s="9" t="str">
        <f>TEXT(salestable[[#This Row],[OrderDate]],"MMM")</f>
        <v>Jun</v>
      </c>
      <c r="E2167" s="14" t="s">
        <v>5999</v>
      </c>
      <c r="F2167" s="14" t="s">
        <v>694</v>
      </c>
      <c r="G2167" s="14" t="s">
        <v>400</v>
      </c>
      <c r="H2167" s="14" t="s">
        <v>401</v>
      </c>
      <c r="I2167" s="14" t="s">
        <v>50</v>
      </c>
      <c r="J2167" s="14" t="s">
        <v>354</v>
      </c>
      <c r="K2167" s="25">
        <v>4</v>
      </c>
      <c r="L2167" s="16">
        <v>551.39</v>
      </c>
      <c r="M2167" s="17">
        <v>0.05</v>
      </c>
      <c r="N2167" s="18">
        <v>377.15</v>
      </c>
      <c r="O2167" s="18">
        <v>12.21</v>
      </c>
      <c r="P2167" s="18">
        <v>2484.64</v>
      </c>
      <c r="Q2167" s="14" t="s">
        <v>27</v>
      </c>
      <c r="R2167" s="14" t="s">
        <v>28</v>
      </c>
      <c r="S2167" s="14" t="s">
        <v>89</v>
      </c>
      <c r="T2167" s="14" t="s">
        <v>90</v>
      </c>
      <c r="U2167" s="14" t="s">
        <v>43</v>
      </c>
      <c r="V2167" s="14" t="s">
        <v>6000</v>
      </c>
    </row>
    <row r="2168" spans="1:22" ht="17.100000000000001" customHeight="1" x14ac:dyDescent="0.25">
      <c r="A2168" s="28" t="s">
        <v>6001</v>
      </c>
      <c r="B2168" s="10">
        <v>44929</v>
      </c>
      <c r="C2168" s="9">
        <f t="shared" si="33"/>
        <v>2023</v>
      </c>
      <c r="D2168" s="9" t="str">
        <f>TEXT(salestable[[#This Row],[OrderDate]],"MMM")</f>
        <v>Jan</v>
      </c>
      <c r="E2168" s="9" t="s">
        <v>6002</v>
      </c>
      <c r="F2168" s="9" t="s">
        <v>451</v>
      </c>
      <c r="G2168" s="9" t="s">
        <v>178</v>
      </c>
      <c r="H2168" s="9" t="s">
        <v>179</v>
      </c>
      <c r="I2168" s="9" t="s">
        <v>180</v>
      </c>
      <c r="J2168" s="9" t="s">
        <v>58</v>
      </c>
      <c r="K2168" s="25">
        <v>1</v>
      </c>
      <c r="L2168" s="11">
        <v>444.58</v>
      </c>
      <c r="M2168" s="12">
        <v>0.1</v>
      </c>
      <c r="N2168" s="13">
        <v>32.01</v>
      </c>
      <c r="O2168" s="13">
        <v>12.15</v>
      </c>
      <c r="P2168" s="13">
        <v>444.28</v>
      </c>
      <c r="Q2168" s="9" t="s">
        <v>80</v>
      </c>
      <c r="R2168" s="9" t="s">
        <v>28</v>
      </c>
      <c r="S2168" s="9" t="s">
        <v>89</v>
      </c>
      <c r="T2168" s="9" t="s">
        <v>90</v>
      </c>
      <c r="U2168" s="9" t="s">
        <v>43</v>
      </c>
      <c r="V2168" s="9" t="s">
        <v>1754</v>
      </c>
    </row>
    <row r="2169" spans="1:22" ht="17.100000000000001" customHeight="1" x14ac:dyDescent="0.25">
      <c r="A2169" s="29" t="s">
        <v>6003</v>
      </c>
      <c r="B2169" s="15">
        <v>44714</v>
      </c>
      <c r="C2169" s="9">
        <f t="shared" si="33"/>
        <v>2022</v>
      </c>
      <c r="D2169" s="9" t="str">
        <f>TEXT(salestable[[#This Row],[OrderDate]],"MMM")</f>
        <v>Jun</v>
      </c>
      <c r="E2169" s="14" t="s">
        <v>6004</v>
      </c>
      <c r="F2169" s="14" t="s">
        <v>648</v>
      </c>
      <c r="G2169" s="14" t="s">
        <v>400</v>
      </c>
      <c r="H2169" s="14" t="s">
        <v>401</v>
      </c>
      <c r="I2169" s="14" t="s">
        <v>25</v>
      </c>
      <c r="J2169" s="14" t="s">
        <v>354</v>
      </c>
      <c r="K2169" s="25">
        <v>2</v>
      </c>
      <c r="L2169" s="16">
        <v>417.05</v>
      </c>
      <c r="M2169" s="17">
        <v>0.05</v>
      </c>
      <c r="N2169" s="18">
        <v>95.09</v>
      </c>
      <c r="O2169" s="18">
        <v>6.78</v>
      </c>
      <c r="P2169" s="18">
        <v>894.26</v>
      </c>
      <c r="Q2169" s="14" t="s">
        <v>69</v>
      </c>
      <c r="R2169" s="14" t="s">
        <v>28</v>
      </c>
      <c r="S2169" s="14" t="s">
        <v>60</v>
      </c>
      <c r="T2169" s="14" t="s">
        <v>61</v>
      </c>
      <c r="U2169" s="14" t="s">
        <v>43</v>
      </c>
      <c r="V2169" s="14" t="s">
        <v>3265</v>
      </c>
    </row>
    <row r="2170" spans="1:22" ht="17.100000000000001" customHeight="1" x14ac:dyDescent="0.25">
      <c r="A2170" s="28" t="s">
        <v>6005</v>
      </c>
      <c r="B2170" s="10">
        <v>45654</v>
      </c>
      <c r="C2170" s="9">
        <f t="shared" si="33"/>
        <v>2024</v>
      </c>
      <c r="D2170" s="9" t="str">
        <f>TEXT(salestable[[#This Row],[OrderDate]],"MMM")</f>
        <v>Dec</v>
      </c>
      <c r="E2170" s="9" t="s">
        <v>6006</v>
      </c>
      <c r="F2170" s="9" t="s">
        <v>712</v>
      </c>
      <c r="G2170" s="9" t="s">
        <v>337</v>
      </c>
      <c r="H2170" s="9" t="s">
        <v>338</v>
      </c>
      <c r="I2170" s="9" t="s">
        <v>25</v>
      </c>
      <c r="J2170" s="9" t="s">
        <v>79</v>
      </c>
      <c r="K2170" s="25">
        <v>4</v>
      </c>
      <c r="L2170" s="11">
        <v>420.16</v>
      </c>
      <c r="M2170" s="12">
        <v>0</v>
      </c>
      <c r="N2170" s="13">
        <v>134.44999999999999</v>
      </c>
      <c r="O2170" s="13">
        <v>3.22</v>
      </c>
      <c r="P2170" s="13">
        <v>1818.31</v>
      </c>
      <c r="Q2170" s="9" t="s">
        <v>69</v>
      </c>
      <c r="R2170" s="9" t="s">
        <v>28</v>
      </c>
      <c r="S2170" s="9" t="s">
        <v>29</v>
      </c>
      <c r="T2170" s="9" t="s">
        <v>30</v>
      </c>
      <c r="U2170" s="9" t="s">
        <v>43</v>
      </c>
      <c r="V2170" s="9" t="s">
        <v>2494</v>
      </c>
    </row>
    <row r="2171" spans="1:22" ht="17.100000000000001" customHeight="1" x14ac:dyDescent="0.25">
      <c r="A2171" s="29" t="s">
        <v>6007</v>
      </c>
      <c r="B2171" s="15">
        <v>44984</v>
      </c>
      <c r="C2171" s="9">
        <f t="shared" si="33"/>
        <v>2023</v>
      </c>
      <c r="D2171" s="9" t="str">
        <f>TEXT(salestable[[#This Row],[OrderDate]],"MMM")</f>
        <v>Feb</v>
      </c>
      <c r="E2171" s="14" t="s">
        <v>6008</v>
      </c>
      <c r="F2171" s="14" t="s">
        <v>1408</v>
      </c>
      <c r="G2171" s="14" t="s">
        <v>592</v>
      </c>
      <c r="H2171" s="14" t="s">
        <v>593</v>
      </c>
      <c r="I2171" s="14" t="s">
        <v>98</v>
      </c>
      <c r="J2171" s="14" t="s">
        <v>256</v>
      </c>
      <c r="K2171" s="25">
        <v>4</v>
      </c>
      <c r="L2171" s="16">
        <v>73.11</v>
      </c>
      <c r="M2171" s="17">
        <v>0.2</v>
      </c>
      <c r="N2171" s="18">
        <v>28.07</v>
      </c>
      <c r="O2171" s="18">
        <v>6.63</v>
      </c>
      <c r="P2171" s="18">
        <v>268.64999999999998</v>
      </c>
      <c r="Q2171" s="14" t="s">
        <v>80</v>
      </c>
      <c r="R2171" s="14" t="s">
        <v>28</v>
      </c>
      <c r="S2171" s="14" t="s">
        <v>182</v>
      </c>
      <c r="T2171" s="14" t="s">
        <v>183</v>
      </c>
      <c r="U2171" s="14" t="s">
        <v>43</v>
      </c>
      <c r="V2171" s="14" t="s">
        <v>1305</v>
      </c>
    </row>
    <row r="2172" spans="1:22" ht="17.100000000000001" customHeight="1" x14ac:dyDescent="0.25">
      <c r="A2172" s="28" t="s">
        <v>6009</v>
      </c>
      <c r="B2172" s="10">
        <v>45541</v>
      </c>
      <c r="C2172" s="9">
        <f t="shared" si="33"/>
        <v>2024</v>
      </c>
      <c r="D2172" s="9" t="str">
        <f>TEXT(salestable[[#This Row],[OrderDate]],"MMM")</f>
        <v>Sep</v>
      </c>
      <c r="E2172" s="9" t="s">
        <v>6010</v>
      </c>
      <c r="F2172" s="9" t="s">
        <v>2168</v>
      </c>
      <c r="G2172" s="9" t="s">
        <v>592</v>
      </c>
      <c r="H2172" s="9" t="s">
        <v>593</v>
      </c>
      <c r="I2172" s="9" t="s">
        <v>98</v>
      </c>
      <c r="J2172" s="9" t="s">
        <v>109</v>
      </c>
      <c r="K2172" s="25">
        <v>3</v>
      </c>
      <c r="L2172" s="11">
        <v>489.88</v>
      </c>
      <c r="M2172" s="12">
        <v>0</v>
      </c>
      <c r="N2172" s="13">
        <v>73.48</v>
      </c>
      <c r="O2172" s="13">
        <v>5.33</v>
      </c>
      <c r="P2172" s="13">
        <v>1548.45</v>
      </c>
      <c r="Q2172" s="9" t="s">
        <v>27</v>
      </c>
      <c r="R2172" s="9" t="s">
        <v>132</v>
      </c>
      <c r="S2172" s="9" t="s">
        <v>51</v>
      </c>
      <c r="T2172" s="9" t="s">
        <v>42</v>
      </c>
      <c r="U2172" s="9" t="s">
        <v>31</v>
      </c>
      <c r="V2172" s="9" t="s">
        <v>6011</v>
      </c>
    </row>
    <row r="2173" spans="1:22" ht="17.100000000000001" customHeight="1" x14ac:dyDescent="0.25">
      <c r="A2173" s="29" t="s">
        <v>6012</v>
      </c>
      <c r="B2173" s="15">
        <v>44804</v>
      </c>
      <c r="C2173" s="9">
        <f t="shared" si="33"/>
        <v>2022</v>
      </c>
      <c r="D2173" s="9" t="str">
        <f>TEXT(salestable[[#This Row],[OrderDate]],"MMM")</f>
        <v>Aug</v>
      </c>
      <c r="E2173" s="14" t="s">
        <v>6013</v>
      </c>
      <c r="F2173" s="14" t="s">
        <v>144</v>
      </c>
      <c r="G2173" s="14" t="s">
        <v>386</v>
      </c>
      <c r="H2173" s="14" t="s">
        <v>387</v>
      </c>
      <c r="I2173" s="14" t="s">
        <v>108</v>
      </c>
      <c r="J2173" s="14" t="s">
        <v>109</v>
      </c>
      <c r="K2173" s="25">
        <v>4</v>
      </c>
      <c r="L2173" s="16">
        <v>50.9</v>
      </c>
      <c r="M2173" s="17">
        <v>0.2</v>
      </c>
      <c r="N2173" s="18">
        <v>8.14</v>
      </c>
      <c r="O2173" s="18">
        <v>14.93</v>
      </c>
      <c r="P2173" s="18">
        <v>185.95</v>
      </c>
      <c r="Q2173" s="14" t="s">
        <v>27</v>
      </c>
      <c r="R2173" s="14" t="s">
        <v>28</v>
      </c>
      <c r="S2173" s="14" t="s">
        <v>116</v>
      </c>
      <c r="T2173" s="14" t="s">
        <v>42</v>
      </c>
      <c r="U2173" s="14" t="s">
        <v>43</v>
      </c>
      <c r="V2173" s="14" t="s">
        <v>1646</v>
      </c>
    </row>
    <row r="2174" spans="1:22" ht="17.100000000000001" customHeight="1" x14ac:dyDescent="0.25">
      <c r="A2174" s="28" t="s">
        <v>6014</v>
      </c>
      <c r="B2174" s="10">
        <v>44938</v>
      </c>
      <c r="C2174" s="9">
        <f t="shared" si="33"/>
        <v>2023</v>
      </c>
      <c r="D2174" s="9" t="str">
        <f>TEXT(salestable[[#This Row],[OrderDate]],"MMM")</f>
        <v>Jan</v>
      </c>
      <c r="E2174" s="9" t="s">
        <v>6015</v>
      </c>
      <c r="F2174" s="9" t="s">
        <v>3062</v>
      </c>
      <c r="G2174" s="9" t="s">
        <v>783</v>
      </c>
      <c r="H2174" s="9" t="s">
        <v>784</v>
      </c>
      <c r="I2174" s="9" t="s">
        <v>180</v>
      </c>
      <c r="J2174" s="9" t="s">
        <v>256</v>
      </c>
      <c r="K2174" s="25">
        <v>4</v>
      </c>
      <c r="L2174" s="11">
        <v>88.06</v>
      </c>
      <c r="M2174" s="12">
        <v>0</v>
      </c>
      <c r="N2174" s="13">
        <v>17.61</v>
      </c>
      <c r="O2174" s="13">
        <v>11.4</v>
      </c>
      <c r="P2174" s="13">
        <v>381.25</v>
      </c>
      <c r="Q2174" s="9" t="s">
        <v>27</v>
      </c>
      <c r="R2174" s="9" t="s">
        <v>28</v>
      </c>
      <c r="S2174" s="9" t="s">
        <v>100</v>
      </c>
      <c r="T2174" s="9" t="s">
        <v>101</v>
      </c>
      <c r="U2174" s="9" t="s">
        <v>43</v>
      </c>
      <c r="V2174" s="9" t="s">
        <v>1992</v>
      </c>
    </row>
    <row r="2175" spans="1:22" ht="17.100000000000001" customHeight="1" x14ac:dyDescent="0.25">
      <c r="A2175" s="29" t="s">
        <v>6016</v>
      </c>
      <c r="B2175" s="15">
        <v>44876</v>
      </c>
      <c r="C2175" s="9">
        <f t="shared" si="33"/>
        <v>2022</v>
      </c>
      <c r="D2175" s="9" t="str">
        <f>TEXT(salestable[[#This Row],[OrderDate]],"MMM")</f>
        <v>Nov</v>
      </c>
      <c r="E2175" s="14" t="s">
        <v>6017</v>
      </c>
      <c r="F2175" s="14" t="s">
        <v>1825</v>
      </c>
      <c r="G2175" s="14" t="s">
        <v>592</v>
      </c>
      <c r="H2175" s="14" t="s">
        <v>593</v>
      </c>
      <c r="I2175" s="14" t="s">
        <v>50</v>
      </c>
      <c r="J2175" s="14" t="s">
        <v>68</v>
      </c>
      <c r="K2175" s="25">
        <v>1</v>
      </c>
      <c r="L2175" s="16">
        <v>288.44</v>
      </c>
      <c r="M2175" s="17">
        <v>0</v>
      </c>
      <c r="N2175" s="18">
        <v>14.42</v>
      </c>
      <c r="O2175" s="18">
        <v>7.05</v>
      </c>
      <c r="P2175" s="18">
        <v>309.91000000000003</v>
      </c>
      <c r="Q2175" s="14" t="s">
        <v>27</v>
      </c>
      <c r="R2175" s="14" t="s">
        <v>132</v>
      </c>
      <c r="S2175" s="14" t="s">
        <v>41</v>
      </c>
      <c r="T2175" s="14" t="s">
        <v>42</v>
      </c>
      <c r="U2175" s="14" t="s">
        <v>43</v>
      </c>
      <c r="V2175" s="14" t="s">
        <v>6018</v>
      </c>
    </row>
    <row r="2176" spans="1:22" ht="17.100000000000001" customHeight="1" x14ac:dyDescent="0.25">
      <c r="A2176" s="28" t="s">
        <v>6019</v>
      </c>
      <c r="B2176" s="10">
        <v>45313</v>
      </c>
      <c r="C2176" s="9">
        <f t="shared" si="33"/>
        <v>2024</v>
      </c>
      <c r="D2176" s="9" t="str">
        <f>TEXT(salestable[[#This Row],[OrderDate]],"MMM")</f>
        <v>Jan</v>
      </c>
      <c r="E2176" s="9" t="s">
        <v>3917</v>
      </c>
      <c r="F2176" s="9" t="s">
        <v>1103</v>
      </c>
      <c r="G2176" s="9" t="s">
        <v>386</v>
      </c>
      <c r="H2176" s="9" t="s">
        <v>387</v>
      </c>
      <c r="I2176" s="9" t="s">
        <v>98</v>
      </c>
      <c r="J2176" s="9" t="s">
        <v>354</v>
      </c>
      <c r="K2176" s="25">
        <v>1</v>
      </c>
      <c r="L2176" s="11">
        <v>582.4</v>
      </c>
      <c r="M2176" s="12">
        <v>0</v>
      </c>
      <c r="N2176" s="13">
        <v>29.12</v>
      </c>
      <c r="O2176" s="13">
        <v>10.28</v>
      </c>
      <c r="P2176" s="13">
        <v>621.79999999999995</v>
      </c>
      <c r="Q2176" s="9" t="s">
        <v>69</v>
      </c>
      <c r="R2176" s="9" t="s">
        <v>132</v>
      </c>
      <c r="S2176" s="9" t="s">
        <v>100</v>
      </c>
      <c r="T2176" s="9" t="s">
        <v>101</v>
      </c>
      <c r="U2176" s="9" t="s">
        <v>31</v>
      </c>
      <c r="V2176" s="9" t="s">
        <v>3109</v>
      </c>
    </row>
    <row r="2177" spans="1:22" ht="17.100000000000001" customHeight="1" x14ac:dyDescent="0.25">
      <c r="A2177" s="29" t="s">
        <v>6020</v>
      </c>
      <c r="B2177" s="15">
        <v>45393</v>
      </c>
      <c r="C2177" s="9">
        <f t="shared" si="33"/>
        <v>2024</v>
      </c>
      <c r="D2177" s="9" t="str">
        <f>TEXT(salestable[[#This Row],[OrderDate]],"MMM")</f>
        <v>Apr</v>
      </c>
      <c r="E2177" s="14" t="s">
        <v>6021</v>
      </c>
      <c r="F2177" s="14" t="s">
        <v>485</v>
      </c>
      <c r="G2177" s="14" t="s">
        <v>352</v>
      </c>
      <c r="H2177" s="14" t="s">
        <v>353</v>
      </c>
      <c r="I2177" s="14" t="s">
        <v>180</v>
      </c>
      <c r="J2177" s="14" t="s">
        <v>68</v>
      </c>
      <c r="K2177" s="25">
        <v>2</v>
      </c>
      <c r="L2177" s="16">
        <v>451.09</v>
      </c>
      <c r="M2177" s="17">
        <v>0</v>
      </c>
      <c r="N2177" s="18">
        <v>0</v>
      </c>
      <c r="O2177" s="18">
        <v>2.65</v>
      </c>
      <c r="P2177" s="18">
        <v>904.83</v>
      </c>
      <c r="Q2177" s="14" t="s">
        <v>27</v>
      </c>
      <c r="R2177" s="14" t="s">
        <v>132</v>
      </c>
      <c r="S2177" s="14" t="s">
        <v>41</v>
      </c>
      <c r="T2177" s="14" t="s">
        <v>42</v>
      </c>
      <c r="U2177" s="14" t="s">
        <v>43</v>
      </c>
      <c r="V2177" s="14" t="s">
        <v>1155</v>
      </c>
    </row>
    <row r="2178" spans="1:22" ht="17.100000000000001" customHeight="1" x14ac:dyDescent="0.25">
      <c r="A2178" s="28" t="s">
        <v>6022</v>
      </c>
      <c r="B2178" s="10">
        <v>45561</v>
      </c>
      <c r="C2178" s="9">
        <f t="shared" si="33"/>
        <v>2024</v>
      </c>
      <c r="D2178" s="9" t="str">
        <f>TEXT(salestable[[#This Row],[OrderDate]],"MMM")</f>
        <v>Sep</v>
      </c>
      <c r="E2178" s="9" t="s">
        <v>6023</v>
      </c>
      <c r="F2178" s="9" t="s">
        <v>136</v>
      </c>
      <c r="G2178" s="9" t="s">
        <v>286</v>
      </c>
      <c r="H2178" s="9" t="s">
        <v>287</v>
      </c>
      <c r="I2178" s="9" t="s">
        <v>38</v>
      </c>
      <c r="J2178" s="9" t="s">
        <v>123</v>
      </c>
      <c r="K2178" s="25">
        <v>2</v>
      </c>
      <c r="L2178" s="11">
        <v>63.09</v>
      </c>
      <c r="M2178" s="12">
        <v>0</v>
      </c>
      <c r="N2178" s="13">
        <v>10.09</v>
      </c>
      <c r="O2178" s="13">
        <v>11.42</v>
      </c>
      <c r="P2178" s="13">
        <v>147.69</v>
      </c>
      <c r="Q2178" s="9" t="s">
        <v>69</v>
      </c>
      <c r="R2178" s="9" t="s">
        <v>99</v>
      </c>
      <c r="S2178" s="9" t="s">
        <v>221</v>
      </c>
      <c r="T2178" s="9" t="s">
        <v>222</v>
      </c>
      <c r="U2178" s="9" t="s">
        <v>43</v>
      </c>
      <c r="V2178" s="9" t="s">
        <v>653</v>
      </c>
    </row>
    <row r="2179" spans="1:22" ht="17.100000000000001" customHeight="1" x14ac:dyDescent="0.25">
      <c r="A2179" s="29" t="s">
        <v>6024</v>
      </c>
      <c r="B2179" s="15">
        <v>44679</v>
      </c>
      <c r="C2179" s="9">
        <f t="shared" si="33"/>
        <v>2022</v>
      </c>
      <c r="D2179" s="9" t="str">
        <f>TEXT(salestable[[#This Row],[OrderDate]],"MMM")</f>
        <v>Apr</v>
      </c>
      <c r="E2179" s="14" t="s">
        <v>6025</v>
      </c>
      <c r="F2179" s="14" t="s">
        <v>1618</v>
      </c>
      <c r="G2179" s="14" t="s">
        <v>492</v>
      </c>
      <c r="H2179" s="14" t="s">
        <v>493</v>
      </c>
      <c r="I2179" s="14" t="s">
        <v>50</v>
      </c>
      <c r="J2179" s="14" t="s">
        <v>109</v>
      </c>
      <c r="K2179" s="25">
        <v>4</v>
      </c>
      <c r="L2179" s="16">
        <v>41.99</v>
      </c>
      <c r="M2179" s="17">
        <v>0</v>
      </c>
      <c r="N2179" s="18">
        <v>8.4</v>
      </c>
      <c r="O2179" s="18">
        <v>14.01</v>
      </c>
      <c r="P2179" s="18">
        <v>190.37</v>
      </c>
      <c r="Q2179" s="14" t="s">
        <v>80</v>
      </c>
      <c r="R2179" s="14" t="s">
        <v>132</v>
      </c>
      <c r="S2179" s="14" t="s">
        <v>116</v>
      </c>
      <c r="T2179" s="14" t="s">
        <v>42</v>
      </c>
      <c r="U2179" s="14" t="s">
        <v>43</v>
      </c>
      <c r="V2179" s="14" t="s">
        <v>6026</v>
      </c>
    </row>
    <row r="2180" spans="1:22" ht="17.100000000000001" customHeight="1" x14ac:dyDescent="0.25">
      <c r="A2180" s="28" t="s">
        <v>6027</v>
      </c>
      <c r="B2180" s="10">
        <v>45236</v>
      </c>
      <c r="C2180" s="9">
        <f t="shared" ref="C2180:C2243" si="34">YEAR(B2180)</f>
        <v>2023</v>
      </c>
      <c r="D2180" s="9" t="str">
        <f>TEXT(salestable[[#This Row],[OrderDate]],"MMM")</f>
        <v>Nov</v>
      </c>
      <c r="E2180" s="9" t="s">
        <v>6028</v>
      </c>
      <c r="F2180" s="9" t="s">
        <v>648</v>
      </c>
      <c r="G2180" s="9" t="s">
        <v>202</v>
      </c>
      <c r="H2180" s="9" t="s">
        <v>203</v>
      </c>
      <c r="I2180" s="9" t="s">
        <v>180</v>
      </c>
      <c r="J2180" s="9" t="s">
        <v>263</v>
      </c>
      <c r="K2180" s="25">
        <v>2</v>
      </c>
      <c r="L2180" s="11">
        <v>368.62</v>
      </c>
      <c r="M2180" s="12">
        <v>0.05</v>
      </c>
      <c r="N2180" s="13">
        <v>56.03</v>
      </c>
      <c r="O2180" s="13">
        <v>11.88</v>
      </c>
      <c r="P2180" s="13">
        <v>768.29</v>
      </c>
      <c r="Q2180" s="9" t="s">
        <v>69</v>
      </c>
      <c r="R2180" s="9" t="s">
        <v>28</v>
      </c>
      <c r="S2180" s="9" t="s">
        <v>154</v>
      </c>
      <c r="T2180" s="9" t="s">
        <v>155</v>
      </c>
      <c r="U2180" s="9" t="s">
        <v>31</v>
      </c>
      <c r="V2180" s="9" t="s">
        <v>2868</v>
      </c>
    </row>
    <row r="2181" spans="1:22" ht="17.100000000000001" customHeight="1" x14ac:dyDescent="0.25">
      <c r="A2181" s="29" t="s">
        <v>6029</v>
      </c>
      <c r="B2181" s="15">
        <v>44578</v>
      </c>
      <c r="C2181" s="9">
        <f t="shared" si="34"/>
        <v>2022</v>
      </c>
      <c r="D2181" s="9" t="str">
        <f>TEXT(salestable[[#This Row],[OrderDate]],"MMM")</f>
        <v>Jan</v>
      </c>
      <c r="E2181" s="14" t="s">
        <v>6030</v>
      </c>
      <c r="F2181" s="14" t="s">
        <v>171</v>
      </c>
      <c r="G2181" s="14" t="s">
        <v>812</v>
      </c>
      <c r="H2181" s="14" t="s">
        <v>813</v>
      </c>
      <c r="I2181" s="14" t="s">
        <v>108</v>
      </c>
      <c r="J2181" s="14" t="s">
        <v>354</v>
      </c>
      <c r="K2181" s="25">
        <v>2</v>
      </c>
      <c r="L2181" s="16">
        <v>57.8</v>
      </c>
      <c r="M2181" s="17">
        <v>0.05</v>
      </c>
      <c r="N2181" s="18">
        <v>13.18</v>
      </c>
      <c r="O2181" s="18">
        <v>7.54</v>
      </c>
      <c r="P2181" s="18">
        <v>130.54</v>
      </c>
      <c r="Q2181" s="14" t="s">
        <v>153</v>
      </c>
      <c r="R2181" s="14" t="s">
        <v>28</v>
      </c>
      <c r="S2181" s="14" t="s">
        <v>210</v>
      </c>
      <c r="T2181" s="14" t="s">
        <v>42</v>
      </c>
      <c r="U2181" s="14" t="s">
        <v>43</v>
      </c>
      <c r="V2181" s="14" t="s">
        <v>6031</v>
      </c>
    </row>
    <row r="2182" spans="1:22" ht="17.100000000000001" customHeight="1" x14ac:dyDescent="0.25">
      <c r="A2182" s="28" t="s">
        <v>6032</v>
      </c>
      <c r="B2182" s="10">
        <v>45294</v>
      </c>
      <c r="C2182" s="9">
        <f t="shared" si="34"/>
        <v>2024</v>
      </c>
      <c r="D2182" s="9" t="str">
        <f>TEXT(salestable[[#This Row],[OrderDate]],"MMM")</f>
        <v>Jan</v>
      </c>
      <c r="E2182" s="9" t="s">
        <v>6033</v>
      </c>
      <c r="F2182" s="9" t="s">
        <v>465</v>
      </c>
      <c r="G2182" s="9" t="s">
        <v>302</v>
      </c>
      <c r="H2182" s="9" t="s">
        <v>303</v>
      </c>
      <c r="I2182" s="9" t="s">
        <v>98</v>
      </c>
      <c r="J2182" s="9" t="s">
        <v>123</v>
      </c>
      <c r="K2182" s="25">
        <v>5</v>
      </c>
      <c r="L2182" s="11">
        <v>122.47</v>
      </c>
      <c r="M2182" s="12">
        <v>0</v>
      </c>
      <c r="N2182" s="13">
        <v>73.48</v>
      </c>
      <c r="O2182" s="13">
        <v>6.9</v>
      </c>
      <c r="P2182" s="13">
        <v>692.73</v>
      </c>
      <c r="Q2182" s="9" t="s">
        <v>69</v>
      </c>
      <c r="R2182" s="9" t="s">
        <v>28</v>
      </c>
      <c r="S2182" s="9" t="s">
        <v>51</v>
      </c>
      <c r="T2182" s="9" t="s">
        <v>42</v>
      </c>
      <c r="U2182" s="9" t="s">
        <v>43</v>
      </c>
      <c r="V2182" s="9" t="s">
        <v>5105</v>
      </c>
    </row>
    <row r="2183" spans="1:22" ht="17.100000000000001" customHeight="1" x14ac:dyDescent="0.25">
      <c r="A2183" s="29" t="s">
        <v>6034</v>
      </c>
      <c r="B2183" s="15">
        <v>45458</v>
      </c>
      <c r="C2183" s="9">
        <f t="shared" si="34"/>
        <v>2024</v>
      </c>
      <c r="D2183" s="9" t="str">
        <f>TEXT(salestable[[#This Row],[OrderDate]],"MMM")</f>
        <v>Jun</v>
      </c>
      <c r="E2183" s="14" t="s">
        <v>6035</v>
      </c>
      <c r="F2183" s="14" t="s">
        <v>207</v>
      </c>
      <c r="G2183" s="14" t="s">
        <v>77</v>
      </c>
      <c r="H2183" s="14" t="s">
        <v>78</v>
      </c>
      <c r="I2183" s="14" t="s">
        <v>25</v>
      </c>
      <c r="J2183" s="14" t="s">
        <v>256</v>
      </c>
      <c r="K2183" s="25">
        <v>3</v>
      </c>
      <c r="L2183" s="16">
        <v>442.15</v>
      </c>
      <c r="M2183" s="17">
        <v>0.25</v>
      </c>
      <c r="N2183" s="18">
        <v>49.74</v>
      </c>
      <c r="O2183" s="18">
        <v>7.07</v>
      </c>
      <c r="P2183" s="18">
        <v>1051.6500000000001</v>
      </c>
      <c r="Q2183" s="14" t="s">
        <v>69</v>
      </c>
      <c r="R2183" s="14" t="s">
        <v>28</v>
      </c>
      <c r="S2183" s="14" t="s">
        <v>154</v>
      </c>
      <c r="T2183" s="14" t="s">
        <v>155</v>
      </c>
      <c r="U2183" s="14" t="s">
        <v>31</v>
      </c>
      <c r="V2183" s="14" t="s">
        <v>5541</v>
      </c>
    </row>
    <row r="2184" spans="1:22" ht="17.100000000000001" customHeight="1" x14ac:dyDescent="0.25">
      <c r="A2184" s="28" t="s">
        <v>6036</v>
      </c>
      <c r="B2184" s="10">
        <v>44819</v>
      </c>
      <c r="C2184" s="9">
        <f t="shared" si="34"/>
        <v>2022</v>
      </c>
      <c r="D2184" s="9" t="str">
        <f>TEXT(salestable[[#This Row],[OrderDate]],"MMM")</f>
        <v>Sep</v>
      </c>
      <c r="E2184" s="9" t="s">
        <v>6037</v>
      </c>
      <c r="F2184" s="9" t="s">
        <v>76</v>
      </c>
      <c r="G2184" s="9" t="s">
        <v>812</v>
      </c>
      <c r="H2184" s="9" t="s">
        <v>813</v>
      </c>
      <c r="I2184" s="9" t="s">
        <v>98</v>
      </c>
      <c r="J2184" s="9" t="s">
        <v>354</v>
      </c>
      <c r="K2184" s="25">
        <v>3</v>
      </c>
      <c r="L2184" s="11">
        <v>365.06</v>
      </c>
      <c r="M2184" s="12">
        <v>0.15</v>
      </c>
      <c r="N2184" s="13">
        <v>74.47</v>
      </c>
      <c r="O2184" s="13">
        <v>3.12</v>
      </c>
      <c r="P2184" s="13">
        <v>1008.49</v>
      </c>
      <c r="Q2184" s="9" t="s">
        <v>69</v>
      </c>
      <c r="R2184" s="9" t="s">
        <v>28</v>
      </c>
      <c r="S2184" s="9" t="s">
        <v>51</v>
      </c>
      <c r="T2184" s="9" t="s">
        <v>42</v>
      </c>
      <c r="U2184" s="9" t="s">
        <v>91</v>
      </c>
      <c r="V2184" s="9" t="s">
        <v>4806</v>
      </c>
    </row>
    <row r="2185" spans="1:22" ht="17.100000000000001" customHeight="1" x14ac:dyDescent="0.25">
      <c r="A2185" s="29" t="s">
        <v>6038</v>
      </c>
      <c r="B2185" s="15">
        <v>43851</v>
      </c>
      <c r="C2185" s="9">
        <f t="shared" si="34"/>
        <v>2020</v>
      </c>
      <c r="D2185" s="9" t="str">
        <f>TEXT(salestable[[#This Row],[OrderDate]],"MMM")</f>
        <v>Jan</v>
      </c>
      <c r="E2185" s="14" t="s">
        <v>6039</v>
      </c>
      <c r="F2185" s="14" t="s">
        <v>1458</v>
      </c>
      <c r="G2185" s="14" t="s">
        <v>286</v>
      </c>
      <c r="H2185" s="14" t="s">
        <v>287</v>
      </c>
      <c r="I2185" s="14" t="s">
        <v>180</v>
      </c>
      <c r="J2185" s="14" t="s">
        <v>256</v>
      </c>
      <c r="K2185" s="25">
        <v>5</v>
      </c>
      <c r="L2185" s="16">
        <v>105.72</v>
      </c>
      <c r="M2185" s="17">
        <v>0</v>
      </c>
      <c r="N2185" s="18">
        <v>42.29</v>
      </c>
      <c r="O2185" s="18">
        <v>5.46</v>
      </c>
      <c r="P2185" s="18">
        <v>576.35</v>
      </c>
      <c r="Q2185" s="14" t="s">
        <v>80</v>
      </c>
      <c r="R2185" s="14" t="s">
        <v>132</v>
      </c>
      <c r="S2185" s="14" t="s">
        <v>71</v>
      </c>
      <c r="T2185" s="14" t="s">
        <v>42</v>
      </c>
      <c r="U2185" s="14" t="s">
        <v>43</v>
      </c>
      <c r="V2185" s="14" t="s">
        <v>6040</v>
      </c>
    </row>
    <row r="2186" spans="1:22" ht="17.100000000000001" customHeight="1" x14ac:dyDescent="0.25">
      <c r="A2186" s="28" t="s">
        <v>6041</v>
      </c>
      <c r="B2186" s="10">
        <v>44133</v>
      </c>
      <c r="C2186" s="9">
        <f t="shared" si="34"/>
        <v>2020</v>
      </c>
      <c r="D2186" s="9" t="str">
        <f>TEXT(salestable[[#This Row],[OrderDate]],"MMM")</f>
        <v>Oct</v>
      </c>
      <c r="E2186" s="9" t="s">
        <v>6042</v>
      </c>
      <c r="F2186" s="9" t="s">
        <v>86</v>
      </c>
      <c r="G2186" s="9" t="s">
        <v>280</v>
      </c>
      <c r="H2186" s="9" t="s">
        <v>281</v>
      </c>
      <c r="I2186" s="9" t="s">
        <v>25</v>
      </c>
      <c r="J2186" s="9" t="s">
        <v>256</v>
      </c>
      <c r="K2186" s="25">
        <v>5</v>
      </c>
      <c r="L2186" s="11">
        <v>139.12</v>
      </c>
      <c r="M2186" s="12">
        <v>0.05</v>
      </c>
      <c r="N2186" s="13">
        <v>33.04</v>
      </c>
      <c r="O2186" s="13">
        <v>6.33</v>
      </c>
      <c r="P2186" s="13">
        <v>700.19</v>
      </c>
      <c r="Q2186" s="9" t="s">
        <v>153</v>
      </c>
      <c r="R2186" s="9" t="s">
        <v>28</v>
      </c>
      <c r="S2186" s="9" t="s">
        <v>154</v>
      </c>
      <c r="T2186" s="9" t="s">
        <v>155</v>
      </c>
      <c r="U2186" s="9" t="s">
        <v>43</v>
      </c>
      <c r="V2186" s="9" t="s">
        <v>6043</v>
      </c>
    </row>
    <row r="2187" spans="1:22" ht="17.100000000000001" customHeight="1" x14ac:dyDescent="0.25">
      <c r="A2187" s="29" t="s">
        <v>6044</v>
      </c>
      <c r="B2187" s="15">
        <v>44699</v>
      </c>
      <c r="C2187" s="9">
        <f t="shared" si="34"/>
        <v>2022</v>
      </c>
      <c r="D2187" s="9" t="str">
        <f>TEXT(salestable[[#This Row],[OrderDate]],"MMM")</f>
        <v>May</v>
      </c>
      <c r="E2187" s="14" t="s">
        <v>6045</v>
      </c>
      <c r="F2187" s="14" t="s">
        <v>768</v>
      </c>
      <c r="G2187" s="14" t="s">
        <v>130</v>
      </c>
      <c r="H2187" s="14" t="s">
        <v>131</v>
      </c>
      <c r="I2187" s="14" t="s">
        <v>50</v>
      </c>
      <c r="J2187" s="14" t="s">
        <v>354</v>
      </c>
      <c r="K2187" s="25">
        <v>2</v>
      </c>
      <c r="L2187" s="16">
        <v>191.64</v>
      </c>
      <c r="M2187" s="17">
        <v>0.2</v>
      </c>
      <c r="N2187" s="18">
        <v>55.19</v>
      </c>
      <c r="O2187" s="18">
        <v>1.03</v>
      </c>
      <c r="P2187" s="18">
        <v>362.84</v>
      </c>
      <c r="Q2187" s="14" t="s">
        <v>69</v>
      </c>
      <c r="R2187" s="14" t="s">
        <v>132</v>
      </c>
      <c r="S2187" s="14" t="s">
        <v>210</v>
      </c>
      <c r="T2187" s="14" t="s">
        <v>42</v>
      </c>
      <c r="U2187" s="14" t="s">
        <v>43</v>
      </c>
      <c r="V2187" s="14" t="s">
        <v>5434</v>
      </c>
    </row>
    <row r="2188" spans="1:22" ht="17.100000000000001" customHeight="1" x14ac:dyDescent="0.25">
      <c r="A2188" s="28" t="s">
        <v>6046</v>
      </c>
      <c r="B2188" s="10">
        <v>43914</v>
      </c>
      <c r="C2188" s="9">
        <f t="shared" si="34"/>
        <v>2020</v>
      </c>
      <c r="D2188" s="9" t="str">
        <f>TEXT(salestable[[#This Row],[OrderDate]],"MMM")</f>
        <v>Mar</v>
      </c>
      <c r="E2188" s="9" t="s">
        <v>6047</v>
      </c>
      <c r="F2188" s="9" t="s">
        <v>439</v>
      </c>
      <c r="G2188" s="9" t="s">
        <v>23</v>
      </c>
      <c r="H2188" s="9" t="s">
        <v>24</v>
      </c>
      <c r="I2188" s="9" t="s">
        <v>180</v>
      </c>
      <c r="J2188" s="9" t="s">
        <v>58</v>
      </c>
      <c r="K2188" s="25">
        <v>4</v>
      </c>
      <c r="L2188" s="11">
        <v>453.93</v>
      </c>
      <c r="M2188" s="12">
        <v>0.15</v>
      </c>
      <c r="N2188" s="13">
        <v>277.81</v>
      </c>
      <c r="O2188" s="13">
        <v>1.17</v>
      </c>
      <c r="P2188" s="13">
        <v>1822.34</v>
      </c>
      <c r="Q2188" s="9" t="s">
        <v>153</v>
      </c>
      <c r="R2188" s="9" t="s">
        <v>28</v>
      </c>
      <c r="S2188" s="9" t="s">
        <v>116</v>
      </c>
      <c r="T2188" s="9" t="s">
        <v>42</v>
      </c>
      <c r="U2188" s="9" t="s">
        <v>43</v>
      </c>
      <c r="V2188" s="9" t="s">
        <v>62</v>
      </c>
    </row>
    <row r="2189" spans="1:22" ht="17.100000000000001" customHeight="1" x14ac:dyDescent="0.25">
      <c r="A2189" s="29" t="s">
        <v>6048</v>
      </c>
      <c r="B2189" s="15">
        <v>45628</v>
      </c>
      <c r="C2189" s="9">
        <f t="shared" si="34"/>
        <v>2024</v>
      </c>
      <c r="D2189" s="9" t="str">
        <f>TEXT(salestable[[#This Row],[OrderDate]],"MMM")</f>
        <v>Dec</v>
      </c>
      <c r="E2189" s="14" t="s">
        <v>6049</v>
      </c>
      <c r="F2189" s="14" t="s">
        <v>285</v>
      </c>
      <c r="G2189" s="14" t="s">
        <v>137</v>
      </c>
      <c r="H2189" s="14" t="s">
        <v>138</v>
      </c>
      <c r="I2189" s="14" t="s">
        <v>50</v>
      </c>
      <c r="J2189" s="14" t="s">
        <v>263</v>
      </c>
      <c r="K2189" s="25">
        <v>5</v>
      </c>
      <c r="L2189" s="16">
        <v>222.01</v>
      </c>
      <c r="M2189" s="17">
        <v>0</v>
      </c>
      <c r="N2189" s="18">
        <v>0</v>
      </c>
      <c r="O2189" s="18">
        <v>1.31</v>
      </c>
      <c r="P2189" s="18">
        <v>1111.3599999999999</v>
      </c>
      <c r="Q2189" s="14" t="s">
        <v>27</v>
      </c>
      <c r="R2189" s="14" t="s">
        <v>132</v>
      </c>
      <c r="S2189" s="14" t="s">
        <v>228</v>
      </c>
      <c r="T2189" s="14" t="s">
        <v>82</v>
      </c>
      <c r="U2189" s="14" t="s">
        <v>43</v>
      </c>
      <c r="V2189" s="14" t="s">
        <v>1806</v>
      </c>
    </row>
    <row r="2190" spans="1:22" ht="17.100000000000001" customHeight="1" x14ac:dyDescent="0.25">
      <c r="A2190" s="28" t="s">
        <v>6050</v>
      </c>
      <c r="B2190" s="10">
        <v>45513</v>
      </c>
      <c r="C2190" s="9">
        <f t="shared" si="34"/>
        <v>2024</v>
      </c>
      <c r="D2190" s="9" t="str">
        <f>TEXT(salestable[[#This Row],[OrderDate]],"MMM")</f>
        <v>Aug</v>
      </c>
      <c r="E2190" s="9" t="s">
        <v>6051</v>
      </c>
      <c r="F2190" s="9" t="s">
        <v>260</v>
      </c>
      <c r="G2190" s="9" t="s">
        <v>302</v>
      </c>
      <c r="H2190" s="9" t="s">
        <v>303</v>
      </c>
      <c r="I2190" s="9" t="s">
        <v>180</v>
      </c>
      <c r="J2190" s="9" t="s">
        <v>26</v>
      </c>
      <c r="K2190" s="25">
        <v>2</v>
      </c>
      <c r="L2190" s="11">
        <v>409.66</v>
      </c>
      <c r="M2190" s="12">
        <v>0.05</v>
      </c>
      <c r="N2190" s="13">
        <v>38.92</v>
      </c>
      <c r="O2190" s="13">
        <v>11.25</v>
      </c>
      <c r="P2190" s="13">
        <v>828.52</v>
      </c>
      <c r="Q2190" s="9" t="s">
        <v>40</v>
      </c>
      <c r="R2190" s="9" t="s">
        <v>28</v>
      </c>
      <c r="S2190" s="9" t="s">
        <v>124</v>
      </c>
      <c r="T2190" s="9" t="s">
        <v>125</v>
      </c>
      <c r="U2190" s="9" t="s">
        <v>43</v>
      </c>
      <c r="V2190" s="9" t="s">
        <v>814</v>
      </c>
    </row>
    <row r="2191" spans="1:22" ht="17.100000000000001" customHeight="1" x14ac:dyDescent="0.25">
      <c r="A2191" s="29" t="s">
        <v>6052</v>
      </c>
      <c r="B2191" s="15">
        <v>45307</v>
      </c>
      <c r="C2191" s="9">
        <f t="shared" si="34"/>
        <v>2024</v>
      </c>
      <c r="D2191" s="9" t="str">
        <f>TEXT(salestable[[#This Row],[OrderDate]],"MMM")</f>
        <v>Jan</v>
      </c>
      <c r="E2191" s="14" t="s">
        <v>6053</v>
      </c>
      <c r="F2191" s="14" t="s">
        <v>885</v>
      </c>
      <c r="G2191" s="14" t="s">
        <v>66</v>
      </c>
      <c r="H2191" s="14" t="s">
        <v>67</v>
      </c>
      <c r="I2191" s="14" t="s">
        <v>180</v>
      </c>
      <c r="J2191" s="14" t="s">
        <v>123</v>
      </c>
      <c r="K2191" s="25">
        <v>1</v>
      </c>
      <c r="L2191" s="16">
        <v>431.18</v>
      </c>
      <c r="M2191" s="17">
        <v>0</v>
      </c>
      <c r="N2191" s="18">
        <v>21.56</v>
      </c>
      <c r="O2191" s="18">
        <v>7.7</v>
      </c>
      <c r="P2191" s="18">
        <v>460.44</v>
      </c>
      <c r="Q2191" s="14" t="s">
        <v>40</v>
      </c>
      <c r="R2191" s="14" t="s">
        <v>28</v>
      </c>
      <c r="S2191" s="14" t="s">
        <v>210</v>
      </c>
      <c r="T2191" s="14" t="s">
        <v>42</v>
      </c>
      <c r="U2191" s="14" t="s">
        <v>72</v>
      </c>
      <c r="V2191" s="14" t="s">
        <v>4178</v>
      </c>
    </row>
    <row r="2192" spans="1:22" ht="17.100000000000001" customHeight="1" x14ac:dyDescent="0.25">
      <c r="A2192" s="28" t="s">
        <v>6054</v>
      </c>
      <c r="B2192" s="10">
        <v>45241</v>
      </c>
      <c r="C2192" s="9">
        <f t="shared" si="34"/>
        <v>2023</v>
      </c>
      <c r="D2192" s="9" t="str">
        <f>TEXT(salestable[[#This Row],[OrderDate]],"MMM")</f>
        <v>Nov</v>
      </c>
      <c r="E2192" s="9" t="s">
        <v>6055</v>
      </c>
      <c r="F2192" s="9" t="s">
        <v>1085</v>
      </c>
      <c r="G2192" s="9" t="s">
        <v>208</v>
      </c>
      <c r="H2192" s="9" t="s">
        <v>209</v>
      </c>
      <c r="I2192" s="9" t="s">
        <v>180</v>
      </c>
      <c r="J2192" s="9" t="s">
        <v>109</v>
      </c>
      <c r="K2192" s="25">
        <v>3</v>
      </c>
      <c r="L2192" s="11">
        <v>331.58</v>
      </c>
      <c r="M2192" s="12">
        <v>0.1</v>
      </c>
      <c r="N2192" s="13">
        <v>71.62</v>
      </c>
      <c r="O2192" s="13">
        <v>7.95</v>
      </c>
      <c r="P2192" s="13">
        <v>974.84</v>
      </c>
      <c r="Q2192" s="9" t="s">
        <v>80</v>
      </c>
      <c r="R2192" s="9" t="s">
        <v>28</v>
      </c>
      <c r="S2192" s="9" t="s">
        <v>182</v>
      </c>
      <c r="T2192" s="9" t="s">
        <v>183</v>
      </c>
      <c r="U2192" s="9" t="s">
        <v>43</v>
      </c>
      <c r="V2192" s="9" t="s">
        <v>6056</v>
      </c>
    </row>
    <row r="2193" spans="1:22" ht="17.100000000000001" customHeight="1" x14ac:dyDescent="0.25">
      <c r="A2193" s="29" t="s">
        <v>6057</v>
      </c>
      <c r="B2193" s="15">
        <v>45361</v>
      </c>
      <c r="C2193" s="9">
        <f t="shared" si="34"/>
        <v>2024</v>
      </c>
      <c r="D2193" s="9" t="str">
        <f>TEXT(salestable[[#This Row],[OrderDate]],"MMM")</f>
        <v>Mar</v>
      </c>
      <c r="E2193" s="14" t="s">
        <v>6058</v>
      </c>
      <c r="F2193" s="14" t="s">
        <v>1802</v>
      </c>
      <c r="G2193" s="14" t="s">
        <v>530</v>
      </c>
      <c r="H2193" s="14" t="s">
        <v>531</v>
      </c>
      <c r="I2193" s="14" t="s">
        <v>98</v>
      </c>
      <c r="J2193" s="14" t="s">
        <v>263</v>
      </c>
      <c r="K2193" s="25">
        <v>5</v>
      </c>
      <c r="L2193" s="16">
        <v>456.12</v>
      </c>
      <c r="M2193" s="17">
        <v>0</v>
      </c>
      <c r="N2193" s="18">
        <v>0</v>
      </c>
      <c r="O2193" s="18">
        <v>9.5</v>
      </c>
      <c r="P2193" s="18">
        <v>2290.1</v>
      </c>
      <c r="Q2193" s="14" t="s">
        <v>69</v>
      </c>
      <c r="R2193" s="14" t="s">
        <v>28</v>
      </c>
      <c r="S2193" s="14" t="s">
        <v>221</v>
      </c>
      <c r="T2193" s="14" t="s">
        <v>222</v>
      </c>
      <c r="U2193" s="14" t="s">
        <v>43</v>
      </c>
      <c r="V2193" s="14" t="s">
        <v>117</v>
      </c>
    </row>
    <row r="2194" spans="1:22" ht="17.100000000000001" customHeight="1" x14ac:dyDescent="0.25">
      <c r="A2194" s="28" t="s">
        <v>6059</v>
      </c>
      <c r="B2194" s="10">
        <v>45111</v>
      </c>
      <c r="C2194" s="9">
        <f t="shared" si="34"/>
        <v>2023</v>
      </c>
      <c r="D2194" s="9" t="str">
        <f>TEXT(salestable[[#This Row],[OrderDate]],"MMM")</f>
        <v>Jul</v>
      </c>
      <c r="E2194" s="9" t="s">
        <v>6060</v>
      </c>
      <c r="F2194" s="9" t="s">
        <v>768</v>
      </c>
      <c r="G2194" s="9" t="s">
        <v>215</v>
      </c>
      <c r="H2194" s="9" t="s">
        <v>216</v>
      </c>
      <c r="I2194" s="9" t="s">
        <v>98</v>
      </c>
      <c r="J2194" s="9" t="s">
        <v>79</v>
      </c>
      <c r="K2194" s="25">
        <v>5</v>
      </c>
      <c r="L2194" s="11">
        <v>87.12</v>
      </c>
      <c r="M2194" s="12">
        <v>0.2</v>
      </c>
      <c r="N2194" s="13">
        <v>41.82</v>
      </c>
      <c r="O2194" s="13">
        <v>5.8</v>
      </c>
      <c r="P2194" s="13">
        <v>396.1</v>
      </c>
      <c r="Q2194" s="9" t="s">
        <v>153</v>
      </c>
      <c r="R2194" s="9" t="s">
        <v>99</v>
      </c>
      <c r="S2194" s="9" t="s">
        <v>145</v>
      </c>
      <c r="T2194" s="9" t="s">
        <v>146</v>
      </c>
      <c r="U2194" s="9" t="s">
        <v>43</v>
      </c>
      <c r="V2194" s="9" t="s">
        <v>6061</v>
      </c>
    </row>
    <row r="2195" spans="1:22" ht="17.100000000000001" customHeight="1" x14ac:dyDescent="0.25">
      <c r="A2195" s="29" t="s">
        <v>6062</v>
      </c>
      <c r="B2195" s="15">
        <v>44400</v>
      </c>
      <c r="C2195" s="9">
        <f t="shared" si="34"/>
        <v>2021</v>
      </c>
      <c r="D2195" s="9" t="str">
        <f>TEXT(salestable[[#This Row],[OrderDate]],"MMM")</f>
        <v>Jul</v>
      </c>
      <c r="E2195" s="14" t="s">
        <v>6063</v>
      </c>
      <c r="F2195" s="14" t="s">
        <v>1408</v>
      </c>
      <c r="G2195" s="14" t="s">
        <v>87</v>
      </c>
      <c r="H2195" s="14" t="s">
        <v>88</v>
      </c>
      <c r="I2195" s="14" t="s">
        <v>180</v>
      </c>
      <c r="J2195" s="14" t="s">
        <v>58</v>
      </c>
      <c r="K2195" s="25">
        <v>5</v>
      </c>
      <c r="L2195" s="16">
        <v>335.35</v>
      </c>
      <c r="M2195" s="17">
        <v>0.15</v>
      </c>
      <c r="N2195" s="18">
        <v>114.02</v>
      </c>
      <c r="O2195" s="18">
        <v>3.42</v>
      </c>
      <c r="P2195" s="18">
        <v>1542.68</v>
      </c>
      <c r="Q2195" s="14" t="s">
        <v>153</v>
      </c>
      <c r="R2195" s="14" t="s">
        <v>70</v>
      </c>
      <c r="S2195" s="14" t="s">
        <v>139</v>
      </c>
      <c r="T2195" s="14" t="s">
        <v>140</v>
      </c>
      <c r="U2195" s="14" t="s">
        <v>43</v>
      </c>
      <c r="V2195" s="14" t="s">
        <v>5429</v>
      </c>
    </row>
    <row r="2196" spans="1:22" ht="17.100000000000001" customHeight="1" x14ac:dyDescent="0.25">
      <c r="A2196" s="28" t="s">
        <v>6064</v>
      </c>
      <c r="B2196" s="10">
        <v>44764</v>
      </c>
      <c r="C2196" s="9">
        <f t="shared" si="34"/>
        <v>2022</v>
      </c>
      <c r="D2196" s="9" t="str">
        <f>TEXT(salestable[[#This Row],[OrderDate]],"MMM")</f>
        <v>Jul</v>
      </c>
      <c r="E2196" s="9" t="s">
        <v>6065</v>
      </c>
      <c r="F2196" s="9" t="s">
        <v>1618</v>
      </c>
      <c r="G2196" s="9" t="s">
        <v>492</v>
      </c>
      <c r="H2196" s="9" t="s">
        <v>493</v>
      </c>
      <c r="I2196" s="9" t="s">
        <v>180</v>
      </c>
      <c r="J2196" s="9" t="s">
        <v>354</v>
      </c>
      <c r="K2196" s="25">
        <v>3</v>
      </c>
      <c r="L2196" s="11">
        <v>554.21</v>
      </c>
      <c r="M2196" s="12">
        <v>0</v>
      </c>
      <c r="N2196" s="13">
        <v>133.01</v>
      </c>
      <c r="O2196" s="13">
        <v>6.31</v>
      </c>
      <c r="P2196" s="13">
        <v>1801.95</v>
      </c>
      <c r="Q2196" s="9" t="s">
        <v>40</v>
      </c>
      <c r="R2196" s="9" t="s">
        <v>28</v>
      </c>
      <c r="S2196" s="9" t="s">
        <v>100</v>
      </c>
      <c r="T2196" s="9" t="s">
        <v>101</v>
      </c>
      <c r="U2196" s="9" t="s">
        <v>43</v>
      </c>
      <c r="V2196" s="9" t="s">
        <v>5619</v>
      </c>
    </row>
    <row r="2197" spans="1:22" ht="17.100000000000001" customHeight="1" x14ac:dyDescent="0.25">
      <c r="A2197" s="29" t="s">
        <v>6066</v>
      </c>
      <c r="B2197" s="15">
        <v>45381</v>
      </c>
      <c r="C2197" s="9">
        <f t="shared" si="34"/>
        <v>2024</v>
      </c>
      <c r="D2197" s="9" t="str">
        <f>TEXT(salestable[[#This Row],[OrderDate]],"MMM")</f>
        <v>Mar</v>
      </c>
      <c r="E2197" s="14" t="s">
        <v>937</v>
      </c>
      <c r="F2197" s="14" t="s">
        <v>526</v>
      </c>
      <c r="G2197" s="14" t="s">
        <v>391</v>
      </c>
      <c r="H2197" s="14" t="s">
        <v>392</v>
      </c>
      <c r="I2197" s="14" t="s">
        <v>98</v>
      </c>
      <c r="J2197" s="14" t="s">
        <v>109</v>
      </c>
      <c r="K2197" s="25">
        <v>5</v>
      </c>
      <c r="L2197" s="16">
        <v>199.26</v>
      </c>
      <c r="M2197" s="17">
        <v>0.05</v>
      </c>
      <c r="N2197" s="18">
        <v>0</v>
      </c>
      <c r="O2197" s="18">
        <v>11.61</v>
      </c>
      <c r="P2197" s="18">
        <v>958.09</v>
      </c>
      <c r="Q2197" s="14" t="s">
        <v>59</v>
      </c>
      <c r="R2197" s="14" t="s">
        <v>132</v>
      </c>
      <c r="S2197" s="14" t="s">
        <v>124</v>
      </c>
      <c r="T2197" s="14" t="s">
        <v>125</v>
      </c>
      <c r="U2197" s="14" t="s">
        <v>43</v>
      </c>
      <c r="V2197" s="14" t="s">
        <v>184</v>
      </c>
    </row>
    <row r="2198" spans="1:22" ht="17.100000000000001" customHeight="1" x14ac:dyDescent="0.25">
      <c r="A2198" s="28" t="s">
        <v>6067</v>
      </c>
      <c r="B2198" s="10">
        <v>45016</v>
      </c>
      <c r="C2198" s="9">
        <f t="shared" si="34"/>
        <v>2023</v>
      </c>
      <c r="D2198" s="9" t="str">
        <f>TEXT(salestable[[#This Row],[OrderDate]],"MMM")</f>
        <v>Mar</v>
      </c>
      <c r="E2198" s="9" t="s">
        <v>6068</v>
      </c>
      <c r="F2198" s="9" t="s">
        <v>1211</v>
      </c>
      <c r="G2198" s="9" t="s">
        <v>386</v>
      </c>
      <c r="H2198" s="9" t="s">
        <v>387</v>
      </c>
      <c r="I2198" s="9" t="s">
        <v>38</v>
      </c>
      <c r="J2198" s="9" t="s">
        <v>263</v>
      </c>
      <c r="K2198" s="25">
        <v>2</v>
      </c>
      <c r="L2198" s="11">
        <v>72.66</v>
      </c>
      <c r="M2198" s="12">
        <v>0</v>
      </c>
      <c r="N2198" s="13">
        <v>17.440000000000001</v>
      </c>
      <c r="O2198" s="13">
        <v>4.43</v>
      </c>
      <c r="P2198" s="13">
        <v>167.19</v>
      </c>
      <c r="Q2198" s="9" t="s">
        <v>80</v>
      </c>
      <c r="R2198" s="9" t="s">
        <v>28</v>
      </c>
      <c r="S2198" s="9" t="s">
        <v>188</v>
      </c>
      <c r="T2198" s="9" t="s">
        <v>82</v>
      </c>
      <c r="U2198" s="9" t="s">
        <v>43</v>
      </c>
      <c r="V2198" s="9" t="s">
        <v>6069</v>
      </c>
    </row>
    <row r="2199" spans="1:22" ht="17.100000000000001" customHeight="1" x14ac:dyDescent="0.25">
      <c r="A2199" s="29" t="s">
        <v>6070</v>
      </c>
      <c r="B2199" s="15">
        <v>45017</v>
      </c>
      <c r="C2199" s="9">
        <f t="shared" si="34"/>
        <v>2023</v>
      </c>
      <c r="D2199" s="9" t="str">
        <f>TEXT(salestable[[#This Row],[OrderDate]],"MMM")</f>
        <v>Apr</v>
      </c>
      <c r="E2199" s="14" t="s">
        <v>6071</v>
      </c>
      <c r="F2199" s="14" t="s">
        <v>791</v>
      </c>
      <c r="G2199" s="14" t="s">
        <v>280</v>
      </c>
      <c r="H2199" s="14" t="s">
        <v>281</v>
      </c>
      <c r="I2199" s="14" t="s">
        <v>180</v>
      </c>
      <c r="J2199" s="14" t="s">
        <v>79</v>
      </c>
      <c r="K2199" s="25">
        <v>3</v>
      </c>
      <c r="L2199" s="16">
        <v>193.35</v>
      </c>
      <c r="M2199" s="17">
        <v>0.05</v>
      </c>
      <c r="N2199" s="18">
        <v>0</v>
      </c>
      <c r="O2199" s="18">
        <v>13.55</v>
      </c>
      <c r="P2199" s="18">
        <v>564.6</v>
      </c>
      <c r="Q2199" s="14" t="s">
        <v>59</v>
      </c>
      <c r="R2199" s="14" t="s">
        <v>132</v>
      </c>
      <c r="S2199" s="14" t="s">
        <v>71</v>
      </c>
      <c r="T2199" s="14" t="s">
        <v>42</v>
      </c>
      <c r="U2199" s="14" t="s">
        <v>43</v>
      </c>
      <c r="V2199" s="14" t="s">
        <v>6072</v>
      </c>
    </row>
    <row r="2200" spans="1:22" ht="17.100000000000001" customHeight="1" x14ac:dyDescent="0.25">
      <c r="A2200" s="28" t="s">
        <v>6073</v>
      </c>
      <c r="B2200" s="10">
        <v>44839</v>
      </c>
      <c r="C2200" s="9">
        <f t="shared" si="34"/>
        <v>2022</v>
      </c>
      <c r="D2200" s="9" t="str">
        <f>TEXT(salestable[[#This Row],[OrderDate]],"MMM")</f>
        <v>Oct</v>
      </c>
      <c r="E2200" s="9" t="s">
        <v>6074</v>
      </c>
      <c r="F2200" s="9" t="s">
        <v>1458</v>
      </c>
      <c r="G2200" s="9" t="s">
        <v>77</v>
      </c>
      <c r="H2200" s="9" t="s">
        <v>78</v>
      </c>
      <c r="I2200" s="9" t="s">
        <v>180</v>
      </c>
      <c r="J2200" s="9" t="s">
        <v>263</v>
      </c>
      <c r="K2200" s="25">
        <v>3</v>
      </c>
      <c r="L2200" s="11">
        <v>199.06</v>
      </c>
      <c r="M2200" s="12">
        <v>0</v>
      </c>
      <c r="N2200" s="13">
        <v>71.66</v>
      </c>
      <c r="O2200" s="13">
        <v>4.9800000000000004</v>
      </c>
      <c r="P2200" s="13">
        <v>673.82</v>
      </c>
      <c r="Q2200" s="9" t="s">
        <v>69</v>
      </c>
      <c r="R2200" s="9" t="s">
        <v>28</v>
      </c>
      <c r="S2200" s="9" t="s">
        <v>100</v>
      </c>
      <c r="T2200" s="9" t="s">
        <v>101</v>
      </c>
      <c r="U2200" s="9" t="s">
        <v>43</v>
      </c>
      <c r="V2200" s="9" t="s">
        <v>3541</v>
      </c>
    </row>
    <row r="2201" spans="1:22" ht="17.100000000000001" customHeight="1" x14ac:dyDescent="0.25">
      <c r="A2201" s="29" t="s">
        <v>6075</v>
      </c>
      <c r="B2201" s="15">
        <v>44623</v>
      </c>
      <c r="C2201" s="9">
        <f t="shared" si="34"/>
        <v>2022</v>
      </c>
      <c r="D2201" s="9" t="str">
        <f>TEXT(salestable[[#This Row],[OrderDate]],"MMM")</f>
        <v>Mar</v>
      </c>
      <c r="E2201" s="14" t="s">
        <v>6076</v>
      </c>
      <c r="F2201" s="14" t="s">
        <v>2056</v>
      </c>
      <c r="G2201" s="14" t="s">
        <v>178</v>
      </c>
      <c r="H2201" s="14" t="s">
        <v>179</v>
      </c>
      <c r="I2201" s="14" t="s">
        <v>98</v>
      </c>
      <c r="J2201" s="14" t="s">
        <v>123</v>
      </c>
      <c r="K2201" s="25">
        <v>4</v>
      </c>
      <c r="L2201" s="16">
        <v>544.46</v>
      </c>
      <c r="M2201" s="17">
        <v>0.05</v>
      </c>
      <c r="N2201" s="18">
        <v>103.45</v>
      </c>
      <c r="O2201" s="18">
        <v>4.12</v>
      </c>
      <c r="P2201" s="18">
        <v>2176.52</v>
      </c>
      <c r="Q2201" s="14" t="s">
        <v>80</v>
      </c>
      <c r="R2201" s="14" t="s">
        <v>28</v>
      </c>
      <c r="S2201" s="14" t="s">
        <v>100</v>
      </c>
      <c r="T2201" s="14" t="s">
        <v>101</v>
      </c>
      <c r="U2201" s="14" t="s">
        <v>43</v>
      </c>
      <c r="V2201" s="14" t="s">
        <v>406</v>
      </c>
    </row>
    <row r="2202" spans="1:22" ht="17.100000000000001" customHeight="1" x14ac:dyDescent="0.25">
      <c r="A2202" s="28" t="s">
        <v>6077</v>
      </c>
      <c r="B2202" s="10">
        <v>44622</v>
      </c>
      <c r="C2202" s="9">
        <f t="shared" si="34"/>
        <v>2022</v>
      </c>
      <c r="D2202" s="9" t="str">
        <f>TEXT(salestable[[#This Row],[OrderDate]],"MMM")</f>
        <v>Mar</v>
      </c>
      <c r="E2202" s="9" t="s">
        <v>6078</v>
      </c>
      <c r="F2202" s="9" t="s">
        <v>656</v>
      </c>
      <c r="G2202" s="9" t="s">
        <v>302</v>
      </c>
      <c r="H2202" s="9" t="s">
        <v>303</v>
      </c>
      <c r="I2202" s="9" t="s">
        <v>50</v>
      </c>
      <c r="J2202" s="9" t="s">
        <v>79</v>
      </c>
      <c r="K2202" s="25">
        <v>5</v>
      </c>
      <c r="L2202" s="11">
        <v>569.24</v>
      </c>
      <c r="M2202" s="12">
        <v>0.2</v>
      </c>
      <c r="N2202" s="13">
        <v>273.24</v>
      </c>
      <c r="O2202" s="13">
        <v>7.69</v>
      </c>
      <c r="P2202" s="13">
        <v>2557.89</v>
      </c>
      <c r="Q2202" s="9" t="s">
        <v>27</v>
      </c>
      <c r="R2202" s="9" t="s">
        <v>28</v>
      </c>
      <c r="S2202" s="9" t="s">
        <v>210</v>
      </c>
      <c r="T2202" s="9" t="s">
        <v>42</v>
      </c>
      <c r="U2202" s="9" t="s">
        <v>43</v>
      </c>
      <c r="V2202" s="9" t="s">
        <v>117</v>
      </c>
    </row>
    <row r="2203" spans="1:22" ht="17.100000000000001" customHeight="1" x14ac:dyDescent="0.25">
      <c r="A2203" s="29" t="s">
        <v>6079</v>
      </c>
      <c r="B2203" s="15">
        <v>45378</v>
      </c>
      <c r="C2203" s="9">
        <f t="shared" si="34"/>
        <v>2024</v>
      </c>
      <c r="D2203" s="9" t="str">
        <f>TEXT(salestable[[#This Row],[OrderDate]],"MMM")</f>
        <v>Mar</v>
      </c>
      <c r="E2203" s="14" t="s">
        <v>6080</v>
      </c>
      <c r="F2203" s="14" t="s">
        <v>674</v>
      </c>
      <c r="G2203" s="14" t="s">
        <v>208</v>
      </c>
      <c r="H2203" s="14" t="s">
        <v>209</v>
      </c>
      <c r="I2203" s="14" t="s">
        <v>25</v>
      </c>
      <c r="J2203" s="14" t="s">
        <v>256</v>
      </c>
      <c r="K2203" s="25">
        <v>2</v>
      </c>
      <c r="L2203" s="16">
        <v>386.02</v>
      </c>
      <c r="M2203" s="17">
        <v>0</v>
      </c>
      <c r="N2203" s="18">
        <v>92.64</v>
      </c>
      <c r="O2203" s="18">
        <v>5.3</v>
      </c>
      <c r="P2203" s="18">
        <v>869.98</v>
      </c>
      <c r="Q2203" s="14" t="s">
        <v>69</v>
      </c>
      <c r="R2203" s="14" t="s">
        <v>28</v>
      </c>
      <c r="S2203" s="14" t="s">
        <v>60</v>
      </c>
      <c r="T2203" s="14" t="s">
        <v>61</v>
      </c>
      <c r="U2203" s="14" t="s">
        <v>43</v>
      </c>
      <c r="V2203" s="14" t="s">
        <v>2219</v>
      </c>
    </row>
    <row r="2204" spans="1:22" ht="17.100000000000001" customHeight="1" x14ac:dyDescent="0.25">
      <c r="A2204" s="28" t="s">
        <v>6081</v>
      </c>
      <c r="B2204" s="10">
        <v>45640</v>
      </c>
      <c r="C2204" s="9">
        <f t="shared" si="34"/>
        <v>2024</v>
      </c>
      <c r="D2204" s="9" t="str">
        <f>TEXT(salestable[[#This Row],[OrderDate]],"MMM")</f>
        <v>Dec</v>
      </c>
      <c r="E2204" s="9" t="s">
        <v>1683</v>
      </c>
      <c r="F2204" s="9" t="s">
        <v>1002</v>
      </c>
      <c r="G2204" s="9" t="s">
        <v>66</v>
      </c>
      <c r="H2204" s="9" t="s">
        <v>67</v>
      </c>
      <c r="I2204" s="9" t="s">
        <v>38</v>
      </c>
      <c r="J2204" s="9" t="s">
        <v>79</v>
      </c>
      <c r="K2204" s="25">
        <v>5</v>
      </c>
      <c r="L2204" s="11">
        <v>330.73</v>
      </c>
      <c r="M2204" s="12">
        <v>0.1</v>
      </c>
      <c r="N2204" s="13">
        <v>267.89</v>
      </c>
      <c r="O2204" s="13">
        <v>1.17</v>
      </c>
      <c r="P2204" s="13">
        <v>1757.35</v>
      </c>
      <c r="Q2204" s="9" t="s">
        <v>27</v>
      </c>
      <c r="R2204" s="9" t="s">
        <v>70</v>
      </c>
      <c r="S2204" s="9" t="s">
        <v>29</v>
      </c>
      <c r="T2204" s="9" t="s">
        <v>30</v>
      </c>
      <c r="U2204" s="9" t="s">
        <v>235</v>
      </c>
      <c r="V2204" s="9" t="s">
        <v>2996</v>
      </c>
    </row>
    <row r="2205" spans="1:22" ht="17.100000000000001" customHeight="1" x14ac:dyDescent="0.25">
      <c r="A2205" s="29" t="s">
        <v>6082</v>
      </c>
      <c r="B2205" s="15">
        <v>45125</v>
      </c>
      <c r="C2205" s="9">
        <f t="shared" si="34"/>
        <v>2023</v>
      </c>
      <c r="D2205" s="9" t="str">
        <f>TEXT(salestable[[#This Row],[OrderDate]],"MMM")</f>
        <v>Jul</v>
      </c>
      <c r="E2205" s="14" t="s">
        <v>6083</v>
      </c>
      <c r="F2205" s="14" t="s">
        <v>1379</v>
      </c>
      <c r="G2205" s="14" t="s">
        <v>121</v>
      </c>
      <c r="H2205" s="14" t="s">
        <v>122</v>
      </c>
      <c r="I2205" s="14" t="s">
        <v>38</v>
      </c>
      <c r="J2205" s="14" t="s">
        <v>26</v>
      </c>
      <c r="K2205" s="25">
        <v>2</v>
      </c>
      <c r="L2205" s="16">
        <v>216.28</v>
      </c>
      <c r="M2205" s="17">
        <v>0.2</v>
      </c>
      <c r="N2205" s="18">
        <v>62.29</v>
      </c>
      <c r="O2205" s="18">
        <v>11.56</v>
      </c>
      <c r="P2205" s="18">
        <v>419.9</v>
      </c>
      <c r="Q2205" s="14" t="s">
        <v>80</v>
      </c>
      <c r="R2205" s="14" t="s">
        <v>28</v>
      </c>
      <c r="S2205" s="14" t="s">
        <v>139</v>
      </c>
      <c r="T2205" s="14" t="s">
        <v>140</v>
      </c>
      <c r="U2205" s="14" t="s">
        <v>43</v>
      </c>
      <c r="V2205" s="14" t="s">
        <v>5333</v>
      </c>
    </row>
    <row r="2206" spans="1:22" ht="17.100000000000001" customHeight="1" x14ac:dyDescent="0.25">
      <c r="A2206" s="28" t="s">
        <v>6084</v>
      </c>
      <c r="B2206" s="10">
        <v>44322</v>
      </c>
      <c r="C2206" s="9">
        <f t="shared" si="34"/>
        <v>2021</v>
      </c>
      <c r="D2206" s="9" t="str">
        <f>TEXT(salestable[[#This Row],[OrderDate]],"MMM")</f>
        <v>May</v>
      </c>
      <c r="E2206" s="9" t="s">
        <v>6085</v>
      </c>
      <c r="F2206" s="9" t="s">
        <v>95</v>
      </c>
      <c r="G2206" s="9" t="s">
        <v>280</v>
      </c>
      <c r="H2206" s="9" t="s">
        <v>281</v>
      </c>
      <c r="I2206" s="9" t="s">
        <v>25</v>
      </c>
      <c r="J2206" s="9" t="s">
        <v>79</v>
      </c>
      <c r="K2206" s="25">
        <v>1</v>
      </c>
      <c r="L2206" s="11">
        <v>354.09</v>
      </c>
      <c r="M2206" s="12">
        <v>0.2</v>
      </c>
      <c r="N2206" s="13">
        <v>22.66</v>
      </c>
      <c r="O2206" s="13">
        <v>2.06</v>
      </c>
      <c r="P2206" s="13">
        <v>307.99</v>
      </c>
      <c r="Q2206" s="9" t="s">
        <v>40</v>
      </c>
      <c r="R2206" s="9" t="s">
        <v>28</v>
      </c>
      <c r="S2206" s="9" t="s">
        <v>81</v>
      </c>
      <c r="T2206" s="9" t="s">
        <v>82</v>
      </c>
      <c r="U2206" s="9" t="s">
        <v>43</v>
      </c>
      <c r="V2206" s="9" t="s">
        <v>1466</v>
      </c>
    </row>
    <row r="2207" spans="1:22" ht="17.100000000000001" customHeight="1" x14ac:dyDescent="0.25">
      <c r="A2207" s="29" t="s">
        <v>6086</v>
      </c>
      <c r="B2207" s="15">
        <v>44038</v>
      </c>
      <c r="C2207" s="9">
        <f t="shared" si="34"/>
        <v>2020</v>
      </c>
      <c r="D2207" s="9" t="str">
        <f>TEXT(salestable[[#This Row],[OrderDate]],"MMM")</f>
        <v>Jul</v>
      </c>
      <c r="E2207" s="14" t="s">
        <v>6087</v>
      </c>
      <c r="F2207" s="14" t="s">
        <v>207</v>
      </c>
      <c r="G2207" s="14" t="s">
        <v>215</v>
      </c>
      <c r="H2207" s="14" t="s">
        <v>216</v>
      </c>
      <c r="I2207" s="14" t="s">
        <v>25</v>
      </c>
      <c r="J2207" s="14" t="s">
        <v>58</v>
      </c>
      <c r="K2207" s="25">
        <v>5</v>
      </c>
      <c r="L2207" s="16">
        <v>71.95</v>
      </c>
      <c r="M2207" s="17">
        <v>0</v>
      </c>
      <c r="N2207" s="18">
        <v>43.17</v>
      </c>
      <c r="O2207" s="18">
        <v>14.94</v>
      </c>
      <c r="P2207" s="18">
        <v>417.86</v>
      </c>
      <c r="Q2207" s="14" t="s">
        <v>69</v>
      </c>
      <c r="R2207" s="14" t="s">
        <v>28</v>
      </c>
      <c r="S2207" s="14" t="s">
        <v>89</v>
      </c>
      <c r="T2207" s="14" t="s">
        <v>90</v>
      </c>
      <c r="U2207" s="14" t="s">
        <v>235</v>
      </c>
      <c r="V2207" s="14" t="s">
        <v>5387</v>
      </c>
    </row>
    <row r="2208" spans="1:22" ht="17.100000000000001" customHeight="1" x14ac:dyDescent="0.25">
      <c r="A2208" s="28" t="s">
        <v>6088</v>
      </c>
      <c r="B2208" s="10">
        <v>45393</v>
      </c>
      <c r="C2208" s="9">
        <f t="shared" si="34"/>
        <v>2024</v>
      </c>
      <c r="D2208" s="9" t="str">
        <f>TEXT(salestable[[#This Row],[OrderDate]],"MMM")</f>
        <v>Apr</v>
      </c>
      <c r="E2208" s="9" t="s">
        <v>6089</v>
      </c>
      <c r="F2208" s="9" t="s">
        <v>2126</v>
      </c>
      <c r="G2208" s="9" t="s">
        <v>469</v>
      </c>
      <c r="H2208" s="9" t="s">
        <v>470</v>
      </c>
      <c r="I2208" s="9" t="s">
        <v>25</v>
      </c>
      <c r="J2208" s="9" t="s">
        <v>256</v>
      </c>
      <c r="K2208" s="25">
        <v>3</v>
      </c>
      <c r="L2208" s="11">
        <v>501.92</v>
      </c>
      <c r="M2208" s="12">
        <v>0.05</v>
      </c>
      <c r="N2208" s="13">
        <v>114.44</v>
      </c>
      <c r="O2208" s="13">
        <v>4.68</v>
      </c>
      <c r="P2208" s="13">
        <v>1549.59</v>
      </c>
      <c r="Q2208" s="9" t="s">
        <v>40</v>
      </c>
      <c r="R2208" s="9" t="s">
        <v>28</v>
      </c>
      <c r="S2208" s="9" t="s">
        <v>116</v>
      </c>
      <c r="T2208" s="9" t="s">
        <v>42</v>
      </c>
      <c r="U2208" s="9" t="s">
        <v>43</v>
      </c>
      <c r="V2208" s="9" t="s">
        <v>6090</v>
      </c>
    </row>
    <row r="2209" spans="1:22" ht="17.100000000000001" customHeight="1" x14ac:dyDescent="0.25">
      <c r="A2209" s="29" t="s">
        <v>6091</v>
      </c>
      <c r="B2209" s="15">
        <v>45438</v>
      </c>
      <c r="C2209" s="9">
        <f t="shared" si="34"/>
        <v>2024</v>
      </c>
      <c r="D2209" s="9" t="str">
        <f>TEXT(salestable[[#This Row],[OrderDate]],"MMM")</f>
        <v>May</v>
      </c>
      <c r="E2209" s="14" t="s">
        <v>6092</v>
      </c>
      <c r="F2209" s="14" t="s">
        <v>746</v>
      </c>
      <c r="G2209" s="14" t="s">
        <v>137</v>
      </c>
      <c r="H2209" s="14" t="s">
        <v>138</v>
      </c>
      <c r="I2209" s="14" t="s">
        <v>25</v>
      </c>
      <c r="J2209" s="14" t="s">
        <v>263</v>
      </c>
      <c r="K2209" s="25">
        <v>4</v>
      </c>
      <c r="L2209" s="16">
        <v>10.16</v>
      </c>
      <c r="M2209" s="17">
        <v>0</v>
      </c>
      <c r="N2209" s="18">
        <v>2.0299999999999998</v>
      </c>
      <c r="O2209" s="18">
        <v>1.2</v>
      </c>
      <c r="P2209" s="18">
        <v>43.87</v>
      </c>
      <c r="Q2209" s="14" t="s">
        <v>59</v>
      </c>
      <c r="R2209" s="14" t="s">
        <v>132</v>
      </c>
      <c r="S2209" s="14" t="s">
        <v>188</v>
      </c>
      <c r="T2209" s="14" t="s">
        <v>82</v>
      </c>
      <c r="U2209" s="14" t="s">
        <v>43</v>
      </c>
      <c r="V2209" s="14" t="s">
        <v>6093</v>
      </c>
    </row>
    <row r="2210" spans="1:22" ht="17.100000000000001" customHeight="1" x14ac:dyDescent="0.25">
      <c r="A2210" s="28" t="s">
        <v>6094</v>
      </c>
      <c r="B2210" s="10">
        <v>44914</v>
      </c>
      <c r="C2210" s="9">
        <f t="shared" si="34"/>
        <v>2022</v>
      </c>
      <c r="D2210" s="9" t="str">
        <f>TEXT(salestable[[#This Row],[OrderDate]],"MMM")</f>
        <v>Dec</v>
      </c>
      <c r="E2210" s="9" t="s">
        <v>6095</v>
      </c>
      <c r="F2210" s="9" t="s">
        <v>207</v>
      </c>
      <c r="G2210" s="9" t="s">
        <v>48</v>
      </c>
      <c r="H2210" s="9" t="s">
        <v>49</v>
      </c>
      <c r="I2210" s="9" t="s">
        <v>38</v>
      </c>
      <c r="J2210" s="9" t="s">
        <v>123</v>
      </c>
      <c r="K2210" s="25">
        <v>5</v>
      </c>
      <c r="L2210" s="11">
        <v>96.17</v>
      </c>
      <c r="M2210" s="12">
        <v>0.05</v>
      </c>
      <c r="N2210" s="13">
        <v>54.82</v>
      </c>
      <c r="O2210" s="13">
        <v>10.49</v>
      </c>
      <c r="P2210" s="13">
        <v>522.12</v>
      </c>
      <c r="Q2210" s="9" t="s">
        <v>69</v>
      </c>
      <c r="R2210" s="9" t="s">
        <v>28</v>
      </c>
      <c r="S2210" s="9" t="s">
        <v>124</v>
      </c>
      <c r="T2210" s="9" t="s">
        <v>125</v>
      </c>
      <c r="U2210" s="9" t="s">
        <v>43</v>
      </c>
      <c r="V2210" s="9" t="s">
        <v>2967</v>
      </c>
    </row>
    <row r="2211" spans="1:22" ht="17.100000000000001" customHeight="1" x14ac:dyDescent="0.25">
      <c r="A2211" s="29" t="s">
        <v>6096</v>
      </c>
      <c r="B2211" s="15">
        <v>44260</v>
      </c>
      <c r="C2211" s="9">
        <f t="shared" si="34"/>
        <v>2021</v>
      </c>
      <c r="D2211" s="9" t="str">
        <f>TEXT(salestable[[#This Row],[OrderDate]],"MMM")</f>
        <v>Mar</v>
      </c>
      <c r="E2211" s="14" t="s">
        <v>6097</v>
      </c>
      <c r="F2211" s="14" t="s">
        <v>1892</v>
      </c>
      <c r="G2211" s="14" t="s">
        <v>56</v>
      </c>
      <c r="H2211" s="14" t="s">
        <v>57</v>
      </c>
      <c r="I2211" s="14" t="s">
        <v>180</v>
      </c>
      <c r="J2211" s="14" t="s">
        <v>79</v>
      </c>
      <c r="K2211" s="25">
        <v>3</v>
      </c>
      <c r="L2211" s="16">
        <v>239.68</v>
      </c>
      <c r="M2211" s="17">
        <v>0</v>
      </c>
      <c r="N2211" s="18">
        <v>57.52</v>
      </c>
      <c r="O2211" s="18">
        <v>9.73</v>
      </c>
      <c r="P2211" s="18">
        <v>786.29</v>
      </c>
      <c r="Q2211" s="14" t="s">
        <v>27</v>
      </c>
      <c r="R2211" s="14" t="s">
        <v>28</v>
      </c>
      <c r="S2211" s="14" t="s">
        <v>41</v>
      </c>
      <c r="T2211" s="14" t="s">
        <v>42</v>
      </c>
      <c r="U2211" s="14" t="s">
        <v>43</v>
      </c>
      <c r="V2211" s="14" t="s">
        <v>6098</v>
      </c>
    </row>
    <row r="2212" spans="1:22" ht="17.100000000000001" customHeight="1" x14ac:dyDescent="0.25">
      <c r="A2212" s="28" t="s">
        <v>6099</v>
      </c>
      <c r="B2212" s="10">
        <v>44815</v>
      </c>
      <c r="C2212" s="9">
        <f t="shared" si="34"/>
        <v>2022</v>
      </c>
      <c r="D2212" s="9" t="str">
        <f>TEXT(salestable[[#This Row],[OrderDate]],"MMM")</f>
        <v>Sep</v>
      </c>
      <c r="E2212" s="9" t="s">
        <v>6100</v>
      </c>
      <c r="F2212" s="9" t="s">
        <v>1858</v>
      </c>
      <c r="G2212" s="9" t="s">
        <v>56</v>
      </c>
      <c r="H2212" s="9" t="s">
        <v>57</v>
      </c>
      <c r="I2212" s="9" t="s">
        <v>98</v>
      </c>
      <c r="J2212" s="9" t="s">
        <v>39</v>
      </c>
      <c r="K2212" s="25">
        <v>3</v>
      </c>
      <c r="L2212" s="11">
        <v>123.35</v>
      </c>
      <c r="M2212" s="12">
        <v>0.05</v>
      </c>
      <c r="N2212" s="13">
        <v>28.12</v>
      </c>
      <c r="O2212" s="13">
        <v>3.15</v>
      </c>
      <c r="P2212" s="13">
        <v>382.82</v>
      </c>
      <c r="Q2212" s="9" t="s">
        <v>69</v>
      </c>
      <c r="R2212" s="9" t="s">
        <v>28</v>
      </c>
      <c r="S2212" s="9" t="s">
        <v>60</v>
      </c>
      <c r="T2212" s="9" t="s">
        <v>61</v>
      </c>
      <c r="U2212" s="9" t="s">
        <v>31</v>
      </c>
      <c r="V2212" s="9" t="s">
        <v>1354</v>
      </c>
    </row>
    <row r="2213" spans="1:22" ht="17.100000000000001" customHeight="1" x14ac:dyDescent="0.25">
      <c r="A2213" s="29" t="s">
        <v>6101</v>
      </c>
      <c r="B2213" s="15">
        <v>45511</v>
      </c>
      <c r="C2213" s="9">
        <f t="shared" si="34"/>
        <v>2024</v>
      </c>
      <c r="D2213" s="9" t="str">
        <f>TEXT(salestable[[#This Row],[OrderDate]],"MMM")</f>
        <v>Aug</v>
      </c>
      <c r="E2213" s="14" t="s">
        <v>6102</v>
      </c>
      <c r="F2213" s="14" t="s">
        <v>136</v>
      </c>
      <c r="G2213" s="14" t="s">
        <v>374</v>
      </c>
      <c r="H2213" s="14" t="s">
        <v>375</v>
      </c>
      <c r="I2213" s="14" t="s">
        <v>50</v>
      </c>
      <c r="J2213" s="14" t="s">
        <v>123</v>
      </c>
      <c r="K2213" s="25">
        <v>4</v>
      </c>
      <c r="L2213" s="16">
        <v>364.65</v>
      </c>
      <c r="M2213" s="17">
        <v>0.1</v>
      </c>
      <c r="N2213" s="18">
        <v>65.64</v>
      </c>
      <c r="O2213" s="18">
        <v>9.69</v>
      </c>
      <c r="P2213" s="18">
        <v>1388.07</v>
      </c>
      <c r="Q2213" s="14" t="s">
        <v>69</v>
      </c>
      <c r="R2213" s="14" t="s">
        <v>99</v>
      </c>
      <c r="S2213" s="14" t="s">
        <v>89</v>
      </c>
      <c r="T2213" s="14" t="s">
        <v>90</v>
      </c>
      <c r="U2213" s="14" t="s">
        <v>43</v>
      </c>
      <c r="V2213" s="14" t="s">
        <v>2194</v>
      </c>
    </row>
    <row r="2214" spans="1:22" ht="17.100000000000001" customHeight="1" x14ac:dyDescent="0.25">
      <c r="A2214" s="28" t="s">
        <v>6103</v>
      </c>
      <c r="B2214" s="10">
        <v>45459</v>
      </c>
      <c r="C2214" s="9">
        <f t="shared" si="34"/>
        <v>2024</v>
      </c>
      <c r="D2214" s="9" t="str">
        <f>TEXT(salestable[[#This Row],[OrderDate]],"MMM")</f>
        <v>Jun</v>
      </c>
      <c r="E2214" s="9" t="s">
        <v>6104</v>
      </c>
      <c r="F2214" s="9" t="s">
        <v>429</v>
      </c>
      <c r="G2214" s="9" t="s">
        <v>164</v>
      </c>
      <c r="H2214" s="9" t="s">
        <v>165</v>
      </c>
      <c r="I2214" s="9" t="s">
        <v>108</v>
      </c>
      <c r="J2214" s="9" t="s">
        <v>263</v>
      </c>
      <c r="K2214" s="25">
        <v>1</v>
      </c>
      <c r="L2214" s="11">
        <v>580.64</v>
      </c>
      <c r="M2214" s="12">
        <v>0</v>
      </c>
      <c r="N2214" s="13">
        <v>0</v>
      </c>
      <c r="O2214" s="13">
        <v>14</v>
      </c>
      <c r="P2214" s="13">
        <v>594.64</v>
      </c>
      <c r="Q2214" s="9" t="s">
        <v>59</v>
      </c>
      <c r="R2214" s="9" t="s">
        <v>28</v>
      </c>
      <c r="S2214" s="9" t="s">
        <v>228</v>
      </c>
      <c r="T2214" s="9" t="s">
        <v>82</v>
      </c>
      <c r="U2214" s="9" t="s">
        <v>43</v>
      </c>
      <c r="V2214" s="9" t="s">
        <v>6105</v>
      </c>
    </row>
    <row r="2215" spans="1:22" ht="17.100000000000001" customHeight="1" x14ac:dyDescent="0.25">
      <c r="A2215" s="29" t="s">
        <v>6106</v>
      </c>
      <c r="B2215" s="15">
        <v>45163</v>
      </c>
      <c r="C2215" s="9">
        <f t="shared" si="34"/>
        <v>2023</v>
      </c>
      <c r="D2215" s="9" t="str">
        <f>TEXT(salestable[[#This Row],[OrderDate]],"MMM")</f>
        <v>Aug</v>
      </c>
      <c r="E2215" s="14" t="s">
        <v>6107</v>
      </c>
      <c r="F2215" s="14" t="s">
        <v>465</v>
      </c>
      <c r="G2215" s="14" t="s">
        <v>391</v>
      </c>
      <c r="H2215" s="14" t="s">
        <v>392</v>
      </c>
      <c r="I2215" s="14" t="s">
        <v>98</v>
      </c>
      <c r="J2215" s="14" t="s">
        <v>26</v>
      </c>
      <c r="K2215" s="25">
        <v>1</v>
      </c>
      <c r="L2215" s="16">
        <v>537.41999999999996</v>
      </c>
      <c r="M2215" s="17">
        <v>0.25</v>
      </c>
      <c r="N2215" s="18">
        <v>0</v>
      </c>
      <c r="O2215" s="18">
        <v>0.81</v>
      </c>
      <c r="P2215" s="18">
        <v>403.87</v>
      </c>
      <c r="Q2215" s="14" t="s">
        <v>27</v>
      </c>
      <c r="R2215" s="14" t="s">
        <v>28</v>
      </c>
      <c r="S2215" s="14" t="s">
        <v>166</v>
      </c>
      <c r="T2215" s="14" t="s">
        <v>167</v>
      </c>
      <c r="U2215" s="14" t="s">
        <v>43</v>
      </c>
      <c r="V2215" s="14" t="s">
        <v>5407</v>
      </c>
    </row>
    <row r="2216" spans="1:22" ht="17.100000000000001" customHeight="1" x14ac:dyDescent="0.25">
      <c r="A2216" s="28" t="s">
        <v>6108</v>
      </c>
      <c r="B2216" s="10">
        <v>44350</v>
      </c>
      <c r="C2216" s="9">
        <f t="shared" si="34"/>
        <v>2021</v>
      </c>
      <c r="D2216" s="9" t="str">
        <f>TEXT(salestable[[#This Row],[OrderDate]],"MMM")</f>
        <v>Jun</v>
      </c>
      <c r="E2216" s="9" t="s">
        <v>3124</v>
      </c>
      <c r="F2216" s="9" t="s">
        <v>455</v>
      </c>
      <c r="G2216" s="9" t="s">
        <v>178</v>
      </c>
      <c r="H2216" s="9" t="s">
        <v>179</v>
      </c>
      <c r="I2216" s="9" t="s">
        <v>98</v>
      </c>
      <c r="J2216" s="9" t="s">
        <v>263</v>
      </c>
      <c r="K2216" s="25">
        <v>3</v>
      </c>
      <c r="L2216" s="11">
        <v>530.66</v>
      </c>
      <c r="M2216" s="12">
        <v>0.05</v>
      </c>
      <c r="N2216" s="13">
        <v>75.62</v>
      </c>
      <c r="O2216" s="13">
        <v>8.83</v>
      </c>
      <c r="P2216" s="13">
        <v>1596.83</v>
      </c>
      <c r="Q2216" s="9" t="s">
        <v>27</v>
      </c>
      <c r="R2216" s="9" t="s">
        <v>28</v>
      </c>
      <c r="S2216" s="9" t="s">
        <v>154</v>
      </c>
      <c r="T2216" s="9" t="s">
        <v>155</v>
      </c>
      <c r="U2216" s="9" t="s">
        <v>43</v>
      </c>
      <c r="V2216" s="9" t="s">
        <v>2753</v>
      </c>
    </row>
    <row r="2217" spans="1:22" ht="17.100000000000001" customHeight="1" x14ac:dyDescent="0.25">
      <c r="A2217" s="29" t="s">
        <v>6109</v>
      </c>
      <c r="B2217" s="15">
        <v>44421</v>
      </c>
      <c r="C2217" s="9">
        <f t="shared" si="34"/>
        <v>2021</v>
      </c>
      <c r="D2217" s="9" t="str">
        <f>TEXT(salestable[[#This Row],[OrderDate]],"MMM")</f>
        <v>Aug</v>
      </c>
      <c r="E2217" s="14" t="s">
        <v>6110</v>
      </c>
      <c r="F2217" s="14" t="s">
        <v>1825</v>
      </c>
      <c r="G2217" s="14" t="s">
        <v>434</v>
      </c>
      <c r="H2217" s="14" t="s">
        <v>435</v>
      </c>
      <c r="I2217" s="14" t="s">
        <v>50</v>
      </c>
      <c r="J2217" s="14" t="s">
        <v>109</v>
      </c>
      <c r="K2217" s="25">
        <v>1</v>
      </c>
      <c r="L2217" s="16">
        <v>73.680000000000007</v>
      </c>
      <c r="M2217" s="17">
        <v>0</v>
      </c>
      <c r="N2217" s="18">
        <v>5.89</v>
      </c>
      <c r="O2217" s="18">
        <v>5.64</v>
      </c>
      <c r="P2217" s="18">
        <v>85.21</v>
      </c>
      <c r="Q2217" s="14" t="s">
        <v>40</v>
      </c>
      <c r="R2217" s="14" t="s">
        <v>28</v>
      </c>
      <c r="S2217" s="14" t="s">
        <v>139</v>
      </c>
      <c r="T2217" s="14" t="s">
        <v>140</v>
      </c>
      <c r="U2217" s="14" t="s">
        <v>43</v>
      </c>
      <c r="V2217" s="14" t="s">
        <v>6111</v>
      </c>
    </row>
    <row r="2218" spans="1:22" ht="17.100000000000001" customHeight="1" x14ac:dyDescent="0.25">
      <c r="A2218" s="28" t="s">
        <v>6112</v>
      </c>
      <c r="B2218" s="10">
        <v>44881</v>
      </c>
      <c r="C2218" s="9">
        <f t="shared" si="34"/>
        <v>2022</v>
      </c>
      <c r="D2218" s="9" t="str">
        <f>TEXT(salestable[[#This Row],[OrderDate]],"MMM")</f>
        <v>Nov</v>
      </c>
      <c r="E2218" s="9" t="s">
        <v>6113</v>
      </c>
      <c r="F2218" s="9" t="s">
        <v>698</v>
      </c>
      <c r="G2218" s="9" t="s">
        <v>337</v>
      </c>
      <c r="H2218" s="9" t="s">
        <v>338</v>
      </c>
      <c r="I2218" s="9" t="s">
        <v>50</v>
      </c>
      <c r="J2218" s="9" t="s">
        <v>109</v>
      </c>
      <c r="K2218" s="25">
        <v>5</v>
      </c>
      <c r="L2218" s="11">
        <v>329.67</v>
      </c>
      <c r="M2218" s="12">
        <v>0</v>
      </c>
      <c r="N2218" s="13">
        <v>0</v>
      </c>
      <c r="O2218" s="13">
        <v>14.16</v>
      </c>
      <c r="P2218" s="13">
        <v>1662.51</v>
      </c>
      <c r="Q2218" s="9" t="s">
        <v>69</v>
      </c>
      <c r="R2218" s="9" t="s">
        <v>28</v>
      </c>
      <c r="S2218" s="9" t="s">
        <v>221</v>
      </c>
      <c r="T2218" s="9" t="s">
        <v>222</v>
      </c>
      <c r="U2218" s="9" t="s">
        <v>43</v>
      </c>
      <c r="V2218" s="9" t="s">
        <v>6114</v>
      </c>
    </row>
    <row r="2219" spans="1:22" ht="17.100000000000001" customHeight="1" x14ac:dyDescent="0.25">
      <c r="A2219" s="29" t="s">
        <v>6115</v>
      </c>
      <c r="B2219" s="15">
        <v>45540</v>
      </c>
      <c r="C2219" s="9">
        <f t="shared" si="34"/>
        <v>2024</v>
      </c>
      <c r="D2219" s="9" t="str">
        <f>TEXT(salestable[[#This Row],[OrderDate]],"MMM")</f>
        <v>Sep</v>
      </c>
      <c r="E2219" s="14" t="s">
        <v>6116</v>
      </c>
      <c r="F2219" s="14" t="s">
        <v>429</v>
      </c>
      <c r="G2219" s="14" t="s">
        <v>783</v>
      </c>
      <c r="H2219" s="14" t="s">
        <v>784</v>
      </c>
      <c r="I2219" s="14" t="s">
        <v>180</v>
      </c>
      <c r="J2219" s="14" t="s">
        <v>68</v>
      </c>
      <c r="K2219" s="25">
        <v>2</v>
      </c>
      <c r="L2219" s="16">
        <v>586.54999999999995</v>
      </c>
      <c r="M2219" s="17">
        <v>0</v>
      </c>
      <c r="N2219" s="18">
        <v>93.85</v>
      </c>
      <c r="O2219" s="18">
        <v>14.85</v>
      </c>
      <c r="P2219" s="18">
        <v>1281.8</v>
      </c>
      <c r="Q2219" s="14" t="s">
        <v>69</v>
      </c>
      <c r="R2219" s="14" t="s">
        <v>28</v>
      </c>
      <c r="S2219" s="14" t="s">
        <v>41</v>
      </c>
      <c r="T2219" s="14" t="s">
        <v>42</v>
      </c>
      <c r="U2219" s="14" t="s">
        <v>43</v>
      </c>
      <c r="V2219" s="14" t="s">
        <v>6117</v>
      </c>
    </row>
    <row r="2220" spans="1:22" ht="17.100000000000001" customHeight="1" x14ac:dyDescent="0.25">
      <c r="A2220" s="28" t="s">
        <v>6118</v>
      </c>
      <c r="B2220" s="10">
        <v>45416</v>
      </c>
      <c r="C2220" s="9">
        <f t="shared" si="34"/>
        <v>2024</v>
      </c>
      <c r="D2220" s="9" t="str">
        <f>TEXT(salestable[[#This Row],[OrderDate]],"MMM")</f>
        <v>May</v>
      </c>
      <c r="E2220" s="9" t="s">
        <v>6119</v>
      </c>
      <c r="F2220" s="9" t="s">
        <v>2111</v>
      </c>
      <c r="G2220" s="9" t="s">
        <v>456</v>
      </c>
      <c r="H2220" s="9" t="s">
        <v>457</v>
      </c>
      <c r="I2220" s="9" t="s">
        <v>38</v>
      </c>
      <c r="J2220" s="9" t="s">
        <v>354</v>
      </c>
      <c r="K2220" s="25">
        <v>1</v>
      </c>
      <c r="L2220" s="11">
        <v>309.89</v>
      </c>
      <c r="M2220" s="12">
        <v>0</v>
      </c>
      <c r="N2220" s="13">
        <v>37.19</v>
      </c>
      <c r="O2220" s="13">
        <v>4.3600000000000003</v>
      </c>
      <c r="P2220" s="13">
        <v>351.44</v>
      </c>
      <c r="Q2220" s="9" t="s">
        <v>69</v>
      </c>
      <c r="R2220" s="9" t="s">
        <v>28</v>
      </c>
      <c r="S2220" s="9" t="s">
        <v>145</v>
      </c>
      <c r="T2220" s="9" t="s">
        <v>146</v>
      </c>
      <c r="U2220" s="9" t="s">
        <v>235</v>
      </c>
      <c r="V2220" s="9" t="s">
        <v>2841</v>
      </c>
    </row>
    <row r="2221" spans="1:22" ht="17.100000000000001" customHeight="1" x14ac:dyDescent="0.25">
      <c r="A2221" s="29" t="s">
        <v>6120</v>
      </c>
      <c r="B2221" s="15">
        <v>44029</v>
      </c>
      <c r="C2221" s="9">
        <f t="shared" si="34"/>
        <v>2020</v>
      </c>
      <c r="D2221" s="9" t="str">
        <f>TEXT(salestable[[#This Row],[OrderDate]],"MMM")</f>
        <v>Jul</v>
      </c>
      <c r="E2221" s="14" t="s">
        <v>6121</v>
      </c>
      <c r="F2221" s="14" t="s">
        <v>1636</v>
      </c>
      <c r="G2221" s="14" t="s">
        <v>319</v>
      </c>
      <c r="H2221" s="14" t="s">
        <v>320</v>
      </c>
      <c r="I2221" s="14" t="s">
        <v>50</v>
      </c>
      <c r="J2221" s="14" t="s">
        <v>39</v>
      </c>
      <c r="K2221" s="25">
        <v>2</v>
      </c>
      <c r="L2221" s="16">
        <v>195.76</v>
      </c>
      <c r="M2221" s="17">
        <v>0.1</v>
      </c>
      <c r="N2221" s="18">
        <v>17.62</v>
      </c>
      <c r="O2221" s="18">
        <v>11.49</v>
      </c>
      <c r="P2221" s="18">
        <v>381.48</v>
      </c>
      <c r="Q2221" s="14" t="s">
        <v>27</v>
      </c>
      <c r="R2221" s="14" t="s">
        <v>28</v>
      </c>
      <c r="S2221" s="14" t="s">
        <v>71</v>
      </c>
      <c r="T2221" s="14" t="s">
        <v>42</v>
      </c>
      <c r="U2221" s="14" t="s">
        <v>43</v>
      </c>
      <c r="V2221" s="14" t="s">
        <v>6122</v>
      </c>
    </row>
    <row r="2222" spans="1:22" ht="17.100000000000001" customHeight="1" x14ac:dyDescent="0.25">
      <c r="A2222" s="28" t="s">
        <v>6123</v>
      </c>
      <c r="B2222" s="10">
        <v>44217</v>
      </c>
      <c r="C2222" s="9">
        <f t="shared" si="34"/>
        <v>2021</v>
      </c>
      <c r="D2222" s="9" t="str">
        <f>TEXT(salestable[[#This Row],[OrderDate]],"MMM")</f>
        <v>Jan</v>
      </c>
      <c r="E2222" s="9" t="s">
        <v>6124</v>
      </c>
      <c r="F2222" s="9" t="s">
        <v>396</v>
      </c>
      <c r="G2222" s="9" t="s">
        <v>374</v>
      </c>
      <c r="H2222" s="9" t="s">
        <v>375</v>
      </c>
      <c r="I2222" s="9" t="s">
        <v>98</v>
      </c>
      <c r="J2222" s="9" t="s">
        <v>109</v>
      </c>
      <c r="K2222" s="25">
        <v>2</v>
      </c>
      <c r="L2222" s="11">
        <v>99.61</v>
      </c>
      <c r="M2222" s="12">
        <v>0</v>
      </c>
      <c r="N2222" s="13">
        <v>15.94</v>
      </c>
      <c r="O2222" s="13">
        <v>10.83</v>
      </c>
      <c r="P2222" s="13">
        <v>225.99</v>
      </c>
      <c r="Q2222" s="9" t="s">
        <v>80</v>
      </c>
      <c r="R2222" s="9" t="s">
        <v>28</v>
      </c>
      <c r="S2222" s="9" t="s">
        <v>60</v>
      </c>
      <c r="T2222" s="9" t="s">
        <v>61</v>
      </c>
      <c r="U2222" s="9" t="s">
        <v>31</v>
      </c>
      <c r="V2222" s="9" t="s">
        <v>996</v>
      </c>
    </row>
    <row r="2223" spans="1:22" ht="17.100000000000001" customHeight="1" x14ac:dyDescent="0.25">
      <c r="A2223" s="29" t="s">
        <v>6125</v>
      </c>
      <c r="B2223" s="15">
        <v>44179</v>
      </c>
      <c r="C2223" s="9">
        <f t="shared" si="34"/>
        <v>2020</v>
      </c>
      <c r="D2223" s="9" t="str">
        <f>TEXT(salestable[[#This Row],[OrderDate]],"MMM")</f>
        <v>Dec</v>
      </c>
      <c r="E2223" s="14" t="s">
        <v>6126</v>
      </c>
      <c r="F2223" s="14" t="s">
        <v>461</v>
      </c>
      <c r="G2223" s="14" t="s">
        <v>352</v>
      </c>
      <c r="H2223" s="14" t="s">
        <v>353</v>
      </c>
      <c r="I2223" s="14" t="s">
        <v>108</v>
      </c>
      <c r="J2223" s="14" t="s">
        <v>58</v>
      </c>
      <c r="K2223" s="25">
        <v>3</v>
      </c>
      <c r="L2223" s="16">
        <v>382.71</v>
      </c>
      <c r="M2223" s="17">
        <v>0</v>
      </c>
      <c r="N2223" s="18">
        <v>137.78</v>
      </c>
      <c r="O2223" s="18">
        <v>8.83</v>
      </c>
      <c r="P2223" s="18">
        <v>1294.74</v>
      </c>
      <c r="Q2223" s="14" t="s">
        <v>153</v>
      </c>
      <c r="R2223" s="14" t="s">
        <v>28</v>
      </c>
      <c r="S2223" s="14" t="s">
        <v>182</v>
      </c>
      <c r="T2223" s="14" t="s">
        <v>183</v>
      </c>
      <c r="U2223" s="14" t="s">
        <v>31</v>
      </c>
      <c r="V2223" s="14" t="s">
        <v>6127</v>
      </c>
    </row>
    <row r="2224" spans="1:22" ht="17.100000000000001" customHeight="1" x14ac:dyDescent="0.25">
      <c r="A2224" s="28" t="s">
        <v>6128</v>
      </c>
      <c r="B2224" s="10">
        <v>44790</v>
      </c>
      <c r="C2224" s="9">
        <f t="shared" si="34"/>
        <v>2022</v>
      </c>
      <c r="D2224" s="9" t="str">
        <f>TEXT(salestable[[#This Row],[OrderDate]],"MMM")</f>
        <v>Aug</v>
      </c>
      <c r="E2224" s="9" t="s">
        <v>6129</v>
      </c>
      <c r="F2224" s="9" t="s">
        <v>2575</v>
      </c>
      <c r="G2224" s="9" t="s">
        <v>391</v>
      </c>
      <c r="H2224" s="9" t="s">
        <v>392</v>
      </c>
      <c r="I2224" s="9" t="s">
        <v>38</v>
      </c>
      <c r="J2224" s="9" t="s">
        <v>256</v>
      </c>
      <c r="K2224" s="25">
        <v>1</v>
      </c>
      <c r="L2224" s="11">
        <v>301.60000000000002</v>
      </c>
      <c r="M2224" s="12">
        <v>0.1</v>
      </c>
      <c r="N2224" s="13">
        <v>13.57</v>
      </c>
      <c r="O2224" s="13">
        <v>14.65</v>
      </c>
      <c r="P2224" s="13">
        <v>299.66000000000003</v>
      </c>
      <c r="Q2224" s="9" t="s">
        <v>40</v>
      </c>
      <c r="R2224" s="9" t="s">
        <v>28</v>
      </c>
      <c r="S2224" s="9" t="s">
        <v>154</v>
      </c>
      <c r="T2224" s="9" t="s">
        <v>155</v>
      </c>
      <c r="U2224" s="9" t="s">
        <v>43</v>
      </c>
      <c r="V2224" s="9" t="s">
        <v>645</v>
      </c>
    </row>
    <row r="2225" spans="1:22" ht="17.100000000000001" customHeight="1" x14ac:dyDescent="0.25">
      <c r="A2225" s="29" t="s">
        <v>6130</v>
      </c>
      <c r="B2225" s="15">
        <v>44523</v>
      </c>
      <c r="C2225" s="9">
        <f t="shared" si="34"/>
        <v>2021</v>
      </c>
      <c r="D2225" s="9" t="str">
        <f>TEXT(salestable[[#This Row],[OrderDate]],"MMM")</f>
        <v>Nov</v>
      </c>
      <c r="E2225" s="14" t="s">
        <v>6131</v>
      </c>
      <c r="F2225" s="14" t="s">
        <v>385</v>
      </c>
      <c r="G2225" s="14" t="s">
        <v>96</v>
      </c>
      <c r="H2225" s="14" t="s">
        <v>97</v>
      </c>
      <c r="I2225" s="14" t="s">
        <v>50</v>
      </c>
      <c r="J2225" s="14" t="s">
        <v>109</v>
      </c>
      <c r="K2225" s="25">
        <v>2</v>
      </c>
      <c r="L2225" s="16">
        <v>68.25</v>
      </c>
      <c r="M2225" s="17">
        <v>0</v>
      </c>
      <c r="N2225" s="18">
        <v>24.57</v>
      </c>
      <c r="O2225" s="18">
        <v>2.89</v>
      </c>
      <c r="P2225" s="18">
        <v>163.96</v>
      </c>
      <c r="Q2225" s="14" t="s">
        <v>40</v>
      </c>
      <c r="R2225" s="14" t="s">
        <v>28</v>
      </c>
      <c r="S2225" s="14" t="s">
        <v>228</v>
      </c>
      <c r="T2225" s="14" t="s">
        <v>82</v>
      </c>
      <c r="U2225" s="14" t="s">
        <v>43</v>
      </c>
      <c r="V2225" s="14" t="s">
        <v>6132</v>
      </c>
    </row>
    <row r="2226" spans="1:22" ht="17.100000000000001" customHeight="1" x14ac:dyDescent="0.25">
      <c r="A2226" s="28" t="s">
        <v>6133</v>
      </c>
      <c r="B2226" s="10">
        <v>45390</v>
      </c>
      <c r="C2226" s="9">
        <f t="shared" si="34"/>
        <v>2024</v>
      </c>
      <c r="D2226" s="9" t="str">
        <f>TEXT(salestable[[#This Row],[OrderDate]],"MMM")</f>
        <v>Apr</v>
      </c>
      <c r="E2226" s="9" t="s">
        <v>6134</v>
      </c>
      <c r="F2226" s="9" t="s">
        <v>562</v>
      </c>
      <c r="G2226" s="9" t="s">
        <v>164</v>
      </c>
      <c r="H2226" s="9" t="s">
        <v>165</v>
      </c>
      <c r="I2226" s="9" t="s">
        <v>38</v>
      </c>
      <c r="J2226" s="9" t="s">
        <v>39</v>
      </c>
      <c r="K2226" s="25">
        <v>1</v>
      </c>
      <c r="L2226" s="11">
        <v>237.39</v>
      </c>
      <c r="M2226" s="12">
        <v>0</v>
      </c>
      <c r="N2226" s="13">
        <v>11.87</v>
      </c>
      <c r="O2226" s="13">
        <v>2.73</v>
      </c>
      <c r="P2226" s="13">
        <v>251.99</v>
      </c>
      <c r="Q2226" s="9" t="s">
        <v>40</v>
      </c>
      <c r="R2226" s="9" t="s">
        <v>28</v>
      </c>
      <c r="S2226" s="9" t="s">
        <v>188</v>
      </c>
      <c r="T2226" s="9" t="s">
        <v>82</v>
      </c>
      <c r="U2226" s="9" t="s">
        <v>235</v>
      </c>
      <c r="V2226" s="9" t="s">
        <v>856</v>
      </c>
    </row>
    <row r="2227" spans="1:22" ht="17.100000000000001" customHeight="1" x14ac:dyDescent="0.25">
      <c r="A2227" s="29" t="s">
        <v>6135</v>
      </c>
      <c r="B2227" s="15">
        <v>44208</v>
      </c>
      <c r="C2227" s="9">
        <f t="shared" si="34"/>
        <v>2021</v>
      </c>
      <c r="D2227" s="9" t="str">
        <f>TEXT(salestable[[#This Row],[OrderDate]],"MMM")</f>
        <v>Jan</v>
      </c>
      <c r="E2227" s="14" t="s">
        <v>6136</v>
      </c>
      <c r="F2227" s="14" t="s">
        <v>1885</v>
      </c>
      <c r="G2227" s="14" t="s">
        <v>48</v>
      </c>
      <c r="H2227" s="14" t="s">
        <v>49</v>
      </c>
      <c r="I2227" s="14" t="s">
        <v>98</v>
      </c>
      <c r="J2227" s="14" t="s">
        <v>109</v>
      </c>
      <c r="K2227" s="25">
        <v>3</v>
      </c>
      <c r="L2227" s="16">
        <v>381.08</v>
      </c>
      <c r="M2227" s="17">
        <v>0</v>
      </c>
      <c r="N2227" s="18">
        <v>57.16</v>
      </c>
      <c r="O2227" s="18">
        <v>2.72</v>
      </c>
      <c r="P2227" s="18">
        <v>1203.1199999999999</v>
      </c>
      <c r="Q2227" s="14" t="s">
        <v>27</v>
      </c>
      <c r="R2227" s="14" t="s">
        <v>132</v>
      </c>
      <c r="S2227" s="14" t="s">
        <v>81</v>
      </c>
      <c r="T2227" s="14" t="s">
        <v>82</v>
      </c>
      <c r="U2227" s="14" t="s">
        <v>43</v>
      </c>
      <c r="V2227" s="14" t="s">
        <v>3567</v>
      </c>
    </row>
    <row r="2228" spans="1:22" ht="17.100000000000001" customHeight="1" x14ac:dyDescent="0.25">
      <c r="A2228" s="28" t="s">
        <v>6137</v>
      </c>
      <c r="B2228" s="10">
        <v>44729</v>
      </c>
      <c r="C2228" s="9">
        <f t="shared" si="34"/>
        <v>2022</v>
      </c>
      <c r="D2228" s="9" t="str">
        <f>TEXT(salestable[[#This Row],[OrderDate]],"MMM")</f>
        <v>Jun</v>
      </c>
      <c r="E2228" s="9" t="s">
        <v>6138</v>
      </c>
      <c r="F2228" s="9" t="s">
        <v>757</v>
      </c>
      <c r="G2228" s="9" t="s">
        <v>812</v>
      </c>
      <c r="H2228" s="9" t="s">
        <v>813</v>
      </c>
      <c r="I2228" s="9" t="s">
        <v>98</v>
      </c>
      <c r="J2228" s="9" t="s">
        <v>263</v>
      </c>
      <c r="K2228" s="25">
        <v>5</v>
      </c>
      <c r="L2228" s="11">
        <v>271.07</v>
      </c>
      <c r="M2228" s="12">
        <v>0.05</v>
      </c>
      <c r="N2228" s="13">
        <v>64.38</v>
      </c>
      <c r="O2228" s="13">
        <v>10.95</v>
      </c>
      <c r="P2228" s="13">
        <v>1362.91</v>
      </c>
      <c r="Q2228" s="9" t="s">
        <v>27</v>
      </c>
      <c r="R2228" s="9" t="s">
        <v>28</v>
      </c>
      <c r="S2228" s="9" t="s">
        <v>89</v>
      </c>
      <c r="T2228" s="9" t="s">
        <v>90</v>
      </c>
      <c r="U2228" s="9" t="s">
        <v>43</v>
      </c>
      <c r="V2228" s="9" t="s">
        <v>780</v>
      </c>
    </row>
    <row r="2229" spans="1:22" ht="17.100000000000001" customHeight="1" x14ac:dyDescent="0.25">
      <c r="A2229" s="29" t="s">
        <v>6139</v>
      </c>
      <c r="B2229" s="15">
        <v>44746</v>
      </c>
      <c r="C2229" s="9">
        <f t="shared" si="34"/>
        <v>2022</v>
      </c>
      <c r="D2229" s="9" t="str">
        <f>TEXT(salestable[[#This Row],[OrderDate]],"MMM")</f>
        <v>Jul</v>
      </c>
      <c r="E2229" s="14" t="s">
        <v>6140</v>
      </c>
      <c r="F2229" s="14" t="s">
        <v>379</v>
      </c>
      <c r="G2229" s="14" t="s">
        <v>358</v>
      </c>
      <c r="H2229" s="14" t="s">
        <v>359</v>
      </c>
      <c r="I2229" s="14" t="s">
        <v>180</v>
      </c>
      <c r="J2229" s="14" t="s">
        <v>256</v>
      </c>
      <c r="K2229" s="25">
        <v>3</v>
      </c>
      <c r="L2229" s="16">
        <v>445.59</v>
      </c>
      <c r="M2229" s="17">
        <v>0.05</v>
      </c>
      <c r="N2229" s="18">
        <v>228.59</v>
      </c>
      <c r="O2229" s="18">
        <v>5.54</v>
      </c>
      <c r="P2229" s="18">
        <v>1504.06</v>
      </c>
      <c r="Q2229" s="14" t="s">
        <v>69</v>
      </c>
      <c r="R2229" s="14" t="s">
        <v>28</v>
      </c>
      <c r="S2229" s="14" t="s">
        <v>228</v>
      </c>
      <c r="T2229" s="14" t="s">
        <v>82</v>
      </c>
      <c r="U2229" s="14" t="s">
        <v>43</v>
      </c>
      <c r="V2229" s="14" t="s">
        <v>3617</v>
      </c>
    </row>
    <row r="2230" spans="1:22" ht="17.100000000000001" customHeight="1" x14ac:dyDescent="0.25">
      <c r="A2230" s="28" t="s">
        <v>6141</v>
      </c>
      <c r="B2230" s="10">
        <v>45412</v>
      </c>
      <c r="C2230" s="9">
        <f t="shared" si="34"/>
        <v>2024</v>
      </c>
      <c r="D2230" s="9" t="str">
        <f>TEXT(salestable[[#This Row],[OrderDate]],"MMM")</f>
        <v>Apr</v>
      </c>
      <c r="E2230" s="9" t="s">
        <v>6142</v>
      </c>
      <c r="F2230" s="9" t="s">
        <v>385</v>
      </c>
      <c r="G2230" s="9" t="s">
        <v>434</v>
      </c>
      <c r="H2230" s="9" t="s">
        <v>435</v>
      </c>
      <c r="I2230" s="9" t="s">
        <v>180</v>
      </c>
      <c r="J2230" s="9" t="s">
        <v>109</v>
      </c>
      <c r="K2230" s="25">
        <v>2</v>
      </c>
      <c r="L2230" s="11">
        <v>320.93</v>
      </c>
      <c r="M2230" s="12">
        <v>0.1</v>
      </c>
      <c r="N2230" s="13">
        <v>103.98</v>
      </c>
      <c r="O2230" s="13">
        <v>1.51</v>
      </c>
      <c r="P2230" s="13">
        <v>683.16</v>
      </c>
      <c r="Q2230" s="9" t="s">
        <v>69</v>
      </c>
      <c r="R2230" s="9" t="s">
        <v>28</v>
      </c>
      <c r="S2230" s="9" t="s">
        <v>124</v>
      </c>
      <c r="T2230" s="9" t="s">
        <v>125</v>
      </c>
      <c r="U2230" s="9" t="s">
        <v>43</v>
      </c>
      <c r="V2230" s="9" t="s">
        <v>4098</v>
      </c>
    </row>
    <row r="2231" spans="1:22" ht="17.100000000000001" customHeight="1" x14ac:dyDescent="0.25">
      <c r="A2231" s="29" t="s">
        <v>6143</v>
      </c>
      <c r="B2231" s="15">
        <v>44357</v>
      </c>
      <c r="C2231" s="9">
        <f t="shared" si="34"/>
        <v>2021</v>
      </c>
      <c r="D2231" s="9" t="str">
        <f>TEXT(salestable[[#This Row],[OrderDate]],"MMM")</f>
        <v>Jun</v>
      </c>
      <c r="E2231" s="14" t="s">
        <v>6144</v>
      </c>
      <c r="F2231" s="14" t="s">
        <v>779</v>
      </c>
      <c r="G2231" s="14" t="s">
        <v>233</v>
      </c>
      <c r="H2231" s="14" t="s">
        <v>234</v>
      </c>
      <c r="I2231" s="14" t="s">
        <v>180</v>
      </c>
      <c r="J2231" s="14" t="s">
        <v>79</v>
      </c>
      <c r="K2231" s="25">
        <v>3</v>
      </c>
      <c r="L2231" s="16">
        <v>549.70000000000005</v>
      </c>
      <c r="M2231" s="17">
        <v>0</v>
      </c>
      <c r="N2231" s="18">
        <v>82.46</v>
      </c>
      <c r="O2231" s="18">
        <v>7.67</v>
      </c>
      <c r="P2231" s="18">
        <v>1739.23</v>
      </c>
      <c r="Q2231" s="14" t="s">
        <v>27</v>
      </c>
      <c r="R2231" s="14" t="s">
        <v>132</v>
      </c>
      <c r="S2231" s="14" t="s">
        <v>116</v>
      </c>
      <c r="T2231" s="14" t="s">
        <v>42</v>
      </c>
      <c r="U2231" s="14" t="s">
        <v>31</v>
      </c>
      <c r="V2231" s="14" t="s">
        <v>5193</v>
      </c>
    </row>
    <row r="2232" spans="1:22" ht="17.100000000000001" customHeight="1" x14ac:dyDescent="0.25">
      <c r="A2232" s="28" t="s">
        <v>6145</v>
      </c>
      <c r="B2232" s="10">
        <v>45007</v>
      </c>
      <c r="C2232" s="9">
        <f t="shared" si="34"/>
        <v>2023</v>
      </c>
      <c r="D2232" s="9" t="str">
        <f>TEXT(salestable[[#This Row],[OrderDate]],"MMM")</f>
        <v>Mar</v>
      </c>
      <c r="E2232" s="9" t="s">
        <v>6146</v>
      </c>
      <c r="F2232" s="9" t="s">
        <v>1465</v>
      </c>
      <c r="G2232" s="9" t="s">
        <v>233</v>
      </c>
      <c r="H2232" s="9" t="s">
        <v>234</v>
      </c>
      <c r="I2232" s="9" t="s">
        <v>180</v>
      </c>
      <c r="J2232" s="9" t="s">
        <v>256</v>
      </c>
      <c r="K2232" s="25">
        <v>1</v>
      </c>
      <c r="L2232" s="11">
        <v>64.06</v>
      </c>
      <c r="M2232" s="12">
        <v>0</v>
      </c>
      <c r="N2232" s="13">
        <v>5.12</v>
      </c>
      <c r="O2232" s="13">
        <v>13.36</v>
      </c>
      <c r="P2232" s="13">
        <v>82.54</v>
      </c>
      <c r="Q2232" s="9" t="s">
        <v>27</v>
      </c>
      <c r="R2232" s="9" t="s">
        <v>28</v>
      </c>
      <c r="S2232" s="9" t="s">
        <v>116</v>
      </c>
      <c r="T2232" s="9" t="s">
        <v>42</v>
      </c>
      <c r="U2232" s="9" t="s">
        <v>43</v>
      </c>
      <c r="V2232" s="9" t="s">
        <v>5252</v>
      </c>
    </row>
    <row r="2233" spans="1:22" ht="17.100000000000001" customHeight="1" x14ac:dyDescent="0.25">
      <c r="A2233" s="29" t="s">
        <v>6147</v>
      </c>
      <c r="B2233" s="15">
        <v>44564</v>
      </c>
      <c r="C2233" s="9">
        <f t="shared" si="34"/>
        <v>2022</v>
      </c>
      <c r="D2233" s="9" t="str">
        <f>TEXT(salestable[[#This Row],[OrderDate]],"MMM")</f>
        <v>Jan</v>
      </c>
      <c r="E2233" s="14" t="s">
        <v>6148</v>
      </c>
      <c r="F2233" s="14" t="s">
        <v>285</v>
      </c>
      <c r="G2233" s="14" t="s">
        <v>783</v>
      </c>
      <c r="H2233" s="14" t="s">
        <v>784</v>
      </c>
      <c r="I2233" s="14" t="s">
        <v>38</v>
      </c>
      <c r="J2233" s="14" t="s">
        <v>68</v>
      </c>
      <c r="K2233" s="25">
        <v>5</v>
      </c>
      <c r="L2233" s="16">
        <v>97.7</v>
      </c>
      <c r="M2233" s="17">
        <v>0.15</v>
      </c>
      <c r="N2233" s="18">
        <v>74.739999999999995</v>
      </c>
      <c r="O2233" s="18">
        <v>9.64</v>
      </c>
      <c r="P2233" s="18">
        <v>499.6</v>
      </c>
      <c r="Q2233" s="14" t="s">
        <v>27</v>
      </c>
      <c r="R2233" s="14" t="s">
        <v>28</v>
      </c>
      <c r="S2233" s="14" t="s">
        <v>339</v>
      </c>
      <c r="T2233" s="14" t="s">
        <v>82</v>
      </c>
      <c r="U2233" s="14" t="s">
        <v>43</v>
      </c>
      <c r="V2233" s="14" t="s">
        <v>6149</v>
      </c>
    </row>
    <row r="2234" spans="1:22" ht="17.100000000000001" customHeight="1" x14ac:dyDescent="0.25">
      <c r="A2234" s="28" t="s">
        <v>6150</v>
      </c>
      <c r="B2234" s="10">
        <v>44036</v>
      </c>
      <c r="C2234" s="9">
        <f t="shared" si="34"/>
        <v>2020</v>
      </c>
      <c r="D2234" s="9" t="str">
        <f>TEXT(salestable[[#This Row],[OrderDate]],"MMM")</f>
        <v>Jul</v>
      </c>
      <c r="E2234" s="9" t="s">
        <v>6151</v>
      </c>
      <c r="F2234" s="9" t="s">
        <v>95</v>
      </c>
      <c r="G2234" s="9" t="s">
        <v>114</v>
      </c>
      <c r="H2234" s="9" t="s">
        <v>115</v>
      </c>
      <c r="I2234" s="9" t="s">
        <v>98</v>
      </c>
      <c r="J2234" s="9" t="s">
        <v>39</v>
      </c>
      <c r="K2234" s="25">
        <v>5</v>
      </c>
      <c r="L2234" s="11">
        <v>85.04</v>
      </c>
      <c r="M2234" s="12">
        <v>0.05</v>
      </c>
      <c r="N2234" s="13">
        <v>32.32</v>
      </c>
      <c r="O2234" s="13">
        <v>14.3</v>
      </c>
      <c r="P2234" s="13">
        <v>450.56</v>
      </c>
      <c r="Q2234" s="9" t="s">
        <v>69</v>
      </c>
      <c r="R2234" s="9" t="s">
        <v>28</v>
      </c>
      <c r="S2234" s="9" t="s">
        <v>71</v>
      </c>
      <c r="T2234" s="9" t="s">
        <v>42</v>
      </c>
      <c r="U2234" s="9" t="s">
        <v>235</v>
      </c>
      <c r="V2234" s="9" t="s">
        <v>1882</v>
      </c>
    </row>
    <row r="2235" spans="1:22" ht="17.100000000000001" customHeight="1" x14ac:dyDescent="0.25">
      <c r="A2235" s="29" t="s">
        <v>6152</v>
      </c>
      <c r="B2235" s="15">
        <v>44285</v>
      </c>
      <c r="C2235" s="9">
        <f t="shared" si="34"/>
        <v>2021</v>
      </c>
      <c r="D2235" s="9" t="str">
        <f>TEXT(salestable[[#This Row],[OrderDate]],"MMM")</f>
        <v>Mar</v>
      </c>
      <c r="E2235" s="14" t="s">
        <v>6153</v>
      </c>
      <c r="F2235" s="14" t="s">
        <v>1496</v>
      </c>
      <c r="G2235" s="14" t="s">
        <v>23</v>
      </c>
      <c r="H2235" s="14" t="s">
        <v>24</v>
      </c>
      <c r="I2235" s="14" t="s">
        <v>180</v>
      </c>
      <c r="J2235" s="14" t="s">
        <v>256</v>
      </c>
      <c r="K2235" s="25">
        <v>5</v>
      </c>
      <c r="L2235" s="16">
        <v>299.69</v>
      </c>
      <c r="M2235" s="17">
        <v>0.1</v>
      </c>
      <c r="N2235" s="18">
        <v>0</v>
      </c>
      <c r="O2235" s="18">
        <v>7.04</v>
      </c>
      <c r="P2235" s="18">
        <v>1355.64</v>
      </c>
      <c r="Q2235" s="14" t="s">
        <v>69</v>
      </c>
      <c r="R2235" s="14" t="s">
        <v>28</v>
      </c>
      <c r="S2235" s="14" t="s">
        <v>51</v>
      </c>
      <c r="T2235" s="14" t="s">
        <v>42</v>
      </c>
      <c r="U2235" s="14" t="s">
        <v>91</v>
      </c>
      <c r="V2235" s="14" t="s">
        <v>4522</v>
      </c>
    </row>
    <row r="2236" spans="1:22" ht="17.100000000000001" customHeight="1" x14ac:dyDescent="0.25">
      <c r="A2236" s="28" t="s">
        <v>6154</v>
      </c>
      <c r="B2236" s="10">
        <v>45127</v>
      </c>
      <c r="C2236" s="9">
        <f t="shared" si="34"/>
        <v>2023</v>
      </c>
      <c r="D2236" s="9" t="str">
        <f>TEXT(salestable[[#This Row],[OrderDate]],"MMM")</f>
        <v>Jul</v>
      </c>
      <c r="E2236" s="9" t="s">
        <v>6155</v>
      </c>
      <c r="F2236" s="9" t="s">
        <v>1314</v>
      </c>
      <c r="G2236" s="9" t="s">
        <v>592</v>
      </c>
      <c r="H2236" s="9" t="s">
        <v>593</v>
      </c>
      <c r="I2236" s="9" t="s">
        <v>180</v>
      </c>
      <c r="J2236" s="9" t="s">
        <v>68</v>
      </c>
      <c r="K2236" s="25">
        <v>5</v>
      </c>
      <c r="L2236" s="11">
        <v>234.39</v>
      </c>
      <c r="M2236" s="12">
        <v>0.1</v>
      </c>
      <c r="N2236" s="13">
        <v>126.57</v>
      </c>
      <c r="O2236" s="13">
        <v>6.16</v>
      </c>
      <c r="P2236" s="13">
        <v>1187.48</v>
      </c>
      <c r="Q2236" s="9" t="s">
        <v>69</v>
      </c>
      <c r="R2236" s="9" t="s">
        <v>28</v>
      </c>
      <c r="S2236" s="9" t="s">
        <v>29</v>
      </c>
      <c r="T2236" s="9" t="s">
        <v>30</v>
      </c>
      <c r="U2236" s="9" t="s">
        <v>43</v>
      </c>
      <c r="V2236" s="9" t="s">
        <v>6156</v>
      </c>
    </row>
    <row r="2237" spans="1:22" ht="17.100000000000001" customHeight="1" x14ac:dyDescent="0.25">
      <c r="A2237" s="29" t="s">
        <v>6157</v>
      </c>
      <c r="B2237" s="15">
        <v>45090</v>
      </c>
      <c r="C2237" s="9">
        <f t="shared" si="34"/>
        <v>2023</v>
      </c>
      <c r="D2237" s="9" t="str">
        <f>TEXT(salestable[[#This Row],[OrderDate]],"MMM")</f>
        <v>Jun</v>
      </c>
      <c r="E2237" s="14" t="s">
        <v>6158</v>
      </c>
      <c r="F2237" s="14" t="s">
        <v>451</v>
      </c>
      <c r="G2237" s="14" t="s">
        <v>87</v>
      </c>
      <c r="H2237" s="14" t="s">
        <v>88</v>
      </c>
      <c r="I2237" s="14" t="s">
        <v>38</v>
      </c>
      <c r="J2237" s="14" t="s">
        <v>39</v>
      </c>
      <c r="K2237" s="25">
        <v>5</v>
      </c>
      <c r="L2237" s="16">
        <v>359.34</v>
      </c>
      <c r="M2237" s="17">
        <v>0.05</v>
      </c>
      <c r="N2237" s="18">
        <v>136.55000000000001</v>
      </c>
      <c r="O2237" s="18">
        <v>6.17</v>
      </c>
      <c r="P2237" s="18">
        <v>1849.58</v>
      </c>
      <c r="Q2237" s="14" t="s">
        <v>80</v>
      </c>
      <c r="R2237" s="14" t="s">
        <v>28</v>
      </c>
      <c r="S2237" s="14" t="s">
        <v>51</v>
      </c>
      <c r="T2237" s="14" t="s">
        <v>42</v>
      </c>
      <c r="U2237" s="14" t="s">
        <v>43</v>
      </c>
      <c r="V2237" s="14" t="s">
        <v>6159</v>
      </c>
    </row>
    <row r="2238" spans="1:22" ht="17.100000000000001" customHeight="1" x14ac:dyDescent="0.25">
      <c r="A2238" s="28" t="s">
        <v>6160</v>
      </c>
      <c r="B2238" s="10">
        <v>45594</v>
      </c>
      <c r="C2238" s="9">
        <f t="shared" si="34"/>
        <v>2024</v>
      </c>
      <c r="D2238" s="9" t="str">
        <f>TEXT(salestable[[#This Row],[OrderDate]],"MMM")</f>
        <v>Oct</v>
      </c>
      <c r="E2238" s="9" t="s">
        <v>6161</v>
      </c>
      <c r="F2238" s="9" t="s">
        <v>1465</v>
      </c>
      <c r="G2238" s="9" t="s">
        <v>164</v>
      </c>
      <c r="H2238" s="9" t="s">
        <v>165</v>
      </c>
      <c r="I2238" s="9" t="s">
        <v>38</v>
      </c>
      <c r="J2238" s="9" t="s">
        <v>58</v>
      </c>
      <c r="K2238" s="25">
        <v>4</v>
      </c>
      <c r="L2238" s="11">
        <v>396.68</v>
      </c>
      <c r="M2238" s="12">
        <v>0.25</v>
      </c>
      <c r="N2238" s="13">
        <v>142.80000000000001</v>
      </c>
      <c r="O2238" s="13">
        <v>2.25</v>
      </c>
      <c r="P2238" s="13">
        <v>1335.09</v>
      </c>
      <c r="Q2238" s="9" t="s">
        <v>27</v>
      </c>
      <c r="R2238" s="9" t="s">
        <v>28</v>
      </c>
      <c r="S2238" s="9" t="s">
        <v>228</v>
      </c>
      <c r="T2238" s="9" t="s">
        <v>82</v>
      </c>
      <c r="U2238" s="9" t="s">
        <v>43</v>
      </c>
      <c r="V2238" s="9" t="s">
        <v>3857</v>
      </c>
    </row>
    <row r="2239" spans="1:22" ht="17.100000000000001" customHeight="1" x14ac:dyDescent="0.25">
      <c r="A2239" s="29" t="s">
        <v>6162</v>
      </c>
      <c r="B2239" s="15">
        <v>44351</v>
      </c>
      <c r="C2239" s="9">
        <f t="shared" si="34"/>
        <v>2021</v>
      </c>
      <c r="D2239" s="9" t="str">
        <f>TEXT(salestable[[#This Row],[OrderDate]],"MMM")</f>
        <v>Jun</v>
      </c>
      <c r="E2239" s="14" t="s">
        <v>5860</v>
      </c>
      <c r="F2239" s="14" t="s">
        <v>187</v>
      </c>
      <c r="G2239" s="14" t="s">
        <v>592</v>
      </c>
      <c r="H2239" s="14" t="s">
        <v>593</v>
      </c>
      <c r="I2239" s="14" t="s">
        <v>98</v>
      </c>
      <c r="J2239" s="14" t="s">
        <v>39</v>
      </c>
      <c r="K2239" s="25">
        <v>3</v>
      </c>
      <c r="L2239" s="16">
        <v>84.3</v>
      </c>
      <c r="M2239" s="17">
        <v>0.2</v>
      </c>
      <c r="N2239" s="18">
        <v>16.190000000000001</v>
      </c>
      <c r="O2239" s="18">
        <v>10.67</v>
      </c>
      <c r="P2239" s="18">
        <v>229.18</v>
      </c>
      <c r="Q2239" s="14" t="s">
        <v>80</v>
      </c>
      <c r="R2239" s="14" t="s">
        <v>28</v>
      </c>
      <c r="S2239" s="14" t="s">
        <v>339</v>
      </c>
      <c r="T2239" s="14" t="s">
        <v>82</v>
      </c>
      <c r="U2239" s="14" t="s">
        <v>31</v>
      </c>
      <c r="V2239" s="14" t="s">
        <v>5708</v>
      </c>
    </row>
    <row r="2240" spans="1:22" ht="17.100000000000001" customHeight="1" x14ac:dyDescent="0.25">
      <c r="A2240" s="28" t="s">
        <v>6163</v>
      </c>
      <c r="B2240" s="10">
        <v>45532</v>
      </c>
      <c r="C2240" s="9">
        <f t="shared" si="34"/>
        <v>2024</v>
      </c>
      <c r="D2240" s="9" t="str">
        <f>TEXT(salestable[[#This Row],[OrderDate]],"MMM")</f>
        <v>Aug</v>
      </c>
      <c r="E2240" s="9" t="s">
        <v>6164</v>
      </c>
      <c r="F2240" s="9" t="s">
        <v>1192</v>
      </c>
      <c r="G2240" s="9" t="s">
        <v>202</v>
      </c>
      <c r="H2240" s="9" t="s">
        <v>203</v>
      </c>
      <c r="I2240" s="9" t="s">
        <v>98</v>
      </c>
      <c r="J2240" s="9" t="s">
        <v>256</v>
      </c>
      <c r="K2240" s="25">
        <v>1</v>
      </c>
      <c r="L2240" s="11">
        <v>312.3</v>
      </c>
      <c r="M2240" s="12">
        <v>0</v>
      </c>
      <c r="N2240" s="13">
        <v>15.62</v>
      </c>
      <c r="O2240" s="13">
        <v>12.59</v>
      </c>
      <c r="P2240" s="13">
        <v>340.51</v>
      </c>
      <c r="Q2240" s="9" t="s">
        <v>27</v>
      </c>
      <c r="R2240" s="9" t="s">
        <v>28</v>
      </c>
      <c r="S2240" s="9" t="s">
        <v>145</v>
      </c>
      <c r="T2240" s="9" t="s">
        <v>146</v>
      </c>
      <c r="U2240" s="9" t="s">
        <v>43</v>
      </c>
      <c r="V2240" s="9" t="s">
        <v>3370</v>
      </c>
    </row>
    <row r="2241" spans="1:22" ht="17.100000000000001" customHeight="1" x14ac:dyDescent="0.25">
      <c r="A2241" s="29" t="s">
        <v>6165</v>
      </c>
      <c r="B2241" s="15">
        <v>44847</v>
      </c>
      <c r="C2241" s="9">
        <f t="shared" si="34"/>
        <v>2022</v>
      </c>
      <c r="D2241" s="9" t="str">
        <f>TEXT(salestable[[#This Row],[OrderDate]],"MMM")</f>
        <v>Oct</v>
      </c>
      <c r="E2241" s="14" t="s">
        <v>6166</v>
      </c>
      <c r="F2241" s="14" t="s">
        <v>573</v>
      </c>
      <c r="G2241" s="14" t="s">
        <v>121</v>
      </c>
      <c r="H2241" s="14" t="s">
        <v>122</v>
      </c>
      <c r="I2241" s="14" t="s">
        <v>98</v>
      </c>
      <c r="J2241" s="14" t="s">
        <v>354</v>
      </c>
      <c r="K2241" s="25">
        <v>5</v>
      </c>
      <c r="L2241" s="16">
        <v>412.93</v>
      </c>
      <c r="M2241" s="17">
        <v>0</v>
      </c>
      <c r="N2241" s="18">
        <v>103.23</v>
      </c>
      <c r="O2241" s="18">
        <v>13.95</v>
      </c>
      <c r="P2241" s="18">
        <v>2181.83</v>
      </c>
      <c r="Q2241" s="14" t="s">
        <v>69</v>
      </c>
      <c r="R2241" s="14" t="s">
        <v>28</v>
      </c>
      <c r="S2241" s="14" t="s">
        <v>228</v>
      </c>
      <c r="T2241" s="14" t="s">
        <v>82</v>
      </c>
      <c r="U2241" s="14" t="s">
        <v>235</v>
      </c>
      <c r="V2241" s="14" t="s">
        <v>5324</v>
      </c>
    </row>
    <row r="2242" spans="1:22" ht="17.100000000000001" customHeight="1" x14ac:dyDescent="0.25">
      <c r="A2242" s="28" t="s">
        <v>6167</v>
      </c>
      <c r="B2242" s="10">
        <v>44786</v>
      </c>
      <c r="C2242" s="9">
        <f t="shared" si="34"/>
        <v>2022</v>
      </c>
      <c r="D2242" s="9" t="str">
        <f>TEXT(salestable[[#This Row],[OrderDate]],"MMM")</f>
        <v>Aug</v>
      </c>
      <c r="E2242" s="9" t="s">
        <v>6168</v>
      </c>
      <c r="F2242" s="9" t="s">
        <v>670</v>
      </c>
      <c r="G2242" s="9" t="s">
        <v>434</v>
      </c>
      <c r="H2242" s="9" t="s">
        <v>435</v>
      </c>
      <c r="I2242" s="9" t="s">
        <v>38</v>
      </c>
      <c r="J2242" s="9" t="s">
        <v>256</v>
      </c>
      <c r="K2242" s="25">
        <v>2</v>
      </c>
      <c r="L2242" s="11">
        <v>338.87</v>
      </c>
      <c r="M2242" s="12">
        <v>0</v>
      </c>
      <c r="N2242" s="13">
        <v>81.33</v>
      </c>
      <c r="O2242" s="13">
        <v>12.65</v>
      </c>
      <c r="P2242" s="13">
        <v>771.72</v>
      </c>
      <c r="Q2242" s="9" t="s">
        <v>153</v>
      </c>
      <c r="R2242" s="9" t="s">
        <v>28</v>
      </c>
      <c r="S2242" s="9" t="s">
        <v>154</v>
      </c>
      <c r="T2242" s="9" t="s">
        <v>155</v>
      </c>
      <c r="U2242" s="9" t="s">
        <v>43</v>
      </c>
      <c r="V2242" s="9" t="s">
        <v>6169</v>
      </c>
    </row>
    <row r="2243" spans="1:22" ht="17.100000000000001" customHeight="1" x14ac:dyDescent="0.25">
      <c r="A2243" s="29" t="s">
        <v>6170</v>
      </c>
      <c r="B2243" s="15">
        <v>44556</v>
      </c>
      <c r="C2243" s="9">
        <f t="shared" si="34"/>
        <v>2021</v>
      </c>
      <c r="D2243" s="9" t="str">
        <f>TEXT(salestable[[#This Row],[OrderDate]],"MMM")</f>
        <v>Dec</v>
      </c>
      <c r="E2243" s="14" t="s">
        <v>6171</v>
      </c>
      <c r="F2243" s="14" t="s">
        <v>418</v>
      </c>
      <c r="G2243" s="14" t="s">
        <v>114</v>
      </c>
      <c r="H2243" s="14" t="s">
        <v>115</v>
      </c>
      <c r="I2243" s="14" t="s">
        <v>180</v>
      </c>
      <c r="J2243" s="14" t="s">
        <v>256</v>
      </c>
      <c r="K2243" s="25">
        <v>4</v>
      </c>
      <c r="L2243" s="16">
        <v>504.88</v>
      </c>
      <c r="M2243" s="17">
        <v>0.3</v>
      </c>
      <c r="N2243" s="18">
        <v>169.64</v>
      </c>
      <c r="O2243" s="18">
        <v>3.71</v>
      </c>
      <c r="P2243" s="18">
        <v>1587.01</v>
      </c>
      <c r="Q2243" s="14" t="s">
        <v>153</v>
      </c>
      <c r="R2243" s="14" t="s">
        <v>28</v>
      </c>
      <c r="S2243" s="14" t="s">
        <v>139</v>
      </c>
      <c r="T2243" s="14" t="s">
        <v>140</v>
      </c>
      <c r="U2243" s="14" t="s">
        <v>43</v>
      </c>
      <c r="V2243" s="14" t="s">
        <v>6172</v>
      </c>
    </row>
    <row r="2244" spans="1:22" ht="17.100000000000001" customHeight="1" x14ac:dyDescent="0.25">
      <c r="A2244" s="28" t="s">
        <v>6173</v>
      </c>
      <c r="B2244" s="10">
        <v>44844</v>
      </c>
      <c r="C2244" s="9">
        <f t="shared" ref="C2244:C2307" si="35">YEAR(B2244)</f>
        <v>2022</v>
      </c>
      <c r="D2244" s="9" t="str">
        <f>TEXT(salestable[[#This Row],[OrderDate]],"MMM")</f>
        <v>Oct</v>
      </c>
      <c r="E2244" s="9" t="s">
        <v>6174</v>
      </c>
      <c r="F2244" s="9" t="s">
        <v>113</v>
      </c>
      <c r="G2244" s="9" t="s">
        <v>386</v>
      </c>
      <c r="H2244" s="9" t="s">
        <v>387</v>
      </c>
      <c r="I2244" s="9" t="s">
        <v>108</v>
      </c>
      <c r="J2244" s="9" t="s">
        <v>109</v>
      </c>
      <c r="K2244" s="25">
        <v>5</v>
      </c>
      <c r="L2244" s="11">
        <v>487.59</v>
      </c>
      <c r="M2244" s="12">
        <v>0.05</v>
      </c>
      <c r="N2244" s="13">
        <v>185.28</v>
      </c>
      <c r="O2244" s="13">
        <v>0.73</v>
      </c>
      <c r="P2244" s="13">
        <v>2502.06</v>
      </c>
      <c r="Q2244" s="9" t="s">
        <v>69</v>
      </c>
      <c r="R2244" s="9" t="s">
        <v>28</v>
      </c>
      <c r="S2244" s="9" t="s">
        <v>100</v>
      </c>
      <c r="T2244" s="9" t="s">
        <v>101</v>
      </c>
      <c r="U2244" s="9" t="s">
        <v>43</v>
      </c>
      <c r="V2244" s="9" t="s">
        <v>6175</v>
      </c>
    </row>
    <row r="2245" spans="1:22" ht="17.100000000000001" customHeight="1" x14ac:dyDescent="0.25">
      <c r="A2245" s="29" t="s">
        <v>6176</v>
      </c>
      <c r="B2245" s="15">
        <v>44331</v>
      </c>
      <c r="C2245" s="9">
        <f t="shared" si="35"/>
        <v>2021</v>
      </c>
      <c r="D2245" s="9" t="str">
        <f>TEXT(salestable[[#This Row],[OrderDate]],"MMM")</f>
        <v>May</v>
      </c>
      <c r="E2245" s="14" t="s">
        <v>6177</v>
      </c>
      <c r="F2245" s="14" t="s">
        <v>22</v>
      </c>
      <c r="G2245" s="14" t="s">
        <v>530</v>
      </c>
      <c r="H2245" s="14" t="s">
        <v>531</v>
      </c>
      <c r="I2245" s="14" t="s">
        <v>38</v>
      </c>
      <c r="J2245" s="14" t="s">
        <v>256</v>
      </c>
      <c r="K2245" s="25">
        <v>3</v>
      </c>
      <c r="L2245" s="16">
        <v>288.04000000000002</v>
      </c>
      <c r="M2245" s="17">
        <v>0</v>
      </c>
      <c r="N2245" s="18">
        <v>103.69</v>
      </c>
      <c r="O2245" s="18">
        <v>3.05</v>
      </c>
      <c r="P2245" s="18">
        <v>970.86</v>
      </c>
      <c r="Q2245" s="14" t="s">
        <v>27</v>
      </c>
      <c r="R2245" s="14" t="s">
        <v>28</v>
      </c>
      <c r="S2245" s="14" t="s">
        <v>81</v>
      </c>
      <c r="T2245" s="14" t="s">
        <v>82</v>
      </c>
      <c r="U2245" s="14" t="s">
        <v>43</v>
      </c>
      <c r="V2245" s="14" t="s">
        <v>1703</v>
      </c>
    </row>
    <row r="2246" spans="1:22" ht="17.100000000000001" customHeight="1" x14ac:dyDescent="0.25">
      <c r="A2246" s="28" t="s">
        <v>6178</v>
      </c>
      <c r="B2246" s="10">
        <v>43947</v>
      </c>
      <c r="C2246" s="9">
        <f t="shared" si="35"/>
        <v>2020</v>
      </c>
      <c r="D2246" s="9" t="str">
        <f>TEXT(salestable[[#This Row],[OrderDate]],"MMM")</f>
        <v>Apr</v>
      </c>
      <c r="E2246" s="9" t="s">
        <v>6179</v>
      </c>
      <c r="F2246" s="9" t="s">
        <v>753</v>
      </c>
      <c r="G2246" s="9" t="s">
        <v>352</v>
      </c>
      <c r="H2246" s="9" t="s">
        <v>353</v>
      </c>
      <c r="I2246" s="9" t="s">
        <v>98</v>
      </c>
      <c r="J2246" s="9" t="s">
        <v>123</v>
      </c>
      <c r="K2246" s="25">
        <v>2</v>
      </c>
      <c r="L2246" s="11">
        <v>208.16</v>
      </c>
      <c r="M2246" s="12">
        <v>0</v>
      </c>
      <c r="N2246" s="13">
        <v>33.31</v>
      </c>
      <c r="O2246" s="13">
        <v>1.77</v>
      </c>
      <c r="P2246" s="13">
        <v>451.4</v>
      </c>
      <c r="Q2246" s="9" t="s">
        <v>80</v>
      </c>
      <c r="R2246" s="9" t="s">
        <v>99</v>
      </c>
      <c r="S2246" s="9" t="s">
        <v>51</v>
      </c>
      <c r="T2246" s="9" t="s">
        <v>42</v>
      </c>
      <c r="U2246" s="9" t="s">
        <v>43</v>
      </c>
      <c r="V2246" s="9" t="s">
        <v>502</v>
      </c>
    </row>
    <row r="2247" spans="1:22" ht="17.100000000000001" customHeight="1" x14ac:dyDescent="0.25">
      <c r="A2247" s="29" t="s">
        <v>6180</v>
      </c>
      <c r="B2247" s="15">
        <v>44216</v>
      </c>
      <c r="C2247" s="9">
        <f t="shared" si="35"/>
        <v>2021</v>
      </c>
      <c r="D2247" s="9" t="str">
        <f>TEXT(salestable[[#This Row],[OrderDate]],"MMM")</f>
        <v>Jan</v>
      </c>
      <c r="E2247" s="14" t="s">
        <v>6181</v>
      </c>
      <c r="F2247" s="14" t="s">
        <v>694</v>
      </c>
      <c r="G2247" s="14" t="s">
        <v>280</v>
      </c>
      <c r="H2247" s="14" t="s">
        <v>281</v>
      </c>
      <c r="I2247" s="14" t="s">
        <v>180</v>
      </c>
      <c r="J2247" s="14" t="s">
        <v>39</v>
      </c>
      <c r="K2247" s="25">
        <v>5</v>
      </c>
      <c r="L2247" s="16">
        <v>257.89999999999998</v>
      </c>
      <c r="M2247" s="17">
        <v>0.3</v>
      </c>
      <c r="N2247" s="18">
        <v>72.209999999999994</v>
      </c>
      <c r="O2247" s="18">
        <v>7.72</v>
      </c>
      <c r="P2247" s="18">
        <v>982.58</v>
      </c>
      <c r="Q2247" s="14" t="s">
        <v>69</v>
      </c>
      <c r="R2247" s="14" t="s">
        <v>28</v>
      </c>
      <c r="S2247" s="14" t="s">
        <v>81</v>
      </c>
      <c r="T2247" s="14" t="s">
        <v>82</v>
      </c>
      <c r="U2247" s="14" t="s">
        <v>235</v>
      </c>
      <c r="V2247" s="14" t="s">
        <v>5482</v>
      </c>
    </row>
    <row r="2248" spans="1:22" ht="17.100000000000001" customHeight="1" x14ac:dyDescent="0.25">
      <c r="A2248" s="28" t="s">
        <v>6182</v>
      </c>
      <c r="B2248" s="10">
        <v>45198</v>
      </c>
      <c r="C2248" s="9">
        <f t="shared" si="35"/>
        <v>2023</v>
      </c>
      <c r="D2248" s="9" t="str">
        <f>TEXT(salestable[[#This Row],[OrderDate]],"MMM")</f>
        <v>Sep</v>
      </c>
      <c r="E2248" s="9" t="s">
        <v>6183</v>
      </c>
      <c r="F2248" s="9" t="s">
        <v>680</v>
      </c>
      <c r="G2248" s="9" t="s">
        <v>574</v>
      </c>
      <c r="H2248" s="9" t="s">
        <v>575</v>
      </c>
      <c r="I2248" s="9" t="s">
        <v>25</v>
      </c>
      <c r="J2248" s="9" t="s">
        <v>79</v>
      </c>
      <c r="K2248" s="25">
        <v>2</v>
      </c>
      <c r="L2248" s="11">
        <v>575.76</v>
      </c>
      <c r="M2248" s="12">
        <v>0.1</v>
      </c>
      <c r="N2248" s="13">
        <v>124.36</v>
      </c>
      <c r="O2248" s="13">
        <v>11.62</v>
      </c>
      <c r="P2248" s="13">
        <v>1172.3499999999999</v>
      </c>
      <c r="Q2248" s="9" t="s">
        <v>27</v>
      </c>
      <c r="R2248" s="9" t="s">
        <v>28</v>
      </c>
      <c r="S2248" s="9" t="s">
        <v>51</v>
      </c>
      <c r="T2248" s="9" t="s">
        <v>42</v>
      </c>
      <c r="U2248" s="9" t="s">
        <v>43</v>
      </c>
      <c r="V2248" s="9" t="s">
        <v>6184</v>
      </c>
    </row>
    <row r="2249" spans="1:22" ht="17.100000000000001" customHeight="1" x14ac:dyDescent="0.25">
      <c r="A2249" s="29" t="s">
        <v>6185</v>
      </c>
      <c r="B2249" s="15">
        <v>44414</v>
      </c>
      <c r="C2249" s="9">
        <f t="shared" si="35"/>
        <v>2021</v>
      </c>
      <c r="D2249" s="9" t="str">
        <f>TEXT(salestable[[#This Row],[OrderDate]],"MMM")</f>
        <v>Aug</v>
      </c>
      <c r="E2249" s="14" t="s">
        <v>6186</v>
      </c>
      <c r="F2249" s="14" t="s">
        <v>501</v>
      </c>
      <c r="G2249" s="14" t="s">
        <v>56</v>
      </c>
      <c r="H2249" s="14" t="s">
        <v>57</v>
      </c>
      <c r="I2249" s="14" t="s">
        <v>98</v>
      </c>
      <c r="J2249" s="14" t="s">
        <v>39</v>
      </c>
      <c r="K2249" s="25">
        <v>3</v>
      </c>
      <c r="L2249" s="16">
        <v>491.99</v>
      </c>
      <c r="M2249" s="17">
        <v>0.25</v>
      </c>
      <c r="N2249" s="18">
        <v>0</v>
      </c>
      <c r="O2249" s="18">
        <v>8.17</v>
      </c>
      <c r="P2249" s="18">
        <v>1115.1500000000001</v>
      </c>
      <c r="Q2249" s="14" t="s">
        <v>69</v>
      </c>
      <c r="R2249" s="14" t="s">
        <v>28</v>
      </c>
      <c r="S2249" s="14" t="s">
        <v>89</v>
      </c>
      <c r="T2249" s="14" t="s">
        <v>90</v>
      </c>
      <c r="U2249" s="14" t="s">
        <v>31</v>
      </c>
      <c r="V2249" s="14" t="s">
        <v>1003</v>
      </c>
    </row>
    <row r="2250" spans="1:22" ht="17.100000000000001" customHeight="1" x14ac:dyDescent="0.25">
      <c r="A2250" s="28" t="s">
        <v>6187</v>
      </c>
      <c r="B2250" s="10">
        <v>44225</v>
      </c>
      <c r="C2250" s="9">
        <f t="shared" si="35"/>
        <v>2021</v>
      </c>
      <c r="D2250" s="9" t="str">
        <f>TEXT(salestable[[#This Row],[OrderDate]],"MMM")</f>
        <v>Jan</v>
      </c>
      <c r="E2250" s="9" t="s">
        <v>6188</v>
      </c>
      <c r="F2250" s="9" t="s">
        <v>336</v>
      </c>
      <c r="G2250" s="9" t="s">
        <v>337</v>
      </c>
      <c r="H2250" s="9" t="s">
        <v>338</v>
      </c>
      <c r="I2250" s="9" t="s">
        <v>180</v>
      </c>
      <c r="J2250" s="9" t="s">
        <v>123</v>
      </c>
      <c r="K2250" s="25">
        <v>4</v>
      </c>
      <c r="L2250" s="11">
        <v>481.58</v>
      </c>
      <c r="M2250" s="12">
        <v>0</v>
      </c>
      <c r="N2250" s="13">
        <v>96.32</v>
      </c>
      <c r="O2250" s="13">
        <v>3.95</v>
      </c>
      <c r="P2250" s="13">
        <v>2026.59</v>
      </c>
      <c r="Q2250" s="9" t="s">
        <v>80</v>
      </c>
      <c r="R2250" s="9" t="s">
        <v>28</v>
      </c>
      <c r="S2250" s="9" t="s">
        <v>71</v>
      </c>
      <c r="T2250" s="9" t="s">
        <v>42</v>
      </c>
      <c r="U2250" s="9" t="s">
        <v>43</v>
      </c>
      <c r="V2250" s="9" t="s">
        <v>2763</v>
      </c>
    </row>
    <row r="2251" spans="1:22" ht="17.100000000000001" customHeight="1" x14ac:dyDescent="0.25">
      <c r="A2251" s="29" t="s">
        <v>6189</v>
      </c>
      <c r="B2251" s="15">
        <v>44918</v>
      </c>
      <c r="C2251" s="9">
        <f t="shared" si="35"/>
        <v>2022</v>
      </c>
      <c r="D2251" s="9" t="str">
        <f>TEXT(salestable[[#This Row],[OrderDate]],"MMM")</f>
        <v>Dec</v>
      </c>
      <c r="E2251" s="14" t="s">
        <v>6190</v>
      </c>
      <c r="F2251" s="14" t="s">
        <v>881</v>
      </c>
      <c r="G2251" s="14" t="s">
        <v>302</v>
      </c>
      <c r="H2251" s="14" t="s">
        <v>303</v>
      </c>
      <c r="I2251" s="14" t="s">
        <v>108</v>
      </c>
      <c r="J2251" s="14" t="s">
        <v>109</v>
      </c>
      <c r="K2251" s="25">
        <v>5</v>
      </c>
      <c r="L2251" s="16">
        <v>357.73</v>
      </c>
      <c r="M2251" s="17">
        <v>0.05</v>
      </c>
      <c r="N2251" s="18">
        <v>135.94</v>
      </c>
      <c r="O2251" s="18">
        <v>6.03</v>
      </c>
      <c r="P2251" s="18">
        <v>1841.19</v>
      </c>
      <c r="Q2251" s="14" t="s">
        <v>80</v>
      </c>
      <c r="R2251" s="14" t="s">
        <v>28</v>
      </c>
      <c r="S2251" s="14" t="s">
        <v>60</v>
      </c>
      <c r="T2251" s="14" t="s">
        <v>61</v>
      </c>
      <c r="U2251" s="14" t="s">
        <v>72</v>
      </c>
      <c r="V2251" s="14" t="s">
        <v>6191</v>
      </c>
    </row>
    <row r="2252" spans="1:22" ht="17.100000000000001" customHeight="1" x14ac:dyDescent="0.25">
      <c r="A2252" s="28" t="s">
        <v>6192</v>
      </c>
      <c r="B2252" s="10">
        <v>45571</v>
      </c>
      <c r="C2252" s="9">
        <f t="shared" si="35"/>
        <v>2024</v>
      </c>
      <c r="D2252" s="9" t="str">
        <f>TEXT(salestable[[#This Row],[OrderDate]],"MMM")</f>
        <v>Oct</v>
      </c>
      <c r="E2252" s="9" t="s">
        <v>6193</v>
      </c>
      <c r="F2252" s="9" t="s">
        <v>120</v>
      </c>
      <c r="G2252" s="9" t="s">
        <v>492</v>
      </c>
      <c r="H2252" s="9" t="s">
        <v>493</v>
      </c>
      <c r="I2252" s="9" t="s">
        <v>50</v>
      </c>
      <c r="J2252" s="9" t="s">
        <v>68</v>
      </c>
      <c r="K2252" s="25">
        <v>5</v>
      </c>
      <c r="L2252" s="11">
        <v>271.2</v>
      </c>
      <c r="M2252" s="12">
        <v>0.1</v>
      </c>
      <c r="N2252" s="13">
        <v>61.02</v>
      </c>
      <c r="O2252" s="13">
        <v>2.39</v>
      </c>
      <c r="P2252" s="13">
        <v>1283.81</v>
      </c>
      <c r="Q2252" s="9" t="s">
        <v>27</v>
      </c>
      <c r="R2252" s="9" t="s">
        <v>28</v>
      </c>
      <c r="S2252" s="9" t="s">
        <v>139</v>
      </c>
      <c r="T2252" s="9" t="s">
        <v>140</v>
      </c>
      <c r="U2252" s="9" t="s">
        <v>43</v>
      </c>
      <c r="V2252" s="9" t="s">
        <v>6194</v>
      </c>
    </row>
    <row r="2253" spans="1:22" ht="17.100000000000001" customHeight="1" x14ac:dyDescent="0.25">
      <c r="A2253" s="29" t="s">
        <v>6195</v>
      </c>
      <c r="B2253" s="15">
        <v>44551</v>
      </c>
      <c r="C2253" s="9">
        <f t="shared" si="35"/>
        <v>2021</v>
      </c>
      <c r="D2253" s="9" t="str">
        <f>TEXT(salestable[[#This Row],[OrderDate]],"MMM")</f>
        <v>Dec</v>
      </c>
      <c r="E2253" s="14" t="s">
        <v>6196</v>
      </c>
      <c r="F2253" s="14" t="s">
        <v>555</v>
      </c>
      <c r="G2253" s="14" t="s">
        <v>945</v>
      </c>
      <c r="H2253" s="14" t="s">
        <v>946</v>
      </c>
      <c r="I2253" s="14" t="s">
        <v>50</v>
      </c>
      <c r="J2253" s="14" t="s">
        <v>26</v>
      </c>
      <c r="K2253" s="25">
        <v>1</v>
      </c>
      <c r="L2253" s="16">
        <v>576.58000000000004</v>
      </c>
      <c r="M2253" s="17">
        <v>0</v>
      </c>
      <c r="N2253" s="18">
        <v>46.13</v>
      </c>
      <c r="O2253" s="18">
        <v>4.38</v>
      </c>
      <c r="P2253" s="18">
        <v>627.09</v>
      </c>
      <c r="Q2253" s="14" t="s">
        <v>153</v>
      </c>
      <c r="R2253" s="14" t="s">
        <v>28</v>
      </c>
      <c r="S2253" s="14" t="s">
        <v>139</v>
      </c>
      <c r="T2253" s="14" t="s">
        <v>140</v>
      </c>
      <c r="U2253" s="14" t="s">
        <v>31</v>
      </c>
      <c r="V2253" s="14" t="s">
        <v>5974</v>
      </c>
    </row>
    <row r="2254" spans="1:22" ht="17.100000000000001" customHeight="1" x14ac:dyDescent="0.25">
      <c r="A2254" s="28" t="s">
        <v>6197</v>
      </c>
      <c r="B2254" s="10">
        <v>43902</v>
      </c>
      <c r="C2254" s="9">
        <f t="shared" si="35"/>
        <v>2020</v>
      </c>
      <c r="D2254" s="9" t="str">
        <f>TEXT(salestable[[#This Row],[OrderDate]],"MMM")</f>
        <v>Mar</v>
      </c>
      <c r="E2254" s="9" t="s">
        <v>6198</v>
      </c>
      <c r="F2254" s="9" t="s">
        <v>1618</v>
      </c>
      <c r="G2254" s="9" t="s">
        <v>945</v>
      </c>
      <c r="H2254" s="9" t="s">
        <v>946</v>
      </c>
      <c r="I2254" s="9" t="s">
        <v>38</v>
      </c>
      <c r="J2254" s="9" t="s">
        <v>26</v>
      </c>
      <c r="K2254" s="25">
        <v>3</v>
      </c>
      <c r="L2254" s="11">
        <v>14.5</v>
      </c>
      <c r="M2254" s="12">
        <v>0</v>
      </c>
      <c r="N2254" s="13">
        <v>0</v>
      </c>
      <c r="O2254" s="13">
        <v>0.34</v>
      </c>
      <c r="P2254" s="13">
        <v>43.84</v>
      </c>
      <c r="Q2254" s="9" t="s">
        <v>27</v>
      </c>
      <c r="R2254" s="9" t="s">
        <v>28</v>
      </c>
      <c r="S2254" s="9" t="s">
        <v>228</v>
      </c>
      <c r="T2254" s="9" t="s">
        <v>82</v>
      </c>
      <c r="U2254" s="9" t="s">
        <v>43</v>
      </c>
      <c r="V2254" s="9" t="s">
        <v>750</v>
      </c>
    </row>
    <row r="2255" spans="1:22" ht="17.100000000000001" customHeight="1" x14ac:dyDescent="0.25">
      <c r="A2255" s="29" t="s">
        <v>6199</v>
      </c>
      <c r="B2255" s="15">
        <v>45643</v>
      </c>
      <c r="C2255" s="9">
        <f t="shared" si="35"/>
        <v>2024</v>
      </c>
      <c r="D2255" s="9" t="str">
        <f>TEXT(salestable[[#This Row],[OrderDate]],"MMM")</f>
        <v>Dec</v>
      </c>
      <c r="E2255" s="14" t="s">
        <v>3280</v>
      </c>
      <c r="F2255" s="14" t="s">
        <v>801</v>
      </c>
      <c r="G2255" s="14" t="s">
        <v>56</v>
      </c>
      <c r="H2255" s="14" t="s">
        <v>57</v>
      </c>
      <c r="I2255" s="14" t="s">
        <v>98</v>
      </c>
      <c r="J2255" s="14" t="s">
        <v>123</v>
      </c>
      <c r="K2255" s="25">
        <v>1</v>
      </c>
      <c r="L2255" s="16">
        <v>107.11</v>
      </c>
      <c r="M2255" s="17">
        <v>0.1</v>
      </c>
      <c r="N2255" s="18">
        <v>11.57</v>
      </c>
      <c r="O2255" s="18">
        <v>5.74</v>
      </c>
      <c r="P2255" s="18">
        <v>113.71</v>
      </c>
      <c r="Q2255" s="14" t="s">
        <v>59</v>
      </c>
      <c r="R2255" s="14" t="s">
        <v>70</v>
      </c>
      <c r="S2255" s="14" t="s">
        <v>228</v>
      </c>
      <c r="T2255" s="14" t="s">
        <v>82</v>
      </c>
      <c r="U2255" s="14" t="s">
        <v>43</v>
      </c>
      <c r="V2255" s="14" t="s">
        <v>4148</v>
      </c>
    </row>
    <row r="2256" spans="1:22" ht="17.100000000000001" customHeight="1" x14ac:dyDescent="0.25">
      <c r="A2256" s="28" t="s">
        <v>6200</v>
      </c>
      <c r="B2256" s="10">
        <v>44104</v>
      </c>
      <c r="C2256" s="9">
        <f t="shared" si="35"/>
        <v>2020</v>
      </c>
      <c r="D2256" s="9" t="str">
        <f>TEXT(salestable[[#This Row],[OrderDate]],"MMM")</f>
        <v>Sep</v>
      </c>
      <c r="E2256" s="9" t="s">
        <v>6201</v>
      </c>
      <c r="F2256" s="9" t="s">
        <v>343</v>
      </c>
      <c r="G2256" s="9" t="s">
        <v>114</v>
      </c>
      <c r="H2256" s="9" t="s">
        <v>115</v>
      </c>
      <c r="I2256" s="9" t="s">
        <v>38</v>
      </c>
      <c r="J2256" s="9" t="s">
        <v>79</v>
      </c>
      <c r="K2256" s="25">
        <v>4</v>
      </c>
      <c r="L2256" s="11">
        <v>378.02</v>
      </c>
      <c r="M2256" s="12">
        <v>0.05</v>
      </c>
      <c r="N2256" s="13">
        <v>71.819999999999993</v>
      </c>
      <c r="O2256" s="13">
        <v>0.53</v>
      </c>
      <c r="P2256" s="13">
        <v>1508.83</v>
      </c>
      <c r="Q2256" s="9" t="s">
        <v>69</v>
      </c>
      <c r="R2256" s="9" t="s">
        <v>28</v>
      </c>
      <c r="S2256" s="9" t="s">
        <v>188</v>
      </c>
      <c r="T2256" s="9" t="s">
        <v>82</v>
      </c>
      <c r="U2256" s="9" t="s">
        <v>72</v>
      </c>
      <c r="V2256" s="9" t="s">
        <v>6202</v>
      </c>
    </row>
    <row r="2257" spans="1:22" ht="17.100000000000001" customHeight="1" x14ac:dyDescent="0.25">
      <c r="A2257" s="29" t="s">
        <v>6203</v>
      </c>
      <c r="B2257" s="15">
        <v>45174</v>
      </c>
      <c r="C2257" s="9">
        <f t="shared" si="35"/>
        <v>2023</v>
      </c>
      <c r="D2257" s="9" t="str">
        <f>TEXT(salestable[[#This Row],[OrderDate]],"MMM")</f>
        <v>Sep</v>
      </c>
      <c r="E2257" s="14" t="s">
        <v>6204</v>
      </c>
      <c r="F2257" s="14" t="s">
        <v>1103</v>
      </c>
      <c r="G2257" s="14" t="s">
        <v>130</v>
      </c>
      <c r="H2257" s="14" t="s">
        <v>131</v>
      </c>
      <c r="I2257" s="14" t="s">
        <v>108</v>
      </c>
      <c r="J2257" s="14" t="s">
        <v>58</v>
      </c>
      <c r="K2257" s="25">
        <v>1</v>
      </c>
      <c r="L2257" s="16">
        <v>106.6</v>
      </c>
      <c r="M2257" s="17">
        <v>0</v>
      </c>
      <c r="N2257" s="18">
        <v>12.79</v>
      </c>
      <c r="O2257" s="18">
        <v>0.95</v>
      </c>
      <c r="P2257" s="18">
        <v>120.34</v>
      </c>
      <c r="Q2257" s="14" t="s">
        <v>40</v>
      </c>
      <c r="R2257" s="14" t="s">
        <v>99</v>
      </c>
      <c r="S2257" s="14" t="s">
        <v>29</v>
      </c>
      <c r="T2257" s="14" t="s">
        <v>30</v>
      </c>
      <c r="U2257" s="14" t="s">
        <v>31</v>
      </c>
      <c r="V2257" s="14" t="s">
        <v>6205</v>
      </c>
    </row>
    <row r="2258" spans="1:22" ht="17.100000000000001" customHeight="1" x14ac:dyDescent="0.25">
      <c r="A2258" s="28" t="s">
        <v>6206</v>
      </c>
      <c r="B2258" s="10">
        <v>44168</v>
      </c>
      <c r="C2258" s="9">
        <f t="shared" si="35"/>
        <v>2020</v>
      </c>
      <c r="D2258" s="9" t="str">
        <f>TEXT(salestable[[#This Row],[OrderDate]],"MMM")</f>
        <v>Dec</v>
      </c>
      <c r="E2258" s="9" t="s">
        <v>6207</v>
      </c>
      <c r="F2258" s="9" t="s">
        <v>779</v>
      </c>
      <c r="G2258" s="9" t="s">
        <v>434</v>
      </c>
      <c r="H2258" s="9" t="s">
        <v>435</v>
      </c>
      <c r="I2258" s="9" t="s">
        <v>108</v>
      </c>
      <c r="J2258" s="9" t="s">
        <v>26</v>
      </c>
      <c r="K2258" s="25">
        <v>1</v>
      </c>
      <c r="L2258" s="11">
        <v>6.53</v>
      </c>
      <c r="M2258" s="12">
        <v>0</v>
      </c>
      <c r="N2258" s="13">
        <v>0.52</v>
      </c>
      <c r="O2258" s="13">
        <v>5.54</v>
      </c>
      <c r="P2258" s="13">
        <v>12.59</v>
      </c>
      <c r="Q2258" s="9" t="s">
        <v>27</v>
      </c>
      <c r="R2258" s="9" t="s">
        <v>28</v>
      </c>
      <c r="S2258" s="9" t="s">
        <v>145</v>
      </c>
      <c r="T2258" s="9" t="s">
        <v>146</v>
      </c>
      <c r="U2258" s="9" t="s">
        <v>43</v>
      </c>
      <c r="V2258" s="9" t="s">
        <v>908</v>
      </c>
    </row>
    <row r="2259" spans="1:22" ht="17.100000000000001" customHeight="1" x14ac:dyDescent="0.25">
      <c r="A2259" s="29" t="s">
        <v>6208</v>
      </c>
      <c r="B2259" s="15">
        <v>45220</v>
      </c>
      <c r="C2259" s="9">
        <f t="shared" si="35"/>
        <v>2023</v>
      </c>
      <c r="D2259" s="9" t="str">
        <f>TEXT(salestable[[#This Row],[OrderDate]],"MMM")</f>
        <v>Oct</v>
      </c>
      <c r="E2259" s="14" t="s">
        <v>6209</v>
      </c>
      <c r="F2259" s="14" t="s">
        <v>604</v>
      </c>
      <c r="G2259" s="14" t="s">
        <v>286</v>
      </c>
      <c r="H2259" s="14" t="s">
        <v>287</v>
      </c>
      <c r="I2259" s="14" t="s">
        <v>98</v>
      </c>
      <c r="J2259" s="14" t="s">
        <v>109</v>
      </c>
      <c r="K2259" s="25">
        <v>5</v>
      </c>
      <c r="L2259" s="16">
        <v>153.35</v>
      </c>
      <c r="M2259" s="17">
        <v>0</v>
      </c>
      <c r="N2259" s="18">
        <v>61.34</v>
      </c>
      <c r="O2259" s="18">
        <v>2.81</v>
      </c>
      <c r="P2259" s="18">
        <v>830.9</v>
      </c>
      <c r="Q2259" s="14" t="s">
        <v>69</v>
      </c>
      <c r="R2259" s="14" t="s">
        <v>28</v>
      </c>
      <c r="S2259" s="14" t="s">
        <v>154</v>
      </c>
      <c r="T2259" s="14" t="s">
        <v>155</v>
      </c>
      <c r="U2259" s="14" t="s">
        <v>43</v>
      </c>
      <c r="V2259" s="14" t="s">
        <v>6098</v>
      </c>
    </row>
    <row r="2260" spans="1:22" ht="17.100000000000001" customHeight="1" x14ac:dyDescent="0.25">
      <c r="A2260" s="28" t="s">
        <v>6210</v>
      </c>
      <c r="B2260" s="10">
        <v>45349</v>
      </c>
      <c r="C2260" s="9">
        <f t="shared" si="35"/>
        <v>2024</v>
      </c>
      <c r="D2260" s="9" t="str">
        <f>TEXT(salestable[[#This Row],[OrderDate]],"MMM")</f>
        <v>Feb</v>
      </c>
      <c r="E2260" s="9" t="s">
        <v>6211</v>
      </c>
      <c r="F2260" s="9" t="s">
        <v>1333</v>
      </c>
      <c r="G2260" s="9" t="s">
        <v>812</v>
      </c>
      <c r="H2260" s="9" t="s">
        <v>813</v>
      </c>
      <c r="I2260" s="9" t="s">
        <v>38</v>
      </c>
      <c r="J2260" s="9" t="s">
        <v>109</v>
      </c>
      <c r="K2260" s="25">
        <v>2</v>
      </c>
      <c r="L2260" s="11">
        <v>104.11</v>
      </c>
      <c r="M2260" s="12">
        <v>0.2</v>
      </c>
      <c r="N2260" s="13">
        <v>13.33</v>
      </c>
      <c r="O2260" s="13">
        <v>3.44</v>
      </c>
      <c r="P2260" s="13">
        <v>183.35</v>
      </c>
      <c r="Q2260" s="9" t="s">
        <v>69</v>
      </c>
      <c r="R2260" s="9" t="s">
        <v>28</v>
      </c>
      <c r="S2260" s="9" t="s">
        <v>124</v>
      </c>
      <c r="T2260" s="9" t="s">
        <v>125</v>
      </c>
      <c r="U2260" s="9" t="s">
        <v>43</v>
      </c>
      <c r="V2260" s="9" t="s">
        <v>168</v>
      </c>
    </row>
    <row r="2261" spans="1:22" ht="17.100000000000001" customHeight="1" x14ac:dyDescent="0.25">
      <c r="A2261" s="29" t="s">
        <v>6212</v>
      </c>
      <c r="B2261" s="15">
        <v>44437</v>
      </c>
      <c r="C2261" s="9">
        <f t="shared" si="35"/>
        <v>2021</v>
      </c>
      <c r="D2261" s="9" t="str">
        <f>TEXT(salestable[[#This Row],[OrderDate]],"MMM")</f>
        <v>Aug</v>
      </c>
      <c r="E2261" s="14" t="s">
        <v>6213</v>
      </c>
      <c r="F2261" s="14" t="s">
        <v>1802</v>
      </c>
      <c r="G2261" s="14" t="s">
        <v>456</v>
      </c>
      <c r="H2261" s="14" t="s">
        <v>457</v>
      </c>
      <c r="I2261" s="14" t="s">
        <v>25</v>
      </c>
      <c r="J2261" s="14" t="s">
        <v>79</v>
      </c>
      <c r="K2261" s="25">
        <v>1</v>
      </c>
      <c r="L2261" s="16">
        <v>559.41999999999996</v>
      </c>
      <c r="M2261" s="17">
        <v>0.15</v>
      </c>
      <c r="N2261" s="18">
        <v>38.04</v>
      </c>
      <c r="O2261" s="18">
        <v>3.52</v>
      </c>
      <c r="P2261" s="18">
        <v>517.07000000000005</v>
      </c>
      <c r="Q2261" s="14" t="s">
        <v>40</v>
      </c>
      <c r="R2261" s="14" t="s">
        <v>28</v>
      </c>
      <c r="S2261" s="14" t="s">
        <v>154</v>
      </c>
      <c r="T2261" s="14" t="s">
        <v>155</v>
      </c>
      <c r="U2261" s="14" t="s">
        <v>43</v>
      </c>
      <c r="V2261" s="14" t="s">
        <v>1426</v>
      </c>
    </row>
    <row r="2262" spans="1:22" ht="17.100000000000001" customHeight="1" x14ac:dyDescent="0.25">
      <c r="A2262" s="28" t="s">
        <v>6214</v>
      </c>
      <c r="B2262" s="10">
        <v>43996</v>
      </c>
      <c r="C2262" s="9">
        <f t="shared" si="35"/>
        <v>2020</v>
      </c>
      <c r="D2262" s="9" t="str">
        <f>TEXT(salestable[[#This Row],[OrderDate]],"MMM")</f>
        <v>Jun</v>
      </c>
      <c r="E2262" s="9" t="s">
        <v>6215</v>
      </c>
      <c r="F2262" s="9" t="s">
        <v>694</v>
      </c>
      <c r="G2262" s="9" t="s">
        <v>254</v>
      </c>
      <c r="H2262" s="9" t="s">
        <v>255</v>
      </c>
      <c r="I2262" s="9" t="s">
        <v>98</v>
      </c>
      <c r="J2262" s="9" t="s">
        <v>109</v>
      </c>
      <c r="K2262" s="25">
        <v>5</v>
      </c>
      <c r="L2262" s="11">
        <v>450.38</v>
      </c>
      <c r="M2262" s="12">
        <v>0</v>
      </c>
      <c r="N2262" s="13">
        <v>112.6</v>
      </c>
      <c r="O2262" s="13">
        <v>13.2</v>
      </c>
      <c r="P2262" s="13">
        <v>2377.6999999999998</v>
      </c>
      <c r="Q2262" s="9" t="s">
        <v>69</v>
      </c>
      <c r="R2262" s="9" t="s">
        <v>99</v>
      </c>
      <c r="S2262" s="9" t="s">
        <v>228</v>
      </c>
      <c r="T2262" s="9" t="s">
        <v>82</v>
      </c>
      <c r="U2262" s="9" t="s">
        <v>43</v>
      </c>
      <c r="V2262" s="9" t="s">
        <v>6216</v>
      </c>
    </row>
    <row r="2263" spans="1:22" ht="17.100000000000001" customHeight="1" x14ac:dyDescent="0.25">
      <c r="A2263" s="29" t="s">
        <v>6217</v>
      </c>
      <c r="B2263" s="15">
        <v>45398</v>
      </c>
      <c r="C2263" s="9">
        <f t="shared" si="35"/>
        <v>2024</v>
      </c>
      <c r="D2263" s="9" t="str">
        <f>TEXT(salestable[[#This Row],[OrderDate]],"MMM")</f>
        <v>Apr</v>
      </c>
      <c r="E2263" s="14" t="s">
        <v>6218</v>
      </c>
      <c r="F2263" s="14" t="s">
        <v>35</v>
      </c>
      <c r="G2263" s="14" t="s">
        <v>121</v>
      </c>
      <c r="H2263" s="14" t="s">
        <v>122</v>
      </c>
      <c r="I2263" s="14" t="s">
        <v>50</v>
      </c>
      <c r="J2263" s="14" t="s">
        <v>79</v>
      </c>
      <c r="K2263" s="25">
        <v>2</v>
      </c>
      <c r="L2263" s="16">
        <v>327.47000000000003</v>
      </c>
      <c r="M2263" s="17">
        <v>0.05</v>
      </c>
      <c r="N2263" s="18">
        <v>49.78</v>
      </c>
      <c r="O2263" s="18">
        <v>12.03</v>
      </c>
      <c r="P2263" s="18">
        <v>684</v>
      </c>
      <c r="Q2263" s="14" t="s">
        <v>80</v>
      </c>
      <c r="R2263" s="14" t="s">
        <v>28</v>
      </c>
      <c r="S2263" s="14" t="s">
        <v>60</v>
      </c>
      <c r="T2263" s="14" t="s">
        <v>61</v>
      </c>
      <c r="U2263" s="14" t="s">
        <v>235</v>
      </c>
      <c r="V2263" s="14" t="s">
        <v>1171</v>
      </c>
    </row>
    <row r="2264" spans="1:22" ht="17.100000000000001" customHeight="1" x14ac:dyDescent="0.25">
      <c r="A2264" s="28" t="s">
        <v>6219</v>
      </c>
      <c r="B2264" s="10">
        <v>43841</v>
      </c>
      <c r="C2264" s="9">
        <f t="shared" si="35"/>
        <v>2020</v>
      </c>
      <c r="D2264" s="9" t="str">
        <f>TEXT(salestable[[#This Row],[OrderDate]],"MMM")</f>
        <v>Jan</v>
      </c>
      <c r="E2264" s="9" t="s">
        <v>6220</v>
      </c>
      <c r="F2264" s="9" t="s">
        <v>1736</v>
      </c>
      <c r="G2264" s="9" t="s">
        <v>319</v>
      </c>
      <c r="H2264" s="9" t="s">
        <v>320</v>
      </c>
      <c r="I2264" s="9" t="s">
        <v>180</v>
      </c>
      <c r="J2264" s="9" t="s">
        <v>256</v>
      </c>
      <c r="K2264" s="25">
        <v>1</v>
      </c>
      <c r="L2264" s="11">
        <v>250.91</v>
      </c>
      <c r="M2264" s="12">
        <v>0.1</v>
      </c>
      <c r="N2264" s="13">
        <v>40.65</v>
      </c>
      <c r="O2264" s="13">
        <v>5.16</v>
      </c>
      <c r="P2264" s="13">
        <v>271.63</v>
      </c>
      <c r="Q2264" s="9" t="s">
        <v>80</v>
      </c>
      <c r="R2264" s="9" t="s">
        <v>28</v>
      </c>
      <c r="S2264" s="9" t="s">
        <v>182</v>
      </c>
      <c r="T2264" s="9" t="s">
        <v>183</v>
      </c>
      <c r="U2264" s="9" t="s">
        <v>43</v>
      </c>
      <c r="V2264" s="9" t="s">
        <v>6221</v>
      </c>
    </row>
    <row r="2265" spans="1:22" ht="17.100000000000001" customHeight="1" x14ac:dyDescent="0.25">
      <c r="A2265" s="29" t="s">
        <v>6222</v>
      </c>
      <c r="B2265" s="15">
        <v>45155</v>
      </c>
      <c r="C2265" s="9">
        <f t="shared" si="35"/>
        <v>2023</v>
      </c>
      <c r="D2265" s="9" t="str">
        <f>TEXT(salestable[[#This Row],[OrderDate]],"MMM")</f>
        <v>Aug</v>
      </c>
      <c r="E2265" s="14" t="s">
        <v>6223</v>
      </c>
      <c r="F2265" s="14" t="s">
        <v>2168</v>
      </c>
      <c r="G2265" s="14" t="s">
        <v>151</v>
      </c>
      <c r="H2265" s="14" t="s">
        <v>152</v>
      </c>
      <c r="I2265" s="14" t="s">
        <v>98</v>
      </c>
      <c r="J2265" s="14" t="s">
        <v>109</v>
      </c>
      <c r="K2265" s="25">
        <v>1</v>
      </c>
      <c r="L2265" s="16">
        <v>304.20999999999998</v>
      </c>
      <c r="M2265" s="17">
        <v>0.1</v>
      </c>
      <c r="N2265" s="18">
        <v>13.69</v>
      </c>
      <c r="O2265" s="18">
        <v>14.37</v>
      </c>
      <c r="P2265" s="18">
        <v>301.85000000000002</v>
      </c>
      <c r="Q2265" s="14" t="s">
        <v>80</v>
      </c>
      <c r="R2265" s="14" t="s">
        <v>28</v>
      </c>
      <c r="S2265" s="14" t="s">
        <v>51</v>
      </c>
      <c r="T2265" s="14" t="s">
        <v>42</v>
      </c>
      <c r="U2265" s="14" t="s">
        <v>72</v>
      </c>
      <c r="V2265" s="14" t="s">
        <v>6224</v>
      </c>
    </row>
    <row r="2266" spans="1:22" ht="17.100000000000001" customHeight="1" x14ac:dyDescent="0.25">
      <c r="A2266" s="28" t="s">
        <v>6225</v>
      </c>
      <c r="B2266" s="10">
        <v>44559</v>
      </c>
      <c r="C2266" s="9">
        <f t="shared" si="35"/>
        <v>2021</v>
      </c>
      <c r="D2266" s="9" t="str">
        <f>TEXT(salestable[[#This Row],[OrderDate]],"MMM")</f>
        <v>Dec</v>
      </c>
      <c r="E2266" s="9" t="s">
        <v>6226</v>
      </c>
      <c r="F2266" s="9" t="s">
        <v>538</v>
      </c>
      <c r="G2266" s="9" t="s">
        <v>48</v>
      </c>
      <c r="H2266" s="9" t="s">
        <v>49</v>
      </c>
      <c r="I2266" s="9" t="s">
        <v>98</v>
      </c>
      <c r="J2266" s="9" t="s">
        <v>68</v>
      </c>
      <c r="K2266" s="25">
        <v>1</v>
      </c>
      <c r="L2266" s="11">
        <v>355.35</v>
      </c>
      <c r="M2266" s="12">
        <v>0.2</v>
      </c>
      <c r="N2266" s="13">
        <v>0</v>
      </c>
      <c r="O2266" s="13">
        <v>13.04</v>
      </c>
      <c r="P2266" s="13">
        <v>297.32</v>
      </c>
      <c r="Q2266" s="9" t="s">
        <v>69</v>
      </c>
      <c r="R2266" s="9" t="s">
        <v>28</v>
      </c>
      <c r="S2266" s="9" t="s">
        <v>81</v>
      </c>
      <c r="T2266" s="9" t="s">
        <v>82</v>
      </c>
      <c r="U2266" s="9" t="s">
        <v>43</v>
      </c>
      <c r="V2266" s="9" t="s">
        <v>3008</v>
      </c>
    </row>
    <row r="2267" spans="1:22" ht="17.100000000000001" customHeight="1" x14ac:dyDescent="0.25">
      <c r="A2267" s="29" t="s">
        <v>6227</v>
      </c>
      <c r="B2267" s="15">
        <v>44631</v>
      </c>
      <c r="C2267" s="9">
        <f t="shared" si="35"/>
        <v>2022</v>
      </c>
      <c r="D2267" s="9" t="str">
        <f>TEXT(salestable[[#This Row],[OrderDate]],"MMM")</f>
        <v>Mar</v>
      </c>
      <c r="E2267" s="14" t="s">
        <v>6228</v>
      </c>
      <c r="F2267" s="14" t="s">
        <v>443</v>
      </c>
      <c r="G2267" s="14" t="s">
        <v>56</v>
      </c>
      <c r="H2267" s="14" t="s">
        <v>57</v>
      </c>
      <c r="I2267" s="14" t="s">
        <v>50</v>
      </c>
      <c r="J2267" s="14" t="s">
        <v>79</v>
      </c>
      <c r="K2267" s="25">
        <v>3</v>
      </c>
      <c r="L2267" s="16">
        <v>283.92</v>
      </c>
      <c r="M2267" s="17">
        <v>0</v>
      </c>
      <c r="N2267" s="18">
        <v>102.21</v>
      </c>
      <c r="O2267" s="18">
        <v>14.31</v>
      </c>
      <c r="P2267" s="18">
        <v>968.28</v>
      </c>
      <c r="Q2267" s="14" t="s">
        <v>80</v>
      </c>
      <c r="R2267" s="14" t="s">
        <v>28</v>
      </c>
      <c r="S2267" s="14" t="s">
        <v>81</v>
      </c>
      <c r="T2267" s="14" t="s">
        <v>82</v>
      </c>
      <c r="U2267" s="14" t="s">
        <v>43</v>
      </c>
      <c r="V2267" s="14" t="s">
        <v>511</v>
      </c>
    </row>
    <row r="2268" spans="1:22" ht="17.100000000000001" customHeight="1" x14ac:dyDescent="0.25">
      <c r="A2268" s="28" t="s">
        <v>6229</v>
      </c>
      <c r="B2268" s="10">
        <v>43932</v>
      </c>
      <c r="C2268" s="9">
        <f t="shared" si="35"/>
        <v>2020</v>
      </c>
      <c r="D2268" s="9" t="str">
        <f>TEXT(salestable[[#This Row],[OrderDate]],"MMM")</f>
        <v>Apr</v>
      </c>
      <c r="E2268" s="9" t="s">
        <v>6230</v>
      </c>
      <c r="F2268" s="9" t="s">
        <v>680</v>
      </c>
      <c r="G2268" s="9" t="s">
        <v>96</v>
      </c>
      <c r="H2268" s="9" t="s">
        <v>97</v>
      </c>
      <c r="I2268" s="9" t="s">
        <v>98</v>
      </c>
      <c r="J2268" s="9" t="s">
        <v>68</v>
      </c>
      <c r="K2268" s="25">
        <v>1</v>
      </c>
      <c r="L2268" s="11">
        <v>131.24</v>
      </c>
      <c r="M2268" s="12">
        <v>0.1</v>
      </c>
      <c r="N2268" s="13">
        <v>14.17</v>
      </c>
      <c r="O2268" s="13">
        <v>12.24</v>
      </c>
      <c r="P2268" s="13">
        <v>144.53</v>
      </c>
      <c r="Q2268" s="9" t="s">
        <v>69</v>
      </c>
      <c r="R2268" s="9" t="s">
        <v>28</v>
      </c>
      <c r="S2268" s="9" t="s">
        <v>210</v>
      </c>
      <c r="T2268" s="9" t="s">
        <v>42</v>
      </c>
      <c r="U2268" s="9" t="s">
        <v>43</v>
      </c>
      <c r="V2268" s="9" t="s">
        <v>6231</v>
      </c>
    </row>
    <row r="2269" spans="1:22" ht="17.100000000000001" customHeight="1" x14ac:dyDescent="0.25">
      <c r="A2269" s="29" t="s">
        <v>6232</v>
      </c>
      <c r="B2269" s="15">
        <v>45279</v>
      </c>
      <c r="C2269" s="9">
        <f t="shared" si="35"/>
        <v>2023</v>
      </c>
      <c r="D2269" s="9" t="str">
        <f>TEXT(salestable[[#This Row],[OrderDate]],"MMM")</f>
        <v>Dec</v>
      </c>
      <c r="E2269" s="14" t="s">
        <v>6233</v>
      </c>
      <c r="F2269" s="14" t="s">
        <v>332</v>
      </c>
      <c r="G2269" s="14" t="s">
        <v>352</v>
      </c>
      <c r="H2269" s="14" t="s">
        <v>353</v>
      </c>
      <c r="I2269" s="14" t="s">
        <v>38</v>
      </c>
      <c r="J2269" s="14" t="s">
        <v>256</v>
      </c>
      <c r="K2269" s="25">
        <v>1</v>
      </c>
      <c r="L2269" s="16">
        <v>131.07</v>
      </c>
      <c r="M2269" s="17">
        <v>0.25</v>
      </c>
      <c r="N2269" s="18">
        <v>11.8</v>
      </c>
      <c r="O2269" s="18">
        <v>1.32</v>
      </c>
      <c r="P2269" s="18">
        <v>111.42</v>
      </c>
      <c r="Q2269" s="14" t="s">
        <v>40</v>
      </c>
      <c r="R2269" s="14" t="s">
        <v>28</v>
      </c>
      <c r="S2269" s="14" t="s">
        <v>139</v>
      </c>
      <c r="T2269" s="14" t="s">
        <v>140</v>
      </c>
      <c r="U2269" s="14" t="s">
        <v>43</v>
      </c>
      <c r="V2269" s="14" t="s">
        <v>1254</v>
      </c>
    </row>
    <row r="2270" spans="1:22" ht="17.100000000000001" customHeight="1" x14ac:dyDescent="0.25">
      <c r="A2270" s="28" t="s">
        <v>6234</v>
      </c>
      <c r="B2270" s="10">
        <v>45246</v>
      </c>
      <c r="C2270" s="9">
        <f t="shared" si="35"/>
        <v>2023</v>
      </c>
      <c r="D2270" s="9" t="str">
        <f>TEXT(salestable[[#This Row],[OrderDate]],"MMM")</f>
        <v>Nov</v>
      </c>
      <c r="E2270" s="9" t="s">
        <v>6235</v>
      </c>
      <c r="F2270" s="9" t="s">
        <v>865</v>
      </c>
      <c r="G2270" s="9" t="s">
        <v>286</v>
      </c>
      <c r="H2270" s="9" t="s">
        <v>287</v>
      </c>
      <c r="I2270" s="9" t="s">
        <v>98</v>
      </c>
      <c r="J2270" s="9" t="s">
        <v>263</v>
      </c>
      <c r="K2270" s="25">
        <v>3</v>
      </c>
      <c r="L2270" s="11">
        <v>303.94</v>
      </c>
      <c r="M2270" s="12">
        <v>0.1</v>
      </c>
      <c r="N2270" s="13">
        <v>98.48</v>
      </c>
      <c r="O2270" s="13">
        <v>12.04</v>
      </c>
      <c r="P2270" s="13">
        <v>931.16</v>
      </c>
      <c r="Q2270" s="9" t="s">
        <v>69</v>
      </c>
      <c r="R2270" s="9" t="s">
        <v>28</v>
      </c>
      <c r="S2270" s="9" t="s">
        <v>154</v>
      </c>
      <c r="T2270" s="9" t="s">
        <v>155</v>
      </c>
      <c r="U2270" s="9" t="s">
        <v>43</v>
      </c>
      <c r="V2270" s="9" t="s">
        <v>6236</v>
      </c>
    </row>
    <row r="2271" spans="1:22" ht="17.100000000000001" customHeight="1" x14ac:dyDescent="0.25">
      <c r="A2271" s="29" t="s">
        <v>6237</v>
      </c>
      <c r="B2271" s="15">
        <v>44609</v>
      </c>
      <c r="C2271" s="9">
        <f t="shared" si="35"/>
        <v>2022</v>
      </c>
      <c r="D2271" s="9" t="str">
        <f>TEXT(salestable[[#This Row],[OrderDate]],"MMM")</f>
        <v>Feb</v>
      </c>
      <c r="E2271" s="14" t="s">
        <v>6238</v>
      </c>
      <c r="F2271" s="14" t="s">
        <v>451</v>
      </c>
      <c r="G2271" s="14" t="s">
        <v>945</v>
      </c>
      <c r="H2271" s="14" t="s">
        <v>946</v>
      </c>
      <c r="I2271" s="14" t="s">
        <v>108</v>
      </c>
      <c r="J2271" s="14" t="s">
        <v>79</v>
      </c>
      <c r="K2271" s="25">
        <v>3</v>
      </c>
      <c r="L2271" s="16">
        <v>166.44</v>
      </c>
      <c r="M2271" s="17">
        <v>0.15</v>
      </c>
      <c r="N2271" s="18">
        <v>21.22</v>
      </c>
      <c r="O2271" s="18">
        <v>5.98</v>
      </c>
      <c r="P2271" s="18">
        <v>451.62</v>
      </c>
      <c r="Q2271" s="14" t="s">
        <v>80</v>
      </c>
      <c r="R2271" s="14" t="s">
        <v>99</v>
      </c>
      <c r="S2271" s="14" t="s">
        <v>29</v>
      </c>
      <c r="T2271" s="14" t="s">
        <v>30</v>
      </c>
      <c r="U2271" s="14" t="s">
        <v>43</v>
      </c>
      <c r="V2271" s="14" t="s">
        <v>5243</v>
      </c>
    </row>
    <row r="2272" spans="1:22" ht="17.100000000000001" customHeight="1" x14ac:dyDescent="0.25">
      <c r="A2272" s="28" t="s">
        <v>6239</v>
      </c>
      <c r="B2272" s="10">
        <v>44044</v>
      </c>
      <c r="C2272" s="9">
        <f t="shared" si="35"/>
        <v>2020</v>
      </c>
      <c r="D2272" s="9" t="str">
        <f>TEXT(salestable[[#This Row],[OrderDate]],"MMM")</f>
        <v>Aug</v>
      </c>
      <c r="E2272" s="9" t="s">
        <v>6240</v>
      </c>
      <c r="F2272" s="9" t="s">
        <v>207</v>
      </c>
      <c r="G2272" s="9" t="s">
        <v>374</v>
      </c>
      <c r="H2272" s="9" t="s">
        <v>375</v>
      </c>
      <c r="I2272" s="9" t="s">
        <v>38</v>
      </c>
      <c r="J2272" s="9" t="s">
        <v>79</v>
      </c>
      <c r="K2272" s="25">
        <v>4</v>
      </c>
      <c r="L2272" s="11">
        <v>74.650000000000006</v>
      </c>
      <c r="M2272" s="12">
        <v>0.25</v>
      </c>
      <c r="N2272" s="13">
        <v>11.2</v>
      </c>
      <c r="O2272" s="13">
        <v>0.01</v>
      </c>
      <c r="P2272" s="13">
        <v>235.16</v>
      </c>
      <c r="Q2272" s="9" t="s">
        <v>27</v>
      </c>
      <c r="R2272" s="9" t="s">
        <v>28</v>
      </c>
      <c r="S2272" s="9" t="s">
        <v>339</v>
      </c>
      <c r="T2272" s="9" t="s">
        <v>82</v>
      </c>
      <c r="U2272" s="9" t="s">
        <v>43</v>
      </c>
      <c r="V2272" s="9" t="s">
        <v>2080</v>
      </c>
    </row>
    <row r="2273" spans="1:22" ht="17.100000000000001" customHeight="1" x14ac:dyDescent="0.25">
      <c r="A2273" s="29" t="s">
        <v>6241</v>
      </c>
      <c r="B2273" s="15">
        <v>45545</v>
      </c>
      <c r="C2273" s="9">
        <f t="shared" si="35"/>
        <v>2024</v>
      </c>
      <c r="D2273" s="9" t="str">
        <f>TEXT(salestable[[#This Row],[OrderDate]],"MMM")</f>
        <v>Sep</v>
      </c>
      <c r="E2273" s="14" t="s">
        <v>6242</v>
      </c>
      <c r="F2273" s="14" t="s">
        <v>604</v>
      </c>
      <c r="G2273" s="14" t="s">
        <v>280</v>
      </c>
      <c r="H2273" s="14" t="s">
        <v>281</v>
      </c>
      <c r="I2273" s="14" t="s">
        <v>38</v>
      </c>
      <c r="J2273" s="14" t="s">
        <v>354</v>
      </c>
      <c r="K2273" s="25">
        <v>5</v>
      </c>
      <c r="L2273" s="16">
        <v>35.03</v>
      </c>
      <c r="M2273" s="17">
        <v>0</v>
      </c>
      <c r="N2273" s="18">
        <v>8.76</v>
      </c>
      <c r="O2273" s="18">
        <v>10.75</v>
      </c>
      <c r="P2273" s="18">
        <v>194.66</v>
      </c>
      <c r="Q2273" s="14" t="s">
        <v>153</v>
      </c>
      <c r="R2273" s="14" t="s">
        <v>28</v>
      </c>
      <c r="S2273" s="14" t="s">
        <v>29</v>
      </c>
      <c r="T2273" s="14" t="s">
        <v>30</v>
      </c>
      <c r="U2273" s="14" t="s">
        <v>235</v>
      </c>
      <c r="V2273" s="14" t="s">
        <v>3454</v>
      </c>
    </row>
    <row r="2274" spans="1:22" ht="17.100000000000001" customHeight="1" x14ac:dyDescent="0.25">
      <c r="A2274" s="28" t="s">
        <v>6243</v>
      </c>
      <c r="B2274" s="10">
        <v>44942</v>
      </c>
      <c r="C2274" s="9">
        <f t="shared" si="35"/>
        <v>2023</v>
      </c>
      <c r="D2274" s="9" t="str">
        <f>TEXT(salestable[[#This Row],[OrderDate]],"MMM")</f>
        <v>Jan</v>
      </c>
      <c r="E2274" s="9" t="s">
        <v>6244</v>
      </c>
      <c r="F2274" s="9" t="s">
        <v>405</v>
      </c>
      <c r="G2274" s="9" t="s">
        <v>492</v>
      </c>
      <c r="H2274" s="9" t="s">
        <v>493</v>
      </c>
      <c r="I2274" s="9" t="s">
        <v>38</v>
      </c>
      <c r="J2274" s="9" t="s">
        <v>39</v>
      </c>
      <c r="K2274" s="25">
        <v>2</v>
      </c>
      <c r="L2274" s="11">
        <v>24.14</v>
      </c>
      <c r="M2274" s="12">
        <v>0.2</v>
      </c>
      <c r="N2274" s="13">
        <v>1.93</v>
      </c>
      <c r="O2274" s="13">
        <v>4.43</v>
      </c>
      <c r="P2274" s="13">
        <v>44.98</v>
      </c>
      <c r="Q2274" s="9" t="s">
        <v>69</v>
      </c>
      <c r="R2274" s="9" t="s">
        <v>28</v>
      </c>
      <c r="S2274" s="9" t="s">
        <v>166</v>
      </c>
      <c r="T2274" s="9" t="s">
        <v>167</v>
      </c>
      <c r="U2274" s="9" t="s">
        <v>43</v>
      </c>
      <c r="V2274" s="9" t="s">
        <v>3611</v>
      </c>
    </row>
    <row r="2275" spans="1:22" ht="17.100000000000001" customHeight="1" x14ac:dyDescent="0.25">
      <c r="A2275" s="29" t="s">
        <v>6245</v>
      </c>
      <c r="B2275" s="15">
        <v>45407</v>
      </c>
      <c r="C2275" s="9">
        <f t="shared" si="35"/>
        <v>2024</v>
      </c>
      <c r="D2275" s="9" t="str">
        <f>TEXT(salestable[[#This Row],[OrderDate]],"MMM")</f>
        <v>Apr</v>
      </c>
      <c r="E2275" s="14" t="s">
        <v>6246</v>
      </c>
      <c r="F2275" s="14" t="s">
        <v>336</v>
      </c>
      <c r="G2275" s="14" t="s">
        <v>400</v>
      </c>
      <c r="H2275" s="14" t="s">
        <v>401</v>
      </c>
      <c r="I2275" s="14" t="s">
        <v>108</v>
      </c>
      <c r="J2275" s="14" t="s">
        <v>354</v>
      </c>
      <c r="K2275" s="25">
        <v>2</v>
      </c>
      <c r="L2275" s="16">
        <v>306.77999999999997</v>
      </c>
      <c r="M2275" s="17">
        <v>0</v>
      </c>
      <c r="N2275" s="18">
        <v>49.08</v>
      </c>
      <c r="O2275" s="18">
        <v>1.1499999999999999</v>
      </c>
      <c r="P2275" s="18">
        <v>663.79</v>
      </c>
      <c r="Q2275" s="14" t="s">
        <v>27</v>
      </c>
      <c r="R2275" s="14" t="s">
        <v>28</v>
      </c>
      <c r="S2275" s="14" t="s">
        <v>116</v>
      </c>
      <c r="T2275" s="14" t="s">
        <v>42</v>
      </c>
      <c r="U2275" s="14" t="s">
        <v>43</v>
      </c>
      <c r="V2275" s="14" t="s">
        <v>785</v>
      </c>
    </row>
    <row r="2276" spans="1:22" ht="17.100000000000001" customHeight="1" x14ac:dyDescent="0.25">
      <c r="A2276" s="28" t="s">
        <v>6247</v>
      </c>
      <c r="B2276" s="10">
        <v>44231</v>
      </c>
      <c r="C2276" s="9">
        <f t="shared" si="35"/>
        <v>2021</v>
      </c>
      <c r="D2276" s="9" t="str">
        <f>TEXT(salestable[[#This Row],[OrderDate]],"MMM")</f>
        <v>Feb</v>
      </c>
      <c r="E2276" s="9" t="s">
        <v>6248</v>
      </c>
      <c r="F2276" s="9" t="s">
        <v>964</v>
      </c>
      <c r="G2276" s="9" t="s">
        <v>783</v>
      </c>
      <c r="H2276" s="9" t="s">
        <v>784</v>
      </c>
      <c r="I2276" s="9" t="s">
        <v>108</v>
      </c>
      <c r="J2276" s="9" t="s">
        <v>256</v>
      </c>
      <c r="K2276" s="25">
        <v>5</v>
      </c>
      <c r="L2276" s="11">
        <v>525.80999999999995</v>
      </c>
      <c r="M2276" s="12">
        <v>0.15</v>
      </c>
      <c r="N2276" s="13">
        <v>178.78</v>
      </c>
      <c r="O2276" s="13">
        <v>10.17</v>
      </c>
      <c r="P2276" s="13">
        <v>2423.64</v>
      </c>
      <c r="Q2276" s="9" t="s">
        <v>27</v>
      </c>
      <c r="R2276" s="9" t="s">
        <v>132</v>
      </c>
      <c r="S2276" s="9" t="s">
        <v>100</v>
      </c>
      <c r="T2276" s="9" t="s">
        <v>101</v>
      </c>
      <c r="U2276" s="9" t="s">
        <v>43</v>
      </c>
      <c r="V2276" s="9" t="s">
        <v>1446</v>
      </c>
    </row>
    <row r="2277" spans="1:22" ht="17.100000000000001" customHeight="1" x14ac:dyDescent="0.25">
      <c r="A2277" s="29" t="s">
        <v>6249</v>
      </c>
      <c r="B2277" s="15">
        <v>44418</v>
      </c>
      <c r="C2277" s="9">
        <f t="shared" si="35"/>
        <v>2021</v>
      </c>
      <c r="D2277" s="9" t="str">
        <f>TEXT(salestable[[#This Row],[OrderDate]],"MMM")</f>
        <v>Aug</v>
      </c>
      <c r="E2277" s="14" t="s">
        <v>6250</v>
      </c>
      <c r="F2277" s="14" t="s">
        <v>144</v>
      </c>
      <c r="G2277" s="14" t="s">
        <v>380</v>
      </c>
      <c r="H2277" s="14" t="s">
        <v>381</v>
      </c>
      <c r="I2277" s="14" t="s">
        <v>98</v>
      </c>
      <c r="J2277" s="14" t="s">
        <v>256</v>
      </c>
      <c r="K2277" s="25">
        <v>1</v>
      </c>
      <c r="L2277" s="16">
        <v>136</v>
      </c>
      <c r="M2277" s="17">
        <v>0.05</v>
      </c>
      <c r="N2277" s="18">
        <v>15.5</v>
      </c>
      <c r="O2277" s="18">
        <v>12.47</v>
      </c>
      <c r="P2277" s="18">
        <v>157.16999999999999</v>
      </c>
      <c r="Q2277" s="14" t="s">
        <v>80</v>
      </c>
      <c r="R2277" s="14" t="s">
        <v>28</v>
      </c>
      <c r="S2277" s="14" t="s">
        <v>71</v>
      </c>
      <c r="T2277" s="14" t="s">
        <v>42</v>
      </c>
      <c r="U2277" s="14" t="s">
        <v>43</v>
      </c>
      <c r="V2277" s="14" t="s">
        <v>1178</v>
      </c>
    </row>
    <row r="2278" spans="1:22" ht="17.100000000000001" customHeight="1" x14ac:dyDescent="0.25">
      <c r="A2278" s="28" t="s">
        <v>6251</v>
      </c>
      <c r="B2278" s="10">
        <v>44719</v>
      </c>
      <c r="C2278" s="9">
        <f t="shared" si="35"/>
        <v>2022</v>
      </c>
      <c r="D2278" s="9" t="str">
        <f>TEXT(salestable[[#This Row],[OrderDate]],"MMM")</f>
        <v>Jun</v>
      </c>
      <c r="E2278" s="9" t="s">
        <v>6252</v>
      </c>
      <c r="F2278" s="9" t="s">
        <v>1137</v>
      </c>
      <c r="G2278" s="9" t="s">
        <v>196</v>
      </c>
      <c r="H2278" s="9" t="s">
        <v>197</v>
      </c>
      <c r="I2278" s="9" t="s">
        <v>38</v>
      </c>
      <c r="J2278" s="9" t="s">
        <v>109</v>
      </c>
      <c r="K2278" s="25">
        <v>2</v>
      </c>
      <c r="L2278" s="11">
        <v>97.14</v>
      </c>
      <c r="M2278" s="12">
        <v>0.05</v>
      </c>
      <c r="N2278" s="13">
        <v>33.22</v>
      </c>
      <c r="O2278" s="13">
        <v>7.15</v>
      </c>
      <c r="P2278" s="13">
        <v>224.94</v>
      </c>
      <c r="Q2278" s="9" t="s">
        <v>40</v>
      </c>
      <c r="R2278" s="9" t="s">
        <v>28</v>
      </c>
      <c r="S2278" s="9" t="s">
        <v>116</v>
      </c>
      <c r="T2278" s="9" t="s">
        <v>42</v>
      </c>
      <c r="U2278" s="9" t="s">
        <v>43</v>
      </c>
      <c r="V2278" s="9" t="s">
        <v>6253</v>
      </c>
    </row>
    <row r="2279" spans="1:22" ht="17.100000000000001" customHeight="1" x14ac:dyDescent="0.25">
      <c r="A2279" s="29" t="s">
        <v>6254</v>
      </c>
      <c r="B2279" s="15">
        <v>44900</v>
      </c>
      <c r="C2279" s="9">
        <f t="shared" si="35"/>
        <v>2022</v>
      </c>
      <c r="D2279" s="9" t="str">
        <f>TEXT(salestable[[#This Row],[OrderDate]],"MMM")</f>
        <v>Dec</v>
      </c>
      <c r="E2279" s="14" t="s">
        <v>6255</v>
      </c>
      <c r="F2279" s="14" t="s">
        <v>1107</v>
      </c>
      <c r="G2279" s="14" t="s">
        <v>87</v>
      </c>
      <c r="H2279" s="14" t="s">
        <v>88</v>
      </c>
      <c r="I2279" s="14" t="s">
        <v>25</v>
      </c>
      <c r="J2279" s="14" t="s">
        <v>26</v>
      </c>
      <c r="K2279" s="25">
        <v>2</v>
      </c>
      <c r="L2279" s="16">
        <v>566.98</v>
      </c>
      <c r="M2279" s="17">
        <v>0.1</v>
      </c>
      <c r="N2279" s="18">
        <v>122.47</v>
      </c>
      <c r="O2279" s="18">
        <v>0.95</v>
      </c>
      <c r="P2279" s="18">
        <v>1143.98</v>
      </c>
      <c r="Q2279" s="14" t="s">
        <v>80</v>
      </c>
      <c r="R2279" s="14" t="s">
        <v>28</v>
      </c>
      <c r="S2279" s="14" t="s">
        <v>41</v>
      </c>
      <c r="T2279" s="14" t="s">
        <v>42</v>
      </c>
      <c r="U2279" s="14" t="s">
        <v>43</v>
      </c>
      <c r="V2279" s="14" t="s">
        <v>6256</v>
      </c>
    </row>
    <row r="2280" spans="1:22" ht="17.100000000000001" customHeight="1" x14ac:dyDescent="0.25">
      <c r="A2280" s="28" t="s">
        <v>6257</v>
      </c>
      <c r="B2280" s="10">
        <v>45526</v>
      </c>
      <c r="C2280" s="9">
        <f t="shared" si="35"/>
        <v>2024</v>
      </c>
      <c r="D2280" s="9" t="str">
        <f>TEXT(salestable[[#This Row],[OrderDate]],"MMM")</f>
        <v>Aug</v>
      </c>
      <c r="E2280" s="9" t="s">
        <v>5221</v>
      </c>
      <c r="F2280" s="9" t="s">
        <v>447</v>
      </c>
      <c r="G2280" s="9" t="s">
        <v>352</v>
      </c>
      <c r="H2280" s="9" t="s">
        <v>353</v>
      </c>
      <c r="I2280" s="9" t="s">
        <v>98</v>
      </c>
      <c r="J2280" s="9" t="s">
        <v>354</v>
      </c>
      <c r="K2280" s="25">
        <v>3</v>
      </c>
      <c r="L2280" s="11">
        <v>49.78</v>
      </c>
      <c r="M2280" s="12">
        <v>0</v>
      </c>
      <c r="N2280" s="13">
        <v>7.47</v>
      </c>
      <c r="O2280" s="13">
        <v>7.22</v>
      </c>
      <c r="P2280" s="13">
        <v>164.03</v>
      </c>
      <c r="Q2280" s="9" t="s">
        <v>27</v>
      </c>
      <c r="R2280" s="9" t="s">
        <v>28</v>
      </c>
      <c r="S2280" s="9" t="s">
        <v>228</v>
      </c>
      <c r="T2280" s="9" t="s">
        <v>82</v>
      </c>
      <c r="U2280" s="9" t="s">
        <v>43</v>
      </c>
      <c r="V2280" s="9" t="s">
        <v>6258</v>
      </c>
    </row>
    <row r="2281" spans="1:22" ht="17.100000000000001" customHeight="1" x14ac:dyDescent="0.25">
      <c r="A2281" s="29" t="s">
        <v>6259</v>
      </c>
      <c r="B2281" s="15">
        <v>45317</v>
      </c>
      <c r="C2281" s="9">
        <f t="shared" si="35"/>
        <v>2024</v>
      </c>
      <c r="D2281" s="9" t="str">
        <f>TEXT(salestable[[#This Row],[OrderDate]],"MMM")</f>
        <v>Jan</v>
      </c>
      <c r="E2281" s="14" t="s">
        <v>6260</v>
      </c>
      <c r="F2281" s="14" t="s">
        <v>731</v>
      </c>
      <c r="G2281" s="14" t="s">
        <v>530</v>
      </c>
      <c r="H2281" s="14" t="s">
        <v>531</v>
      </c>
      <c r="I2281" s="14" t="s">
        <v>98</v>
      </c>
      <c r="J2281" s="14" t="s">
        <v>354</v>
      </c>
      <c r="K2281" s="25">
        <v>4</v>
      </c>
      <c r="L2281" s="16">
        <v>104.31</v>
      </c>
      <c r="M2281" s="17">
        <v>0</v>
      </c>
      <c r="N2281" s="18">
        <v>20.86</v>
      </c>
      <c r="O2281" s="18">
        <v>2.87</v>
      </c>
      <c r="P2281" s="18">
        <v>440.97</v>
      </c>
      <c r="Q2281" s="14" t="s">
        <v>80</v>
      </c>
      <c r="R2281" s="14" t="s">
        <v>28</v>
      </c>
      <c r="S2281" s="14" t="s">
        <v>339</v>
      </c>
      <c r="T2281" s="14" t="s">
        <v>82</v>
      </c>
      <c r="U2281" s="14" t="s">
        <v>235</v>
      </c>
      <c r="V2281" s="14" t="s">
        <v>6122</v>
      </c>
    </row>
    <row r="2282" spans="1:22" ht="17.100000000000001" customHeight="1" x14ac:dyDescent="0.25">
      <c r="A2282" s="28" t="s">
        <v>6261</v>
      </c>
      <c r="B2282" s="10">
        <v>44422</v>
      </c>
      <c r="C2282" s="9">
        <f t="shared" si="35"/>
        <v>2021</v>
      </c>
      <c r="D2282" s="9" t="str">
        <f>TEXT(salestable[[#This Row],[OrderDate]],"MMM")</f>
        <v>Aug</v>
      </c>
      <c r="E2282" s="9" t="s">
        <v>6262</v>
      </c>
      <c r="F2282" s="9" t="s">
        <v>1496</v>
      </c>
      <c r="G2282" s="9" t="s">
        <v>492</v>
      </c>
      <c r="H2282" s="9" t="s">
        <v>493</v>
      </c>
      <c r="I2282" s="9" t="s">
        <v>180</v>
      </c>
      <c r="J2282" s="9" t="s">
        <v>58</v>
      </c>
      <c r="K2282" s="25">
        <v>4</v>
      </c>
      <c r="L2282" s="11">
        <v>164.49</v>
      </c>
      <c r="M2282" s="12">
        <v>0.05</v>
      </c>
      <c r="N2282" s="13">
        <v>50</v>
      </c>
      <c r="O2282" s="13">
        <v>9.9499999999999993</v>
      </c>
      <c r="P2282" s="13">
        <v>685.01</v>
      </c>
      <c r="Q2282" s="9" t="s">
        <v>69</v>
      </c>
      <c r="R2282" s="9" t="s">
        <v>28</v>
      </c>
      <c r="S2282" s="9" t="s">
        <v>51</v>
      </c>
      <c r="T2282" s="9" t="s">
        <v>42</v>
      </c>
      <c r="U2282" s="9" t="s">
        <v>43</v>
      </c>
      <c r="V2282" s="9" t="s">
        <v>965</v>
      </c>
    </row>
    <row r="2283" spans="1:22" ht="17.100000000000001" customHeight="1" x14ac:dyDescent="0.25">
      <c r="A2283" s="29" t="s">
        <v>6263</v>
      </c>
      <c r="B2283" s="15">
        <v>45164</v>
      </c>
      <c r="C2283" s="9">
        <f t="shared" si="35"/>
        <v>2023</v>
      </c>
      <c r="D2283" s="9" t="str">
        <f>TEXT(salestable[[#This Row],[OrderDate]],"MMM")</f>
        <v>Aug</v>
      </c>
      <c r="E2283" s="14" t="s">
        <v>6264</v>
      </c>
      <c r="F2283" s="14" t="s">
        <v>1943</v>
      </c>
      <c r="G2283" s="14" t="s">
        <v>391</v>
      </c>
      <c r="H2283" s="14" t="s">
        <v>392</v>
      </c>
      <c r="I2283" s="14" t="s">
        <v>50</v>
      </c>
      <c r="J2283" s="14" t="s">
        <v>109</v>
      </c>
      <c r="K2283" s="25">
        <v>4</v>
      </c>
      <c r="L2283" s="16">
        <v>296.68</v>
      </c>
      <c r="M2283" s="17">
        <v>0.15</v>
      </c>
      <c r="N2283" s="18">
        <v>50.44</v>
      </c>
      <c r="O2283" s="18">
        <v>0.24</v>
      </c>
      <c r="P2283" s="18">
        <v>1059.3900000000001</v>
      </c>
      <c r="Q2283" s="14" t="s">
        <v>40</v>
      </c>
      <c r="R2283" s="14" t="s">
        <v>181</v>
      </c>
      <c r="S2283" s="14" t="s">
        <v>124</v>
      </c>
      <c r="T2283" s="14" t="s">
        <v>125</v>
      </c>
      <c r="U2283" s="14" t="s">
        <v>91</v>
      </c>
      <c r="V2283" s="14" t="s">
        <v>5287</v>
      </c>
    </row>
    <row r="2284" spans="1:22" ht="17.100000000000001" customHeight="1" x14ac:dyDescent="0.25">
      <c r="A2284" s="28" t="s">
        <v>6265</v>
      </c>
      <c r="B2284" s="10">
        <v>44940</v>
      </c>
      <c r="C2284" s="9">
        <f t="shared" si="35"/>
        <v>2023</v>
      </c>
      <c r="D2284" s="9" t="str">
        <f>TEXT(salestable[[#This Row],[OrderDate]],"MMM")</f>
        <v>Jan</v>
      </c>
      <c r="E2284" s="9" t="s">
        <v>6266</v>
      </c>
      <c r="F2284" s="9" t="s">
        <v>1465</v>
      </c>
      <c r="G2284" s="9" t="s">
        <v>386</v>
      </c>
      <c r="H2284" s="9" t="s">
        <v>387</v>
      </c>
      <c r="I2284" s="9" t="s">
        <v>108</v>
      </c>
      <c r="J2284" s="9" t="s">
        <v>123</v>
      </c>
      <c r="K2284" s="25">
        <v>3</v>
      </c>
      <c r="L2284" s="11">
        <v>38.71</v>
      </c>
      <c r="M2284" s="12">
        <v>0.05</v>
      </c>
      <c r="N2284" s="13">
        <v>19.86</v>
      </c>
      <c r="O2284" s="13">
        <v>10.09</v>
      </c>
      <c r="P2284" s="13">
        <v>140.27000000000001</v>
      </c>
      <c r="Q2284" s="9" t="s">
        <v>80</v>
      </c>
      <c r="R2284" s="9" t="s">
        <v>28</v>
      </c>
      <c r="S2284" s="9" t="s">
        <v>182</v>
      </c>
      <c r="T2284" s="9" t="s">
        <v>183</v>
      </c>
      <c r="U2284" s="9" t="s">
        <v>31</v>
      </c>
      <c r="V2284" s="9" t="s">
        <v>5884</v>
      </c>
    </row>
    <row r="2285" spans="1:22" ht="17.100000000000001" customHeight="1" x14ac:dyDescent="0.25">
      <c r="A2285" s="29" t="s">
        <v>6267</v>
      </c>
      <c r="B2285" s="15">
        <v>43922</v>
      </c>
      <c r="C2285" s="9">
        <f t="shared" si="35"/>
        <v>2020</v>
      </c>
      <c r="D2285" s="9" t="str">
        <f>TEXT(salestable[[#This Row],[OrderDate]],"MMM")</f>
        <v>Apr</v>
      </c>
      <c r="E2285" s="14" t="s">
        <v>6268</v>
      </c>
      <c r="F2285" s="14" t="s">
        <v>2468</v>
      </c>
      <c r="G2285" s="14" t="s">
        <v>592</v>
      </c>
      <c r="H2285" s="14" t="s">
        <v>593</v>
      </c>
      <c r="I2285" s="14" t="s">
        <v>180</v>
      </c>
      <c r="J2285" s="14" t="s">
        <v>354</v>
      </c>
      <c r="K2285" s="25">
        <v>1</v>
      </c>
      <c r="L2285" s="16">
        <v>429.5</v>
      </c>
      <c r="M2285" s="17">
        <v>0.15</v>
      </c>
      <c r="N2285" s="18">
        <v>43.81</v>
      </c>
      <c r="O2285" s="18">
        <v>9.31</v>
      </c>
      <c r="P2285" s="18">
        <v>418.2</v>
      </c>
      <c r="Q2285" s="14" t="s">
        <v>40</v>
      </c>
      <c r="R2285" s="14" t="s">
        <v>28</v>
      </c>
      <c r="S2285" s="14" t="s">
        <v>29</v>
      </c>
      <c r="T2285" s="14" t="s">
        <v>30</v>
      </c>
      <c r="U2285" s="14" t="s">
        <v>43</v>
      </c>
      <c r="V2285" s="14" t="s">
        <v>4028</v>
      </c>
    </row>
    <row r="2286" spans="1:22" ht="17.100000000000001" customHeight="1" x14ac:dyDescent="0.25">
      <c r="A2286" s="28" t="s">
        <v>6269</v>
      </c>
      <c r="B2286" s="10">
        <v>45514</v>
      </c>
      <c r="C2286" s="9">
        <f t="shared" si="35"/>
        <v>2024</v>
      </c>
      <c r="D2286" s="9" t="str">
        <f>TEXT(salestable[[#This Row],[OrderDate]],"MMM")</f>
        <v>Aug</v>
      </c>
      <c r="E2286" s="9" t="s">
        <v>6270</v>
      </c>
      <c r="F2286" s="9" t="s">
        <v>3062</v>
      </c>
      <c r="G2286" s="9" t="s">
        <v>286</v>
      </c>
      <c r="H2286" s="9" t="s">
        <v>287</v>
      </c>
      <c r="I2286" s="9" t="s">
        <v>98</v>
      </c>
      <c r="J2286" s="9" t="s">
        <v>58</v>
      </c>
      <c r="K2286" s="25">
        <v>3</v>
      </c>
      <c r="L2286" s="11">
        <v>495.77</v>
      </c>
      <c r="M2286" s="12">
        <v>0</v>
      </c>
      <c r="N2286" s="13">
        <v>118.98</v>
      </c>
      <c r="O2286" s="13">
        <v>2.2000000000000002</v>
      </c>
      <c r="P2286" s="13">
        <v>1608.49</v>
      </c>
      <c r="Q2286" s="9" t="s">
        <v>27</v>
      </c>
      <c r="R2286" s="9" t="s">
        <v>99</v>
      </c>
      <c r="S2286" s="9" t="s">
        <v>100</v>
      </c>
      <c r="T2286" s="9" t="s">
        <v>101</v>
      </c>
      <c r="U2286" s="9" t="s">
        <v>43</v>
      </c>
      <c r="V2286" s="9" t="s">
        <v>340</v>
      </c>
    </row>
    <row r="2287" spans="1:22" ht="17.100000000000001" customHeight="1" x14ac:dyDescent="0.25">
      <c r="A2287" s="29" t="s">
        <v>6271</v>
      </c>
      <c r="B2287" s="15">
        <v>44503</v>
      </c>
      <c r="C2287" s="9">
        <f t="shared" si="35"/>
        <v>2021</v>
      </c>
      <c r="D2287" s="9" t="str">
        <f>TEXT(salestable[[#This Row],[OrderDate]],"MMM")</f>
        <v>Nov</v>
      </c>
      <c r="E2287" s="14" t="s">
        <v>6272</v>
      </c>
      <c r="F2287" s="14" t="s">
        <v>451</v>
      </c>
      <c r="G2287" s="14" t="s">
        <v>66</v>
      </c>
      <c r="H2287" s="14" t="s">
        <v>67</v>
      </c>
      <c r="I2287" s="14" t="s">
        <v>108</v>
      </c>
      <c r="J2287" s="14" t="s">
        <v>26</v>
      </c>
      <c r="K2287" s="25">
        <v>2</v>
      </c>
      <c r="L2287" s="16">
        <v>350.11</v>
      </c>
      <c r="M2287" s="17">
        <v>0</v>
      </c>
      <c r="N2287" s="18">
        <v>56.02</v>
      </c>
      <c r="O2287" s="18">
        <v>5.8</v>
      </c>
      <c r="P2287" s="18">
        <v>762.04</v>
      </c>
      <c r="Q2287" s="14" t="s">
        <v>80</v>
      </c>
      <c r="R2287" s="14" t="s">
        <v>132</v>
      </c>
      <c r="S2287" s="14" t="s">
        <v>71</v>
      </c>
      <c r="T2287" s="14" t="s">
        <v>42</v>
      </c>
      <c r="U2287" s="14" t="s">
        <v>43</v>
      </c>
      <c r="V2287" s="14" t="s">
        <v>2795</v>
      </c>
    </row>
    <row r="2288" spans="1:22" ht="17.100000000000001" customHeight="1" x14ac:dyDescent="0.25">
      <c r="A2288" s="28" t="s">
        <v>6273</v>
      </c>
      <c r="B2288" s="10">
        <v>44544</v>
      </c>
      <c r="C2288" s="9">
        <f t="shared" si="35"/>
        <v>2021</v>
      </c>
      <c r="D2288" s="9" t="str">
        <f>TEXT(salestable[[#This Row],[OrderDate]],"MMM")</f>
        <v>Dec</v>
      </c>
      <c r="E2288" s="9" t="s">
        <v>6274</v>
      </c>
      <c r="F2288" s="9" t="s">
        <v>214</v>
      </c>
      <c r="G2288" s="9" t="s">
        <v>208</v>
      </c>
      <c r="H2288" s="9" t="s">
        <v>209</v>
      </c>
      <c r="I2288" s="9" t="s">
        <v>38</v>
      </c>
      <c r="J2288" s="9" t="s">
        <v>58</v>
      </c>
      <c r="K2288" s="25">
        <v>2</v>
      </c>
      <c r="L2288" s="11">
        <v>473.02</v>
      </c>
      <c r="M2288" s="12">
        <v>0</v>
      </c>
      <c r="N2288" s="13">
        <v>75.680000000000007</v>
      </c>
      <c r="O2288" s="13">
        <v>6.56</v>
      </c>
      <c r="P2288" s="13">
        <v>1028.28</v>
      </c>
      <c r="Q2288" s="9" t="s">
        <v>69</v>
      </c>
      <c r="R2288" s="9" t="s">
        <v>28</v>
      </c>
      <c r="S2288" s="9" t="s">
        <v>154</v>
      </c>
      <c r="T2288" s="9" t="s">
        <v>155</v>
      </c>
      <c r="U2288" s="9" t="s">
        <v>43</v>
      </c>
      <c r="V2288" s="9" t="s">
        <v>2434</v>
      </c>
    </row>
    <row r="2289" spans="1:22" ht="17.100000000000001" customHeight="1" x14ac:dyDescent="0.25">
      <c r="A2289" s="29" t="s">
        <v>6275</v>
      </c>
      <c r="B2289" s="15">
        <v>44766</v>
      </c>
      <c r="C2289" s="9">
        <f t="shared" si="35"/>
        <v>2022</v>
      </c>
      <c r="D2289" s="9" t="str">
        <f>TEXT(salestable[[#This Row],[OrderDate]],"MMM")</f>
        <v>Jul</v>
      </c>
      <c r="E2289" s="14" t="s">
        <v>6276</v>
      </c>
      <c r="F2289" s="14" t="s">
        <v>150</v>
      </c>
      <c r="G2289" s="14" t="s">
        <v>151</v>
      </c>
      <c r="H2289" s="14" t="s">
        <v>152</v>
      </c>
      <c r="I2289" s="14" t="s">
        <v>38</v>
      </c>
      <c r="J2289" s="14" t="s">
        <v>26</v>
      </c>
      <c r="K2289" s="25">
        <v>5</v>
      </c>
      <c r="L2289" s="16">
        <v>361.58</v>
      </c>
      <c r="M2289" s="17">
        <v>0</v>
      </c>
      <c r="N2289" s="18">
        <v>90.4</v>
      </c>
      <c r="O2289" s="18">
        <v>14.03</v>
      </c>
      <c r="P2289" s="18">
        <v>1912.33</v>
      </c>
      <c r="Q2289" s="14" t="s">
        <v>40</v>
      </c>
      <c r="R2289" s="14" t="s">
        <v>28</v>
      </c>
      <c r="S2289" s="14" t="s">
        <v>166</v>
      </c>
      <c r="T2289" s="14" t="s">
        <v>167</v>
      </c>
      <c r="U2289" s="14" t="s">
        <v>43</v>
      </c>
      <c r="V2289" s="14" t="s">
        <v>924</v>
      </c>
    </row>
    <row r="2290" spans="1:22" ht="17.100000000000001" customHeight="1" x14ac:dyDescent="0.25">
      <c r="A2290" s="28" t="s">
        <v>6277</v>
      </c>
      <c r="B2290" s="10">
        <v>44072</v>
      </c>
      <c r="C2290" s="9">
        <f t="shared" si="35"/>
        <v>2020</v>
      </c>
      <c r="D2290" s="9" t="str">
        <f>TEXT(salestable[[#This Row],[OrderDate]],"MMM")</f>
        <v>Aug</v>
      </c>
      <c r="E2290" s="9" t="s">
        <v>6278</v>
      </c>
      <c r="F2290" s="9" t="s">
        <v>1458</v>
      </c>
      <c r="G2290" s="9" t="s">
        <v>208</v>
      </c>
      <c r="H2290" s="9" t="s">
        <v>209</v>
      </c>
      <c r="I2290" s="9" t="s">
        <v>108</v>
      </c>
      <c r="J2290" s="9" t="s">
        <v>58</v>
      </c>
      <c r="K2290" s="25">
        <v>4</v>
      </c>
      <c r="L2290" s="11">
        <v>324.67</v>
      </c>
      <c r="M2290" s="12">
        <v>0.1</v>
      </c>
      <c r="N2290" s="13">
        <v>93.5</v>
      </c>
      <c r="O2290" s="13">
        <v>1.1499999999999999</v>
      </c>
      <c r="P2290" s="13">
        <v>1263.46</v>
      </c>
      <c r="Q2290" s="9" t="s">
        <v>69</v>
      </c>
      <c r="R2290" s="9" t="s">
        <v>70</v>
      </c>
      <c r="S2290" s="9" t="s">
        <v>81</v>
      </c>
      <c r="T2290" s="9" t="s">
        <v>82</v>
      </c>
      <c r="U2290" s="9" t="s">
        <v>43</v>
      </c>
      <c r="V2290" s="9" t="s">
        <v>1845</v>
      </c>
    </row>
    <row r="2291" spans="1:22" ht="17.100000000000001" customHeight="1" x14ac:dyDescent="0.25">
      <c r="A2291" s="29" t="s">
        <v>6279</v>
      </c>
      <c r="B2291" s="15">
        <v>43832</v>
      </c>
      <c r="C2291" s="9">
        <f t="shared" si="35"/>
        <v>2020</v>
      </c>
      <c r="D2291" s="9" t="str">
        <f>TEXT(salestable[[#This Row],[OrderDate]],"MMM")</f>
        <v>Jan</v>
      </c>
      <c r="E2291" s="14" t="s">
        <v>6280</v>
      </c>
      <c r="F2291" s="14" t="s">
        <v>1878</v>
      </c>
      <c r="G2291" s="14" t="s">
        <v>202</v>
      </c>
      <c r="H2291" s="14" t="s">
        <v>203</v>
      </c>
      <c r="I2291" s="14" t="s">
        <v>108</v>
      </c>
      <c r="J2291" s="14" t="s">
        <v>354</v>
      </c>
      <c r="K2291" s="25">
        <v>2</v>
      </c>
      <c r="L2291" s="16">
        <v>442.96</v>
      </c>
      <c r="M2291" s="17">
        <v>0</v>
      </c>
      <c r="N2291" s="18">
        <v>70.87</v>
      </c>
      <c r="O2291" s="18">
        <v>12.08</v>
      </c>
      <c r="P2291" s="18">
        <v>968.87</v>
      </c>
      <c r="Q2291" s="14" t="s">
        <v>27</v>
      </c>
      <c r="R2291" s="14" t="s">
        <v>28</v>
      </c>
      <c r="S2291" s="14" t="s">
        <v>60</v>
      </c>
      <c r="T2291" s="14" t="s">
        <v>61</v>
      </c>
      <c r="U2291" s="14" t="s">
        <v>43</v>
      </c>
      <c r="V2291" s="14" t="s">
        <v>1916</v>
      </c>
    </row>
    <row r="2292" spans="1:22" ht="17.100000000000001" customHeight="1" x14ac:dyDescent="0.25">
      <c r="A2292" s="28" t="s">
        <v>6281</v>
      </c>
      <c r="B2292" s="10">
        <v>44055</v>
      </c>
      <c r="C2292" s="9">
        <f t="shared" si="35"/>
        <v>2020</v>
      </c>
      <c r="D2292" s="9" t="str">
        <f>TEXT(salestable[[#This Row],[OrderDate]],"MMM")</f>
        <v>Aug</v>
      </c>
      <c r="E2292" s="9" t="s">
        <v>6282</v>
      </c>
      <c r="F2292" s="9" t="s">
        <v>271</v>
      </c>
      <c r="G2292" s="9" t="s">
        <v>121</v>
      </c>
      <c r="H2292" s="9" t="s">
        <v>122</v>
      </c>
      <c r="I2292" s="9" t="s">
        <v>38</v>
      </c>
      <c r="J2292" s="9" t="s">
        <v>256</v>
      </c>
      <c r="K2292" s="25">
        <v>3</v>
      </c>
      <c r="L2292" s="11">
        <v>537.34</v>
      </c>
      <c r="M2292" s="12">
        <v>0.15</v>
      </c>
      <c r="N2292" s="13">
        <v>164.43</v>
      </c>
      <c r="O2292" s="13">
        <v>10.31</v>
      </c>
      <c r="P2292" s="13">
        <v>1544.96</v>
      </c>
      <c r="Q2292" s="9" t="s">
        <v>69</v>
      </c>
      <c r="R2292" s="9" t="s">
        <v>28</v>
      </c>
      <c r="S2292" s="9" t="s">
        <v>145</v>
      </c>
      <c r="T2292" s="9" t="s">
        <v>146</v>
      </c>
      <c r="U2292" s="9" t="s">
        <v>43</v>
      </c>
      <c r="V2292" s="9" t="s">
        <v>498</v>
      </c>
    </row>
    <row r="2293" spans="1:22" ht="17.100000000000001" customHeight="1" x14ac:dyDescent="0.25">
      <c r="A2293" s="29" t="s">
        <v>6283</v>
      </c>
      <c r="B2293" s="15">
        <v>44631</v>
      </c>
      <c r="C2293" s="9">
        <f t="shared" si="35"/>
        <v>2022</v>
      </c>
      <c r="D2293" s="9" t="str">
        <f>TEXT(salestable[[#This Row],[OrderDate]],"MMM")</f>
        <v>Mar</v>
      </c>
      <c r="E2293" s="14" t="s">
        <v>6284</v>
      </c>
      <c r="F2293" s="14" t="s">
        <v>746</v>
      </c>
      <c r="G2293" s="14" t="s">
        <v>87</v>
      </c>
      <c r="H2293" s="14" t="s">
        <v>88</v>
      </c>
      <c r="I2293" s="14" t="s">
        <v>180</v>
      </c>
      <c r="J2293" s="14" t="s">
        <v>256</v>
      </c>
      <c r="K2293" s="25">
        <v>3</v>
      </c>
      <c r="L2293" s="16">
        <v>452.56</v>
      </c>
      <c r="M2293" s="17">
        <v>0.05</v>
      </c>
      <c r="N2293" s="18">
        <v>64.489999999999995</v>
      </c>
      <c r="O2293" s="18">
        <v>9.4700000000000006</v>
      </c>
      <c r="P2293" s="18">
        <v>1363.76</v>
      </c>
      <c r="Q2293" s="14" t="s">
        <v>69</v>
      </c>
      <c r="R2293" s="14" t="s">
        <v>28</v>
      </c>
      <c r="S2293" s="14" t="s">
        <v>51</v>
      </c>
      <c r="T2293" s="14" t="s">
        <v>42</v>
      </c>
      <c r="U2293" s="14" t="s">
        <v>43</v>
      </c>
      <c r="V2293" s="14" t="s">
        <v>4365</v>
      </c>
    </row>
    <row r="2294" spans="1:22" ht="17.100000000000001" customHeight="1" x14ac:dyDescent="0.25">
      <c r="A2294" s="28" t="s">
        <v>6285</v>
      </c>
      <c r="B2294" s="10">
        <v>45599</v>
      </c>
      <c r="C2294" s="9">
        <f t="shared" si="35"/>
        <v>2024</v>
      </c>
      <c r="D2294" s="9" t="str">
        <f>TEXT(salestable[[#This Row],[OrderDate]],"MMM")</f>
        <v>Nov</v>
      </c>
      <c r="E2294" s="9" t="s">
        <v>6286</v>
      </c>
      <c r="F2294" s="9" t="s">
        <v>1170</v>
      </c>
      <c r="G2294" s="9" t="s">
        <v>172</v>
      </c>
      <c r="H2294" s="9" t="s">
        <v>173</v>
      </c>
      <c r="I2294" s="9" t="s">
        <v>108</v>
      </c>
      <c r="J2294" s="9" t="s">
        <v>109</v>
      </c>
      <c r="K2294" s="25">
        <v>5</v>
      </c>
      <c r="L2294" s="11">
        <v>166.01</v>
      </c>
      <c r="M2294" s="12">
        <v>0</v>
      </c>
      <c r="N2294" s="13">
        <v>66.400000000000006</v>
      </c>
      <c r="O2294" s="13">
        <v>5.09</v>
      </c>
      <c r="P2294" s="13">
        <v>901.54</v>
      </c>
      <c r="Q2294" s="9" t="s">
        <v>80</v>
      </c>
      <c r="R2294" s="9" t="s">
        <v>28</v>
      </c>
      <c r="S2294" s="9" t="s">
        <v>100</v>
      </c>
      <c r="T2294" s="9" t="s">
        <v>101</v>
      </c>
      <c r="U2294" s="9" t="s">
        <v>43</v>
      </c>
      <c r="V2294" s="9" t="s">
        <v>4851</v>
      </c>
    </row>
    <row r="2295" spans="1:22" ht="17.100000000000001" customHeight="1" x14ac:dyDescent="0.25">
      <c r="A2295" s="29" t="s">
        <v>6287</v>
      </c>
      <c r="B2295" s="15">
        <v>44419</v>
      </c>
      <c r="C2295" s="9">
        <f t="shared" si="35"/>
        <v>2021</v>
      </c>
      <c r="D2295" s="9" t="str">
        <f>TEXT(salestable[[#This Row],[OrderDate]],"MMM")</f>
        <v>Aug</v>
      </c>
      <c r="E2295" s="14" t="s">
        <v>6288</v>
      </c>
      <c r="F2295" s="14" t="s">
        <v>474</v>
      </c>
      <c r="G2295" s="14" t="s">
        <v>286</v>
      </c>
      <c r="H2295" s="14" t="s">
        <v>287</v>
      </c>
      <c r="I2295" s="14" t="s">
        <v>108</v>
      </c>
      <c r="J2295" s="14" t="s">
        <v>123</v>
      </c>
      <c r="K2295" s="25">
        <v>5</v>
      </c>
      <c r="L2295" s="16">
        <v>131.15</v>
      </c>
      <c r="M2295" s="17">
        <v>0.25</v>
      </c>
      <c r="N2295" s="18">
        <v>39.340000000000003</v>
      </c>
      <c r="O2295" s="18">
        <v>2.44</v>
      </c>
      <c r="P2295" s="18">
        <v>533.59</v>
      </c>
      <c r="Q2295" s="14" t="s">
        <v>27</v>
      </c>
      <c r="R2295" s="14" t="s">
        <v>28</v>
      </c>
      <c r="S2295" s="14" t="s">
        <v>51</v>
      </c>
      <c r="T2295" s="14" t="s">
        <v>42</v>
      </c>
      <c r="U2295" s="14" t="s">
        <v>43</v>
      </c>
      <c r="V2295" s="14" t="s">
        <v>4757</v>
      </c>
    </row>
    <row r="2296" spans="1:22" ht="17.100000000000001" customHeight="1" x14ac:dyDescent="0.25">
      <c r="A2296" s="28" t="s">
        <v>6289</v>
      </c>
      <c r="B2296" s="10">
        <v>43946</v>
      </c>
      <c r="C2296" s="9">
        <f t="shared" si="35"/>
        <v>2020</v>
      </c>
      <c r="D2296" s="9" t="str">
        <f>TEXT(salestable[[#This Row],[OrderDate]],"MMM")</f>
        <v>Apr</v>
      </c>
      <c r="E2296" s="9" t="s">
        <v>6290</v>
      </c>
      <c r="F2296" s="9" t="s">
        <v>801</v>
      </c>
      <c r="G2296" s="9" t="s">
        <v>178</v>
      </c>
      <c r="H2296" s="9" t="s">
        <v>179</v>
      </c>
      <c r="I2296" s="9" t="s">
        <v>38</v>
      </c>
      <c r="J2296" s="9" t="s">
        <v>109</v>
      </c>
      <c r="K2296" s="25">
        <v>5</v>
      </c>
      <c r="L2296" s="11">
        <v>177.33</v>
      </c>
      <c r="M2296" s="12">
        <v>0.05</v>
      </c>
      <c r="N2296" s="13">
        <v>67.39</v>
      </c>
      <c r="O2296" s="13">
        <v>1.83</v>
      </c>
      <c r="P2296" s="13">
        <v>911.54</v>
      </c>
      <c r="Q2296" s="9" t="s">
        <v>40</v>
      </c>
      <c r="R2296" s="9" t="s">
        <v>28</v>
      </c>
      <c r="S2296" s="9" t="s">
        <v>221</v>
      </c>
      <c r="T2296" s="9" t="s">
        <v>222</v>
      </c>
      <c r="U2296" s="9" t="s">
        <v>31</v>
      </c>
      <c r="V2296" s="9" t="s">
        <v>5571</v>
      </c>
    </row>
    <row r="2297" spans="1:22" ht="17.100000000000001" customHeight="1" x14ac:dyDescent="0.25">
      <c r="A2297" s="29" t="s">
        <v>6291</v>
      </c>
      <c r="B2297" s="15">
        <v>45520</v>
      </c>
      <c r="C2297" s="9">
        <f t="shared" si="35"/>
        <v>2024</v>
      </c>
      <c r="D2297" s="9" t="str">
        <f>TEXT(salestable[[#This Row],[OrderDate]],"MMM")</f>
        <v>Aug</v>
      </c>
      <c r="E2297" s="14" t="s">
        <v>6292</v>
      </c>
      <c r="F2297" s="14" t="s">
        <v>497</v>
      </c>
      <c r="G2297" s="14" t="s">
        <v>226</v>
      </c>
      <c r="H2297" s="14" t="s">
        <v>227</v>
      </c>
      <c r="I2297" s="14" t="s">
        <v>25</v>
      </c>
      <c r="J2297" s="14" t="s">
        <v>354</v>
      </c>
      <c r="K2297" s="25">
        <v>5</v>
      </c>
      <c r="L2297" s="16">
        <v>285.36</v>
      </c>
      <c r="M2297" s="17">
        <v>0.05</v>
      </c>
      <c r="N2297" s="18">
        <v>108.44</v>
      </c>
      <c r="O2297" s="18">
        <v>12.6</v>
      </c>
      <c r="P2297" s="18">
        <v>1476.5</v>
      </c>
      <c r="Q2297" s="14" t="s">
        <v>80</v>
      </c>
      <c r="R2297" s="14" t="s">
        <v>28</v>
      </c>
      <c r="S2297" s="14" t="s">
        <v>100</v>
      </c>
      <c r="T2297" s="14" t="s">
        <v>101</v>
      </c>
      <c r="U2297" s="14" t="s">
        <v>43</v>
      </c>
      <c r="V2297" s="14" t="s">
        <v>4230</v>
      </c>
    </row>
    <row r="2298" spans="1:22" ht="17.100000000000001" customHeight="1" x14ac:dyDescent="0.25">
      <c r="A2298" s="28" t="s">
        <v>6293</v>
      </c>
      <c r="B2298" s="10">
        <v>44748</v>
      </c>
      <c r="C2298" s="9">
        <f t="shared" si="35"/>
        <v>2022</v>
      </c>
      <c r="D2298" s="9" t="str">
        <f>TEXT(salestable[[#This Row],[OrderDate]],"MMM")</f>
        <v>Jul</v>
      </c>
      <c r="E2298" s="9" t="s">
        <v>6294</v>
      </c>
      <c r="F2298" s="9" t="s">
        <v>86</v>
      </c>
      <c r="G2298" s="9" t="s">
        <v>380</v>
      </c>
      <c r="H2298" s="9" t="s">
        <v>381</v>
      </c>
      <c r="I2298" s="9" t="s">
        <v>25</v>
      </c>
      <c r="J2298" s="9" t="s">
        <v>68</v>
      </c>
      <c r="K2298" s="25">
        <v>5</v>
      </c>
      <c r="L2298" s="11">
        <v>271.60000000000002</v>
      </c>
      <c r="M2298" s="12">
        <v>0</v>
      </c>
      <c r="N2298" s="13">
        <v>244.44</v>
      </c>
      <c r="O2298" s="13">
        <v>10.9</v>
      </c>
      <c r="P2298" s="13">
        <v>1613.34</v>
      </c>
      <c r="Q2298" s="9" t="s">
        <v>80</v>
      </c>
      <c r="R2298" s="9" t="s">
        <v>132</v>
      </c>
      <c r="S2298" s="9" t="s">
        <v>100</v>
      </c>
      <c r="T2298" s="9" t="s">
        <v>101</v>
      </c>
      <c r="U2298" s="9" t="s">
        <v>43</v>
      </c>
      <c r="V2298" s="9" t="s">
        <v>5591</v>
      </c>
    </row>
    <row r="2299" spans="1:22" ht="17.100000000000001" customHeight="1" x14ac:dyDescent="0.25">
      <c r="A2299" s="29" t="s">
        <v>6295</v>
      </c>
      <c r="B2299" s="15">
        <v>44957</v>
      </c>
      <c r="C2299" s="9">
        <f t="shared" si="35"/>
        <v>2023</v>
      </c>
      <c r="D2299" s="9" t="str">
        <f>TEXT(salestable[[#This Row],[OrderDate]],"MMM")</f>
        <v>Jan</v>
      </c>
      <c r="E2299" s="14" t="s">
        <v>6296</v>
      </c>
      <c r="F2299" s="14" t="s">
        <v>516</v>
      </c>
      <c r="G2299" s="14" t="s">
        <v>592</v>
      </c>
      <c r="H2299" s="14" t="s">
        <v>593</v>
      </c>
      <c r="I2299" s="14" t="s">
        <v>50</v>
      </c>
      <c r="J2299" s="14" t="s">
        <v>79</v>
      </c>
      <c r="K2299" s="25">
        <v>5</v>
      </c>
      <c r="L2299" s="16">
        <v>208.85</v>
      </c>
      <c r="M2299" s="17">
        <v>0</v>
      </c>
      <c r="N2299" s="18">
        <v>52.21</v>
      </c>
      <c r="O2299" s="18">
        <v>2.93</v>
      </c>
      <c r="P2299" s="18">
        <v>1099.3900000000001</v>
      </c>
      <c r="Q2299" s="14" t="s">
        <v>59</v>
      </c>
      <c r="R2299" s="14" t="s">
        <v>132</v>
      </c>
      <c r="S2299" s="14" t="s">
        <v>228</v>
      </c>
      <c r="T2299" s="14" t="s">
        <v>82</v>
      </c>
      <c r="U2299" s="14" t="s">
        <v>31</v>
      </c>
      <c r="V2299" s="14" t="s">
        <v>2806</v>
      </c>
    </row>
    <row r="2300" spans="1:22" ht="17.100000000000001" customHeight="1" x14ac:dyDescent="0.25">
      <c r="A2300" s="28" t="s">
        <v>6297</v>
      </c>
      <c r="B2300" s="10">
        <v>44024</v>
      </c>
      <c r="C2300" s="9">
        <f t="shared" si="35"/>
        <v>2020</v>
      </c>
      <c r="D2300" s="9" t="str">
        <f>TEXT(salestable[[#This Row],[OrderDate]],"MMM")</f>
        <v>Jul</v>
      </c>
      <c r="E2300" s="9" t="s">
        <v>6298</v>
      </c>
      <c r="F2300" s="9" t="s">
        <v>542</v>
      </c>
      <c r="G2300" s="9" t="s">
        <v>87</v>
      </c>
      <c r="H2300" s="9" t="s">
        <v>88</v>
      </c>
      <c r="I2300" s="9" t="s">
        <v>108</v>
      </c>
      <c r="J2300" s="9" t="s">
        <v>39</v>
      </c>
      <c r="K2300" s="25">
        <v>5</v>
      </c>
      <c r="L2300" s="11">
        <v>90.9</v>
      </c>
      <c r="M2300" s="12">
        <v>0</v>
      </c>
      <c r="N2300" s="13">
        <v>22.72</v>
      </c>
      <c r="O2300" s="13">
        <v>1.92</v>
      </c>
      <c r="P2300" s="13">
        <v>479.14</v>
      </c>
      <c r="Q2300" s="9" t="s">
        <v>80</v>
      </c>
      <c r="R2300" s="9" t="s">
        <v>99</v>
      </c>
      <c r="S2300" s="9" t="s">
        <v>139</v>
      </c>
      <c r="T2300" s="9" t="s">
        <v>140</v>
      </c>
      <c r="U2300" s="9" t="s">
        <v>43</v>
      </c>
      <c r="V2300" s="9" t="s">
        <v>126</v>
      </c>
    </row>
    <row r="2301" spans="1:22" ht="17.100000000000001" customHeight="1" x14ac:dyDescent="0.25">
      <c r="A2301" s="29" t="s">
        <v>6299</v>
      </c>
      <c r="B2301" s="15">
        <v>45020</v>
      </c>
      <c r="C2301" s="9">
        <f t="shared" si="35"/>
        <v>2023</v>
      </c>
      <c r="D2301" s="9" t="str">
        <f>TEXT(salestable[[#This Row],[OrderDate]],"MMM")</f>
        <v>Apr</v>
      </c>
      <c r="E2301" s="14" t="s">
        <v>6300</v>
      </c>
      <c r="F2301" s="14" t="s">
        <v>443</v>
      </c>
      <c r="G2301" s="14" t="s">
        <v>106</v>
      </c>
      <c r="H2301" s="14" t="s">
        <v>107</v>
      </c>
      <c r="I2301" s="14" t="s">
        <v>50</v>
      </c>
      <c r="J2301" s="14" t="s">
        <v>26</v>
      </c>
      <c r="K2301" s="25">
        <v>5</v>
      </c>
      <c r="L2301" s="16">
        <v>591.01</v>
      </c>
      <c r="M2301" s="17">
        <v>0.1</v>
      </c>
      <c r="N2301" s="18">
        <v>212.76</v>
      </c>
      <c r="O2301" s="18">
        <v>1.48</v>
      </c>
      <c r="P2301" s="18">
        <v>2873.79</v>
      </c>
      <c r="Q2301" s="14" t="s">
        <v>69</v>
      </c>
      <c r="R2301" s="14" t="s">
        <v>28</v>
      </c>
      <c r="S2301" s="14" t="s">
        <v>29</v>
      </c>
      <c r="T2301" s="14" t="s">
        <v>30</v>
      </c>
      <c r="U2301" s="14" t="s">
        <v>72</v>
      </c>
      <c r="V2301" s="14" t="s">
        <v>6301</v>
      </c>
    </row>
    <row r="2302" spans="1:22" ht="17.100000000000001" customHeight="1" x14ac:dyDescent="0.25">
      <c r="A2302" s="28" t="s">
        <v>6302</v>
      </c>
      <c r="B2302" s="10">
        <v>44701</v>
      </c>
      <c r="C2302" s="9">
        <f t="shared" si="35"/>
        <v>2022</v>
      </c>
      <c r="D2302" s="9" t="str">
        <f>TEXT(salestable[[#This Row],[OrderDate]],"MMM")</f>
        <v>May</v>
      </c>
      <c r="E2302" s="9" t="s">
        <v>6303</v>
      </c>
      <c r="F2302" s="9" t="s">
        <v>555</v>
      </c>
      <c r="G2302" s="9" t="s">
        <v>783</v>
      </c>
      <c r="H2302" s="9" t="s">
        <v>784</v>
      </c>
      <c r="I2302" s="9" t="s">
        <v>25</v>
      </c>
      <c r="J2302" s="9" t="s">
        <v>26</v>
      </c>
      <c r="K2302" s="25">
        <v>5</v>
      </c>
      <c r="L2302" s="11">
        <v>440.1</v>
      </c>
      <c r="M2302" s="12">
        <v>0</v>
      </c>
      <c r="N2302" s="13">
        <v>110.02</v>
      </c>
      <c r="O2302" s="13">
        <v>6.61</v>
      </c>
      <c r="P2302" s="13">
        <v>2317.13</v>
      </c>
      <c r="Q2302" s="9" t="s">
        <v>69</v>
      </c>
      <c r="R2302" s="9" t="s">
        <v>28</v>
      </c>
      <c r="S2302" s="9" t="s">
        <v>145</v>
      </c>
      <c r="T2302" s="9" t="s">
        <v>146</v>
      </c>
      <c r="U2302" s="9" t="s">
        <v>43</v>
      </c>
      <c r="V2302" s="9" t="s">
        <v>1675</v>
      </c>
    </row>
    <row r="2303" spans="1:22" ht="17.100000000000001" customHeight="1" x14ac:dyDescent="0.25">
      <c r="A2303" s="29" t="s">
        <v>6304</v>
      </c>
      <c r="B2303" s="15">
        <v>43920</v>
      </c>
      <c r="C2303" s="9">
        <f t="shared" si="35"/>
        <v>2020</v>
      </c>
      <c r="D2303" s="9" t="str">
        <f>TEXT(salestable[[#This Row],[OrderDate]],"MMM")</f>
        <v>Mar</v>
      </c>
      <c r="E2303" s="14" t="s">
        <v>6305</v>
      </c>
      <c r="F2303" s="14" t="s">
        <v>1878</v>
      </c>
      <c r="G2303" s="14" t="s">
        <v>783</v>
      </c>
      <c r="H2303" s="14" t="s">
        <v>784</v>
      </c>
      <c r="I2303" s="14" t="s">
        <v>98</v>
      </c>
      <c r="J2303" s="14" t="s">
        <v>354</v>
      </c>
      <c r="K2303" s="25">
        <v>5</v>
      </c>
      <c r="L2303" s="16">
        <v>122.69</v>
      </c>
      <c r="M2303" s="17">
        <v>0.1</v>
      </c>
      <c r="N2303" s="18">
        <v>27.61</v>
      </c>
      <c r="O2303" s="18">
        <v>12.88</v>
      </c>
      <c r="P2303" s="18">
        <v>592.6</v>
      </c>
      <c r="Q2303" s="14" t="s">
        <v>27</v>
      </c>
      <c r="R2303" s="14" t="s">
        <v>28</v>
      </c>
      <c r="S2303" s="14" t="s">
        <v>51</v>
      </c>
      <c r="T2303" s="14" t="s">
        <v>42</v>
      </c>
      <c r="U2303" s="14" t="s">
        <v>43</v>
      </c>
      <c r="V2303" s="14" t="s">
        <v>3688</v>
      </c>
    </row>
    <row r="2304" spans="1:22" ht="17.100000000000001" customHeight="1" x14ac:dyDescent="0.25">
      <c r="A2304" s="28" t="s">
        <v>6306</v>
      </c>
      <c r="B2304" s="10">
        <v>45540</v>
      </c>
      <c r="C2304" s="9">
        <f t="shared" si="35"/>
        <v>2024</v>
      </c>
      <c r="D2304" s="9" t="str">
        <f>TEXT(salestable[[#This Row],[OrderDate]],"MMM")</f>
        <v>Sep</v>
      </c>
      <c r="E2304" s="9" t="s">
        <v>6307</v>
      </c>
      <c r="F2304" s="9" t="s">
        <v>253</v>
      </c>
      <c r="G2304" s="9" t="s">
        <v>675</v>
      </c>
      <c r="H2304" s="9" t="s">
        <v>676</v>
      </c>
      <c r="I2304" s="9" t="s">
        <v>25</v>
      </c>
      <c r="J2304" s="9" t="s">
        <v>109</v>
      </c>
      <c r="K2304" s="25">
        <v>4</v>
      </c>
      <c r="L2304" s="11">
        <v>298.33999999999997</v>
      </c>
      <c r="M2304" s="12">
        <v>0</v>
      </c>
      <c r="N2304" s="13">
        <v>95.47</v>
      </c>
      <c r="O2304" s="13">
        <v>11.38</v>
      </c>
      <c r="P2304" s="13">
        <v>1300.21</v>
      </c>
      <c r="Q2304" s="9" t="s">
        <v>40</v>
      </c>
      <c r="R2304" s="9" t="s">
        <v>28</v>
      </c>
      <c r="S2304" s="9" t="s">
        <v>71</v>
      </c>
      <c r="T2304" s="9" t="s">
        <v>42</v>
      </c>
      <c r="U2304" s="9" t="s">
        <v>43</v>
      </c>
      <c r="V2304" s="9" t="s">
        <v>1302</v>
      </c>
    </row>
    <row r="2305" spans="1:22" ht="17.100000000000001" customHeight="1" x14ac:dyDescent="0.25">
      <c r="A2305" s="29" t="s">
        <v>6308</v>
      </c>
      <c r="B2305" s="15">
        <v>43952</v>
      </c>
      <c r="C2305" s="9">
        <f t="shared" si="35"/>
        <v>2020</v>
      </c>
      <c r="D2305" s="9" t="str">
        <f>TEXT(salestable[[#This Row],[OrderDate]],"MMM")</f>
        <v>May</v>
      </c>
      <c r="E2305" s="14" t="s">
        <v>6309</v>
      </c>
      <c r="F2305" s="14" t="s">
        <v>347</v>
      </c>
      <c r="G2305" s="14" t="s">
        <v>456</v>
      </c>
      <c r="H2305" s="14" t="s">
        <v>457</v>
      </c>
      <c r="I2305" s="14" t="s">
        <v>98</v>
      </c>
      <c r="J2305" s="14" t="s">
        <v>26</v>
      </c>
      <c r="K2305" s="25">
        <v>2</v>
      </c>
      <c r="L2305" s="16">
        <v>200.21</v>
      </c>
      <c r="M2305" s="17">
        <v>0.1</v>
      </c>
      <c r="N2305" s="18">
        <v>28.83</v>
      </c>
      <c r="O2305" s="18">
        <v>13.83</v>
      </c>
      <c r="P2305" s="18">
        <v>403.04</v>
      </c>
      <c r="Q2305" s="14" t="s">
        <v>40</v>
      </c>
      <c r="R2305" s="14" t="s">
        <v>28</v>
      </c>
      <c r="S2305" s="14" t="s">
        <v>188</v>
      </c>
      <c r="T2305" s="14" t="s">
        <v>82</v>
      </c>
      <c r="U2305" s="14" t="s">
        <v>43</v>
      </c>
      <c r="V2305" s="14" t="s">
        <v>645</v>
      </c>
    </row>
    <row r="2306" spans="1:22" ht="17.100000000000001" customHeight="1" x14ac:dyDescent="0.25">
      <c r="A2306" s="28" t="s">
        <v>6310</v>
      </c>
      <c r="B2306" s="10">
        <v>43973</v>
      </c>
      <c r="C2306" s="9">
        <f t="shared" si="35"/>
        <v>2020</v>
      </c>
      <c r="D2306" s="9" t="str">
        <f>TEXT(salestable[[#This Row],[OrderDate]],"MMM")</f>
        <v>May</v>
      </c>
      <c r="E2306" s="9" t="s">
        <v>787</v>
      </c>
      <c r="F2306" s="9" t="s">
        <v>113</v>
      </c>
      <c r="G2306" s="9" t="s">
        <v>178</v>
      </c>
      <c r="H2306" s="9" t="s">
        <v>179</v>
      </c>
      <c r="I2306" s="9" t="s">
        <v>108</v>
      </c>
      <c r="J2306" s="9" t="s">
        <v>256</v>
      </c>
      <c r="K2306" s="25">
        <v>5</v>
      </c>
      <c r="L2306" s="11">
        <v>530.48</v>
      </c>
      <c r="M2306" s="12">
        <v>0.05</v>
      </c>
      <c r="N2306" s="13">
        <v>201.58</v>
      </c>
      <c r="O2306" s="13">
        <v>6.85</v>
      </c>
      <c r="P2306" s="13">
        <v>2728.21</v>
      </c>
      <c r="Q2306" s="9" t="s">
        <v>80</v>
      </c>
      <c r="R2306" s="9" t="s">
        <v>28</v>
      </c>
      <c r="S2306" s="9" t="s">
        <v>182</v>
      </c>
      <c r="T2306" s="9" t="s">
        <v>183</v>
      </c>
      <c r="U2306" s="9" t="s">
        <v>43</v>
      </c>
      <c r="V2306" s="9" t="s">
        <v>6311</v>
      </c>
    </row>
    <row r="2307" spans="1:22" ht="17.100000000000001" customHeight="1" x14ac:dyDescent="0.25">
      <c r="A2307" s="29" t="s">
        <v>6312</v>
      </c>
      <c r="B2307" s="15">
        <v>44824</v>
      </c>
      <c r="C2307" s="9">
        <f t="shared" si="35"/>
        <v>2022</v>
      </c>
      <c r="D2307" s="9" t="str">
        <f>TEXT(salestable[[#This Row],[OrderDate]],"MMM")</f>
        <v>Sep</v>
      </c>
      <c r="E2307" s="14" t="s">
        <v>6313</v>
      </c>
      <c r="F2307" s="14" t="s">
        <v>894</v>
      </c>
      <c r="G2307" s="14" t="s">
        <v>208</v>
      </c>
      <c r="H2307" s="14" t="s">
        <v>209</v>
      </c>
      <c r="I2307" s="14" t="s">
        <v>50</v>
      </c>
      <c r="J2307" s="14" t="s">
        <v>79</v>
      </c>
      <c r="K2307" s="25">
        <v>3</v>
      </c>
      <c r="L2307" s="16">
        <v>456.23</v>
      </c>
      <c r="M2307" s="17">
        <v>0</v>
      </c>
      <c r="N2307" s="18">
        <v>109.5</v>
      </c>
      <c r="O2307" s="18">
        <v>9.4700000000000006</v>
      </c>
      <c r="P2307" s="18">
        <v>1487.66</v>
      </c>
      <c r="Q2307" s="14" t="s">
        <v>69</v>
      </c>
      <c r="R2307" s="14" t="s">
        <v>28</v>
      </c>
      <c r="S2307" s="14" t="s">
        <v>100</v>
      </c>
      <c r="T2307" s="14" t="s">
        <v>101</v>
      </c>
      <c r="U2307" s="14" t="s">
        <v>43</v>
      </c>
      <c r="V2307" s="14" t="s">
        <v>1337</v>
      </c>
    </row>
    <row r="2308" spans="1:22" ht="17.100000000000001" customHeight="1" x14ac:dyDescent="0.25">
      <c r="A2308" s="28" t="s">
        <v>6314</v>
      </c>
      <c r="B2308" s="10">
        <v>43936</v>
      </c>
      <c r="C2308" s="9">
        <f t="shared" ref="C2308:C2371" si="36">YEAR(B2308)</f>
        <v>2020</v>
      </c>
      <c r="D2308" s="9" t="str">
        <f>TEXT(salestable[[#This Row],[OrderDate]],"MMM")</f>
        <v>Apr</v>
      </c>
      <c r="E2308" s="9" t="s">
        <v>6315</v>
      </c>
      <c r="F2308" s="9" t="s">
        <v>520</v>
      </c>
      <c r="G2308" s="9" t="s">
        <v>137</v>
      </c>
      <c r="H2308" s="9" t="s">
        <v>138</v>
      </c>
      <c r="I2308" s="9" t="s">
        <v>25</v>
      </c>
      <c r="J2308" s="9" t="s">
        <v>39</v>
      </c>
      <c r="K2308" s="25">
        <v>3</v>
      </c>
      <c r="L2308" s="11">
        <v>189.65</v>
      </c>
      <c r="M2308" s="12">
        <v>0.2</v>
      </c>
      <c r="N2308" s="13">
        <v>36.409999999999997</v>
      </c>
      <c r="O2308" s="13">
        <v>4.88</v>
      </c>
      <c r="P2308" s="13">
        <v>496.45</v>
      </c>
      <c r="Q2308" s="9" t="s">
        <v>69</v>
      </c>
      <c r="R2308" s="9" t="s">
        <v>28</v>
      </c>
      <c r="S2308" s="9" t="s">
        <v>210</v>
      </c>
      <c r="T2308" s="9" t="s">
        <v>42</v>
      </c>
      <c r="U2308" s="9" t="s">
        <v>43</v>
      </c>
      <c r="V2308" s="9" t="s">
        <v>2559</v>
      </c>
    </row>
    <row r="2309" spans="1:22" ht="17.100000000000001" customHeight="1" x14ac:dyDescent="0.25">
      <c r="A2309" s="29" t="s">
        <v>6316</v>
      </c>
      <c r="B2309" s="15">
        <v>44717</v>
      </c>
      <c r="C2309" s="9">
        <f t="shared" si="36"/>
        <v>2022</v>
      </c>
      <c r="D2309" s="9" t="str">
        <f>TEXT(salestable[[#This Row],[OrderDate]],"MMM")</f>
        <v>Jun</v>
      </c>
      <c r="E2309" s="14" t="s">
        <v>6317</v>
      </c>
      <c r="F2309" s="14" t="s">
        <v>465</v>
      </c>
      <c r="G2309" s="14" t="s">
        <v>675</v>
      </c>
      <c r="H2309" s="14" t="s">
        <v>676</v>
      </c>
      <c r="I2309" s="14" t="s">
        <v>180</v>
      </c>
      <c r="J2309" s="14" t="s">
        <v>58</v>
      </c>
      <c r="K2309" s="25">
        <v>2</v>
      </c>
      <c r="L2309" s="16">
        <v>508.04</v>
      </c>
      <c r="M2309" s="17">
        <v>0.15</v>
      </c>
      <c r="N2309" s="18">
        <v>0</v>
      </c>
      <c r="O2309" s="18">
        <v>0.57999999999999996</v>
      </c>
      <c r="P2309" s="18">
        <v>864.25</v>
      </c>
      <c r="Q2309" s="14" t="s">
        <v>69</v>
      </c>
      <c r="R2309" s="14" t="s">
        <v>132</v>
      </c>
      <c r="S2309" s="14" t="s">
        <v>100</v>
      </c>
      <c r="T2309" s="14" t="s">
        <v>101</v>
      </c>
      <c r="U2309" s="14" t="s">
        <v>72</v>
      </c>
      <c r="V2309" s="14" t="s">
        <v>4484</v>
      </c>
    </row>
    <row r="2310" spans="1:22" ht="17.100000000000001" customHeight="1" x14ac:dyDescent="0.25">
      <c r="A2310" s="28" t="s">
        <v>6318</v>
      </c>
      <c r="B2310" s="10">
        <v>44258</v>
      </c>
      <c r="C2310" s="9">
        <f t="shared" si="36"/>
        <v>2021</v>
      </c>
      <c r="D2310" s="9" t="str">
        <f>TEXT(salestable[[#This Row],[OrderDate]],"MMM")</f>
        <v>Mar</v>
      </c>
      <c r="E2310" s="9" t="s">
        <v>252</v>
      </c>
      <c r="F2310" s="9" t="s">
        <v>474</v>
      </c>
      <c r="G2310" s="9" t="s">
        <v>164</v>
      </c>
      <c r="H2310" s="9" t="s">
        <v>165</v>
      </c>
      <c r="I2310" s="9" t="s">
        <v>38</v>
      </c>
      <c r="J2310" s="9" t="s">
        <v>123</v>
      </c>
      <c r="K2310" s="25">
        <v>3</v>
      </c>
      <c r="L2310" s="11">
        <v>56.24</v>
      </c>
      <c r="M2310" s="12">
        <v>0.2</v>
      </c>
      <c r="N2310" s="13">
        <v>16.2</v>
      </c>
      <c r="O2310" s="13">
        <v>12.17</v>
      </c>
      <c r="P2310" s="13">
        <v>163.35</v>
      </c>
      <c r="Q2310" s="9" t="s">
        <v>153</v>
      </c>
      <c r="R2310" s="9" t="s">
        <v>28</v>
      </c>
      <c r="S2310" s="9" t="s">
        <v>339</v>
      </c>
      <c r="T2310" s="9" t="s">
        <v>82</v>
      </c>
      <c r="U2310" s="9" t="s">
        <v>72</v>
      </c>
      <c r="V2310" s="9" t="s">
        <v>2294</v>
      </c>
    </row>
    <row r="2311" spans="1:22" ht="17.100000000000001" customHeight="1" x14ac:dyDescent="0.25">
      <c r="A2311" s="29" t="s">
        <v>6319</v>
      </c>
      <c r="B2311" s="15">
        <v>45159</v>
      </c>
      <c r="C2311" s="9">
        <f t="shared" si="36"/>
        <v>2023</v>
      </c>
      <c r="D2311" s="9" t="str">
        <f>TEXT(salestable[[#This Row],[OrderDate]],"MMM")</f>
        <v>Aug</v>
      </c>
      <c r="E2311" s="14" t="s">
        <v>6320</v>
      </c>
      <c r="F2311" s="14" t="s">
        <v>1802</v>
      </c>
      <c r="G2311" s="14" t="s">
        <v>675</v>
      </c>
      <c r="H2311" s="14" t="s">
        <v>676</v>
      </c>
      <c r="I2311" s="14" t="s">
        <v>50</v>
      </c>
      <c r="J2311" s="14" t="s">
        <v>256</v>
      </c>
      <c r="K2311" s="25">
        <v>5</v>
      </c>
      <c r="L2311" s="16">
        <v>457.76</v>
      </c>
      <c r="M2311" s="17">
        <v>0</v>
      </c>
      <c r="N2311" s="18">
        <v>0</v>
      </c>
      <c r="O2311" s="18">
        <v>5.12</v>
      </c>
      <c r="P2311" s="18">
        <v>2293.92</v>
      </c>
      <c r="Q2311" s="14" t="s">
        <v>40</v>
      </c>
      <c r="R2311" s="14" t="s">
        <v>28</v>
      </c>
      <c r="S2311" s="14" t="s">
        <v>60</v>
      </c>
      <c r="T2311" s="14" t="s">
        <v>61</v>
      </c>
      <c r="U2311" s="14" t="s">
        <v>31</v>
      </c>
      <c r="V2311" s="14" t="s">
        <v>6321</v>
      </c>
    </row>
    <row r="2312" spans="1:22" ht="17.100000000000001" customHeight="1" x14ac:dyDescent="0.25">
      <c r="A2312" s="28" t="s">
        <v>6322</v>
      </c>
      <c r="B2312" s="10">
        <v>44147</v>
      </c>
      <c r="C2312" s="9">
        <f t="shared" si="36"/>
        <v>2020</v>
      </c>
      <c r="D2312" s="9" t="str">
        <f>TEXT(salestable[[#This Row],[OrderDate]],"MMM")</f>
        <v>Nov</v>
      </c>
      <c r="E2312" s="9" t="s">
        <v>6323</v>
      </c>
      <c r="F2312" s="9" t="s">
        <v>2236</v>
      </c>
      <c r="G2312" s="9" t="s">
        <v>574</v>
      </c>
      <c r="H2312" s="9" t="s">
        <v>575</v>
      </c>
      <c r="I2312" s="9" t="s">
        <v>180</v>
      </c>
      <c r="J2312" s="9" t="s">
        <v>123</v>
      </c>
      <c r="K2312" s="25">
        <v>5</v>
      </c>
      <c r="L2312" s="11">
        <v>164.74</v>
      </c>
      <c r="M2312" s="12">
        <v>0</v>
      </c>
      <c r="N2312" s="13">
        <v>65.900000000000006</v>
      </c>
      <c r="O2312" s="13">
        <v>9.61</v>
      </c>
      <c r="P2312" s="13">
        <v>899.21</v>
      </c>
      <c r="Q2312" s="9" t="s">
        <v>69</v>
      </c>
      <c r="R2312" s="9" t="s">
        <v>28</v>
      </c>
      <c r="S2312" s="9" t="s">
        <v>221</v>
      </c>
      <c r="T2312" s="9" t="s">
        <v>222</v>
      </c>
      <c r="U2312" s="9" t="s">
        <v>43</v>
      </c>
      <c r="V2312" s="9" t="s">
        <v>5610</v>
      </c>
    </row>
    <row r="2313" spans="1:22" ht="17.100000000000001" customHeight="1" x14ac:dyDescent="0.25">
      <c r="A2313" s="29" t="s">
        <v>6324</v>
      </c>
      <c r="B2313" s="15">
        <v>44465</v>
      </c>
      <c r="C2313" s="9">
        <f t="shared" si="36"/>
        <v>2021</v>
      </c>
      <c r="D2313" s="9" t="str">
        <f>TEXT(salestable[[#This Row],[OrderDate]],"MMM")</f>
        <v>Sep</v>
      </c>
      <c r="E2313" s="14" t="s">
        <v>6325</v>
      </c>
      <c r="F2313" s="14" t="s">
        <v>451</v>
      </c>
      <c r="G2313" s="14" t="s">
        <v>530</v>
      </c>
      <c r="H2313" s="14" t="s">
        <v>531</v>
      </c>
      <c r="I2313" s="14" t="s">
        <v>50</v>
      </c>
      <c r="J2313" s="14" t="s">
        <v>256</v>
      </c>
      <c r="K2313" s="25">
        <v>5</v>
      </c>
      <c r="L2313" s="16">
        <v>146.83000000000001</v>
      </c>
      <c r="M2313" s="17">
        <v>0.05</v>
      </c>
      <c r="N2313" s="18">
        <v>0</v>
      </c>
      <c r="O2313" s="18">
        <v>0.89</v>
      </c>
      <c r="P2313" s="18">
        <v>698.33</v>
      </c>
      <c r="Q2313" s="14" t="s">
        <v>27</v>
      </c>
      <c r="R2313" s="14" t="s">
        <v>28</v>
      </c>
      <c r="S2313" s="14" t="s">
        <v>29</v>
      </c>
      <c r="T2313" s="14" t="s">
        <v>30</v>
      </c>
      <c r="U2313" s="14" t="s">
        <v>43</v>
      </c>
      <c r="V2313" s="14" t="s">
        <v>1633</v>
      </c>
    </row>
    <row r="2314" spans="1:22" ht="17.100000000000001" customHeight="1" x14ac:dyDescent="0.25">
      <c r="A2314" s="28" t="s">
        <v>6326</v>
      </c>
      <c r="B2314" s="10">
        <v>43839</v>
      </c>
      <c r="C2314" s="9">
        <f t="shared" si="36"/>
        <v>2020</v>
      </c>
      <c r="D2314" s="9" t="str">
        <f>TEXT(salestable[[#This Row],[OrderDate]],"MMM")</f>
        <v>Jan</v>
      </c>
      <c r="E2314" s="9" t="s">
        <v>6327</v>
      </c>
      <c r="F2314" s="9" t="s">
        <v>637</v>
      </c>
      <c r="G2314" s="9" t="s">
        <v>261</v>
      </c>
      <c r="H2314" s="9" t="s">
        <v>262</v>
      </c>
      <c r="I2314" s="9" t="s">
        <v>180</v>
      </c>
      <c r="J2314" s="9" t="s">
        <v>26</v>
      </c>
      <c r="K2314" s="25">
        <v>2</v>
      </c>
      <c r="L2314" s="11">
        <v>314.58999999999997</v>
      </c>
      <c r="M2314" s="12">
        <v>0.05</v>
      </c>
      <c r="N2314" s="13">
        <v>29.89</v>
      </c>
      <c r="O2314" s="13">
        <v>1.97</v>
      </c>
      <c r="P2314" s="13">
        <v>629.58000000000004</v>
      </c>
      <c r="Q2314" s="9" t="s">
        <v>40</v>
      </c>
      <c r="R2314" s="9" t="s">
        <v>181</v>
      </c>
      <c r="S2314" s="9" t="s">
        <v>29</v>
      </c>
      <c r="T2314" s="9" t="s">
        <v>30</v>
      </c>
      <c r="U2314" s="9" t="s">
        <v>43</v>
      </c>
      <c r="V2314" s="9" t="s">
        <v>5599</v>
      </c>
    </row>
    <row r="2315" spans="1:22" ht="17.100000000000001" customHeight="1" x14ac:dyDescent="0.25">
      <c r="A2315" s="29" t="s">
        <v>6328</v>
      </c>
      <c r="B2315" s="15">
        <v>44604</v>
      </c>
      <c r="C2315" s="9">
        <f t="shared" si="36"/>
        <v>2022</v>
      </c>
      <c r="D2315" s="9" t="str">
        <f>TEXT(salestable[[#This Row],[OrderDate]],"MMM")</f>
        <v>Feb</v>
      </c>
      <c r="E2315" s="14" t="s">
        <v>6329</v>
      </c>
      <c r="F2315" s="14" t="s">
        <v>641</v>
      </c>
      <c r="G2315" s="14" t="s">
        <v>96</v>
      </c>
      <c r="H2315" s="14" t="s">
        <v>97</v>
      </c>
      <c r="I2315" s="14" t="s">
        <v>25</v>
      </c>
      <c r="J2315" s="14" t="s">
        <v>58</v>
      </c>
      <c r="K2315" s="25">
        <v>2</v>
      </c>
      <c r="L2315" s="16">
        <v>136.13999999999999</v>
      </c>
      <c r="M2315" s="17">
        <v>0.05</v>
      </c>
      <c r="N2315" s="18">
        <v>12.93</v>
      </c>
      <c r="O2315" s="18">
        <v>12.82</v>
      </c>
      <c r="P2315" s="18">
        <v>284.42</v>
      </c>
      <c r="Q2315" s="14" t="s">
        <v>80</v>
      </c>
      <c r="R2315" s="14" t="s">
        <v>132</v>
      </c>
      <c r="S2315" s="14" t="s">
        <v>100</v>
      </c>
      <c r="T2315" s="14" t="s">
        <v>101</v>
      </c>
      <c r="U2315" s="14" t="s">
        <v>43</v>
      </c>
      <c r="V2315" s="14" t="s">
        <v>6330</v>
      </c>
    </row>
    <row r="2316" spans="1:22" ht="17.100000000000001" customHeight="1" x14ac:dyDescent="0.25">
      <c r="A2316" s="28" t="s">
        <v>6331</v>
      </c>
      <c r="B2316" s="10">
        <v>44927</v>
      </c>
      <c r="C2316" s="9">
        <f t="shared" si="36"/>
        <v>2023</v>
      </c>
      <c r="D2316" s="9" t="str">
        <f>TEXT(salestable[[#This Row],[OrderDate]],"MMM")</f>
        <v>Jan</v>
      </c>
      <c r="E2316" s="9" t="s">
        <v>6332</v>
      </c>
      <c r="F2316" s="9" t="s">
        <v>652</v>
      </c>
      <c r="G2316" s="9" t="s">
        <v>208</v>
      </c>
      <c r="H2316" s="9" t="s">
        <v>209</v>
      </c>
      <c r="I2316" s="9" t="s">
        <v>98</v>
      </c>
      <c r="J2316" s="9" t="s">
        <v>263</v>
      </c>
      <c r="K2316" s="25">
        <v>4</v>
      </c>
      <c r="L2316" s="11">
        <v>24.58</v>
      </c>
      <c r="M2316" s="12">
        <v>0</v>
      </c>
      <c r="N2316" s="13">
        <v>7.87</v>
      </c>
      <c r="O2316" s="13">
        <v>0.12</v>
      </c>
      <c r="P2316" s="13">
        <v>106.31</v>
      </c>
      <c r="Q2316" s="9" t="s">
        <v>153</v>
      </c>
      <c r="R2316" s="9" t="s">
        <v>28</v>
      </c>
      <c r="S2316" s="9" t="s">
        <v>124</v>
      </c>
      <c r="T2316" s="9" t="s">
        <v>125</v>
      </c>
      <c r="U2316" s="9" t="s">
        <v>43</v>
      </c>
      <c r="V2316" s="9" t="s">
        <v>6333</v>
      </c>
    </row>
    <row r="2317" spans="1:22" ht="17.100000000000001" customHeight="1" x14ac:dyDescent="0.25">
      <c r="A2317" s="29" t="s">
        <v>6334</v>
      </c>
      <c r="B2317" s="15">
        <v>45213</v>
      </c>
      <c r="C2317" s="9">
        <f t="shared" si="36"/>
        <v>2023</v>
      </c>
      <c r="D2317" s="9" t="str">
        <f>TEXT(salestable[[#This Row],[OrderDate]],"MMM")</f>
        <v>Oct</v>
      </c>
      <c r="E2317" s="14" t="s">
        <v>6335</v>
      </c>
      <c r="F2317" s="14" t="s">
        <v>526</v>
      </c>
      <c r="G2317" s="14" t="s">
        <v>469</v>
      </c>
      <c r="H2317" s="14" t="s">
        <v>470</v>
      </c>
      <c r="I2317" s="14" t="s">
        <v>38</v>
      </c>
      <c r="J2317" s="14" t="s">
        <v>68</v>
      </c>
      <c r="K2317" s="25">
        <v>5</v>
      </c>
      <c r="L2317" s="16">
        <v>130.30000000000001</v>
      </c>
      <c r="M2317" s="17">
        <v>0</v>
      </c>
      <c r="N2317" s="18">
        <v>52.12</v>
      </c>
      <c r="O2317" s="18">
        <v>7.24</v>
      </c>
      <c r="P2317" s="18">
        <v>710.86</v>
      </c>
      <c r="Q2317" s="14" t="s">
        <v>40</v>
      </c>
      <c r="R2317" s="14" t="s">
        <v>28</v>
      </c>
      <c r="S2317" s="14" t="s">
        <v>339</v>
      </c>
      <c r="T2317" s="14" t="s">
        <v>82</v>
      </c>
      <c r="U2317" s="14" t="s">
        <v>43</v>
      </c>
      <c r="V2317" s="14" t="s">
        <v>4148</v>
      </c>
    </row>
    <row r="2318" spans="1:22" ht="17.100000000000001" customHeight="1" x14ac:dyDescent="0.25">
      <c r="A2318" s="28" t="s">
        <v>6336</v>
      </c>
      <c r="B2318" s="10">
        <v>44053</v>
      </c>
      <c r="C2318" s="9">
        <f t="shared" si="36"/>
        <v>2020</v>
      </c>
      <c r="D2318" s="9" t="str">
        <f>TEXT(salestable[[#This Row],[OrderDate]],"MMM")</f>
        <v>Aug</v>
      </c>
      <c r="E2318" s="9" t="s">
        <v>6337</v>
      </c>
      <c r="F2318" s="9" t="s">
        <v>1825</v>
      </c>
      <c r="G2318" s="9" t="s">
        <v>130</v>
      </c>
      <c r="H2318" s="9" t="s">
        <v>131</v>
      </c>
      <c r="I2318" s="9" t="s">
        <v>108</v>
      </c>
      <c r="J2318" s="9" t="s">
        <v>354</v>
      </c>
      <c r="K2318" s="25">
        <v>1</v>
      </c>
      <c r="L2318" s="11">
        <v>61.54</v>
      </c>
      <c r="M2318" s="12">
        <v>0.2</v>
      </c>
      <c r="N2318" s="13">
        <v>5.91</v>
      </c>
      <c r="O2318" s="13">
        <v>6.02</v>
      </c>
      <c r="P2318" s="13">
        <v>61.16</v>
      </c>
      <c r="Q2318" s="9" t="s">
        <v>69</v>
      </c>
      <c r="R2318" s="9" t="s">
        <v>28</v>
      </c>
      <c r="S2318" s="9" t="s">
        <v>81</v>
      </c>
      <c r="T2318" s="9" t="s">
        <v>82</v>
      </c>
      <c r="U2318" s="9" t="s">
        <v>235</v>
      </c>
      <c r="V2318" s="9" t="s">
        <v>6338</v>
      </c>
    </row>
    <row r="2319" spans="1:22" ht="17.100000000000001" customHeight="1" x14ac:dyDescent="0.25">
      <c r="A2319" s="29" t="s">
        <v>6339</v>
      </c>
      <c r="B2319" s="15">
        <v>45270</v>
      </c>
      <c r="C2319" s="9">
        <f t="shared" si="36"/>
        <v>2023</v>
      </c>
      <c r="D2319" s="9" t="str">
        <f>TEXT(salestable[[#This Row],[OrderDate]],"MMM")</f>
        <v>Dec</v>
      </c>
      <c r="E2319" s="14" t="s">
        <v>6340</v>
      </c>
      <c r="F2319" s="14" t="s">
        <v>865</v>
      </c>
      <c r="G2319" s="14" t="s">
        <v>244</v>
      </c>
      <c r="H2319" s="14" t="s">
        <v>245</v>
      </c>
      <c r="I2319" s="14" t="s">
        <v>38</v>
      </c>
      <c r="J2319" s="14" t="s">
        <v>39</v>
      </c>
      <c r="K2319" s="25">
        <v>3</v>
      </c>
      <c r="L2319" s="16">
        <v>228.74</v>
      </c>
      <c r="M2319" s="17">
        <v>0.2</v>
      </c>
      <c r="N2319" s="18">
        <v>65.88</v>
      </c>
      <c r="O2319" s="18">
        <v>9.3699999999999992</v>
      </c>
      <c r="P2319" s="18">
        <v>624.23</v>
      </c>
      <c r="Q2319" s="14" t="s">
        <v>27</v>
      </c>
      <c r="R2319" s="14" t="s">
        <v>28</v>
      </c>
      <c r="S2319" s="14" t="s">
        <v>100</v>
      </c>
      <c r="T2319" s="14" t="s">
        <v>101</v>
      </c>
      <c r="U2319" s="14" t="s">
        <v>43</v>
      </c>
      <c r="V2319" s="14" t="s">
        <v>6341</v>
      </c>
    </row>
    <row r="2320" spans="1:22" ht="17.100000000000001" customHeight="1" x14ac:dyDescent="0.25">
      <c r="A2320" s="28" t="s">
        <v>6342</v>
      </c>
      <c r="B2320" s="10">
        <v>44383</v>
      </c>
      <c r="C2320" s="9">
        <f t="shared" si="36"/>
        <v>2021</v>
      </c>
      <c r="D2320" s="9" t="str">
        <f>TEXT(salestable[[#This Row],[OrderDate]],"MMM")</f>
        <v>Jul</v>
      </c>
      <c r="E2320" s="9" t="s">
        <v>2851</v>
      </c>
      <c r="F2320" s="9" t="s">
        <v>764</v>
      </c>
      <c r="G2320" s="9" t="s">
        <v>226</v>
      </c>
      <c r="H2320" s="9" t="s">
        <v>227</v>
      </c>
      <c r="I2320" s="9" t="s">
        <v>108</v>
      </c>
      <c r="J2320" s="9" t="s">
        <v>79</v>
      </c>
      <c r="K2320" s="25">
        <v>4</v>
      </c>
      <c r="L2320" s="11">
        <v>425.78</v>
      </c>
      <c r="M2320" s="12">
        <v>0.05</v>
      </c>
      <c r="N2320" s="13">
        <v>80.900000000000006</v>
      </c>
      <c r="O2320" s="13">
        <v>11.51</v>
      </c>
      <c r="P2320" s="13">
        <v>1710.37</v>
      </c>
      <c r="Q2320" s="9" t="s">
        <v>69</v>
      </c>
      <c r="R2320" s="9" t="s">
        <v>28</v>
      </c>
      <c r="S2320" s="9" t="s">
        <v>145</v>
      </c>
      <c r="T2320" s="9" t="s">
        <v>146</v>
      </c>
      <c r="U2320" s="9" t="s">
        <v>43</v>
      </c>
      <c r="V2320" s="9" t="s">
        <v>6343</v>
      </c>
    </row>
    <row r="2321" spans="1:22" ht="17.100000000000001" customHeight="1" x14ac:dyDescent="0.25">
      <c r="A2321" s="29" t="s">
        <v>6344</v>
      </c>
      <c r="B2321" s="15">
        <v>45224</v>
      </c>
      <c r="C2321" s="9">
        <f t="shared" si="36"/>
        <v>2023</v>
      </c>
      <c r="D2321" s="9" t="str">
        <f>TEXT(salestable[[#This Row],[OrderDate]],"MMM")</f>
        <v>Oct</v>
      </c>
      <c r="E2321" s="14" t="s">
        <v>6345</v>
      </c>
      <c r="F2321" s="14" t="s">
        <v>301</v>
      </c>
      <c r="G2321" s="14" t="s">
        <v>391</v>
      </c>
      <c r="H2321" s="14" t="s">
        <v>392</v>
      </c>
      <c r="I2321" s="14" t="s">
        <v>25</v>
      </c>
      <c r="J2321" s="14" t="s">
        <v>263</v>
      </c>
      <c r="K2321" s="25">
        <v>5</v>
      </c>
      <c r="L2321" s="16">
        <v>505.64</v>
      </c>
      <c r="M2321" s="17">
        <v>0</v>
      </c>
      <c r="N2321" s="18">
        <v>126.41</v>
      </c>
      <c r="O2321" s="18">
        <v>2</v>
      </c>
      <c r="P2321" s="18">
        <v>2656.61</v>
      </c>
      <c r="Q2321" s="14" t="s">
        <v>69</v>
      </c>
      <c r="R2321" s="14" t="s">
        <v>28</v>
      </c>
      <c r="S2321" s="14" t="s">
        <v>145</v>
      </c>
      <c r="T2321" s="14" t="s">
        <v>146</v>
      </c>
      <c r="U2321" s="14" t="s">
        <v>43</v>
      </c>
      <c r="V2321" s="14" t="s">
        <v>6346</v>
      </c>
    </row>
    <row r="2322" spans="1:22" ht="17.100000000000001" customHeight="1" x14ac:dyDescent="0.25">
      <c r="A2322" s="28" t="s">
        <v>6347</v>
      </c>
      <c r="B2322" s="10">
        <v>44546</v>
      </c>
      <c r="C2322" s="9">
        <f t="shared" si="36"/>
        <v>2021</v>
      </c>
      <c r="D2322" s="9" t="str">
        <f>TEXT(salestable[[#This Row],[OrderDate]],"MMM")</f>
        <v>Dec</v>
      </c>
      <c r="E2322" s="9" t="s">
        <v>6348</v>
      </c>
      <c r="F2322" s="9" t="s">
        <v>2236</v>
      </c>
      <c r="G2322" s="9" t="s">
        <v>202</v>
      </c>
      <c r="H2322" s="9" t="s">
        <v>203</v>
      </c>
      <c r="I2322" s="9" t="s">
        <v>25</v>
      </c>
      <c r="J2322" s="9" t="s">
        <v>123</v>
      </c>
      <c r="K2322" s="25">
        <v>3</v>
      </c>
      <c r="L2322" s="11">
        <v>317.82</v>
      </c>
      <c r="M2322" s="12">
        <v>0</v>
      </c>
      <c r="N2322" s="13">
        <v>76.28</v>
      </c>
      <c r="O2322" s="13">
        <v>1.08</v>
      </c>
      <c r="P2322" s="13">
        <v>1030.82</v>
      </c>
      <c r="Q2322" s="9" t="s">
        <v>153</v>
      </c>
      <c r="R2322" s="9" t="s">
        <v>28</v>
      </c>
      <c r="S2322" s="9" t="s">
        <v>124</v>
      </c>
      <c r="T2322" s="9" t="s">
        <v>125</v>
      </c>
      <c r="U2322" s="9" t="s">
        <v>72</v>
      </c>
      <c r="V2322" s="9" t="s">
        <v>5249</v>
      </c>
    </row>
    <row r="2323" spans="1:22" ht="17.100000000000001" customHeight="1" x14ac:dyDescent="0.25">
      <c r="A2323" s="29" t="s">
        <v>6349</v>
      </c>
      <c r="B2323" s="15">
        <v>45118</v>
      </c>
      <c r="C2323" s="9">
        <f t="shared" si="36"/>
        <v>2023</v>
      </c>
      <c r="D2323" s="9" t="str">
        <f>TEXT(salestable[[#This Row],[OrderDate]],"MMM")</f>
        <v>Jul</v>
      </c>
      <c r="E2323" s="14" t="s">
        <v>6350</v>
      </c>
      <c r="F2323" s="14" t="s">
        <v>656</v>
      </c>
      <c r="G2323" s="14" t="s">
        <v>226</v>
      </c>
      <c r="H2323" s="14" t="s">
        <v>227</v>
      </c>
      <c r="I2323" s="14" t="s">
        <v>25</v>
      </c>
      <c r="J2323" s="14" t="s">
        <v>39</v>
      </c>
      <c r="K2323" s="25">
        <v>1</v>
      </c>
      <c r="L2323" s="16">
        <v>549.44000000000005</v>
      </c>
      <c r="M2323" s="17">
        <v>0.25</v>
      </c>
      <c r="N2323" s="18">
        <v>20.6</v>
      </c>
      <c r="O2323" s="18">
        <v>14.74</v>
      </c>
      <c r="P2323" s="18">
        <v>447.42</v>
      </c>
      <c r="Q2323" s="14" t="s">
        <v>27</v>
      </c>
      <c r="R2323" s="14" t="s">
        <v>181</v>
      </c>
      <c r="S2323" s="14" t="s">
        <v>51</v>
      </c>
      <c r="T2323" s="14" t="s">
        <v>42</v>
      </c>
      <c r="U2323" s="14" t="s">
        <v>43</v>
      </c>
      <c r="V2323" s="14" t="s">
        <v>370</v>
      </c>
    </row>
    <row r="2324" spans="1:22" ht="17.100000000000001" customHeight="1" x14ac:dyDescent="0.25">
      <c r="A2324" s="28" t="s">
        <v>6351</v>
      </c>
      <c r="B2324" s="10">
        <v>45544</v>
      </c>
      <c r="C2324" s="9">
        <f t="shared" si="36"/>
        <v>2024</v>
      </c>
      <c r="D2324" s="9" t="str">
        <f>TEXT(salestable[[#This Row],[OrderDate]],"MMM")</f>
        <v>Sep</v>
      </c>
      <c r="E2324" s="9" t="s">
        <v>6352</v>
      </c>
      <c r="F2324" s="9" t="s">
        <v>405</v>
      </c>
      <c r="G2324" s="9" t="s">
        <v>592</v>
      </c>
      <c r="H2324" s="9" t="s">
        <v>593</v>
      </c>
      <c r="I2324" s="9" t="s">
        <v>180</v>
      </c>
      <c r="J2324" s="9" t="s">
        <v>79</v>
      </c>
      <c r="K2324" s="25">
        <v>1</v>
      </c>
      <c r="L2324" s="11">
        <v>151.88</v>
      </c>
      <c r="M2324" s="12">
        <v>0.05</v>
      </c>
      <c r="N2324" s="13">
        <v>25.97</v>
      </c>
      <c r="O2324" s="13">
        <v>3.87</v>
      </c>
      <c r="P2324" s="13">
        <v>174.13</v>
      </c>
      <c r="Q2324" s="9" t="s">
        <v>153</v>
      </c>
      <c r="R2324" s="9" t="s">
        <v>28</v>
      </c>
      <c r="S2324" s="9" t="s">
        <v>221</v>
      </c>
      <c r="T2324" s="9" t="s">
        <v>222</v>
      </c>
      <c r="U2324" s="9" t="s">
        <v>43</v>
      </c>
      <c r="V2324" s="9" t="s">
        <v>272</v>
      </c>
    </row>
    <row r="2325" spans="1:22" ht="17.100000000000001" customHeight="1" x14ac:dyDescent="0.25">
      <c r="A2325" s="29" t="s">
        <v>6353</v>
      </c>
      <c r="B2325" s="15">
        <v>45172</v>
      </c>
      <c r="C2325" s="9">
        <f t="shared" si="36"/>
        <v>2023</v>
      </c>
      <c r="D2325" s="9" t="str">
        <f>TEXT(salestable[[#This Row],[OrderDate]],"MMM")</f>
        <v>Sep</v>
      </c>
      <c r="E2325" s="14" t="s">
        <v>6354</v>
      </c>
      <c r="F2325" s="14" t="s">
        <v>65</v>
      </c>
      <c r="G2325" s="14" t="s">
        <v>574</v>
      </c>
      <c r="H2325" s="14" t="s">
        <v>575</v>
      </c>
      <c r="I2325" s="14" t="s">
        <v>38</v>
      </c>
      <c r="J2325" s="14" t="s">
        <v>39</v>
      </c>
      <c r="K2325" s="25">
        <v>5</v>
      </c>
      <c r="L2325" s="16">
        <v>136.9</v>
      </c>
      <c r="M2325" s="17">
        <v>0.25</v>
      </c>
      <c r="N2325" s="18">
        <v>25.67</v>
      </c>
      <c r="O2325" s="18">
        <v>2.29</v>
      </c>
      <c r="P2325" s="18">
        <v>541.33000000000004</v>
      </c>
      <c r="Q2325" s="14" t="s">
        <v>80</v>
      </c>
      <c r="R2325" s="14" t="s">
        <v>132</v>
      </c>
      <c r="S2325" s="14" t="s">
        <v>29</v>
      </c>
      <c r="T2325" s="14" t="s">
        <v>30</v>
      </c>
      <c r="U2325" s="14" t="s">
        <v>43</v>
      </c>
      <c r="V2325" s="14" t="s">
        <v>6205</v>
      </c>
    </row>
    <row r="2326" spans="1:22" ht="17.100000000000001" customHeight="1" x14ac:dyDescent="0.25">
      <c r="A2326" s="28" t="s">
        <v>6355</v>
      </c>
      <c r="B2326" s="10">
        <v>44938</v>
      </c>
      <c r="C2326" s="9">
        <f t="shared" si="36"/>
        <v>2023</v>
      </c>
      <c r="D2326" s="9" t="str">
        <f>TEXT(salestable[[#This Row],[OrderDate]],"MMM")</f>
        <v>Jan</v>
      </c>
      <c r="E2326" s="9" t="s">
        <v>6356</v>
      </c>
      <c r="F2326" s="9" t="s">
        <v>562</v>
      </c>
      <c r="G2326" s="9" t="s">
        <v>337</v>
      </c>
      <c r="H2326" s="9" t="s">
        <v>338</v>
      </c>
      <c r="I2326" s="9" t="s">
        <v>25</v>
      </c>
      <c r="J2326" s="9" t="s">
        <v>123</v>
      </c>
      <c r="K2326" s="25">
        <v>5</v>
      </c>
      <c r="L2326" s="11">
        <v>553.54999999999995</v>
      </c>
      <c r="M2326" s="12">
        <v>0.05</v>
      </c>
      <c r="N2326" s="13">
        <v>0</v>
      </c>
      <c r="O2326" s="13">
        <v>4.29</v>
      </c>
      <c r="P2326" s="13">
        <v>2633.65</v>
      </c>
      <c r="Q2326" s="9" t="s">
        <v>27</v>
      </c>
      <c r="R2326" s="9" t="s">
        <v>28</v>
      </c>
      <c r="S2326" s="9" t="s">
        <v>41</v>
      </c>
      <c r="T2326" s="9" t="s">
        <v>42</v>
      </c>
      <c r="U2326" s="9" t="s">
        <v>43</v>
      </c>
      <c r="V2326" s="9" t="s">
        <v>3247</v>
      </c>
    </row>
    <row r="2327" spans="1:22" ht="17.100000000000001" customHeight="1" x14ac:dyDescent="0.25">
      <c r="A2327" s="29" t="s">
        <v>6357</v>
      </c>
      <c r="B2327" s="15">
        <v>45172</v>
      </c>
      <c r="C2327" s="9">
        <f t="shared" si="36"/>
        <v>2023</v>
      </c>
      <c r="D2327" s="9" t="str">
        <f>TEXT(salestable[[#This Row],[OrderDate]],"MMM")</f>
        <v>Sep</v>
      </c>
      <c r="E2327" s="14" t="s">
        <v>6358</v>
      </c>
      <c r="F2327" s="14" t="s">
        <v>1028</v>
      </c>
      <c r="G2327" s="14" t="s">
        <v>337</v>
      </c>
      <c r="H2327" s="14" t="s">
        <v>338</v>
      </c>
      <c r="I2327" s="14" t="s">
        <v>98</v>
      </c>
      <c r="J2327" s="14" t="s">
        <v>263</v>
      </c>
      <c r="K2327" s="25">
        <v>5</v>
      </c>
      <c r="L2327" s="16">
        <v>548.20000000000005</v>
      </c>
      <c r="M2327" s="17">
        <v>0</v>
      </c>
      <c r="N2327" s="18">
        <v>328.92</v>
      </c>
      <c r="O2327" s="18">
        <v>11.07</v>
      </c>
      <c r="P2327" s="18">
        <v>3080.99</v>
      </c>
      <c r="Q2327" s="14" t="s">
        <v>27</v>
      </c>
      <c r="R2327" s="14" t="s">
        <v>28</v>
      </c>
      <c r="S2327" s="14" t="s">
        <v>100</v>
      </c>
      <c r="T2327" s="14" t="s">
        <v>101</v>
      </c>
      <c r="U2327" s="14" t="s">
        <v>43</v>
      </c>
      <c r="V2327" s="14" t="s">
        <v>6359</v>
      </c>
    </row>
    <row r="2328" spans="1:22" ht="17.100000000000001" customHeight="1" x14ac:dyDescent="0.25">
      <c r="A2328" s="28" t="s">
        <v>6360</v>
      </c>
      <c r="B2328" s="10">
        <v>43941</v>
      </c>
      <c r="C2328" s="9">
        <f t="shared" si="36"/>
        <v>2020</v>
      </c>
      <c r="D2328" s="9" t="str">
        <f>TEXT(salestable[[#This Row],[OrderDate]],"MMM")</f>
        <v>Apr</v>
      </c>
      <c r="E2328" s="9" t="s">
        <v>6361</v>
      </c>
      <c r="F2328" s="9" t="s">
        <v>1092</v>
      </c>
      <c r="G2328" s="9" t="s">
        <v>261</v>
      </c>
      <c r="H2328" s="9" t="s">
        <v>262</v>
      </c>
      <c r="I2328" s="9" t="s">
        <v>38</v>
      </c>
      <c r="J2328" s="9" t="s">
        <v>26</v>
      </c>
      <c r="K2328" s="25">
        <v>3</v>
      </c>
      <c r="L2328" s="11">
        <v>138.1</v>
      </c>
      <c r="M2328" s="12">
        <v>0</v>
      </c>
      <c r="N2328" s="13">
        <v>20.72</v>
      </c>
      <c r="O2328" s="13">
        <v>5.22</v>
      </c>
      <c r="P2328" s="13">
        <v>440.24</v>
      </c>
      <c r="Q2328" s="9" t="s">
        <v>69</v>
      </c>
      <c r="R2328" s="9" t="s">
        <v>28</v>
      </c>
      <c r="S2328" s="9" t="s">
        <v>145</v>
      </c>
      <c r="T2328" s="9" t="s">
        <v>146</v>
      </c>
      <c r="U2328" s="9" t="s">
        <v>43</v>
      </c>
      <c r="V2328" s="9" t="s">
        <v>2654</v>
      </c>
    </row>
    <row r="2329" spans="1:22" ht="17.100000000000001" customHeight="1" x14ac:dyDescent="0.25">
      <c r="A2329" s="29" t="s">
        <v>6362</v>
      </c>
      <c r="B2329" s="15">
        <v>44081</v>
      </c>
      <c r="C2329" s="9">
        <f t="shared" si="36"/>
        <v>2020</v>
      </c>
      <c r="D2329" s="9" t="str">
        <f>TEXT(salestable[[#This Row],[OrderDate]],"MMM")</f>
        <v>Sep</v>
      </c>
      <c r="E2329" s="14" t="s">
        <v>6363</v>
      </c>
      <c r="F2329" s="14" t="s">
        <v>974</v>
      </c>
      <c r="G2329" s="14" t="s">
        <v>319</v>
      </c>
      <c r="H2329" s="14" t="s">
        <v>320</v>
      </c>
      <c r="I2329" s="14" t="s">
        <v>98</v>
      </c>
      <c r="J2329" s="14" t="s">
        <v>26</v>
      </c>
      <c r="K2329" s="25">
        <v>3</v>
      </c>
      <c r="L2329" s="16">
        <v>378.55</v>
      </c>
      <c r="M2329" s="17">
        <v>0</v>
      </c>
      <c r="N2329" s="18">
        <v>56.78</v>
      </c>
      <c r="O2329" s="18">
        <v>7.15</v>
      </c>
      <c r="P2329" s="18">
        <v>1199.58</v>
      </c>
      <c r="Q2329" s="14" t="s">
        <v>40</v>
      </c>
      <c r="R2329" s="14" t="s">
        <v>28</v>
      </c>
      <c r="S2329" s="14" t="s">
        <v>221</v>
      </c>
      <c r="T2329" s="14" t="s">
        <v>222</v>
      </c>
      <c r="U2329" s="14" t="s">
        <v>43</v>
      </c>
      <c r="V2329" s="14" t="s">
        <v>6364</v>
      </c>
    </row>
    <row r="2330" spans="1:22" ht="17.100000000000001" customHeight="1" x14ac:dyDescent="0.25">
      <c r="A2330" s="28" t="s">
        <v>6365</v>
      </c>
      <c r="B2330" s="10">
        <v>44213</v>
      </c>
      <c r="C2330" s="9">
        <f t="shared" si="36"/>
        <v>2021</v>
      </c>
      <c r="D2330" s="9" t="str">
        <f>TEXT(salestable[[#This Row],[OrderDate]],"MMM")</f>
        <v>Jan</v>
      </c>
      <c r="E2330" s="9" t="s">
        <v>6366</v>
      </c>
      <c r="F2330" s="9" t="s">
        <v>1232</v>
      </c>
      <c r="G2330" s="9" t="s">
        <v>151</v>
      </c>
      <c r="H2330" s="9" t="s">
        <v>152</v>
      </c>
      <c r="I2330" s="9" t="s">
        <v>98</v>
      </c>
      <c r="J2330" s="9" t="s">
        <v>256</v>
      </c>
      <c r="K2330" s="25">
        <v>4</v>
      </c>
      <c r="L2330" s="11">
        <v>457.14</v>
      </c>
      <c r="M2330" s="12">
        <v>0.25</v>
      </c>
      <c r="N2330" s="13">
        <v>246.86</v>
      </c>
      <c r="O2330" s="13">
        <v>4.55</v>
      </c>
      <c r="P2330" s="13">
        <v>1622.83</v>
      </c>
      <c r="Q2330" s="9" t="s">
        <v>40</v>
      </c>
      <c r="R2330" s="9" t="s">
        <v>28</v>
      </c>
      <c r="S2330" s="9" t="s">
        <v>228</v>
      </c>
      <c r="T2330" s="9" t="s">
        <v>82</v>
      </c>
      <c r="U2330" s="9" t="s">
        <v>43</v>
      </c>
      <c r="V2330" s="9" t="s">
        <v>6367</v>
      </c>
    </row>
    <row r="2331" spans="1:22" ht="17.100000000000001" customHeight="1" x14ac:dyDescent="0.25">
      <c r="A2331" s="29" t="s">
        <v>6368</v>
      </c>
      <c r="B2331" s="15">
        <v>43837</v>
      </c>
      <c r="C2331" s="9">
        <f t="shared" si="36"/>
        <v>2020</v>
      </c>
      <c r="D2331" s="9" t="str">
        <f>TEXT(salestable[[#This Row],[OrderDate]],"MMM")</f>
        <v>Jan</v>
      </c>
      <c r="E2331" s="14" t="s">
        <v>6369</v>
      </c>
      <c r="F2331" s="14" t="s">
        <v>55</v>
      </c>
      <c r="G2331" s="14" t="s">
        <v>469</v>
      </c>
      <c r="H2331" s="14" t="s">
        <v>470</v>
      </c>
      <c r="I2331" s="14" t="s">
        <v>38</v>
      </c>
      <c r="J2331" s="14" t="s">
        <v>109</v>
      </c>
      <c r="K2331" s="25">
        <v>2</v>
      </c>
      <c r="L2331" s="16">
        <v>71.03</v>
      </c>
      <c r="M2331" s="17">
        <v>0.05</v>
      </c>
      <c r="N2331" s="18">
        <v>24.29</v>
      </c>
      <c r="O2331" s="18">
        <v>10.28</v>
      </c>
      <c r="P2331" s="18">
        <v>169.53</v>
      </c>
      <c r="Q2331" s="14" t="s">
        <v>69</v>
      </c>
      <c r="R2331" s="14" t="s">
        <v>28</v>
      </c>
      <c r="S2331" s="14" t="s">
        <v>145</v>
      </c>
      <c r="T2331" s="14" t="s">
        <v>146</v>
      </c>
      <c r="U2331" s="14" t="s">
        <v>43</v>
      </c>
      <c r="V2331" s="14" t="s">
        <v>2473</v>
      </c>
    </row>
    <row r="2332" spans="1:22" ht="17.100000000000001" customHeight="1" x14ac:dyDescent="0.25">
      <c r="A2332" s="28" t="s">
        <v>6370</v>
      </c>
      <c r="B2332" s="10">
        <v>44289</v>
      </c>
      <c r="C2332" s="9">
        <f t="shared" si="36"/>
        <v>2021</v>
      </c>
      <c r="D2332" s="9" t="str">
        <f>TEXT(salestable[[#This Row],[OrderDate]],"MMM")</f>
        <v>Apr</v>
      </c>
      <c r="E2332" s="9" t="s">
        <v>6371</v>
      </c>
      <c r="F2332" s="9" t="s">
        <v>1205</v>
      </c>
      <c r="G2332" s="9" t="s">
        <v>48</v>
      </c>
      <c r="H2332" s="9" t="s">
        <v>49</v>
      </c>
      <c r="I2332" s="9" t="s">
        <v>50</v>
      </c>
      <c r="J2332" s="9" t="s">
        <v>39</v>
      </c>
      <c r="K2332" s="25">
        <v>1</v>
      </c>
      <c r="L2332" s="11">
        <v>238.9</v>
      </c>
      <c r="M2332" s="12">
        <v>0.2</v>
      </c>
      <c r="N2332" s="13">
        <v>22.93</v>
      </c>
      <c r="O2332" s="13">
        <v>0.54</v>
      </c>
      <c r="P2332" s="13">
        <v>214.59</v>
      </c>
      <c r="Q2332" s="9" t="s">
        <v>153</v>
      </c>
      <c r="R2332" s="9" t="s">
        <v>28</v>
      </c>
      <c r="S2332" s="9" t="s">
        <v>51</v>
      </c>
      <c r="T2332" s="9" t="s">
        <v>42</v>
      </c>
      <c r="U2332" s="9" t="s">
        <v>43</v>
      </c>
      <c r="V2332" s="9" t="s">
        <v>1733</v>
      </c>
    </row>
    <row r="2333" spans="1:22" ht="17.100000000000001" customHeight="1" x14ac:dyDescent="0.25">
      <c r="A2333" s="29" t="s">
        <v>6372</v>
      </c>
      <c r="B2333" s="15">
        <v>44938</v>
      </c>
      <c r="C2333" s="9">
        <f t="shared" si="36"/>
        <v>2023</v>
      </c>
      <c r="D2333" s="9" t="str">
        <f>TEXT(salestable[[#This Row],[OrderDate]],"MMM")</f>
        <v>Jan</v>
      </c>
      <c r="E2333" s="14" t="s">
        <v>6373</v>
      </c>
      <c r="F2333" s="14" t="s">
        <v>65</v>
      </c>
      <c r="G2333" s="14" t="s">
        <v>172</v>
      </c>
      <c r="H2333" s="14" t="s">
        <v>173</v>
      </c>
      <c r="I2333" s="14" t="s">
        <v>108</v>
      </c>
      <c r="J2333" s="14" t="s">
        <v>123</v>
      </c>
      <c r="K2333" s="25">
        <v>5</v>
      </c>
      <c r="L2333" s="16">
        <v>64.209999999999994</v>
      </c>
      <c r="M2333" s="17">
        <v>0</v>
      </c>
      <c r="N2333" s="18">
        <v>57.79</v>
      </c>
      <c r="O2333" s="18">
        <v>1.0900000000000001</v>
      </c>
      <c r="P2333" s="18">
        <v>379.93</v>
      </c>
      <c r="Q2333" s="14" t="s">
        <v>153</v>
      </c>
      <c r="R2333" s="14" t="s">
        <v>28</v>
      </c>
      <c r="S2333" s="14" t="s">
        <v>221</v>
      </c>
      <c r="T2333" s="14" t="s">
        <v>222</v>
      </c>
      <c r="U2333" s="14" t="s">
        <v>43</v>
      </c>
      <c r="V2333" s="14" t="s">
        <v>2346</v>
      </c>
    </row>
    <row r="2334" spans="1:22" ht="17.100000000000001" customHeight="1" x14ac:dyDescent="0.25">
      <c r="A2334" s="28" t="s">
        <v>6374</v>
      </c>
      <c r="B2334" s="10">
        <v>44038</v>
      </c>
      <c r="C2334" s="9">
        <f t="shared" si="36"/>
        <v>2020</v>
      </c>
      <c r="D2334" s="9" t="str">
        <f>TEXT(salestable[[#This Row],[OrderDate]],"MMM")</f>
        <v>Jul</v>
      </c>
      <c r="E2334" s="9" t="s">
        <v>6375</v>
      </c>
      <c r="F2334" s="9" t="s">
        <v>373</v>
      </c>
      <c r="G2334" s="9" t="s">
        <v>87</v>
      </c>
      <c r="H2334" s="9" t="s">
        <v>88</v>
      </c>
      <c r="I2334" s="9" t="s">
        <v>180</v>
      </c>
      <c r="J2334" s="9" t="s">
        <v>58</v>
      </c>
      <c r="K2334" s="25">
        <v>2</v>
      </c>
      <c r="L2334" s="11">
        <v>211.22</v>
      </c>
      <c r="M2334" s="12">
        <v>0.05</v>
      </c>
      <c r="N2334" s="13">
        <v>48.16</v>
      </c>
      <c r="O2334" s="13">
        <v>3.8</v>
      </c>
      <c r="P2334" s="13">
        <v>453.28</v>
      </c>
      <c r="Q2334" s="9" t="s">
        <v>80</v>
      </c>
      <c r="R2334" s="9" t="s">
        <v>28</v>
      </c>
      <c r="S2334" s="9" t="s">
        <v>182</v>
      </c>
      <c r="T2334" s="9" t="s">
        <v>183</v>
      </c>
      <c r="U2334" s="9" t="s">
        <v>43</v>
      </c>
      <c r="V2334" s="9" t="s">
        <v>1659</v>
      </c>
    </row>
    <row r="2335" spans="1:22" ht="17.100000000000001" customHeight="1" x14ac:dyDescent="0.25">
      <c r="A2335" s="29" t="s">
        <v>6376</v>
      </c>
      <c r="B2335" s="15">
        <v>44730</v>
      </c>
      <c r="C2335" s="9">
        <f t="shared" si="36"/>
        <v>2022</v>
      </c>
      <c r="D2335" s="9" t="str">
        <f>TEXT(salestable[[#This Row],[OrderDate]],"MMM")</f>
        <v>Jun</v>
      </c>
      <c r="E2335" s="14" t="s">
        <v>6377</v>
      </c>
      <c r="F2335" s="14" t="s">
        <v>894</v>
      </c>
      <c r="G2335" s="14" t="s">
        <v>380</v>
      </c>
      <c r="H2335" s="14" t="s">
        <v>381</v>
      </c>
      <c r="I2335" s="14" t="s">
        <v>108</v>
      </c>
      <c r="J2335" s="14" t="s">
        <v>79</v>
      </c>
      <c r="K2335" s="25">
        <v>1</v>
      </c>
      <c r="L2335" s="16">
        <v>114.9</v>
      </c>
      <c r="M2335" s="17">
        <v>0</v>
      </c>
      <c r="N2335" s="18">
        <v>13.79</v>
      </c>
      <c r="O2335" s="18">
        <v>1.79</v>
      </c>
      <c r="P2335" s="18">
        <v>130.47999999999999</v>
      </c>
      <c r="Q2335" s="14" t="s">
        <v>27</v>
      </c>
      <c r="R2335" s="14" t="s">
        <v>28</v>
      </c>
      <c r="S2335" s="14" t="s">
        <v>41</v>
      </c>
      <c r="T2335" s="14" t="s">
        <v>42</v>
      </c>
      <c r="U2335" s="14" t="s">
        <v>43</v>
      </c>
      <c r="V2335" s="14" t="s">
        <v>6378</v>
      </c>
    </row>
    <row r="2336" spans="1:22" ht="17.100000000000001" customHeight="1" x14ac:dyDescent="0.25">
      <c r="A2336" s="28" t="s">
        <v>6379</v>
      </c>
      <c r="B2336" s="10">
        <v>45244</v>
      </c>
      <c r="C2336" s="9">
        <f t="shared" si="36"/>
        <v>2023</v>
      </c>
      <c r="D2336" s="9" t="str">
        <f>TEXT(salestable[[#This Row],[OrderDate]],"MMM")</f>
        <v>Nov</v>
      </c>
      <c r="E2336" s="9" t="s">
        <v>6380</v>
      </c>
      <c r="F2336" s="9" t="s">
        <v>960</v>
      </c>
      <c r="G2336" s="9" t="s">
        <v>492</v>
      </c>
      <c r="H2336" s="9" t="s">
        <v>493</v>
      </c>
      <c r="I2336" s="9" t="s">
        <v>25</v>
      </c>
      <c r="J2336" s="9" t="s">
        <v>79</v>
      </c>
      <c r="K2336" s="25">
        <v>2</v>
      </c>
      <c r="L2336" s="11">
        <v>251.67</v>
      </c>
      <c r="M2336" s="12">
        <v>0.05</v>
      </c>
      <c r="N2336" s="13">
        <v>23.91</v>
      </c>
      <c r="O2336" s="13">
        <v>11.24</v>
      </c>
      <c r="P2336" s="13">
        <v>513.32000000000005</v>
      </c>
      <c r="Q2336" s="9" t="s">
        <v>69</v>
      </c>
      <c r="R2336" s="9" t="s">
        <v>28</v>
      </c>
      <c r="S2336" s="9" t="s">
        <v>182</v>
      </c>
      <c r="T2336" s="9" t="s">
        <v>183</v>
      </c>
      <c r="U2336" s="9" t="s">
        <v>43</v>
      </c>
      <c r="V2336" s="9" t="s">
        <v>4546</v>
      </c>
    </row>
    <row r="2337" spans="1:22" ht="17.100000000000001" customHeight="1" x14ac:dyDescent="0.25">
      <c r="A2337" s="29" t="s">
        <v>6381</v>
      </c>
      <c r="B2337" s="15">
        <v>45168</v>
      </c>
      <c r="C2337" s="9">
        <f t="shared" si="36"/>
        <v>2023</v>
      </c>
      <c r="D2337" s="9" t="str">
        <f>TEXT(salestable[[#This Row],[OrderDate]],"MMM")</f>
        <v>Aug</v>
      </c>
      <c r="E2337" s="14" t="s">
        <v>6382</v>
      </c>
      <c r="F2337" s="14" t="s">
        <v>220</v>
      </c>
      <c r="G2337" s="14" t="s">
        <v>675</v>
      </c>
      <c r="H2337" s="14" t="s">
        <v>676</v>
      </c>
      <c r="I2337" s="14" t="s">
        <v>38</v>
      </c>
      <c r="J2337" s="14" t="s">
        <v>26</v>
      </c>
      <c r="K2337" s="25">
        <v>2</v>
      </c>
      <c r="L2337" s="16">
        <v>367.27</v>
      </c>
      <c r="M2337" s="17">
        <v>0.15</v>
      </c>
      <c r="N2337" s="18">
        <v>49.95</v>
      </c>
      <c r="O2337" s="18">
        <v>2.5499999999999998</v>
      </c>
      <c r="P2337" s="18">
        <v>676.86</v>
      </c>
      <c r="Q2337" s="14" t="s">
        <v>69</v>
      </c>
      <c r="R2337" s="14" t="s">
        <v>132</v>
      </c>
      <c r="S2337" s="14" t="s">
        <v>221</v>
      </c>
      <c r="T2337" s="14" t="s">
        <v>222</v>
      </c>
      <c r="U2337" s="14" t="s">
        <v>43</v>
      </c>
      <c r="V2337" s="14" t="s">
        <v>717</v>
      </c>
    </row>
    <row r="2338" spans="1:22" ht="17.100000000000001" customHeight="1" x14ac:dyDescent="0.25">
      <c r="A2338" s="28" t="s">
        <v>6383</v>
      </c>
      <c r="B2338" s="10">
        <v>43852</v>
      </c>
      <c r="C2338" s="9">
        <f t="shared" si="36"/>
        <v>2020</v>
      </c>
      <c r="D2338" s="9" t="str">
        <f>TEXT(salestable[[#This Row],[OrderDate]],"MMM")</f>
        <v>Jan</v>
      </c>
      <c r="E2338" s="9" t="s">
        <v>6384</v>
      </c>
      <c r="F2338" s="9" t="s">
        <v>944</v>
      </c>
      <c r="G2338" s="9" t="s">
        <v>261</v>
      </c>
      <c r="H2338" s="9" t="s">
        <v>262</v>
      </c>
      <c r="I2338" s="9" t="s">
        <v>180</v>
      </c>
      <c r="J2338" s="9" t="s">
        <v>68</v>
      </c>
      <c r="K2338" s="25">
        <v>2</v>
      </c>
      <c r="L2338" s="11">
        <v>336.46</v>
      </c>
      <c r="M2338" s="12">
        <v>0</v>
      </c>
      <c r="N2338" s="13">
        <v>33.65</v>
      </c>
      <c r="O2338" s="13">
        <v>12.06</v>
      </c>
      <c r="P2338" s="13">
        <v>718.63</v>
      </c>
      <c r="Q2338" s="9" t="s">
        <v>40</v>
      </c>
      <c r="R2338" s="9" t="s">
        <v>28</v>
      </c>
      <c r="S2338" s="9" t="s">
        <v>139</v>
      </c>
      <c r="T2338" s="9" t="s">
        <v>140</v>
      </c>
      <c r="U2338" s="9" t="s">
        <v>43</v>
      </c>
      <c r="V2338" s="9" t="s">
        <v>3415</v>
      </c>
    </row>
    <row r="2339" spans="1:22" ht="17.100000000000001" customHeight="1" x14ac:dyDescent="0.25">
      <c r="A2339" s="29" t="s">
        <v>6385</v>
      </c>
      <c r="B2339" s="15">
        <v>44240</v>
      </c>
      <c r="C2339" s="9">
        <f t="shared" si="36"/>
        <v>2021</v>
      </c>
      <c r="D2339" s="9" t="str">
        <f>TEXT(salestable[[#This Row],[OrderDate]],"MMM")</f>
        <v>Feb</v>
      </c>
      <c r="E2339" s="14" t="s">
        <v>6386</v>
      </c>
      <c r="F2339" s="14" t="s">
        <v>1092</v>
      </c>
      <c r="G2339" s="14" t="s">
        <v>492</v>
      </c>
      <c r="H2339" s="14" t="s">
        <v>493</v>
      </c>
      <c r="I2339" s="14" t="s">
        <v>38</v>
      </c>
      <c r="J2339" s="14" t="s">
        <v>354</v>
      </c>
      <c r="K2339" s="25">
        <v>3</v>
      </c>
      <c r="L2339" s="16">
        <v>552.84</v>
      </c>
      <c r="M2339" s="17">
        <v>0</v>
      </c>
      <c r="N2339" s="18">
        <v>199.02</v>
      </c>
      <c r="O2339" s="18">
        <v>1.04</v>
      </c>
      <c r="P2339" s="18">
        <v>1858.58</v>
      </c>
      <c r="Q2339" s="14" t="s">
        <v>27</v>
      </c>
      <c r="R2339" s="14" t="s">
        <v>28</v>
      </c>
      <c r="S2339" s="14" t="s">
        <v>166</v>
      </c>
      <c r="T2339" s="14" t="s">
        <v>167</v>
      </c>
      <c r="U2339" s="14" t="s">
        <v>43</v>
      </c>
      <c r="V2339" s="14" t="s">
        <v>5061</v>
      </c>
    </row>
    <row r="2340" spans="1:22" ht="17.100000000000001" customHeight="1" x14ac:dyDescent="0.25">
      <c r="A2340" s="28" t="s">
        <v>6387</v>
      </c>
      <c r="B2340" s="10">
        <v>44725</v>
      </c>
      <c r="C2340" s="9">
        <f t="shared" si="36"/>
        <v>2022</v>
      </c>
      <c r="D2340" s="9" t="str">
        <f>TEXT(salestable[[#This Row],[OrderDate]],"MMM")</f>
        <v>Jun</v>
      </c>
      <c r="E2340" s="9" t="s">
        <v>6388</v>
      </c>
      <c r="F2340" s="9" t="s">
        <v>660</v>
      </c>
      <c r="G2340" s="9" t="s">
        <v>106</v>
      </c>
      <c r="H2340" s="9" t="s">
        <v>107</v>
      </c>
      <c r="I2340" s="9" t="s">
        <v>98</v>
      </c>
      <c r="J2340" s="9" t="s">
        <v>26</v>
      </c>
      <c r="K2340" s="25">
        <v>4</v>
      </c>
      <c r="L2340" s="11">
        <v>300.31</v>
      </c>
      <c r="M2340" s="12">
        <v>0.2</v>
      </c>
      <c r="N2340" s="13">
        <v>0</v>
      </c>
      <c r="O2340" s="13">
        <v>7.15</v>
      </c>
      <c r="P2340" s="13">
        <v>968.14</v>
      </c>
      <c r="Q2340" s="9" t="s">
        <v>69</v>
      </c>
      <c r="R2340" s="9" t="s">
        <v>132</v>
      </c>
      <c r="S2340" s="9" t="s">
        <v>166</v>
      </c>
      <c r="T2340" s="9" t="s">
        <v>167</v>
      </c>
      <c r="U2340" s="9" t="s">
        <v>43</v>
      </c>
      <c r="V2340" s="9" t="s">
        <v>2738</v>
      </c>
    </row>
    <row r="2341" spans="1:22" ht="17.100000000000001" customHeight="1" x14ac:dyDescent="0.25">
      <c r="A2341" s="29" t="s">
        <v>6389</v>
      </c>
      <c r="B2341" s="15">
        <v>44345</v>
      </c>
      <c r="C2341" s="9">
        <f t="shared" si="36"/>
        <v>2021</v>
      </c>
      <c r="D2341" s="9" t="str">
        <f>TEXT(salestable[[#This Row],[OrderDate]],"MMM")</f>
        <v>May</v>
      </c>
      <c r="E2341" s="14" t="s">
        <v>6390</v>
      </c>
      <c r="F2341" s="14" t="s">
        <v>674</v>
      </c>
      <c r="G2341" s="14" t="s">
        <v>114</v>
      </c>
      <c r="H2341" s="14" t="s">
        <v>115</v>
      </c>
      <c r="I2341" s="14" t="s">
        <v>180</v>
      </c>
      <c r="J2341" s="14" t="s">
        <v>263</v>
      </c>
      <c r="K2341" s="25">
        <v>3</v>
      </c>
      <c r="L2341" s="16">
        <v>296.66000000000003</v>
      </c>
      <c r="M2341" s="17">
        <v>0.2</v>
      </c>
      <c r="N2341" s="18">
        <v>56.96</v>
      </c>
      <c r="O2341" s="18">
        <v>9.68</v>
      </c>
      <c r="P2341" s="18">
        <v>778.62</v>
      </c>
      <c r="Q2341" s="14" t="s">
        <v>40</v>
      </c>
      <c r="R2341" s="14" t="s">
        <v>28</v>
      </c>
      <c r="S2341" s="14" t="s">
        <v>166</v>
      </c>
      <c r="T2341" s="14" t="s">
        <v>167</v>
      </c>
      <c r="U2341" s="14" t="s">
        <v>43</v>
      </c>
      <c r="V2341" s="14" t="s">
        <v>3580</v>
      </c>
    </row>
    <row r="2342" spans="1:22" ht="17.100000000000001" customHeight="1" x14ac:dyDescent="0.25">
      <c r="A2342" s="28" t="s">
        <v>6391</v>
      </c>
      <c r="B2342" s="10">
        <v>44981</v>
      </c>
      <c r="C2342" s="9">
        <f t="shared" si="36"/>
        <v>2023</v>
      </c>
      <c r="D2342" s="9" t="str">
        <f>TEXT(salestable[[#This Row],[OrderDate]],"MMM")</f>
        <v>Feb</v>
      </c>
      <c r="E2342" s="9" t="s">
        <v>6392</v>
      </c>
      <c r="F2342" s="9" t="s">
        <v>285</v>
      </c>
      <c r="G2342" s="9" t="s">
        <v>137</v>
      </c>
      <c r="H2342" s="9" t="s">
        <v>138</v>
      </c>
      <c r="I2342" s="9" t="s">
        <v>25</v>
      </c>
      <c r="J2342" s="9" t="s">
        <v>256</v>
      </c>
      <c r="K2342" s="25">
        <v>2</v>
      </c>
      <c r="L2342" s="11">
        <v>126.67</v>
      </c>
      <c r="M2342" s="12">
        <v>0.05</v>
      </c>
      <c r="N2342" s="13">
        <v>12.03</v>
      </c>
      <c r="O2342" s="13">
        <v>5.0199999999999996</v>
      </c>
      <c r="P2342" s="13">
        <v>257.72000000000003</v>
      </c>
      <c r="Q2342" s="9" t="s">
        <v>69</v>
      </c>
      <c r="R2342" s="9" t="s">
        <v>28</v>
      </c>
      <c r="S2342" s="9" t="s">
        <v>221</v>
      </c>
      <c r="T2342" s="9" t="s">
        <v>222</v>
      </c>
      <c r="U2342" s="9" t="s">
        <v>235</v>
      </c>
      <c r="V2342" s="9" t="s">
        <v>1970</v>
      </c>
    </row>
    <row r="2343" spans="1:22" ht="17.100000000000001" customHeight="1" x14ac:dyDescent="0.25">
      <c r="A2343" s="29" t="s">
        <v>6393</v>
      </c>
      <c r="B2343" s="15">
        <v>44639</v>
      </c>
      <c r="C2343" s="9">
        <f t="shared" si="36"/>
        <v>2022</v>
      </c>
      <c r="D2343" s="9" t="str">
        <f>TEXT(salestable[[#This Row],[OrderDate]],"MMM")</f>
        <v>Mar</v>
      </c>
      <c r="E2343" s="14" t="s">
        <v>6394</v>
      </c>
      <c r="F2343" s="14" t="s">
        <v>1372</v>
      </c>
      <c r="G2343" s="14" t="s">
        <v>106</v>
      </c>
      <c r="H2343" s="14" t="s">
        <v>107</v>
      </c>
      <c r="I2343" s="14" t="s">
        <v>98</v>
      </c>
      <c r="J2343" s="14" t="s">
        <v>354</v>
      </c>
      <c r="K2343" s="25">
        <v>3</v>
      </c>
      <c r="L2343" s="16">
        <v>167.9</v>
      </c>
      <c r="M2343" s="17">
        <v>0.1</v>
      </c>
      <c r="N2343" s="18">
        <v>22.67</v>
      </c>
      <c r="O2343" s="18">
        <v>4.17</v>
      </c>
      <c r="P2343" s="18">
        <v>480.17</v>
      </c>
      <c r="Q2343" s="14" t="s">
        <v>59</v>
      </c>
      <c r="R2343" s="14" t="s">
        <v>28</v>
      </c>
      <c r="S2343" s="14" t="s">
        <v>89</v>
      </c>
      <c r="T2343" s="14" t="s">
        <v>90</v>
      </c>
      <c r="U2343" s="14" t="s">
        <v>31</v>
      </c>
      <c r="V2343" s="14" t="s">
        <v>3035</v>
      </c>
    </row>
    <row r="2344" spans="1:22" ht="17.100000000000001" customHeight="1" x14ac:dyDescent="0.25">
      <c r="A2344" s="28" t="s">
        <v>6395</v>
      </c>
      <c r="B2344" s="10">
        <v>45554</v>
      </c>
      <c r="C2344" s="9">
        <f t="shared" si="36"/>
        <v>2024</v>
      </c>
      <c r="D2344" s="9" t="str">
        <f>TEXT(salestable[[#This Row],[OrderDate]],"MMM")</f>
        <v>Sep</v>
      </c>
      <c r="E2344" s="9" t="s">
        <v>6396</v>
      </c>
      <c r="F2344" s="9" t="s">
        <v>347</v>
      </c>
      <c r="G2344" s="9" t="s">
        <v>574</v>
      </c>
      <c r="H2344" s="9" t="s">
        <v>575</v>
      </c>
      <c r="I2344" s="9" t="s">
        <v>98</v>
      </c>
      <c r="J2344" s="9" t="s">
        <v>26</v>
      </c>
      <c r="K2344" s="25">
        <v>5</v>
      </c>
      <c r="L2344" s="11">
        <v>14.57</v>
      </c>
      <c r="M2344" s="12">
        <v>0.2</v>
      </c>
      <c r="N2344" s="13">
        <v>2.91</v>
      </c>
      <c r="O2344" s="13">
        <v>14.54</v>
      </c>
      <c r="P2344" s="13">
        <v>75.73</v>
      </c>
      <c r="Q2344" s="9" t="s">
        <v>69</v>
      </c>
      <c r="R2344" s="9" t="s">
        <v>28</v>
      </c>
      <c r="S2344" s="9" t="s">
        <v>182</v>
      </c>
      <c r="T2344" s="9" t="s">
        <v>183</v>
      </c>
      <c r="U2344" s="9" t="s">
        <v>31</v>
      </c>
      <c r="V2344" s="9" t="s">
        <v>6397</v>
      </c>
    </row>
    <row r="2345" spans="1:22" ht="17.100000000000001" customHeight="1" x14ac:dyDescent="0.25">
      <c r="A2345" s="29" t="s">
        <v>6398</v>
      </c>
      <c r="B2345" s="15">
        <v>44704</v>
      </c>
      <c r="C2345" s="9">
        <f t="shared" si="36"/>
        <v>2022</v>
      </c>
      <c r="D2345" s="9" t="str">
        <f>TEXT(salestable[[#This Row],[OrderDate]],"MMM")</f>
        <v>May</v>
      </c>
      <c r="E2345" s="14" t="s">
        <v>6399</v>
      </c>
      <c r="F2345" s="14" t="s">
        <v>811</v>
      </c>
      <c r="G2345" s="14" t="s">
        <v>492</v>
      </c>
      <c r="H2345" s="14" t="s">
        <v>493</v>
      </c>
      <c r="I2345" s="14" t="s">
        <v>50</v>
      </c>
      <c r="J2345" s="14" t="s">
        <v>26</v>
      </c>
      <c r="K2345" s="25">
        <v>5</v>
      </c>
      <c r="L2345" s="16">
        <v>555.55999999999995</v>
      </c>
      <c r="M2345" s="17">
        <v>0</v>
      </c>
      <c r="N2345" s="18">
        <v>333.34</v>
      </c>
      <c r="O2345" s="18">
        <v>1.6</v>
      </c>
      <c r="P2345" s="18">
        <v>3112.74</v>
      </c>
      <c r="Q2345" s="14" t="s">
        <v>40</v>
      </c>
      <c r="R2345" s="14" t="s">
        <v>28</v>
      </c>
      <c r="S2345" s="14" t="s">
        <v>100</v>
      </c>
      <c r="T2345" s="14" t="s">
        <v>101</v>
      </c>
      <c r="U2345" s="14" t="s">
        <v>43</v>
      </c>
      <c r="V2345" s="14" t="s">
        <v>5226</v>
      </c>
    </row>
    <row r="2346" spans="1:22" ht="17.100000000000001" customHeight="1" x14ac:dyDescent="0.25">
      <c r="A2346" s="28" t="s">
        <v>6400</v>
      </c>
      <c r="B2346" s="10">
        <v>43844</v>
      </c>
      <c r="C2346" s="9">
        <f t="shared" si="36"/>
        <v>2020</v>
      </c>
      <c r="D2346" s="9" t="str">
        <f>TEXT(salestable[[#This Row],[OrderDate]],"MMM")</f>
        <v>Jan</v>
      </c>
      <c r="E2346" s="9" t="s">
        <v>6401</v>
      </c>
      <c r="F2346" s="9" t="s">
        <v>885</v>
      </c>
      <c r="G2346" s="9" t="s">
        <v>56</v>
      </c>
      <c r="H2346" s="9" t="s">
        <v>57</v>
      </c>
      <c r="I2346" s="9" t="s">
        <v>108</v>
      </c>
      <c r="J2346" s="9" t="s">
        <v>68</v>
      </c>
      <c r="K2346" s="25">
        <v>5</v>
      </c>
      <c r="L2346" s="11">
        <v>594.59</v>
      </c>
      <c r="M2346" s="12">
        <v>0</v>
      </c>
      <c r="N2346" s="13">
        <v>237.84</v>
      </c>
      <c r="O2346" s="13">
        <v>14.2</v>
      </c>
      <c r="P2346" s="13">
        <v>3224.99</v>
      </c>
      <c r="Q2346" s="9" t="s">
        <v>80</v>
      </c>
      <c r="R2346" s="9" t="s">
        <v>132</v>
      </c>
      <c r="S2346" s="9" t="s">
        <v>116</v>
      </c>
      <c r="T2346" s="9" t="s">
        <v>42</v>
      </c>
      <c r="U2346" s="9" t="s">
        <v>43</v>
      </c>
      <c r="V2346" s="9" t="s">
        <v>882</v>
      </c>
    </row>
    <row r="2347" spans="1:22" ht="17.100000000000001" customHeight="1" x14ac:dyDescent="0.25">
      <c r="A2347" s="29" t="s">
        <v>6402</v>
      </c>
      <c r="B2347" s="15">
        <v>44801</v>
      </c>
      <c r="C2347" s="9">
        <f t="shared" si="36"/>
        <v>2022</v>
      </c>
      <c r="D2347" s="9" t="str">
        <f>TEXT(salestable[[#This Row],[OrderDate]],"MMM")</f>
        <v>Aug</v>
      </c>
      <c r="E2347" s="14" t="s">
        <v>6403</v>
      </c>
      <c r="F2347" s="14" t="s">
        <v>1458</v>
      </c>
      <c r="G2347" s="14" t="s">
        <v>434</v>
      </c>
      <c r="H2347" s="14" t="s">
        <v>435</v>
      </c>
      <c r="I2347" s="14" t="s">
        <v>38</v>
      </c>
      <c r="J2347" s="14" t="s">
        <v>263</v>
      </c>
      <c r="K2347" s="25">
        <v>5</v>
      </c>
      <c r="L2347" s="16">
        <v>69.959999999999994</v>
      </c>
      <c r="M2347" s="17">
        <v>0</v>
      </c>
      <c r="N2347" s="18">
        <v>17.489999999999998</v>
      </c>
      <c r="O2347" s="18">
        <v>9.94</v>
      </c>
      <c r="P2347" s="18">
        <v>377.23</v>
      </c>
      <c r="Q2347" s="14" t="s">
        <v>80</v>
      </c>
      <c r="R2347" s="14" t="s">
        <v>181</v>
      </c>
      <c r="S2347" s="14" t="s">
        <v>81</v>
      </c>
      <c r="T2347" s="14" t="s">
        <v>82</v>
      </c>
      <c r="U2347" s="14" t="s">
        <v>31</v>
      </c>
      <c r="V2347" s="14" t="s">
        <v>2898</v>
      </c>
    </row>
    <row r="2348" spans="1:22" ht="17.100000000000001" customHeight="1" x14ac:dyDescent="0.25">
      <c r="A2348" s="28" t="s">
        <v>6404</v>
      </c>
      <c r="B2348" s="10">
        <v>44808</v>
      </c>
      <c r="C2348" s="9">
        <f t="shared" si="36"/>
        <v>2022</v>
      </c>
      <c r="D2348" s="9" t="str">
        <f>TEXT(salestable[[#This Row],[OrderDate]],"MMM")</f>
        <v>Sep</v>
      </c>
      <c r="E2348" s="9" t="s">
        <v>6405</v>
      </c>
      <c r="F2348" s="9" t="s">
        <v>1636</v>
      </c>
      <c r="G2348" s="9" t="s">
        <v>391</v>
      </c>
      <c r="H2348" s="9" t="s">
        <v>392</v>
      </c>
      <c r="I2348" s="9" t="s">
        <v>38</v>
      </c>
      <c r="J2348" s="9" t="s">
        <v>79</v>
      </c>
      <c r="K2348" s="25">
        <v>2</v>
      </c>
      <c r="L2348" s="11">
        <v>267.92</v>
      </c>
      <c r="M2348" s="12">
        <v>0</v>
      </c>
      <c r="N2348" s="13">
        <v>0</v>
      </c>
      <c r="O2348" s="13">
        <v>11.48</v>
      </c>
      <c r="P2348" s="13">
        <v>547.32000000000005</v>
      </c>
      <c r="Q2348" s="9" t="s">
        <v>69</v>
      </c>
      <c r="R2348" s="9" t="s">
        <v>28</v>
      </c>
      <c r="S2348" s="9" t="s">
        <v>71</v>
      </c>
      <c r="T2348" s="9" t="s">
        <v>42</v>
      </c>
      <c r="U2348" s="9" t="s">
        <v>72</v>
      </c>
      <c r="V2348" s="9" t="s">
        <v>6406</v>
      </c>
    </row>
    <row r="2349" spans="1:22" ht="17.100000000000001" customHeight="1" x14ac:dyDescent="0.25">
      <c r="A2349" s="29" t="s">
        <v>6407</v>
      </c>
      <c r="B2349" s="15">
        <v>44844</v>
      </c>
      <c r="C2349" s="9">
        <f t="shared" si="36"/>
        <v>2022</v>
      </c>
      <c r="D2349" s="9" t="str">
        <f>TEXT(salestable[[#This Row],[OrderDate]],"MMM")</f>
        <v>Oct</v>
      </c>
      <c r="E2349" s="14" t="s">
        <v>6408</v>
      </c>
      <c r="F2349" s="14" t="s">
        <v>694</v>
      </c>
      <c r="G2349" s="14" t="s">
        <v>114</v>
      </c>
      <c r="H2349" s="14" t="s">
        <v>115</v>
      </c>
      <c r="I2349" s="14" t="s">
        <v>98</v>
      </c>
      <c r="J2349" s="14" t="s">
        <v>256</v>
      </c>
      <c r="K2349" s="25">
        <v>1</v>
      </c>
      <c r="L2349" s="16">
        <v>14.88</v>
      </c>
      <c r="M2349" s="17">
        <v>0</v>
      </c>
      <c r="N2349" s="18">
        <v>0.74</v>
      </c>
      <c r="O2349" s="18">
        <v>6.52</v>
      </c>
      <c r="P2349" s="18">
        <v>22.14</v>
      </c>
      <c r="Q2349" s="14" t="s">
        <v>153</v>
      </c>
      <c r="R2349" s="14" t="s">
        <v>132</v>
      </c>
      <c r="S2349" s="14" t="s">
        <v>51</v>
      </c>
      <c r="T2349" s="14" t="s">
        <v>42</v>
      </c>
      <c r="U2349" s="14" t="s">
        <v>43</v>
      </c>
      <c r="V2349" s="14" t="s">
        <v>5648</v>
      </c>
    </row>
    <row r="2350" spans="1:22" ht="17.100000000000001" customHeight="1" x14ac:dyDescent="0.25">
      <c r="A2350" s="28" t="s">
        <v>6409</v>
      </c>
      <c r="B2350" s="10">
        <v>44866</v>
      </c>
      <c r="C2350" s="9">
        <f t="shared" si="36"/>
        <v>2022</v>
      </c>
      <c r="D2350" s="9" t="str">
        <f>TEXT(salestable[[#This Row],[OrderDate]],"MMM")</f>
        <v>Nov</v>
      </c>
      <c r="E2350" s="9" t="s">
        <v>6410</v>
      </c>
      <c r="F2350" s="9" t="s">
        <v>573</v>
      </c>
      <c r="G2350" s="9" t="s">
        <v>178</v>
      </c>
      <c r="H2350" s="9" t="s">
        <v>179</v>
      </c>
      <c r="I2350" s="9" t="s">
        <v>180</v>
      </c>
      <c r="J2350" s="9" t="s">
        <v>109</v>
      </c>
      <c r="K2350" s="25">
        <v>4</v>
      </c>
      <c r="L2350" s="11">
        <v>556.05999999999995</v>
      </c>
      <c r="M2350" s="12">
        <v>0</v>
      </c>
      <c r="N2350" s="13">
        <v>177.94</v>
      </c>
      <c r="O2350" s="13">
        <v>14.54</v>
      </c>
      <c r="P2350" s="13">
        <v>2416.7199999999998</v>
      </c>
      <c r="Q2350" s="9" t="s">
        <v>27</v>
      </c>
      <c r="R2350" s="9" t="s">
        <v>28</v>
      </c>
      <c r="S2350" s="9" t="s">
        <v>51</v>
      </c>
      <c r="T2350" s="9" t="s">
        <v>42</v>
      </c>
      <c r="U2350" s="9" t="s">
        <v>43</v>
      </c>
      <c r="V2350" s="9" t="s">
        <v>458</v>
      </c>
    </row>
    <row r="2351" spans="1:22" ht="17.100000000000001" customHeight="1" x14ac:dyDescent="0.25">
      <c r="A2351" s="29" t="s">
        <v>6411</v>
      </c>
      <c r="B2351" s="15">
        <v>43917</v>
      </c>
      <c r="C2351" s="9">
        <f t="shared" si="36"/>
        <v>2020</v>
      </c>
      <c r="D2351" s="9" t="str">
        <f>TEXT(salestable[[#This Row],[OrderDate]],"MMM")</f>
        <v>Mar</v>
      </c>
      <c r="E2351" s="14" t="s">
        <v>6412</v>
      </c>
      <c r="F2351" s="14" t="s">
        <v>953</v>
      </c>
      <c r="G2351" s="14" t="s">
        <v>434</v>
      </c>
      <c r="H2351" s="14" t="s">
        <v>435</v>
      </c>
      <c r="I2351" s="14" t="s">
        <v>38</v>
      </c>
      <c r="J2351" s="14" t="s">
        <v>79</v>
      </c>
      <c r="K2351" s="25">
        <v>1</v>
      </c>
      <c r="L2351" s="16">
        <v>75.7</v>
      </c>
      <c r="M2351" s="17">
        <v>0.3</v>
      </c>
      <c r="N2351" s="18">
        <v>2.65</v>
      </c>
      <c r="O2351" s="18">
        <v>1.31</v>
      </c>
      <c r="P2351" s="18">
        <v>56.95</v>
      </c>
      <c r="Q2351" s="14" t="s">
        <v>69</v>
      </c>
      <c r="R2351" s="14" t="s">
        <v>28</v>
      </c>
      <c r="S2351" s="14" t="s">
        <v>145</v>
      </c>
      <c r="T2351" s="14" t="s">
        <v>146</v>
      </c>
      <c r="U2351" s="14" t="s">
        <v>43</v>
      </c>
      <c r="V2351" s="14" t="s">
        <v>3029</v>
      </c>
    </row>
    <row r="2352" spans="1:22" ht="17.100000000000001" customHeight="1" x14ac:dyDescent="0.25">
      <c r="A2352" s="28" t="s">
        <v>6413</v>
      </c>
      <c r="B2352" s="10">
        <v>45378</v>
      </c>
      <c r="C2352" s="9">
        <f t="shared" si="36"/>
        <v>2024</v>
      </c>
      <c r="D2352" s="9" t="str">
        <f>TEXT(salestable[[#This Row],[OrderDate]],"MMM")</f>
        <v>Mar</v>
      </c>
      <c r="E2352" s="9" t="s">
        <v>6414</v>
      </c>
      <c r="F2352" s="9" t="s">
        <v>1174</v>
      </c>
      <c r="G2352" s="9" t="s">
        <v>592</v>
      </c>
      <c r="H2352" s="9" t="s">
        <v>593</v>
      </c>
      <c r="I2352" s="9" t="s">
        <v>25</v>
      </c>
      <c r="J2352" s="9" t="s">
        <v>26</v>
      </c>
      <c r="K2352" s="25">
        <v>4</v>
      </c>
      <c r="L2352" s="11">
        <v>273.38</v>
      </c>
      <c r="M2352" s="12">
        <v>0</v>
      </c>
      <c r="N2352" s="13">
        <v>196.83</v>
      </c>
      <c r="O2352" s="13">
        <v>4.75</v>
      </c>
      <c r="P2352" s="13">
        <v>1295.0999999999999</v>
      </c>
      <c r="Q2352" s="9" t="s">
        <v>27</v>
      </c>
      <c r="R2352" s="9" t="s">
        <v>28</v>
      </c>
      <c r="S2352" s="9" t="s">
        <v>81</v>
      </c>
      <c r="T2352" s="9" t="s">
        <v>82</v>
      </c>
      <c r="U2352" s="9" t="s">
        <v>235</v>
      </c>
      <c r="V2352" s="9" t="s">
        <v>6415</v>
      </c>
    </row>
    <row r="2353" spans="1:22" ht="17.100000000000001" customHeight="1" x14ac:dyDescent="0.25">
      <c r="A2353" s="29" t="s">
        <v>6416</v>
      </c>
      <c r="B2353" s="15">
        <v>44739</v>
      </c>
      <c r="C2353" s="9">
        <f t="shared" si="36"/>
        <v>2022</v>
      </c>
      <c r="D2353" s="9" t="str">
        <f>TEXT(salestable[[#This Row],[OrderDate]],"MMM")</f>
        <v>Jun</v>
      </c>
      <c r="E2353" s="14" t="s">
        <v>5002</v>
      </c>
      <c r="F2353" s="14" t="s">
        <v>474</v>
      </c>
      <c r="G2353" s="14" t="s">
        <v>164</v>
      </c>
      <c r="H2353" s="14" t="s">
        <v>165</v>
      </c>
      <c r="I2353" s="14" t="s">
        <v>98</v>
      </c>
      <c r="J2353" s="14" t="s">
        <v>68</v>
      </c>
      <c r="K2353" s="25">
        <v>1</v>
      </c>
      <c r="L2353" s="16">
        <v>400.75</v>
      </c>
      <c r="M2353" s="17">
        <v>0</v>
      </c>
      <c r="N2353" s="18">
        <v>32.06</v>
      </c>
      <c r="O2353" s="18">
        <v>12.19</v>
      </c>
      <c r="P2353" s="18">
        <v>445</v>
      </c>
      <c r="Q2353" s="14" t="s">
        <v>69</v>
      </c>
      <c r="R2353" s="14" t="s">
        <v>28</v>
      </c>
      <c r="S2353" s="14" t="s">
        <v>81</v>
      </c>
      <c r="T2353" s="14" t="s">
        <v>82</v>
      </c>
      <c r="U2353" s="14" t="s">
        <v>43</v>
      </c>
      <c r="V2353" s="14" t="s">
        <v>2999</v>
      </c>
    </row>
    <row r="2354" spans="1:22" ht="17.100000000000001" customHeight="1" x14ac:dyDescent="0.25">
      <c r="A2354" s="28" t="s">
        <v>6417</v>
      </c>
      <c r="B2354" s="10">
        <v>45391</v>
      </c>
      <c r="C2354" s="9">
        <f t="shared" si="36"/>
        <v>2024</v>
      </c>
      <c r="D2354" s="9" t="str">
        <f>TEXT(salestable[[#This Row],[OrderDate]],"MMM")</f>
        <v>Apr</v>
      </c>
      <c r="E2354" s="9" t="s">
        <v>4909</v>
      </c>
      <c r="F2354" s="9" t="s">
        <v>271</v>
      </c>
      <c r="G2354" s="9" t="s">
        <v>812</v>
      </c>
      <c r="H2354" s="9" t="s">
        <v>813</v>
      </c>
      <c r="I2354" s="9" t="s">
        <v>38</v>
      </c>
      <c r="J2354" s="9" t="s">
        <v>354</v>
      </c>
      <c r="K2354" s="25">
        <v>5</v>
      </c>
      <c r="L2354" s="11">
        <v>216.96</v>
      </c>
      <c r="M2354" s="12">
        <v>0.25</v>
      </c>
      <c r="N2354" s="13">
        <v>0</v>
      </c>
      <c r="O2354" s="13">
        <v>0.28000000000000003</v>
      </c>
      <c r="P2354" s="13">
        <v>813.88</v>
      </c>
      <c r="Q2354" s="9" t="s">
        <v>80</v>
      </c>
      <c r="R2354" s="9" t="s">
        <v>28</v>
      </c>
      <c r="S2354" s="9" t="s">
        <v>145</v>
      </c>
      <c r="T2354" s="9" t="s">
        <v>146</v>
      </c>
      <c r="U2354" s="9" t="s">
        <v>31</v>
      </c>
      <c r="V2354" s="9" t="s">
        <v>820</v>
      </c>
    </row>
    <row r="2355" spans="1:22" ht="17.100000000000001" customHeight="1" x14ac:dyDescent="0.25">
      <c r="A2355" s="29" t="s">
        <v>6418</v>
      </c>
      <c r="B2355" s="15">
        <v>45155</v>
      </c>
      <c r="C2355" s="9">
        <f t="shared" si="36"/>
        <v>2023</v>
      </c>
      <c r="D2355" s="9" t="str">
        <f>TEXT(salestable[[#This Row],[OrderDate]],"MMM")</f>
        <v>Aug</v>
      </c>
      <c r="E2355" s="14" t="s">
        <v>6419</v>
      </c>
      <c r="F2355" s="14" t="s">
        <v>670</v>
      </c>
      <c r="G2355" s="14" t="s">
        <v>261</v>
      </c>
      <c r="H2355" s="14" t="s">
        <v>262</v>
      </c>
      <c r="I2355" s="14" t="s">
        <v>25</v>
      </c>
      <c r="J2355" s="14" t="s">
        <v>68</v>
      </c>
      <c r="K2355" s="25">
        <v>5</v>
      </c>
      <c r="L2355" s="16">
        <v>245.57</v>
      </c>
      <c r="M2355" s="17">
        <v>0</v>
      </c>
      <c r="N2355" s="18">
        <v>61.39</v>
      </c>
      <c r="O2355" s="18">
        <v>7.26</v>
      </c>
      <c r="P2355" s="18">
        <v>1296.5</v>
      </c>
      <c r="Q2355" s="14" t="s">
        <v>80</v>
      </c>
      <c r="R2355" s="14" t="s">
        <v>28</v>
      </c>
      <c r="S2355" s="14" t="s">
        <v>81</v>
      </c>
      <c r="T2355" s="14" t="s">
        <v>82</v>
      </c>
      <c r="U2355" s="14" t="s">
        <v>31</v>
      </c>
      <c r="V2355" s="14" t="s">
        <v>2422</v>
      </c>
    </row>
    <row r="2356" spans="1:22" ht="17.100000000000001" customHeight="1" x14ac:dyDescent="0.25">
      <c r="A2356" s="28" t="s">
        <v>6420</v>
      </c>
      <c r="B2356" s="10">
        <v>45097</v>
      </c>
      <c r="C2356" s="9">
        <f t="shared" si="36"/>
        <v>2023</v>
      </c>
      <c r="D2356" s="9" t="str">
        <f>TEXT(salestable[[#This Row],[OrderDate]],"MMM")</f>
        <v>Jun</v>
      </c>
      <c r="E2356" s="9" t="s">
        <v>6421</v>
      </c>
      <c r="F2356" s="9" t="s">
        <v>379</v>
      </c>
      <c r="G2356" s="9" t="s">
        <v>530</v>
      </c>
      <c r="H2356" s="9" t="s">
        <v>531</v>
      </c>
      <c r="I2356" s="9" t="s">
        <v>25</v>
      </c>
      <c r="J2356" s="9" t="s">
        <v>79</v>
      </c>
      <c r="K2356" s="25">
        <v>3</v>
      </c>
      <c r="L2356" s="11">
        <v>183.54</v>
      </c>
      <c r="M2356" s="12">
        <v>0</v>
      </c>
      <c r="N2356" s="13">
        <v>99.11</v>
      </c>
      <c r="O2356" s="13">
        <v>2.11</v>
      </c>
      <c r="P2356" s="13">
        <v>651.84</v>
      </c>
      <c r="Q2356" s="9" t="s">
        <v>153</v>
      </c>
      <c r="R2356" s="9" t="s">
        <v>28</v>
      </c>
      <c r="S2356" s="9" t="s">
        <v>139</v>
      </c>
      <c r="T2356" s="9" t="s">
        <v>140</v>
      </c>
      <c r="U2356" s="9" t="s">
        <v>43</v>
      </c>
      <c r="V2356" s="9" t="s">
        <v>3796</v>
      </c>
    </row>
    <row r="2357" spans="1:22" ht="17.100000000000001" customHeight="1" x14ac:dyDescent="0.25">
      <c r="A2357" s="29" t="s">
        <v>6422</v>
      </c>
      <c r="B2357" s="15">
        <v>43952</v>
      </c>
      <c r="C2357" s="9">
        <f t="shared" si="36"/>
        <v>2020</v>
      </c>
      <c r="D2357" s="9" t="str">
        <f>TEXT(salestable[[#This Row],[OrderDate]],"MMM")</f>
        <v>May</v>
      </c>
      <c r="E2357" s="14" t="s">
        <v>6423</v>
      </c>
      <c r="F2357" s="14" t="s">
        <v>1593</v>
      </c>
      <c r="G2357" s="14" t="s">
        <v>592</v>
      </c>
      <c r="H2357" s="14" t="s">
        <v>593</v>
      </c>
      <c r="I2357" s="14" t="s">
        <v>98</v>
      </c>
      <c r="J2357" s="14" t="s">
        <v>68</v>
      </c>
      <c r="K2357" s="25">
        <v>3</v>
      </c>
      <c r="L2357" s="16">
        <v>263.39</v>
      </c>
      <c r="M2357" s="17">
        <v>0.15</v>
      </c>
      <c r="N2357" s="18">
        <v>120.9</v>
      </c>
      <c r="O2357" s="18">
        <v>0.11</v>
      </c>
      <c r="P2357" s="18">
        <v>792.65</v>
      </c>
      <c r="Q2357" s="14" t="s">
        <v>27</v>
      </c>
      <c r="R2357" s="14" t="s">
        <v>28</v>
      </c>
      <c r="S2357" s="14" t="s">
        <v>145</v>
      </c>
      <c r="T2357" s="14" t="s">
        <v>146</v>
      </c>
      <c r="U2357" s="14" t="s">
        <v>43</v>
      </c>
      <c r="V2357" s="14" t="s">
        <v>780</v>
      </c>
    </row>
    <row r="2358" spans="1:22" ht="17.100000000000001" customHeight="1" x14ac:dyDescent="0.25">
      <c r="A2358" s="28" t="s">
        <v>6424</v>
      </c>
      <c r="B2358" s="10">
        <v>45001</v>
      </c>
      <c r="C2358" s="9">
        <f t="shared" si="36"/>
        <v>2023</v>
      </c>
      <c r="D2358" s="9" t="str">
        <f>TEXT(salestable[[#This Row],[OrderDate]],"MMM")</f>
        <v>Mar</v>
      </c>
      <c r="E2358" s="9" t="s">
        <v>6425</v>
      </c>
      <c r="F2358" s="9" t="s">
        <v>1496</v>
      </c>
      <c r="G2358" s="9" t="s">
        <v>675</v>
      </c>
      <c r="H2358" s="9" t="s">
        <v>676</v>
      </c>
      <c r="I2358" s="9" t="s">
        <v>50</v>
      </c>
      <c r="J2358" s="9" t="s">
        <v>68</v>
      </c>
      <c r="K2358" s="25">
        <v>2</v>
      </c>
      <c r="L2358" s="11">
        <v>175.18</v>
      </c>
      <c r="M2358" s="12">
        <v>0</v>
      </c>
      <c r="N2358" s="13">
        <v>17.52</v>
      </c>
      <c r="O2358" s="13">
        <v>5.0999999999999996</v>
      </c>
      <c r="P2358" s="13">
        <v>372.98</v>
      </c>
      <c r="Q2358" s="9" t="s">
        <v>153</v>
      </c>
      <c r="R2358" s="9" t="s">
        <v>28</v>
      </c>
      <c r="S2358" s="9" t="s">
        <v>228</v>
      </c>
      <c r="T2358" s="9" t="s">
        <v>82</v>
      </c>
      <c r="U2358" s="9" t="s">
        <v>43</v>
      </c>
      <c r="V2358" s="9" t="s">
        <v>1409</v>
      </c>
    </row>
    <row r="2359" spans="1:22" ht="17.100000000000001" customHeight="1" x14ac:dyDescent="0.25">
      <c r="A2359" s="29" t="s">
        <v>6426</v>
      </c>
      <c r="B2359" s="15">
        <v>45421</v>
      </c>
      <c r="C2359" s="9">
        <f t="shared" si="36"/>
        <v>2024</v>
      </c>
      <c r="D2359" s="9" t="str">
        <f>TEXT(salestable[[#This Row],[OrderDate]],"MMM")</f>
        <v>May</v>
      </c>
      <c r="E2359" s="14" t="s">
        <v>6427</v>
      </c>
      <c r="F2359" s="14" t="s">
        <v>232</v>
      </c>
      <c r="G2359" s="14" t="s">
        <v>233</v>
      </c>
      <c r="H2359" s="14" t="s">
        <v>234</v>
      </c>
      <c r="I2359" s="14" t="s">
        <v>50</v>
      </c>
      <c r="J2359" s="14" t="s">
        <v>354</v>
      </c>
      <c r="K2359" s="25">
        <v>4</v>
      </c>
      <c r="L2359" s="16">
        <v>248.27</v>
      </c>
      <c r="M2359" s="17">
        <v>0.05</v>
      </c>
      <c r="N2359" s="18">
        <v>113.21</v>
      </c>
      <c r="O2359" s="18">
        <v>11.77</v>
      </c>
      <c r="P2359" s="18">
        <v>1068.4100000000001</v>
      </c>
      <c r="Q2359" s="14" t="s">
        <v>69</v>
      </c>
      <c r="R2359" s="14" t="s">
        <v>99</v>
      </c>
      <c r="S2359" s="14" t="s">
        <v>228</v>
      </c>
      <c r="T2359" s="14" t="s">
        <v>82</v>
      </c>
      <c r="U2359" s="14" t="s">
        <v>31</v>
      </c>
      <c r="V2359" s="14" t="s">
        <v>6428</v>
      </c>
    </row>
    <row r="2360" spans="1:22" ht="17.100000000000001" customHeight="1" x14ac:dyDescent="0.25">
      <c r="A2360" s="28" t="s">
        <v>6429</v>
      </c>
      <c r="B2360" s="10">
        <v>44580</v>
      </c>
      <c r="C2360" s="9">
        <f t="shared" si="36"/>
        <v>2022</v>
      </c>
      <c r="D2360" s="9" t="str">
        <f>TEXT(salestable[[#This Row],[OrderDate]],"MMM")</f>
        <v>Jan</v>
      </c>
      <c r="E2360" s="9" t="s">
        <v>6430</v>
      </c>
      <c r="F2360" s="9" t="s">
        <v>964</v>
      </c>
      <c r="G2360" s="9" t="s">
        <v>36</v>
      </c>
      <c r="H2360" s="9" t="s">
        <v>37</v>
      </c>
      <c r="I2360" s="9" t="s">
        <v>98</v>
      </c>
      <c r="J2360" s="9" t="s">
        <v>68</v>
      </c>
      <c r="K2360" s="25">
        <v>4</v>
      </c>
      <c r="L2360" s="11">
        <v>345.86</v>
      </c>
      <c r="M2360" s="12">
        <v>0.1</v>
      </c>
      <c r="N2360" s="13">
        <v>224.12</v>
      </c>
      <c r="O2360" s="13">
        <v>14.14</v>
      </c>
      <c r="P2360" s="13">
        <v>1483.36</v>
      </c>
      <c r="Q2360" s="9" t="s">
        <v>69</v>
      </c>
      <c r="R2360" s="9" t="s">
        <v>28</v>
      </c>
      <c r="S2360" s="9" t="s">
        <v>71</v>
      </c>
      <c r="T2360" s="9" t="s">
        <v>42</v>
      </c>
      <c r="U2360" s="9" t="s">
        <v>235</v>
      </c>
      <c r="V2360" s="9" t="s">
        <v>6431</v>
      </c>
    </row>
    <row r="2361" spans="1:22" ht="17.100000000000001" customHeight="1" x14ac:dyDescent="0.25">
      <c r="A2361" s="29" t="s">
        <v>6432</v>
      </c>
      <c r="B2361" s="15">
        <v>45210</v>
      </c>
      <c r="C2361" s="9">
        <f t="shared" si="36"/>
        <v>2023</v>
      </c>
      <c r="D2361" s="9" t="str">
        <f>TEXT(salestable[[#This Row],[OrderDate]],"MMM")</f>
        <v>Oct</v>
      </c>
      <c r="E2361" s="14" t="s">
        <v>6433</v>
      </c>
      <c r="F2361" s="14" t="s">
        <v>1120</v>
      </c>
      <c r="G2361" s="14" t="s">
        <v>592</v>
      </c>
      <c r="H2361" s="14" t="s">
        <v>593</v>
      </c>
      <c r="I2361" s="14" t="s">
        <v>38</v>
      </c>
      <c r="J2361" s="14" t="s">
        <v>39</v>
      </c>
      <c r="K2361" s="25">
        <v>2</v>
      </c>
      <c r="L2361" s="16">
        <v>159.53</v>
      </c>
      <c r="M2361" s="17">
        <v>0</v>
      </c>
      <c r="N2361" s="18">
        <v>25.52</v>
      </c>
      <c r="O2361" s="18">
        <v>7.6</v>
      </c>
      <c r="P2361" s="18">
        <v>352.18</v>
      </c>
      <c r="Q2361" s="14" t="s">
        <v>40</v>
      </c>
      <c r="R2361" s="14" t="s">
        <v>132</v>
      </c>
      <c r="S2361" s="14" t="s">
        <v>81</v>
      </c>
      <c r="T2361" s="14" t="s">
        <v>82</v>
      </c>
      <c r="U2361" s="14" t="s">
        <v>43</v>
      </c>
      <c r="V2361" s="14" t="s">
        <v>6434</v>
      </c>
    </row>
    <row r="2362" spans="1:22" ht="17.100000000000001" customHeight="1" x14ac:dyDescent="0.25">
      <c r="A2362" s="28" t="s">
        <v>6435</v>
      </c>
      <c r="B2362" s="10">
        <v>44515</v>
      </c>
      <c r="C2362" s="9">
        <f t="shared" si="36"/>
        <v>2021</v>
      </c>
      <c r="D2362" s="9" t="str">
        <f>TEXT(salestable[[#This Row],[OrderDate]],"MMM")</f>
        <v>Nov</v>
      </c>
      <c r="E2362" s="9" t="s">
        <v>6436</v>
      </c>
      <c r="F2362" s="9" t="s">
        <v>201</v>
      </c>
      <c r="G2362" s="9" t="s">
        <v>137</v>
      </c>
      <c r="H2362" s="9" t="s">
        <v>138</v>
      </c>
      <c r="I2362" s="9" t="s">
        <v>180</v>
      </c>
      <c r="J2362" s="9" t="s">
        <v>79</v>
      </c>
      <c r="K2362" s="25">
        <v>5</v>
      </c>
      <c r="L2362" s="11">
        <v>23.44</v>
      </c>
      <c r="M2362" s="12">
        <v>0</v>
      </c>
      <c r="N2362" s="13">
        <v>5.86</v>
      </c>
      <c r="O2362" s="13">
        <v>0.82</v>
      </c>
      <c r="P2362" s="13">
        <v>123.88</v>
      </c>
      <c r="Q2362" s="9" t="s">
        <v>80</v>
      </c>
      <c r="R2362" s="9" t="s">
        <v>28</v>
      </c>
      <c r="S2362" s="9" t="s">
        <v>100</v>
      </c>
      <c r="T2362" s="9" t="s">
        <v>101</v>
      </c>
      <c r="U2362" s="9" t="s">
        <v>43</v>
      </c>
      <c r="V2362" s="9" t="s">
        <v>5203</v>
      </c>
    </row>
    <row r="2363" spans="1:22" ht="17.100000000000001" customHeight="1" x14ac:dyDescent="0.25">
      <c r="A2363" s="29" t="s">
        <v>6437</v>
      </c>
      <c r="B2363" s="15">
        <v>45587</v>
      </c>
      <c r="C2363" s="9">
        <f t="shared" si="36"/>
        <v>2024</v>
      </c>
      <c r="D2363" s="9" t="str">
        <f>TEXT(salestable[[#This Row],[OrderDate]],"MMM")</f>
        <v>Oct</v>
      </c>
      <c r="E2363" s="14" t="s">
        <v>6438</v>
      </c>
      <c r="F2363" s="14" t="s">
        <v>944</v>
      </c>
      <c r="G2363" s="14" t="s">
        <v>302</v>
      </c>
      <c r="H2363" s="14" t="s">
        <v>303</v>
      </c>
      <c r="I2363" s="14" t="s">
        <v>50</v>
      </c>
      <c r="J2363" s="14" t="s">
        <v>263</v>
      </c>
      <c r="K2363" s="25">
        <v>3</v>
      </c>
      <c r="L2363" s="16">
        <v>345.32</v>
      </c>
      <c r="M2363" s="17">
        <v>0.15</v>
      </c>
      <c r="N2363" s="18">
        <v>44.03</v>
      </c>
      <c r="O2363" s="18">
        <v>11.55</v>
      </c>
      <c r="P2363" s="18">
        <v>936.15</v>
      </c>
      <c r="Q2363" s="14" t="s">
        <v>40</v>
      </c>
      <c r="R2363" s="14" t="s">
        <v>28</v>
      </c>
      <c r="S2363" s="14" t="s">
        <v>81</v>
      </c>
      <c r="T2363" s="14" t="s">
        <v>82</v>
      </c>
      <c r="U2363" s="14" t="s">
        <v>43</v>
      </c>
      <c r="V2363" s="14" t="s">
        <v>1281</v>
      </c>
    </row>
    <row r="2364" spans="1:22" ht="17.100000000000001" customHeight="1" x14ac:dyDescent="0.25">
      <c r="A2364" s="28" t="s">
        <v>6439</v>
      </c>
      <c r="B2364" s="10">
        <v>45485</v>
      </c>
      <c r="C2364" s="9">
        <f t="shared" si="36"/>
        <v>2024</v>
      </c>
      <c r="D2364" s="9" t="str">
        <f>TEXT(salestable[[#This Row],[OrderDate]],"MMM")</f>
        <v>Jul</v>
      </c>
      <c r="E2364" s="9" t="s">
        <v>2556</v>
      </c>
      <c r="F2364" s="9" t="s">
        <v>944</v>
      </c>
      <c r="G2364" s="9" t="s">
        <v>233</v>
      </c>
      <c r="H2364" s="9" t="s">
        <v>234</v>
      </c>
      <c r="I2364" s="9" t="s">
        <v>108</v>
      </c>
      <c r="J2364" s="9" t="s">
        <v>123</v>
      </c>
      <c r="K2364" s="25">
        <v>2</v>
      </c>
      <c r="L2364" s="11">
        <v>34.380000000000003</v>
      </c>
      <c r="M2364" s="12">
        <v>0</v>
      </c>
      <c r="N2364" s="13">
        <v>12.38</v>
      </c>
      <c r="O2364" s="13">
        <v>4.5199999999999996</v>
      </c>
      <c r="P2364" s="13">
        <v>85.66</v>
      </c>
      <c r="Q2364" s="9" t="s">
        <v>80</v>
      </c>
      <c r="R2364" s="9" t="s">
        <v>28</v>
      </c>
      <c r="S2364" s="9" t="s">
        <v>145</v>
      </c>
      <c r="T2364" s="9" t="s">
        <v>146</v>
      </c>
      <c r="U2364" s="9" t="s">
        <v>43</v>
      </c>
      <c r="V2364" s="9" t="s">
        <v>1019</v>
      </c>
    </row>
    <row r="2365" spans="1:22" ht="17.100000000000001" customHeight="1" x14ac:dyDescent="0.25">
      <c r="A2365" s="29" t="s">
        <v>6440</v>
      </c>
      <c r="B2365" s="15">
        <v>44139</v>
      </c>
      <c r="C2365" s="9">
        <f t="shared" si="36"/>
        <v>2020</v>
      </c>
      <c r="D2365" s="9" t="str">
        <f>TEXT(salestable[[#This Row],[OrderDate]],"MMM")</f>
        <v>Nov</v>
      </c>
      <c r="E2365" s="14" t="s">
        <v>6441</v>
      </c>
      <c r="F2365" s="14" t="s">
        <v>526</v>
      </c>
      <c r="G2365" s="14" t="s">
        <v>280</v>
      </c>
      <c r="H2365" s="14" t="s">
        <v>281</v>
      </c>
      <c r="I2365" s="14" t="s">
        <v>108</v>
      </c>
      <c r="J2365" s="14" t="s">
        <v>354</v>
      </c>
      <c r="K2365" s="25">
        <v>5</v>
      </c>
      <c r="L2365" s="16">
        <v>363.13</v>
      </c>
      <c r="M2365" s="17">
        <v>0.05</v>
      </c>
      <c r="N2365" s="18">
        <v>86.24</v>
      </c>
      <c r="O2365" s="18">
        <v>4.32</v>
      </c>
      <c r="P2365" s="18">
        <v>1815.43</v>
      </c>
      <c r="Q2365" s="14" t="s">
        <v>27</v>
      </c>
      <c r="R2365" s="14" t="s">
        <v>28</v>
      </c>
      <c r="S2365" s="14" t="s">
        <v>116</v>
      </c>
      <c r="T2365" s="14" t="s">
        <v>42</v>
      </c>
      <c r="U2365" s="14" t="s">
        <v>43</v>
      </c>
      <c r="V2365" s="14" t="s">
        <v>1202</v>
      </c>
    </row>
    <row r="2366" spans="1:22" ht="17.100000000000001" customHeight="1" x14ac:dyDescent="0.25">
      <c r="A2366" s="28" t="s">
        <v>6442</v>
      </c>
      <c r="B2366" s="10">
        <v>44525</v>
      </c>
      <c r="C2366" s="9">
        <f t="shared" si="36"/>
        <v>2021</v>
      </c>
      <c r="D2366" s="9" t="str">
        <f>TEXT(salestable[[#This Row],[OrderDate]],"MMM")</f>
        <v>Nov</v>
      </c>
      <c r="E2366" s="9" t="s">
        <v>6443</v>
      </c>
      <c r="F2366" s="9" t="s">
        <v>698</v>
      </c>
      <c r="G2366" s="9" t="s">
        <v>56</v>
      </c>
      <c r="H2366" s="9" t="s">
        <v>57</v>
      </c>
      <c r="I2366" s="9" t="s">
        <v>25</v>
      </c>
      <c r="J2366" s="9" t="s">
        <v>68</v>
      </c>
      <c r="K2366" s="25">
        <v>1</v>
      </c>
      <c r="L2366" s="11">
        <v>81.45</v>
      </c>
      <c r="M2366" s="12">
        <v>0</v>
      </c>
      <c r="N2366" s="13">
        <v>6.52</v>
      </c>
      <c r="O2366" s="13">
        <v>2.4</v>
      </c>
      <c r="P2366" s="13">
        <v>90.37</v>
      </c>
      <c r="Q2366" s="9" t="s">
        <v>69</v>
      </c>
      <c r="R2366" s="9" t="s">
        <v>28</v>
      </c>
      <c r="S2366" s="9" t="s">
        <v>339</v>
      </c>
      <c r="T2366" s="9" t="s">
        <v>82</v>
      </c>
      <c r="U2366" s="9" t="s">
        <v>91</v>
      </c>
      <c r="V2366" s="9" t="s">
        <v>3454</v>
      </c>
    </row>
    <row r="2367" spans="1:22" ht="17.100000000000001" customHeight="1" x14ac:dyDescent="0.25">
      <c r="A2367" s="29" t="s">
        <v>6444</v>
      </c>
      <c r="B2367" s="15">
        <v>44118</v>
      </c>
      <c r="C2367" s="9">
        <f t="shared" si="36"/>
        <v>2020</v>
      </c>
      <c r="D2367" s="9" t="str">
        <f>TEXT(salestable[[#This Row],[OrderDate]],"MMM")</f>
        <v>Oct</v>
      </c>
      <c r="E2367" s="14" t="s">
        <v>6445</v>
      </c>
      <c r="F2367" s="14" t="s">
        <v>1170</v>
      </c>
      <c r="G2367" s="14" t="s">
        <v>48</v>
      </c>
      <c r="H2367" s="14" t="s">
        <v>49</v>
      </c>
      <c r="I2367" s="14" t="s">
        <v>180</v>
      </c>
      <c r="J2367" s="14" t="s">
        <v>263</v>
      </c>
      <c r="K2367" s="25">
        <v>2</v>
      </c>
      <c r="L2367" s="16">
        <v>428.05</v>
      </c>
      <c r="M2367" s="17">
        <v>0</v>
      </c>
      <c r="N2367" s="18">
        <v>68.489999999999995</v>
      </c>
      <c r="O2367" s="18">
        <v>6.43</v>
      </c>
      <c r="P2367" s="18">
        <v>931.02</v>
      </c>
      <c r="Q2367" s="14" t="s">
        <v>153</v>
      </c>
      <c r="R2367" s="14" t="s">
        <v>181</v>
      </c>
      <c r="S2367" s="14" t="s">
        <v>116</v>
      </c>
      <c r="T2367" s="14" t="s">
        <v>42</v>
      </c>
      <c r="U2367" s="14" t="s">
        <v>31</v>
      </c>
      <c r="V2367" s="14" t="s">
        <v>850</v>
      </c>
    </row>
    <row r="2368" spans="1:22" ht="17.100000000000001" customHeight="1" x14ac:dyDescent="0.25">
      <c r="A2368" s="28" t="s">
        <v>6446</v>
      </c>
      <c r="B2368" s="10">
        <v>44137</v>
      </c>
      <c r="C2368" s="9">
        <f t="shared" si="36"/>
        <v>2020</v>
      </c>
      <c r="D2368" s="9" t="str">
        <f>TEXT(salestable[[#This Row],[OrderDate]],"MMM")</f>
        <v>Nov</v>
      </c>
      <c r="E2368" s="9" t="s">
        <v>6447</v>
      </c>
      <c r="F2368" s="9" t="s">
        <v>163</v>
      </c>
      <c r="G2368" s="9" t="s">
        <v>202</v>
      </c>
      <c r="H2368" s="9" t="s">
        <v>203</v>
      </c>
      <c r="I2368" s="9" t="s">
        <v>25</v>
      </c>
      <c r="J2368" s="9" t="s">
        <v>58</v>
      </c>
      <c r="K2368" s="25">
        <v>2</v>
      </c>
      <c r="L2368" s="11">
        <v>302.45</v>
      </c>
      <c r="M2368" s="12">
        <v>0.05</v>
      </c>
      <c r="N2368" s="13">
        <v>0</v>
      </c>
      <c r="O2368" s="13">
        <v>2.94</v>
      </c>
      <c r="P2368" s="13">
        <v>577.6</v>
      </c>
      <c r="Q2368" s="9" t="s">
        <v>80</v>
      </c>
      <c r="R2368" s="9" t="s">
        <v>28</v>
      </c>
      <c r="S2368" s="9" t="s">
        <v>41</v>
      </c>
      <c r="T2368" s="9" t="s">
        <v>42</v>
      </c>
      <c r="U2368" s="9" t="s">
        <v>43</v>
      </c>
      <c r="V2368" s="9" t="s">
        <v>1978</v>
      </c>
    </row>
    <row r="2369" spans="1:22" ht="17.100000000000001" customHeight="1" x14ac:dyDescent="0.25">
      <c r="A2369" s="29" t="s">
        <v>6448</v>
      </c>
      <c r="B2369" s="15">
        <v>45448</v>
      </c>
      <c r="C2369" s="9">
        <f t="shared" si="36"/>
        <v>2024</v>
      </c>
      <c r="D2369" s="9" t="str">
        <f>TEXT(salestable[[#This Row],[OrderDate]],"MMM")</f>
        <v>Jun</v>
      </c>
      <c r="E2369" s="14" t="s">
        <v>6449</v>
      </c>
      <c r="F2369" s="14" t="s">
        <v>960</v>
      </c>
      <c r="G2369" s="14" t="s">
        <v>196</v>
      </c>
      <c r="H2369" s="14" t="s">
        <v>197</v>
      </c>
      <c r="I2369" s="14" t="s">
        <v>98</v>
      </c>
      <c r="J2369" s="14" t="s">
        <v>354</v>
      </c>
      <c r="K2369" s="25">
        <v>5</v>
      </c>
      <c r="L2369" s="16">
        <v>557.47</v>
      </c>
      <c r="M2369" s="17">
        <v>0</v>
      </c>
      <c r="N2369" s="18">
        <v>0</v>
      </c>
      <c r="O2369" s="18">
        <v>4.42</v>
      </c>
      <c r="P2369" s="18">
        <v>2791.77</v>
      </c>
      <c r="Q2369" s="14" t="s">
        <v>69</v>
      </c>
      <c r="R2369" s="14" t="s">
        <v>181</v>
      </c>
      <c r="S2369" s="14" t="s">
        <v>188</v>
      </c>
      <c r="T2369" s="14" t="s">
        <v>82</v>
      </c>
      <c r="U2369" s="14" t="s">
        <v>43</v>
      </c>
      <c r="V2369" s="14" t="s">
        <v>110</v>
      </c>
    </row>
    <row r="2370" spans="1:22" ht="17.100000000000001" customHeight="1" x14ac:dyDescent="0.25">
      <c r="A2370" s="28" t="s">
        <v>6450</v>
      </c>
      <c r="B2370" s="10">
        <v>44744</v>
      </c>
      <c r="C2370" s="9">
        <f t="shared" si="36"/>
        <v>2022</v>
      </c>
      <c r="D2370" s="9" t="str">
        <f>TEXT(salestable[[#This Row],[OrderDate]],"MMM")</f>
        <v>Jul</v>
      </c>
      <c r="E2370" s="9" t="s">
        <v>6451</v>
      </c>
      <c r="F2370" s="9" t="s">
        <v>716</v>
      </c>
      <c r="G2370" s="9" t="s">
        <v>56</v>
      </c>
      <c r="H2370" s="9" t="s">
        <v>57</v>
      </c>
      <c r="I2370" s="9" t="s">
        <v>108</v>
      </c>
      <c r="J2370" s="9" t="s">
        <v>39</v>
      </c>
      <c r="K2370" s="25">
        <v>1</v>
      </c>
      <c r="L2370" s="11">
        <v>151.28</v>
      </c>
      <c r="M2370" s="12">
        <v>0</v>
      </c>
      <c r="N2370" s="13">
        <v>7.56</v>
      </c>
      <c r="O2370" s="13">
        <v>1.93</v>
      </c>
      <c r="P2370" s="13">
        <v>160.77000000000001</v>
      </c>
      <c r="Q2370" s="9" t="s">
        <v>69</v>
      </c>
      <c r="R2370" s="9" t="s">
        <v>28</v>
      </c>
      <c r="S2370" s="9" t="s">
        <v>339</v>
      </c>
      <c r="T2370" s="9" t="s">
        <v>82</v>
      </c>
      <c r="U2370" s="9" t="s">
        <v>43</v>
      </c>
      <c r="V2370" s="9" t="s">
        <v>4800</v>
      </c>
    </row>
    <row r="2371" spans="1:22" ht="17.100000000000001" customHeight="1" x14ac:dyDescent="0.25">
      <c r="A2371" s="29" t="s">
        <v>6452</v>
      </c>
      <c r="B2371" s="15">
        <v>45577</v>
      </c>
      <c r="C2371" s="9">
        <f t="shared" si="36"/>
        <v>2024</v>
      </c>
      <c r="D2371" s="9" t="str">
        <f>TEXT(salestable[[#This Row],[OrderDate]],"MMM")</f>
        <v>Oct</v>
      </c>
      <c r="E2371" s="14" t="s">
        <v>6453</v>
      </c>
      <c r="F2371" s="14" t="s">
        <v>746</v>
      </c>
      <c r="G2371" s="14" t="s">
        <v>48</v>
      </c>
      <c r="H2371" s="14" t="s">
        <v>49</v>
      </c>
      <c r="I2371" s="14" t="s">
        <v>98</v>
      </c>
      <c r="J2371" s="14" t="s">
        <v>263</v>
      </c>
      <c r="K2371" s="25">
        <v>3</v>
      </c>
      <c r="L2371" s="16">
        <v>440.47</v>
      </c>
      <c r="M2371" s="17">
        <v>0.05</v>
      </c>
      <c r="N2371" s="18">
        <v>150.63999999999999</v>
      </c>
      <c r="O2371" s="18">
        <v>2.87</v>
      </c>
      <c r="P2371" s="18">
        <v>1408.85</v>
      </c>
      <c r="Q2371" s="14" t="s">
        <v>69</v>
      </c>
      <c r="R2371" s="14" t="s">
        <v>28</v>
      </c>
      <c r="S2371" s="14" t="s">
        <v>188</v>
      </c>
      <c r="T2371" s="14" t="s">
        <v>82</v>
      </c>
      <c r="U2371" s="14" t="s">
        <v>43</v>
      </c>
      <c r="V2371" s="14" t="s">
        <v>4335</v>
      </c>
    </row>
    <row r="2372" spans="1:22" ht="17.100000000000001" customHeight="1" x14ac:dyDescent="0.25">
      <c r="A2372" s="28" t="s">
        <v>6454</v>
      </c>
      <c r="B2372" s="10">
        <v>44492</v>
      </c>
      <c r="C2372" s="9">
        <f t="shared" ref="C2372:C2435" si="37">YEAR(B2372)</f>
        <v>2021</v>
      </c>
      <c r="D2372" s="9" t="str">
        <f>TEXT(salestable[[#This Row],[OrderDate]],"MMM")</f>
        <v>Oct</v>
      </c>
      <c r="E2372" s="9" t="s">
        <v>6455</v>
      </c>
      <c r="F2372" s="9" t="s">
        <v>648</v>
      </c>
      <c r="G2372" s="9" t="s">
        <v>434</v>
      </c>
      <c r="H2372" s="9" t="s">
        <v>435</v>
      </c>
      <c r="I2372" s="9" t="s">
        <v>50</v>
      </c>
      <c r="J2372" s="9" t="s">
        <v>354</v>
      </c>
      <c r="K2372" s="25">
        <v>2</v>
      </c>
      <c r="L2372" s="11">
        <v>538.80999999999995</v>
      </c>
      <c r="M2372" s="12">
        <v>0</v>
      </c>
      <c r="N2372" s="13">
        <v>86.21</v>
      </c>
      <c r="O2372" s="13">
        <v>5.57</v>
      </c>
      <c r="P2372" s="13">
        <v>1169.4000000000001</v>
      </c>
      <c r="Q2372" s="9" t="s">
        <v>69</v>
      </c>
      <c r="R2372" s="9" t="s">
        <v>28</v>
      </c>
      <c r="S2372" s="9" t="s">
        <v>228</v>
      </c>
      <c r="T2372" s="9" t="s">
        <v>82</v>
      </c>
      <c r="U2372" s="9" t="s">
        <v>43</v>
      </c>
      <c r="V2372" s="9" t="s">
        <v>321</v>
      </c>
    </row>
    <row r="2373" spans="1:22" ht="17.100000000000001" customHeight="1" x14ac:dyDescent="0.25">
      <c r="A2373" s="29" t="s">
        <v>6456</v>
      </c>
      <c r="B2373" s="15">
        <v>44379</v>
      </c>
      <c r="C2373" s="9">
        <f t="shared" si="37"/>
        <v>2021</v>
      </c>
      <c r="D2373" s="9" t="str">
        <f>TEXT(salestable[[#This Row],[OrderDate]],"MMM")</f>
        <v>Jul</v>
      </c>
      <c r="E2373" s="14" t="s">
        <v>6457</v>
      </c>
      <c r="F2373" s="14" t="s">
        <v>1006</v>
      </c>
      <c r="G2373" s="14" t="s">
        <v>215</v>
      </c>
      <c r="H2373" s="14" t="s">
        <v>216</v>
      </c>
      <c r="I2373" s="14" t="s">
        <v>98</v>
      </c>
      <c r="J2373" s="14" t="s">
        <v>58</v>
      </c>
      <c r="K2373" s="25">
        <v>2</v>
      </c>
      <c r="L2373" s="16">
        <v>557.79999999999995</v>
      </c>
      <c r="M2373" s="17">
        <v>0</v>
      </c>
      <c r="N2373" s="18">
        <v>55.78</v>
      </c>
      <c r="O2373" s="18">
        <v>4.76</v>
      </c>
      <c r="P2373" s="18">
        <v>1176.1400000000001</v>
      </c>
      <c r="Q2373" s="14" t="s">
        <v>40</v>
      </c>
      <c r="R2373" s="14" t="s">
        <v>28</v>
      </c>
      <c r="S2373" s="14" t="s">
        <v>100</v>
      </c>
      <c r="T2373" s="14" t="s">
        <v>101</v>
      </c>
      <c r="U2373" s="14" t="s">
        <v>72</v>
      </c>
      <c r="V2373" s="14" t="s">
        <v>6367</v>
      </c>
    </row>
    <row r="2374" spans="1:22" ht="17.100000000000001" customHeight="1" x14ac:dyDescent="0.25">
      <c r="A2374" s="28" t="s">
        <v>6458</v>
      </c>
      <c r="B2374" s="10">
        <v>45206</v>
      </c>
      <c r="C2374" s="9">
        <f t="shared" si="37"/>
        <v>2023</v>
      </c>
      <c r="D2374" s="9" t="str">
        <f>TEXT(salestable[[#This Row],[OrderDate]],"MMM")</f>
        <v>Oct</v>
      </c>
      <c r="E2374" s="9" t="s">
        <v>6459</v>
      </c>
      <c r="F2374" s="9" t="s">
        <v>220</v>
      </c>
      <c r="G2374" s="9" t="s">
        <v>48</v>
      </c>
      <c r="H2374" s="9" t="s">
        <v>49</v>
      </c>
      <c r="I2374" s="9" t="s">
        <v>50</v>
      </c>
      <c r="J2374" s="9" t="s">
        <v>39</v>
      </c>
      <c r="K2374" s="25">
        <v>2</v>
      </c>
      <c r="L2374" s="11">
        <v>201.88</v>
      </c>
      <c r="M2374" s="12">
        <v>0.1</v>
      </c>
      <c r="N2374" s="13">
        <v>43.61</v>
      </c>
      <c r="O2374" s="13">
        <v>14.5</v>
      </c>
      <c r="P2374" s="13">
        <v>421.49</v>
      </c>
      <c r="Q2374" s="9" t="s">
        <v>80</v>
      </c>
      <c r="R2374" s="9" t="s">
        <v>28</v>
      </c>
      <c r="S2374" s="9" t="s">
        <v>228</v>
      </c>
      <c r="T2374" s="9" t="s">
        <v>82</v>
      </c>
      <c r="U2374" s="9" t="s">
        <v>72</v>
      </c>
      <c r="V2374" s="9" t="s">
        <v>2449</v>
      </c>
    </row>
    <row r="2375" spans="1:22" ht="17.100000000000001" customHeight="1" x14ac:dyDescent="0.25">
      <c r="A2375" s="29" t="s">
        <v>6460</v>
      </c>
      <c r="B2375" s="15">
        <v>44142</v>
      </c>
      <c r="C2375" s="9">
        <f t="shared" si="37"/>
        <v>2020</v>
      </c>
      <c r="D2375" s="9" t="str">
        <f>TEXT(salestable[[#This Row],[OrderDate]],"MMM")</f>
        <v>Nov</v>
      </c>
      <c r="E2375" s="14" t="s">
        <v>6461</v>
      </c>
      <c r="F2375" s="14" t="s">
        <v>1241</v>
      </c>
      <c r="G2375" s="14" t="s">
        <v>151</v>
      </c>
      <c r="H2375" s="14" t="s">
        <v>152</v>
      </c>
      <c r="I2375" s="14" t="s">
        <v>98</v>
      </c>
      <c r="J2375" s="14" t="s">
        <v>68</v>
      </c>
      <c r="K2375" s="25">
        <v>3</v>
      </c>
      <c r="L2375" s="16">
        <v>194.53</v>
      </c>
      <c r="M2375" s="17">
        <v>0</v>
      </c>
      <c r="N2375" s="18">
        <v>0</v>
      </c>
      <c r="O2375" s="18">
        <v>3.11</v>
      </c>
      <c r="P2375" s="18">
        <v>586.70000000000005</v>
      </c>
      <c r="Q2375" s="14" t="s">
        <v>27</v>
      </c>
      <c r="R2375" s="14" t="s">
        <v>28</v>
      </c>
      <c r="S2375" s="14" t="s">
        <v>100</v>
      </c>
      <c r="T2375" s="14" t="s">
        <v>101</v>
      </c>
      <c r="U2375" s="14" t="s">
        <v>43</v>
      </c>
      <c r="V2375" s="14" t="s">
        <v>2703</v>
      </c>
    </row>
    <row r="2376" spans="1:22" ht="17.100000000000001" customHeight="1" x14ac:dyDescent="0.25">
      <c r="A2376" s="28" t="s">
        <v>6462</v>
      </c>
      <c r="B2376" s="10">
        <v>44703</v>
      </c>
      <c r="C2376" s="9">
        <f t="shared" si="37"/>
        <v>2022</v>
      </c>
      <c r="D2376" s="9" t="str">
        <f>TEXT(salestable[[#This Row],[OrderDate]],"MMM")</f>
        <v>May</v>
      </c>
      <c r="E2376" s="9" t="s">
        <v>6463</v>
      </c>
      <c r="F2376" s="9" t="s">
        <v>1854</v>
      </c>
      <c r="G2376" s="9" t="s">
        <v>302</v>
      </c>
      <c r="H2376" s="9" t="s">
        <v>303</v>
      </c>
      <c r="I2376" s="9" t="s">
        <v>98</v>
      </c>
      <c r="J2376" s="9" t="s">
        <v>109</v>
      </c>
      <c r="K2376" s="25">
        <v>3</v>
      </c>
      <c r="L2376" s="11">
        <v>78.010000000000005</v>
      </c>
      <c r="M2376" s="12">
        <v>0.05</v>
      </c>
      <c r="N2376" s="13">
        <v>0</v>
      </c>
      <c r="O2376" s="13">
        <v>14.75</v>
      </c>
      <c r="P2376" s="13">
        <v>237.08</v>
      </c>
      <c r="Q2376" s="9" t="s">
        <v>69</v>
      </c>
      <c r="R2376" s="9" t="s">
        <v>28</v>
      </c>
      <c r="S2376" s="9" t="s">
        <v>29</v>
      </c>
      <c r="T2376" s="9" t="s">
        <v>30</v>
      </c>
      <c r="U2376" s="9" t="s">
        <v>43</v>
      </c>
      <c r="V2376" s="9" t="s">
        <v>1466</v>
      </c>
    </row>
    <row r="2377" spans="1:22" ht="17.100000000000001" customHeight="1" x14ac:dyDescent="0.25">
      <c r="A2377" s="29" t="s">
        <v>6464</v>
      </c>
      <c r="B2377" s="15">
        <v>44913</v>
      </c>
      <c r="C2377" s="9">
        <f t="shared" si="37"/>
        <v>2022</v>
      </c>
      <c r="D2377" s="9" t="str">
        <f>TEXT(salestable[[#This Row],[OrderDate]],"MMM")</f>
        <v>Dec</v>
      </c>
      <c r="E2377" s="14" t="s">
        <v>6465</v>
      </c>
      <c r="F2377" s="14" t="s">
        <v>311</v>
      </c>
      <c r="G2377" s="14" t="s">
        <v>492</v>
      </c>
      <c r="H2377" s="14" t="s">
        <v>493</v>
      </c>
      <c r="I2377" s="14" t="s">
        <v>180</v>
      </c>
      <c r="J2377" s="14" t="s">
        <v>123</v>
      </c>
      <c r="K2377" s="25">
        <v>1</v>
      </c>
      <c r="L2377" s="16">
        <v>476.92</v>
      </c>
      <c r="M2377" s="17">
        <v>0.15</v>
      </c>
      <c r="N2377" s="18">
        <v>0</v>
      </c>
      <c r="O2377" s="18">
        <v>10.73</v>
      </c>
      <c r="P2377" s="18">
        <v>416.11</v>
      </c>
      <c r="Q2377" s="14" t="s">
        <v>27</v>
      </c>
      <c r="R2377" s="14" t="s">
        <v>28</v>
      </c>
      <c r="S2377" s="14" t="s">
        <v>124</v>
      </c>
      <c r="T2377" s="14" t="s">
        <v>125</v>
      </c>
      <c r="U2377" s="14" t="s">
        <v>43</v>
      </c>
      <c r="V2377" s="14" t="s">
        <v>6466</v>
      </c>
    </row>
    <row r="2378" spans="1:22" ht="17.100000000000001" customHeight="1" x14ac:dyDescent="0.25">
      <c r="A2378" s="28" t="s">
        <v>6467</v>
      </c>
      <c r="B2378" s="10">
        <v>45497</v>
      </c>
      <c r="C2378" s="9">
        <f t="shared" si="37"/>
        <v>2024</v>
      </c>
      <c r="D2378" s="9" t="str">
        <f>TEXT(salestable[[#This Row],[OrderDate]],"MMM")</f>
        <v>Jul</v>
      </c>
      <c r="E2378" s="9" t="s">
        <v>6468</v>
      </c>
      <c r="F2378" s="9" t="s">
        <v>706</v>
      </c>
      <c r="G2378" s="9" t="s">
        <v>374</v>
      </c>
      <c r="H2378" s="9" t="s">
        <v>375</v>
      </c>
      <c r="I2378" s="9" t="s">
        <v>38</v>
      </c>
      <c r="J2378" s="9" t="s">
        <v>354</v>
      </c>
      <c r="K2378" s="25">
        <v>1</v>
      </c>
      <c r="L2378" s="11">
        <v>457.87</v>
      </c>
      <c r="M2378" s="12">
        <v>0</v>
      </c>
      <c r="N2378" s="13">
        <v>54.94</v>
      </c>
      <c r="O2378" s="13">
        <v>13.5</v>
      </c>
      <c r="P2378" s="13">
        <v>526.30999999999995</v>
      </c>
      <c r="Q2378" s="9" t="s">
        <v>40</v>
      </c>
      <c r="R2378" s="9" t="s">
        <v>28</v>
      </c>
      <c r="S2378" s="9" t="s">
        <v>339</v>
      </c>
      <c r="T2378" s="9" t="s">
        <v>82</v>
      </c>
      <c r="U2378" s="9" t="s">
        <v>31</v>
      </c>
      <c r="V2378" s="9" t="s">
        <v>3915</v>
      </c>
    </row>
    <row r="2379" spans="1:22" ht="17.100000000000001" customHeight="1" x14ac:dyDescent="0.25">
      <c r="A2379" s="29" t="s">
        <v>6469</v>
      </c>
      <c r="B2379" s="15">
        <v>44754</v>
      </c>
      <c r="C2379" s="9">
        <f t="shared" si="37"/>
        <v>2022</v>
      </c>
      <c r="D2379" s="9" t="str">
        <f>TEXT(salestable[[#This Row],[OrderDate]],"MMM")</f>
        <v>Jul</v>
      </c>
      <c r="E2379" s="14" t="s">
        <v>6470</v>
      </c>
      <c r="F2379" s="14" t="s">
        <v>324</v>
      </c>
      <c r="G2379" s="14" t="s">
        <v>574</v>
      </c>
      <c r="H2379" s="14" t="s">
        <v>575</v>
      </c>
      <c r="I2379" s="14" t="s">
        <v>38</v>
      </c>
      <c r="J2379" s="14" t="s">
        <v>354</v>
      </c>
      <c r="K2379" s="25">
        <v>4</v>
      </c>
      <c r="L2379" s="16">
        <v>301.85000000000002</v>
      </c>
      <c r="M2379" s="17">
        <v>0</v>
      </c>
      <c r="N2379" s="18">
        <v>60.37</v>
      </c>
      <c r="O2379" s="18">
        <v>5.84</v>
      </c>
      <c r="P2379" s="18">
        <v>1273.6099999999999</v>
      </c>
      <c r="Q2379" s="14" t="s">
        <v>59</v>
      </c>
      <c r="R2379" s="14" t="s">
        <v>28</v>
      </c>
      <c r="S2379" s="14" t="s">
        <v>221</v>
      </c>
      <c r="T2379" s="14" t="s">
        <v>222</v>
      </c>
      <c r="U2379" s="14" t="s">
        <v>43</v>
      </c>
      <c r="V2379" s="14" t="s">
        <v>6471</v>
      </c>
    </row>
    <row r="2380" spans="1:22" ht="17.100000000000001" customHeight="1" x14ac:dyDescent="0.25">
      <c r="A2380" s="28" t="s">
        <v>6472</v>
      </c>
      <c r="B2380" s="10">
        <v>45568</v>
      </c>
      <c r="C2380" s="9">
        <f t="shared" si="37"/>
        <v>2024</v>
      </c>
      <c r="D2380" s="9" t="str">
        <f>TEXT(salestable[[#This Row],[OrderDate]],"MMM")</f>
        <v>Oct</v>
      </c>
      <c r="E2380" s="9" t="s">
        <v>6473</v>
      </c>
      <c r="F2380" s="9" t="s">
        <v>720</v>
      </c>
      <c r="G2380" s="9" t="s">
        <v>337</v>
      </c>
      <c r="H2380" s="9" t="s">
        <v>338</v>
      </c>
      <c r="I2380" s="9" t="s">
        <v>180</v>
      </c>
      <c r="J2380" s="9" t="s">
        <v>109</v>
      </c>
      <c r="K2380" s="25">
        <v>4</v>
      </c>
      <c r="L2380" s="11">
        <v>324.45</v>
      </c>
      <c r="M2380" s="12">
        <v>0.05</v>
      </c>
      <c r="N2380" s="13">
        <v>0</v>
      </c>
      <c r="O2380" s="13">
        <v>13.17</v>
      </c>
      <c r="P2380" s="13">
        <v>1246.08</v>
      </c>
      <c r="Q2380" s="9" t="s">
        <v>69</v>
      </c>
      <c r="R2380" s="9" t="s">
        <v>28</v>
      </c>
      <c r="S2380" s="9" t="s">
        <v>145</v>
      </c>
      <c r="T2380" s="9" t="s">
        <v>146</v>
      </c>
      <c r="U2380" s="9" t="s">
        <v>43</v>
      </c>
      <c r="V2380" s="9" t="s">
        <v>2714</v>
      </c>
    </row>
    <row r="2381" spans="1:22" ht="17.100000000000001" customHeight="1" x14ac:dyDescent="0.25">
      <c r="A2381" s="29" t="s">
        <v>6474</v>
      </c>
      <c r="B2381" s="15">
        <v>44585</v>
      </c>
      <c r="C2381" s="9">
        <f t="shared" si="37"/>
        <v>2022</v>
      </c>
      <c r="D2381" s="9" t="str">
        <f>TEXT(salestable[[#This Row],[OrderDate]],"MMM")</f>
        <v>Jan</v>
      </c>
      <c r="E2381" s="14" t="s">
        <v>4767</v>
      </c>
      <c r="F2381" s="14" t="s">
        <v>1418</v>
      </c>
      <c r="G2381" s="14" t="s">
        <v>114</v>
      </c>
      <c r="H2381" s="14" t="s">
        <v>115</v>
      </c>
      <c r="I2381" s="14" t="s">
        <v>50</v>
      </c>
      <c r="J2381" s="14" t="s">
        <v>263</v>
      </c>
      <c r="K2381" s="25">
        <v>3</v>
      </c>
      <c r="L2381" s="16">
        <v>250.25</v>
      </c>
      <c r="M2381" s="17">
        <v>0.15</v>
      </c>
      <c r="N2381" s="18">
        <v>31.91</v>
      </c>
      <c r="O2381" s="18">
        <v>13.12</v>
      </c>
      <c r="P2381" s="18">
        <v>683.17</v>
      </c>
      <c r="Q2381" s="14" t="s">
        <v>153</v>
      </c>
      <c r="R2381" s="14" t="s">
        <v>181</v>
      </c>
      <c r="S2381" s="14" t="s">
        <v>182</v>
      </c>
      <c r="T2381" s="14" t="s">
        <v>183</v>
      </c>
      <c r="U2381" s="14" t="s">
        <v>43</v>
      </c>
      <c r="V2381" s="14" t="s">
        <v>649</v>
      </c>
    </row>
    <row r="2382" spans="1:22" ht="17.100000000000001" customHeight="1" x14ac:dyDescent="0.25">
      <c r="A2382" s="28" t="s">
        <v>6475</v>
      </c>
      <c r="B2382" s="10">
        <v>43865</v>
      </c>
      <c r="C2382" s="9">
        <f t="shared" si="37"/>
        <v>2020</v>
      </c>
      <c r="D2382" s="9" t="str">
        <f>TEXT(salestable[[#This Row],[OrderDate]],"MMM")</f>
        <v>Feb</v>
      </c>
      <c r="E2382" s="9" t="s">
        <v>6476</v>
      </c>
      <c r="F2382" s="9" t="s">
        <v>447</v>
      </c>
      <c r="G2382" s="9" t="s">
        <v>286</v>
      </c>
      <c r="H2382" s="9" t="s">
        <v>287</v>
      </c>
      <c r="I2382" s="9" t="s">
        <v>98</v>
      </c>
      <c r="J2382" s="9" t="s">
        <v>354</v>
      </c>
      <c r="K2382" s="25">
        <v>2</v>
      </c>
      <c r="L2382" s="11">
        <v>537.70000000000005</v>
      </c>
      <c r="M2382" s="12">
        <v>0.1</v>
      </c>
      <c r="N2382" s="13">
        <v>48.39</v>
      </c>
      <c r="O2382" s="13">
        <v>4.9000000000000004</v>
      </c>
      <c r="P2382" s="13">
        <v>1021.15</v>
      </c>
      <c r="Q2382" s="9" t="s">
        <v>69</v>
      </c>
      <c r="R2382" s="9" t="s">
        <v>28</v>
      </c>
      <c r="S2382" s="9" t="s">
        <v>89</v>
      </c>
      <c r="T2382" s="9" t="s">
        <v>90</v>
      </c>
      <c r="U2382" s="9" t="s">
        <v>31</v>
      </c>
      <c r="V2382" s="9" t="s">
        <v>388</v>
      </c>
    </row>
    <row r="2383" spans="1:22" ht="17.100000000000001" customHeight="1" x14ac:dyDescent="0.25">
      <c r="A2383" s="29" t="s">
        <v>6477</v>
      </c>
      <c r="B2383" s="15">
        <v>44275</v>
      </c>
      <c r="C2383" s="9">
        <f t="shared" si="37"/>
        <v>2021</v>
      </c>
      <c r="D2383" s="9" t="str">
        <f>TEXT(salestable[[#This Row],[OrderDate]],"MMM")</f>
        <v>Mar</v>
      </c>
      <c r="E2383" s="14" t="s">
        <v>6478</v>
      </c>
      <c r="F2383" s="14" t="s">
        <v>648</v>
      </c>
      <c r="G2383" s="14" t="s">
        <v>261</v>
      </c>
      <c r="H2383" s="14" t="s">
        <v>262</v>
      </c>
      <c r="I2383" s="14" t="s">
        <v>108</v>
      </c>
      <c r="J2383" s="14" t="s">
        <v>256</v>
      </c>
      <c r="K2383" s="25">
        <v>3</v>
      </c>
      <c r="L2383" s="16">
        <v>288.85000000000002</v>
      </c>
      <c r="M2383" s="17">
        <v>0</v>
      </c>
      <c r="N2383" s="18">
        <v>43.33</v>
      </c>
      <c r="O2383" s="18">
        <v>4.5</v>
      </c>
      <c r="P2383" s="18">
        <v>914.38</v>
      </c>
      <c r="Q2383" s="14" t="s">
        <v>153</v>
      </c>
      <c r="R2383" s="14" t="s">
        <v>28</v>
      </c>
      <c r="S2383" s="14" t="s">
        <v>182</v>
      </c>
      <c r="T2383" s="14" t="s">
        <v>183</v>
      </c>
      <c r="U2383" s="14" t="s">
        <v>43</v>
      </c>
      <c r="V2383" s="14" t="s">
        <v>298</v>
      </c>
    </row>
    <row r="2384" spans="1:22" ht="17.100000000000001" customHeight="1" x14ac:dyDescent="0.25">
      <c r="A2384" s="28" t="s">
        <v>6479</v>
      </c>
      <c r="B2384" s="10">
        <v>43923</v>
      </c>
      <c r="C2384" s="9">
        <f t="shared" si="37"/>
        <v>2020</v>
      </c>
      <c r="D2384" s="9" t="str">
        <f>TEXT(salestable[[#This Row],[OrderDate]],"MMM")</f>
        <v>Apr</v>
      </c>
      <c r="E2384" s="9" t="s">
        <v>6480</v>
      </c>
      <c r="F2384" s="9" t="s">
        <v>260</v>
      </c>
      <c r="G2384" s="9" t="s">
        <v>492</v>
      </c>
      <c r="H2384" s="9" t="s">
        <v>493</v>
      </c>
      <c r="I2384" s="9" t="s">
        <v>25</v>
      </c>
      <c r="J2384" s="9" t="s">
        <v>68</v>
      </c>
      <c r="K2384" s="25">
        <v>4</v>
      </c>
      <c r="L2384" s="11">
        <v>262.10000000000002</v>
      </c>
      <c r="M2384" s="12">
        <v>0.05</v>
      </c>
      <c r="N2384" s="13">
        <v>49.8</v>
      </c>
      <c r="O2384" s="13">
        <v>1.98</v>
      </c>
      <c r="P2384" s="13">
        <v>1047.76</v>
      </c>
      <c r="Q2384" s="9" t="s">
        <v>80</v>
      </c>
      <c r="R2384" s="9" t="s">
        <v>181</v>
      </c>
      <c r="S2384" s="9" t="s">
        <v>188</v>
      </c>
      <c r="T2384" s="9" t="s">
        <v>82</v>
      </c>
      <c r="U2384" s="9" t="s">
        <v>43</v>
      </c>
      <c r="V2384" s="9" t="s">
        <v>6481</v>
      </c>
    </row>
    <row r="2385" spans="1:22" ht="17.100000000000001" customHeight="1" x14ac:dyDescent="0.25">
      <c r="A2385" s="29" t="s">
        <v>6482</v>
      </c>
      <c r="B2385" s="15">
        <v>45061</v>
      </c>
      <c r="C2385" s="9">
        <f t="shared" si="37"/>
        <v>2023</v>
      </c>
      <c r="D2385" s="9" t="str">
        <f>TEXT(salestable[[#This Row],[OrderDate]],"MMM")</f>
        <v>May</v>
      </c>
      <c r="E2385" s="14" t="s">
        <v>6483</v>
      </c>
      <c r="F2385" s="14" t="s">
        <v>757</v>
      </c>
      <c r="G2385" s="14" t="s">
        <v>96</v>
      </c>
      <c r="H2385" s="14" t="s">
        <v>97</v>
      </c>
      <c r="I2385" s="14" t="s">
        <v>108</v>
      </c>
      <c r="J2385" s="14" t="s">
        <v>79</v>
      </c>
      <c r="K2385" s="25">
        <v>4</v>
      </c>
      <c r="L2385" s="16">
        <v>185.98</v>
      </c>
      <c r="M2385" s="17">
        <v>0.25</v>
      </c>
      <c r="N2385" s="18">
        <v>27.9</v>
      </c>
      <c r="O2385" s="18">
        <v>5.33</v>
      </c>
      <c r="P2385" s="18">
        <v>591.16999999999996</v>
      </c>
      <c r="Q2385" s="14" t="s">
        <v>69</v>
      </c>
      <c r="R2385" s="14" t="s">
        <v>28</v>
      </c>
      <c r="S2385" s="14" t="s">
        <v>139</v>
      </c>
      <c r="T2385" s="14" t="s">
        <v>140</v>
      </c>
      <c r="U2385" s="14" t="s">
        <v>43</v>
      </c>
      <c r="V2385" s="14" t="s">
        <v>5387</v>
      </c>
    </row>
    <row r="2386" spans="1:22" ht="17.100000000000001" customHeight="1" x14ac:dyDescent="0.25">
      <c r="A2386" s="28" t="s">
        <v>6484</v>
      </c>
      <c r="B2386" s="10">
        <v>44183</v>
      </c>
      <c r="C2386" s="9">
        <f t="shared" si="37"/>
        <v>2020</v>
      </c>
      <c r="D2386" s="9" t="str">
        <f>TEXT(salestable[[#This Row],[OrderDate]],"MMM")</f>
        <v>Dec</v>
      </c>
      <c r="E2386" s="9" t="s">
        <v>6485</v>
      </c>
      <c r="F2386" s="9" t="s">
        <v>1174</v>
      </c>
      <c r="G2386" s="9" t="s">
        <v>812</v>
      </c>
      <c r="H2386" s="9" t="s">
        <v>813</v>
      </c>
      <c r="I2386" s="9" t="s">
        <v>108</v>
      </c>
      <c r="J2386" s="9" t="s">
        <v>68</v>
      </c>
      <c r="K2386" s="25">
        <v>5</v>
      </c>
      <c r="L2386" s="11">
        <v>594.63</v>
      </c>
      <c r="M2386" s="12">
        <v>0.05</v>
      </c>
      <c r="N2386" s="13">
        <v>508.41</v>
      </c>
      <c r="O2386" s="13">
        <v>6.94</v>
      </c>
      <c r="P2386" s="13">
        <v>3339.84</v>
      </c>
      <c r="Q2386" s="9" t="s">
        <v>40</v>
      </c>
      <c r="R2386" s="9" t="s">
        <v>28</v>
      </c>
      <c r="S2386" s="9" t="s">
        <v>339</v>
      </c>
      <c r="T2386" s="9" t="s">
        <v>82</v>
      </c>
      <c r="U2386" s="9" t="s">
        <v>43</v>
      </c>
      <c r="V2386" s="9" t="s">
        <v>1773</v>
      </c>
    </row>
    <row r="2387" spans="1:22" ht="17.100000000000001" customHeight="1" x14ac:dyDescent="0.25">
      <c r="A2387" s="29" t="s">
        <v>6486</v>
      </c>
      <c r="B2387" s="15">
        <v>44733</v>
      </c>
      <c r="C2387" s="9">
        <f t="shared" si="37"/>
        <v>2022</v>
      </c>
      <c r="D2387" s="9" t="str">
        <f>TEXT(salestable[[#This Row],[OrderDate]],"MMM")</f>
        <v>Jun</v>
      </c>
      <c r="E2387" s="14" t="s">
        <v>6487</v>
      </c>
      <c r="F2387" s="14" t="s">
        <v>964</v>
      </c>
      <c r="G2387" s="14" t="s">
        <v>456</v>
      </c>
      <c r="H2387" s="14" t="s">
        <v>457</v>
      </c>
      <c r="I2387" s="14" t="s">
        <v>50</v>
      </c>
      <c r="J2387" s="14" t="s">
        <v>26</v>
      </c>
      <c r="K2387" s="25">
        <v>4</v>
      </c>
      <c r="L2387" s="16">
        <v>368.46</v>
      </c>
      <c r="M2387" s="17">
        <v>0.05</v>
      </c>
      <c r="N2387" s="18">
        <v>168.02</v>
      </c>
      <c r="O2387" s="18">
        <v>13.08</v>
      </c>
      <c r="P2387" s="18">
        <v>1581.25</v>
      </c>
      <c r="Q2387" s="14" t="s">
        <v>40</v>
      </c>
      <c r="R2387" s="14" t="s">
        <v>28</v>
      </c>
      <c r="S2387" s="14" t="s">
        <v>41</v>
      </c>
      <c r="T2387" s="14" t="s">
        <v>42</v>
      </c>
      <c r="U2387" s="14" t="s">
        <v>43</v>
      </c>
      <c r="V2387" s="14" t="s">
        <v>174</v>
      </c>
    </row>
    <row r="2388" spans="1:22" ht="17.100000000000001" customHeight="1" x14ac:dyDescent="0.25">
      <c r="A2388" s="28" t="s">
        <v>6488</v>
      </c>
      <c r="B2388" s="10">
        <v>45186</v>
      </c>
      <c r="C2388" s="9">
        <f t="shared" si="37"/>
        <v>2023</v>
      </c>
      <c r="D2388" s="9" t="str">
        <f>TEXT(salestable[[#This Row],[OrderDate]],"MMM")</f>
        <v>Sep</v>
      </c>
      <c r="E2388" s="9" t="s">
        <v>6489</v>
      </c>
      <c r="F2388" s="9" t="s">
        <v>944</v>
      </c>
      <c r="G2388" s="9" t="s">
        <v>783</v>
      </c>
      <c r="H2388" s="9" t="s">
        <v>784</v>
      </c>
      <c r="I2388" s="9" t="s">
        <v>25</v>
      </c>
      <c r="J2388" s="9" t="s">
        <v>39</v>
      </c>
      <c r="K2388" s="25">
        <v>1</v>
      </c>
      <c r="L2388" s="11">
        <v>94.6</v>
      </c>
      <c r="M2388" s="12">
        <v>0</v>
      </c>
      <c r="N2388" s="13">
        <v>17.03</v>
      </c>
      <c r="O2388" s="13">
        <v>6.67</v>
      </c>
      <c r="P2388" s="13">
        <v>118.3</v>
      </c>
      <c r="Q2388" s="9" t="s">
        <v>27</v>
      </c>
      <c r="R2388" s="9" t="s">
        <v>132</v>
      </c>
      <c r="S2388" s="9" t="s">
        <v>29</v>
      </c>
      <c r="T2388" s="9" t="s">
        <v>30</v>
      </c>
      <c r="U2388" s="9" t="s">
        <v>43</v>
      </c>
      <c r="V2388" s="9" t="s">
        <v>6490</v>
      </c>
    </row>
    <row r="2389" spans="1:22" ht="17.100000000000001" customHeight="1" x14ac:dyDescent="0.25">
      <c r="A2389" s="29" t="s">
        <v>6491</v>
      </c>
      <c r="B2389" s="15">
        <v>44692</v>
      </c>
      <c r="C2389" s="9">
        <f t="shared" si="37"/>
        <v>2022</v>
      </c>
      <c r="D2389" s="9" t="str">
        <f>TEXT(salestable[[#This Row],[OrderDate]],"MMM")</f>
        <v>May</v>
      </c>
      <c r="E2389" s="14" t="s">
        <v>6492</v>
      </c>
      <c r="F2389" s="14" t="s">
        <v>365</v>
      </c>
      <c r="G2389" s="14" t="s">
        <v>48</v>
      </c>
      <c r="H2389" s="14" t="s">
        <v>49</v>
      </c>
      <c r="I2389" s="14" t="s">
        <v>180</v>
      </c>
      <c r="J2389" s="14" t="s">
        <v>58</v>
      </c>
      <c r="K2389" s="25">
        <v>5</v>
      </c>
      <c r="L2389" s="16">
        <v>453.36</v>
      </c>
      <c r="M2389" s="17">
        <v>0.05</v>
      </c>
      <c r="N2389" s="18">
        <v>107.67</v>
      </c>
      <c r="O2389" s="18">
        <v>7.14</v>
      </c>
      <c r="P2389" s="18">
        <v>2268.27</v>
      </c>
      <c r="Q2389" s="14" t="s">
        <v>69</v>
      </c>
      <c r="R2389" s="14" t="s">
        <v>28</v>
      </c>
      <c r="S2389" s="14" t="s">
        <v>51</v>
      </c>
      <c r="T2389" s="14" t="s">
        <v>42</v>
      </c>
      <c r="U2389" s="14" t="s">
        <v>43</v>
      </c>
      <c r="V2389" s="14" t="s">
        <v>6493</v>
      </c>
    </row>
    <row r="2390" spans="1:22" ht="17.100000000000001" customHeight="1" x14ac:dyDescent="0.25">
      <c r="A2390" s="28" t="s">
        <v>6494</v>
      </c>
      <c r="B2390" s="10">
        <v>45579</v>
      </c>
      <c r="C2390" s="9">
        <f t="shared" si="37"/>
        <v>2024</v>
      </c>
      <c r="D2390" s="9" t="str">
        <f>TEXT(salestable[[#This Row],[OrderDate]],"MMM")</f>
        <v>Oct</v>
      </c>
      <c r="E2390" s="9" t="s">
        <v>6495</v>
      </c>
      <c r="F2390" s="9" t="s">
        <v>680</v>
      </c>
      <c r="G2390" s="9" t="s">
        <v>521</v>
      </c>
      <c r="H2390" s="9" t="s">
        <v>522</v>
      </c>
      <c r="I2390" s="9" t="s">
        <v>108</v>
      </c>
      <c r="J2390" s="9" t="s">
        <v>109</v>
      </c>
      <c r="K2390" s="25">
        <v>5</v>
      </c>
      <c r="L2390" s="11">
        <v>586.11</v>
      </c>
      <c r="M2390" s="12">
        <v>0.15</v>
      </c>
      <c r="N2390" s="13">
        <v>199.28</v>
      </c>
      <c r="O2390" s="13">
        <v>14.37</v>
      </c>
      <c r="P2390" s="13">
        <v>2704.62</v>
      </c>
      <c r="Q2390" s="9" t="s">
        <v>69</v>
      </c>
      <c r="R2390" s="9" t="s">
        <v>28</v>
      </c>
      <c r="S2390" s="9" t="s">
        <v>166</v>
      </c>
      <c r="T2390" s="9" t="s">
        <v>167</v>
      </c>
      <c r="U2390" s="9" t="s">
        <v>72</v>
      </c>
      <c r="V2390" s="9" t="s">
        <v>156</v>
      </c>
    </row>
    <row r="2391" spans="1:22" ht="17.100000000000001" customHeight="1" x14ac:dyDescent="0.25">
      <c r="A2391" s="29" t="s">
        <v>6496</v>
      </c>
      <c r="B2391" s="15">
        <v>43989</v>
      </c>
      <c r="C2391" s="9">
        <f t="shared" si="37"/>
        <v>2020</v>
      </c>
      <c r="D2391" s="9" t="str">
        <f>TEXT(salestable[[#This Row],[OrderDate]],"MMM")</f>
        <v>Jun</v>
      </c>
      <c r="E2391" s="14" t="s">
        <v>6497</v>
      </c>
      <c r="F2391" s="14" t="s">
        <v>2236</v>
      </c>
      <c r="G2391" s="14" t="s">
        <v>337</v>
      </c>
      <c r="H2391" s="14" t="s">
        <v>338</v>
      </c>
      <c r="I2391" s="14" t="s">
        <v>108</v>
      </c>
      <c r="J2391" s="14" t="s">
        <v>39</v>
      </c>
      <c r="K2391" s="25">
        <v>2</v>
      </c>
      <c r="L2391" s="16">
        <v>482.87</v>
      </c>
      <c r="M2391" s="17">
        <v>0.2</v>
      </c>
      <c r="N2391" s="18">
        <v>139.07</v>
      </c>
      <c r="O2391" s="18">
        <v>6.29</v>
      </c>
      <c r="P2391" s="18">
        <v>917.95</v>
      </c>
      <c r="Q2391" s="14" t="s">
        <v>69</v>
      </c>
      <c r="R2391" s="14" t="s">
        <v>132</v>
      </c>
      <c r="S2391" s="14" t="s">
        <v>41</v>
      </c>
      <c r="T2391" s="14" t="s">
        <v>42</v>
      </c>
      <c r="U2391" s="14" t="s">
        <v>43</v>
      </c>
      <c r="V2391" s="14" t="s">
        <v>2091</v>
      </c>
    </row>
    <row r="2392" spans="1:22" ht="17.100000000000001" customHeight="1" x14ac:dyDescent="0.25">
      <c r="A2392" s="28" t="s">
        <v>6498</v>
      </c>
      <c r="B2392" s="10">
        <v>44787</v>
      </c>
      <c r="C2392" s="9">
        <f t="shared" si="37"/>
        <v>2022</v>
      </c>
      <c r="D2392" s="9" t="str">
        <f>TEXT(salestable[[#This Row],[OrderDate]],"MMM")</f>
        <v>Aug</v>
      </c>
      <c r="E2392" s="9" t="s">
        <v>6499</v>
      </c>
      <c r="F2392" s="9" t="s">
        <v>113</v>
      </c>
      <c r="G2392" s="9" t="s">
        <v>469</v>
      </c>
      <c r="H2392" s="9" t="s">
        <v>470</v>
      </c>
      <c r="I2392" s="9" t="s">
        <v>50</v>
      </c>
      <c r="J2392" s="9" t="s">
        <v>123</v>
      </c>
      <c r="K2392" s="25">
        <v>4</v>
      </c>
      <c r="L2392" s="11">
        <v>501.98</v>
      </c>
      <c r="M2392" s="12">
        <v>0.25</v>
      </c>
      <c r="N2392" s="13">
        <v>120.48</v>
      </c>
      <c r="O2392" s="13">
        <v>5.96</v>
      </c>
      <c r="P2392" s="13">
        <v>1632.38</v>
      </c>
      <c r="Q2392" s="9" t="s">
        <v>80</v>
      </c>
      <c r="R2392" s="9" t="s">
        <v>28</v>
      </c>
      <c r="S2392" s="9" t="s">
        <v>210</v>
      </c>
      <c r="T2392" s="9" t="s">
        <v>42</v>
      </c>
      <c r="U2392" s="9" t="s">
        <v>43</v>
      </c>
      <c r="V2392" s="9" t="s">
        <v>737</v>
      </c>
    </row>
    <row r="2393" spans="1:22" ht="17.100000000000001" customHeight="1" x14ac:dyDescent="0.25">
      <c r="A2393" s="29" t="s">
        <v>6500</v>
      </c>
      <c r="B2393" s="15">
        <v>43854</v>
      </c>
      <c r="C2393" s="9">
        <f t="shared" si="37"/>
        <v>2020</v>
      </c>
      <c r="D2393" s="9" t="str">
        <f>TEXT(salestable[[#This Row],[OrderDate]],"MMM")</f>
        <v>Jan</v>
      </c>
      <c r="E2393" s="14" t="s">
        <v>6501</v>
      </c>
      <c r="F2393" s="14" t="s">
        <v>1205</v>
      </c>
      <c r="G2393" s="14" t="s">
        <v>77</v>
      </c>
      <c r="H2393" s="14" t="s">
        <v>78</v>
      </c>
      <c r="I2393" s="14" t="s">
        <v>50</v>
      </c>
      <c r="J2393" s="14" t="s">
        <v>26</v>
      </c>
      <c r="K2393" s="25">
        <v>4</v>
      </c>
      <c r="L2393" s="16">
        <v>374.82</v>
      </c>
      <c r="M2393" s="17">
        <v>0.1</v>
      </c>
      <c r="N2393" s="18">
        <v>107.95</v>
      </c>
      <c r="O2393" s="18">
        <v>0.34</v>
      </c>
      <c r="P2393" s="18">
        <v>1457.64</v>
      </c>
      <c r="Q2393" s="14" t="s">
        <v>153</v>
      </c>
      <c r="R2393" s="14" t="s">
        <v>28</v>
      </c>
      <c r="S2393" s="14" t="s">
        <v>166</v>
      </c>
      <c r="T2393" s="14" t="s">
        <v>167</v>
      </c>
      <c r="U2393" s="14" t="s">
        <v>43</v>
      </c>
      <c r="V2393" s="14" t="s">
        <v>5287</v>
      </c>
    </row>
    <row r="2394" spans="1:22" ht="17.100000000000001" customHeight="1" x14ac:dyDescent="0.25">
      <c r="A2394" s="28" t="s">
        <v>6502</v>
      </c>
      <c r="B2394" s="10">
        <v>44234</v>
      </c>
      <c r="C2394" s="9">
        <f t="shared" si="37"/>
        <v>2021</v>
      </c>
      <c r="D2394" s="9" t="str">
        <f>TEXT(salestable[[#This Row],[OrderDate]],"MMM")</f>
        <v>Feb</v>
      </c>
      <c r="E2394" s="9" t="s">
        <v>6503</v>
      </c>
      <c r="F2394" s="9" t="s">
        <v>351</v>
      </c>
      <c r="G2394" s="9" t="s">
        <v>66</v>
      </c>
      <c r="H2394" s="9" t="s">
        <v>67</v>
      </c>
      <c r="I2394" s="9" t="s">
        <v>38</v>
      </c>
      <c r="J2394" s="9" t="s">
        <v>263</v>
      </c>
      <c r="K2394" s="25">
        <v>5</v>
      </c>
      <c r="L2394" s="11">
        <v>217.63</v>
      </c>
      <c r="M2394" s="12">
        <v>0</v>
      </c>
      <c r="N2394" s="13">
        <v>130.58000000000001</v>
      </c>
      <c r="O2394" s="13">
        <v>14.31</v>
      </c>
      <c r="P2394" s="13">
        <v>1233.04</v>
      </c>
      <c r="Q2394" s="9" t="s">
        <v>69</v>
      </c>
      <c r="R2394" s="9" t="s">
        <v>28</v>
      </c>
      <c r="S2394" s="9" t="s">
        <v>29</v>
      </c>
      <c r="T2394" s="9" t="s">
        <v>30</v>
      </c>
      <c r="U2394" s="9" t="s">
        <v>43</v>
      </c>
      <c r="V2394" s="9" t="s">
        <v>2913</v>
      </c>
    </row>
    <row r="2395" spans="1:22" ht="17.100000000000001" customHeight="1" x14ac:dyDescent="0.25">
      <c r="A2395" s="29" t="s">
        <v>6504</v>
      </c>
      <c r="B2395" s="15">
        <v>44635</v>
      </c>
      <c r="C2395" s="9">
        <f t="shared" si="37"/>
        <v>2022</v>
      </c>
      <c r="D2395" s="9" t="str">
        <f>TEXT(salestable[[#This Row],[OrderDate]],"MMM")</f>
        <v>Mar</v>
      </c>
      <c r="E2395" s="14" t="s">
        <v>6505</v>
      </c>
      <c r="F2395" s="14" t="s">
        <v>986</v>
      </c>
      <c r="G2395" s="14" t="s">
        <v>286</v>
      </c>
      <c r="H2395" s="14" t="s">
        <v>287</v>
      </c>
      <c r="I2395" s="14" t="s">
        <v>25</v>
      </c>
      <c r="J2395" s="14" t="s">
        <v>256</v>
      </c>
      <c r="K2395" s="25">
        <v>3</v>
      </c>
      <c r="L2395" s="16">
        <v>350.48</v>
      </c>
      <c r="M2395" s="17">
        <v>0</v>
      </c>
      <c r="N2395" s="18">
        <v>84.12</v>
      </c>
      <c r="O2395" s="18">
        <v>7.14</v>
      </c>
      <c r="P2395" s="18">
        <v>1142.7</v>
      </c>
      <c r="Q2395" s="14" t="s">
        <v>27</v>
      </c>
      <c r="R2395" s="14" t="s">
        <v>28</v>
      </c>
      <c r="S2395" s="14" t="s">
        <v>221</v>
      </c>
      <c r="T2395" s="14" t="s">
        <v>222</v>
      </c>
      <c r="U2395" s="14" t="s">
        <v>43</v>
      </c>
      <c r="V2395" s="14" t="s">
        <v>6506</v>
      </c>
    </row>
    <row r="2396" spans="1:22" ht="17.100000000000001" customHeight="1" x14ac:dyDescent="0.25">
      <c r="A2396" s="28" t="s">
        <v>6507</v>
      </c>
      <c r="B2396" s="10">
        <v>44346</v>
      </c>
      <c r="C2396" s="9">
        <f t="shared" si="37"/>
        <v>2021</v>
      </c>
      <c r="D2396" s="9" t="str">
        <f>TEXT(salestable[[#This Row],[OrderDate]],"MMM")</f>
        <v>May</v>
      </c>
      <c r="E2396" s="9" t="s">
        <v>6508</v>
      </c>
      <c r="F2396" s="9" t="s">
        <v>1120</v>
      </c>
      <c r="G2396" s="9" t="s">
        <v>77</v>
      </c>
      <c r="H2396" s="9" t="s">
        <v>78</v>
      </c>
      <c r="I2396" s="9" t="s">
        <v>98</v>
      </c>
      <c r="J2396" s="9" t="s">
        <v>123</v>
      </c>
      <c r="K2396" s="25">
        <v>1</v>
      </c>
      <c r="L2396" s="11">
        <v>184.76</v>
      </c>
      <c r="M2396" s="12">
        <v>0</v>
      </c>
      <c r="N2396" s="13">
        <v>33.26</v>
      </c>
      <c r="O2396" s="13">
        <v>1.39</v>
      </c>
      <c r="P2396" s="13">
        <v>219.41</v>
      </c>
      <c r="Q2396" s="9" t="s">
        <v>40</v>
      </c>
      <c r="R2396" s="9" t="s">
        <v>99</v>
      </c>
      <c r="S2396" s="9" t="s">
        <v>145</v>
      </c>
      <c r="T2396" s="9" t="s">
        <v>146</v>
      </c>
      <c r="U2396" s="9" t="s">
        <v>72</v>
      </c>
      <c r="V2396" s="9" t="s">
        <v>1421</v>
      </c>
    </row>
    <row r="2397" spans="1:22" ht="17.100000000000001" customHeight="1" x14ac:dyDescent="0.25">
      <c r="A2397" s="29" t="s">
        <v>6509</v>
      </c>
      <c r="B2397" s="15">
        <v>44562</v>
      </c>
      <c r="C2397" s="9">
        <f t="shared" si="37"/>
        <v>2022</v>
      </c>
      <c r="D2397" s="9" t="str">
        <f>TEXT(salestable[[#This Row],[OrderDate]],"MMM")</f>
        <v>Jan</v>
      </c>
      <c r="E2397" s="14" t="s">
        <v>6510</v>
      </c>
      <c r="F2397" s="14" t="s">
        <v>405</v>
      </c>
      <c r="G2397" s="14" t="s">
        <v>456</v>
      </c>
      <c r="H2397" s="14" t="s">
        <v>457</v>
      </c>
      <c r="I2397" s="14" t="s">
        <v>180</v>
      </c>
      <c r="J2397" s="14" t="s">
        <v>26</v>
      </c>
      <c r="K2397" s="25">
        <v>4</v>
      </c>
      <c r="L2397" s="16">
        <v>187.79</v>
      </c>
      <c r="M2397" s="17">
        <v>0</v>
      </c>
      <c r="N2397" s="18">
        <v>60.09</v>
      </c>
      <c r="O2397" s="18">
        <v>14.83</v>
      </c>
      <c r="P2397" s="18">
        <v>826.08</v>
      </c>
      <c r="Q2397" s="14" t="s">
        <v>69</v>
      </c>
      <c r="R2397" s="14" t="s">
        <v>132</v>
      </c>
      <c r="S2397" s="14" t="s">
        <v>100</v>
      </c>
      <c r="T2397" s="14" t="s">
        <v>101</v>
      </c>
      <c r="U2397" s="14" t="s">
        <v>43</v>
      </c>
      <c r="V2397" s="14" t="s">
        <v>6511</v>
      </c>
    </row>
    <row r="2398" spans="1:22" ht="17.100000000000001" customHeight="1" x14ac:dyDescent="0.25">
      <c r="A2398" s="28" t="s">
        <v>6512</v>
      </c>
      <c r="B2398" s="10">
        <v>45218</v>
      </c>
      <c r="C2398" s="9">
        <f t="shared" si="37"/>
        <v>2023</v>
      </c>
      <c r="D2398" s="9" t="str">
        <f>TEXT(salestable[[#This Row],[OrderDate]],"MMM")</f>
        <v>Oct</v>
      </c>
      <c r="E2398" s="9" t="s">
        <v>6513</v>
      </c>
      <c r="F2398" s="9" t="s">
        <v>1192</v>
      </c>
      <c r="G2398" s="9" t="s">
        <v>77</v>
      </c>
      <c r="H2398" s="9" t="s">
        <v>78</v>
      </c>
      <c r="I2398" s="9" t="s">
        <v>180</v>
      </c>
      <c r="J2398" s="9" t="s">
        <v>256</v>
      </c>
      <c r="K2398" s="25">
        <v>3</v>
      </c>
      <c r="L2398" s="11">
        <v>121</v>
      </c>
      <c r="M2398" s="12">
        <v>0.2</v>
      </c>
      <c r="N2398" s="13">
        <v>14.52</v>
      </c>
      <c r="O2398" s="13">
        <v>13.29</v>
      </c>
      <c r="P2398" s="13">
        <v>318.20999999999998</v>
      </c>
      <c r="Q2398" s="9" t="s">
        <v>27</v>
      </c>
      <c r="R2398" s="9" t="s">
        <v>28</v>
      </c>
      <c r="S2398" s="9" t="s">
        <v>221</v>
      </c>
      <c r="T2398" s="9" t="s">
        <v>222</v>
      </c>
      <c r="U2398" s="9" t="s">
        <v>43</v>
      </c>
      <c r="V2398" s="9" t="s">
        <v>4012</v>
      </c>
    </row>
    <row r="2399" spans="1:22" ht="17.100000000000001" customHeight="1" x14ac:dyDescent="0.25">
      <c r="A2399" s="29" t="s">
        <v>6514</v>
      </c>
      <c r="B2399" s="15">
        <v>45236</v>
      </c>
      <c r="C2399" s="9">
        <f t="shared" si="37"/>
        <v>2023</v>
      </c>
      <c r="D2399" s="9" t="str">
        <f>TEXT(salestable[[#This Row],[OrderDate]],"MMM")</f>
        <v>Nov</v>
      </c>
      <c r="E2399" s="14" t="s">
        <v>6515</v>
      </c>
      <c r="F2399" s="14" t="s">
        <v>447</v>
      </c>
      <c r="G2399" s="14" t="s">
        <v>130</v>
      </c>
      <c r="H2399" s="14" t="s">
        <v>131</v>
      </c>
      <c r="I2399" s="14" t="s">
        <v>50</v>
      </c>
      <c r="J2399" s="14" t="s">
        <v>68</v>
      </c>
      <c r="K2399" s="25">
        <v>4</v>
      </c>
      <c r="L2399" s="16">
        <v>570</v>
      </c>
      <c r="M2399" s="17">
        <v>0</v>
      </c>
      <c r="N2399" s="18">
        <v>114</v>
      </c>
      <c r="O2399" s="18">
        <v>3.56</v>
      </c>
      <c r="P2399" s="18">
        <v>2397.56</v>
      </c>
      <c r="Q2399" s="14" t="s">
        <v>69</v>
      </c>
      <c r="R2399" s="14" t="s">
        <v>99</v>
      </c>
      <c r="S2399" s="14" t="s">
        <v>41</v>
      </c>
      <c r="T2399" s="14" t="s">
        <v>42</v>
      </c>
      <c r="U2399" s="14" t="s">
        <v>43</v>
      </c>
      <c r="V2399" s="14" t="s">
        <v>6516</v>
      </c>
    </row>
    <row r="2400" spans="1:22" ht="17.100000000000001" customHeight="1" x14ac:dyDescent="0.25">
      <c r="A2400" s="28" t="s">
        <v>6517</v>
      </c>
      <c r="B2400" s="10">
        <v>44362</v>
      </c>
      <c r="C2400" s="9">
        <f t="shared" si="37"/>
        <v>2021</v>
      </c>
      <c r="D2400" s="9" t="str">
        <f>TEXT(salestable[[#This Row],[OrderDate]],"MMM")</f>
        <v>Jun</v>
      </c>
      <c r="E2400" s="9" t="s">
        <v>6518</v>
      </c>
      <c r="F2400" s="9" t="s">
        <v>1103</v>
      </c>
      <c r="G2400" s="9" t="s">
        <v>202</v>
      </c>
      <c r="H2400" s="9" t="s">
        <v>203</v>
      </c>
      <c r="I2400" s="9" t="s">
        <v>180</v>
      </c>
      <c r="J2400" s="9" t="s">
        <v>123</v>
      </c>
      <c r="K2400" s="25">
        <v>3</v>
      </c>
      <c r="L2400" s="11">
        <v>116.19</v>
      </c>
      <c r="M2400" s="12">
        <v>0.15</v>
      </c>
      <c r="N2400" s="13">
        <v>53.33</v>
      </c>
      <c r="O2400" s="13">
        <v>5.3</v>
      </c>
      <c r="P2400" s="13">
        <v>354.91</v>
      </c>
      <c r="Q2400" s="9" t="s">
        <v>80</v>
      </c>
      <c r="R2400" s="9" t="s">
        <v>28</v>
      </c>
      <c r="S2400" s="9" t="s">
        <v>116</v>
      </c>
      <c r="T2400" s="9" t="s">
        <v>42</v>
      </c>
      <c r="U2400" s="9" t="s">
        <v>31</v>
      </c>
      <c r="V2400" s="9" t="s">
        <v>1630</v>
      </c>
    </row>
    <row r="2401" spans="1:22" ht="17.100000000000001" customHeight="1" x14ac:dyDescent="0.25">
      <c r="A2401" s="29" t="s">
        <v>6519</v>
      </c>
      <c r="B2401" s="15">
        <v>44786</v>
      </c>
      <c r="C2401" s="9">
        <f t="shared" si="37"/>
        <v>2022</v>
      </c>
      <c r="D2401" s="9" t="str">
        <f>TEXT(salestable[[#This Row],[OrderDate]],"MMM")</f>
        <v>Aug</v>
      </c>
      <c r="E2401" s="14" t="s">
        <v>6520</v>
      </c>
      <c r="F2401" s="14" t="s">
        <v>1034</v>
      </c>
      <c r="G2401" s="14" t="s">
        <v>23</v>
      </c>
      <c r="H2401" s="14" t="s">
        <v>24</v>
      </c>
      <c r="I2401" s="14" t="s">
        <v>25</v>
      </c>
      <c r="J2401" s="14" t="s">
        <v>79</v>
      </c>
      <c r="K2401" s="25">
        <v>1</v>
      </c>
      <c r="L2401" s="16">
        <v>31.89</v>
      </c>
      <c r="M2401" s="17">
        <v>0.1</v>
      </c>
      <c r="N2401" s="18">
        <v>2.2999999999999998</v>
      </c>
      <c r="O2401" s="18">
        <v>6.01</v>
      </c>
      <c r="P2401" s="18">
        <v>37.01</v>
      </c>
      <c r="Q2401" s="14" t="s">
        <v>27</v>
      </c>
      <c r="R2401" s="14" t="s">
        <v>28</v>
      </c>
      <c r="S2401" s="14" t="s">
        <v>210</v>
      </c>
      <c r="T2401" s="14" t="s">
        <v>42</v>
      </c>
      <c r="U2401" s="14" t="s">
        <v>43</v>
      </c>
      <c r="V2401" s="14" t="s">
        <v>6521</v>
      </c>
    </row>
    <row r="2402" spans="1:22" ht="17.100000000000001" customHeight="1" x14ac:dyDescent="0.25">
      <c r="A2402" s="28" t="s">
        <v>6522</v>
      </c>
      <c r="B2402" s="10">
        <v>43982</v>
      </c>
      <c r="C2402" s="9">
        <f t="shared" si="37"/>
        <v>2020</v>
      </c>
      <c r="D2402" s="9" t="str">
        <f>TEXT(salestable[[#This Row],[OrderDate]],"MMM")</f>
        <v>May</v>
      </c>
      <c r="E2402" s="9" t="s">
        <v>6523</v>
      </c>
      <c r="F2402" s="9" t="s">
        <v>1257</v>
      </c>
      <c r="G2402" s="9" t="s">
        <v>945</v>
      </c>
      <c r="H2402" s="9" t="s">
        <v>946</v>
      </c>
      <c r="I2402" s="9" t="s">
        <v>38</v>
      </c>
      <c r="J2402" s="9" t="s">
        <v>123</v>
      </c>
      <c r="K2402" s="25">
        <v>1</v>
      </c>
      <c r="L2402" s="11">
        <v>482.47</v>
      </c>
      <c r="M2402" s="12">
        <v>0.25</v>
      </c>
      <c r="N2402" s="13">
        <v>43.42</v>
      </c>
      <c r="O2402" s="13">
        <v>2.91</v>
      </c>
      <c r="P2402" s="13">
        <v>408.18</v>
      </c>
      <c r="Q2402" s="9" t="s">
        <v>69</v>
      </c>
      <c r="R2402" s="9" t="s">
        <v>132</v>
      </c>
      <c r="S2402" s="9" t="s">
        <v>29</v>
      </c>
      <c r="T2402" s="9" t="s">
        <v>30</v>
      </c>
      <c r="U2402" s="9" t="s">
        <v>31</v>
      </c>
      <c r="V2402" s="9" t="s">
        <v>466</v>
      </c>
    </row>
    <row r="2403" spans="1:22" ht="17.100000000000001" customHeight="1" x14ac:dyDescent="0.25">
      <c r="A2403" s="29" t="s">
        <v>6524</v>
      </c>
      <c r="B2403" s="15">
        <v>45416</v>
      </c>
      <c r="C2403" s="9">
        <f t="shared" si="37"/>
        <v>2024</v>
      </c>
      <c r="D2403" s="9" t="str">
        <f>TEXT(salestable[[#This Row],[OrderDate]],"MMM")</f>
        <v>May</v>
      </c>
      <c r="E2403" s="14" t="s">
        <v>6525</v>
      </c>
      <c r="F2403" s="14" t="s">
        <v>702</v>
      </c>
      <c r="G2403" s="14" t="s">
        <v>226</v>
      </c>
      <c r="H2403" s="14" t="s">
        <v>227</v>
      </c>
      <c r="I2403" s="14" t="s">
        <v>25</v>
      </c>
      <c r="J2403" s="14" t="s">
        <v>123</v>
      </c>
      <c r="K2403" s="25">
        <v>1</v>
      </c>
      <c r="L2403" s="16">
        <v>377.2</v>
      </c>
      <c r="M2403" s="17">
        <v>0</v>
      </c>
      <c r="N2403" s="18">
        <v>67.900000000000006</v>
      </c>
      <c r="O2403" s="18">
        <v>12.63</v>
      </c>
      <c r="P2403" s="18">
        <v>457.73</v>
      </c>
      <c r="Q2403" s="14" t="s">
        <v>69</v>
      </c>
      <c r="R2403" s="14" t="s">
        <v>181</v>
      </c>
      <c r="S2403" s="14" t="s">
        <v>100</v>
      </c>
      <c r="T2403" s="14" t="s">
        <v>101</v>
      </c>
      <c r="U2403" s="14" t="s">
        <v>43</v>
      </c>
      <c r="V2403" s="14" t="s">
        <v>830</v>
      </c>
    </row>
    <row r="2404" spans="1:22" ht="17.100000000000001" customHeight="1" x14ac:dyDescent="0.25">
      <c r="A2404" s="28" t="s">
        <v>6526</v>
      </c>
      <c r="B2404" s="10">
        <v>45543</v>
      </c>
      <c r="C2404" s="9">
        <f t="shared" si="37"/>
        <v>2024</v>
      </c>
      <c r="D2404" s="9" t="str">
        <f>TEXT(salestable[[#This Row],[OrderDate]],"MMM")</f>
        <v>Sep</v>
      </c>
      <c r="E2404" s="9" t="s">
        <v>6527</v>
      </c>
      <c r="F2404" s="9" t="s">
        <v>177</v>
      </c>
      <c r="G2404" s="9" t="s">
        <v>492</v>
      </c>
      <c r="H2404" s="9" t="s">
        <v>493</v>
      </c>
      <c r="I2404" s="9" t="s">
        <v>25</v>
      </c>
      <c r="J2404" s="9" t="s">
        <v>109</v>
      </c>
      <c r="K2404" s="25">
        <v>1</v>
      </c>
      <c r="L2404" s="11">
        <v>191.19</v>
      </c>
      <c r="M2404" s="12">
        <v>0.2</v>
      </c>
      <c r="N2404" s="13">
        <v>18.350000000000001</v>
      </c>
      <c r="O2404" s="13">
        <v>13.62</v>
      </c>
      <c r="P2404" s="13">
        <v>184.92</v>
      </c>
      <c r="Q2404" s="9" t="s">
        <v>27</v>
      </c>
      <c r="R2404" s="9" t="s">
        <v>28</v>
      </c>
      <c r="S2404" s="9" t="s">
        <v>145</v>
      </c>
      <c r="T2404" s="9" t="s">
        <v>146</v>
      </c>
      <c r="U2404" s="9" t="s">
        <v>43</v>
      </c>
      <c r="V2404" s="9" t="s">
        <v>2041</v>
      </c>
    </row>
    <row r="2405" spans="1:22" ht="17.100000000000001" customHeight="1" x14ac:dyDescent="0.25">
      <c r="A2405" s="29" t="s">
        <v>6528</v>
      </c>
      <c r="B2405" s="15">
        <v>44777</v>
      </c>
      <c r="C2405" s="9">
        <f t="shared" si="37"/>
        <v>2022</v>
      </c>
      <c r="D2405" s="9" t="str">
        <f>TEXT(salestable[[#This Row],[OrderDate]],"MMM")</f>
        <v>Aug</v>
      </c>
      <c r="E2405" s="14" t="s">
        <v>6529</v>
      </c>
      <c r="F2405" s="14" t="s">
        <v>894</v>
      </c>
      <c r="G2405" s="14" t="s">
        <v>244</v>
      </c>
      <c r="H2405" s="14" t="s">
        <v>245</v>
      </c>
      <c r="I2405" s="14" t="s">
        <v>98</v>
      </c>
      <c r="J2405" s="14" t="s">
        <v>68</v>
      </c>
      <c r="K2405" s="25">
        <v>2</v>
      </c>
      <c r="L2405" s="16">
        <v>132.93</v>
      </c>
      <c r="M2405" s="17">
        <v>0</v>
      </c>
      <c r="N2405" s="18">
        <v>13.29</v>
      </c>
      <c r="O2405" s="18">
        <v>10.34</v>
      </c>
      <c r="P2405" s="18">
        <v>289.49</v>
      </c>
      <c r="Q2405" s="14" t="s">
        <v>27</v>
      </c>
      <c r="R2405" s="14" t="s">
        <v>28</v>
      </c>
      <c r="S2405" s="14" t="s">
        <v>339</v>
      </c>
      <c r="T2405" s="14" t="s">
        <v>82</v>
      </c>
      <c r="U2405" s="14" t="s">
        <v>43</v>
      </c>
      <c r="V2405" s="14" t="s">
        <v>32</v>
      </c>
    </row>
    <row r="2406" spans="1:22" ht="17.100000000000001" customHeight="1" x14ac:dyDescent="0.25">
      <c r="A2406" s="28" t="s">
        <v>6530</v>
      </c>
      <c r="B2406" s="10">
        <v>44438</v>
      </c>
      <c r="C2406" s="9">
        <f t="shared" si="37"/>
        <v>2021</v>
      </c>
      <c r="D2406" s="9" t="str">
        <f>TEXT(salestable[[#This Row],[OrderDate]],"MMM")</f>
        <v>Aug</v>
      </c>
      <c r="E2406" s="9" t="s">
        <v>6531</v>
      </c>
      <c r="F2406" s="9" t="s">
        <v>1292</v>
      </c>
      <c r="G2406" s="9" t="s">
        <v>77</v>
      </c>
      <c r="H2406" s="9" t="s">
        <v>78</v>
      </c>
      <c r="I2406" s="9" t="s">
        <v>108</v>
      </c>
      <c r="J2406" s="9" t="s">
        <v>79</v>
      </c>
      <c r="K2406" s="25">
        <v>5</v>
      </c>
      <c r="L2406" s="11">
        <v>397.95</v>
      </c>
      <c r="M2406" s="12">
        <v>0.1</v>
      </c>
      <c r="N2406" s="13">
        <v>143.26</v>
      </c>
      <c r="O2406" s="13">
        <v>3.44</v>
      </c>
      <c r="P2406" s="13">
        <v>1937.48</v>
      </c>
      <c r="Q2406" s="9" t="s">
        <v>80</v>
      </c>
      <c r="R2406" s="9" t="s">
        <v>132</v>
      </c>
      <c r="S2406" s="9" t="s">
        <v>124</v>
      </c>
      <c r="T2406" s="9" t="s">
        <v>125</v>
      </c>
      <c r="U2406" s="9" t="s">
        <v>72</v>
      </c>
      <c r="V2406" s="9" t="s">
        <v>875</v>
      </c>
    </row>
    <row r="2407" spans="1:22" ht="17.100000000000001" customHeight="1" x14ac:dyDescent="0.25">
      <c r="A2407" s="29" t="s">
        <v>6532</v>
      </c>
      <c r="B2407" s="15">
        <v>45471</v>
      </c>
      <c r="C2407" s="9">
        <f t="shared" si="37"/>
        <v>2024</v>
      </c>
      <c r="D2407" s="9" t="str">
        <f>TEXT(salestable[[#This Row],[OrderDate]],"MMM")</f>
        <v>Jun</v>
      </c>
      <c r="E2407" s="14" t="s">
        <v>6533</v>
      </c>
      <c r="F2407" s="14" t="s">
        <v>279</v>
      </c>
      <c r="G2407" s="14" t="s">
        <v>261</v>
      </c>
      <c r="H2407" s="14" t="s">
        <v>262</v>
      </c>
      <c r="I2407" s="14" t="s">
        <v>108</v>
      </c>
      <c r="J2407" s="14" t="s">
        <v>256</v>
      </c>
      <c r="K2407" s="25">
        <v>4</v>
      </c>
      <c r="L2407" s="16">
        <v>446.31</v>
      </c>
      <c r="M2407" s="17">
        <v>0.1</v>
      </c>
      <c r="N2407" s="18">
        <v>128.54</v>
      </c>
      <c r="O2407" s="18">
        <v>9.48</v>
      </c>
      <c r="P2407" s="18">
        <v>1744.74</v>
      </c>
      <c r="Q2407" s="14" t="s">
        <v>69</v>
      </c>
      <c r="R2407" s="14" t="s">
        <v>28</v>
      </c>
      <c r="S2407" s="14" t="s">
        <v>116</v>
      </c>
      <c r="T2407" s="14" t="s">
        <v>42</v>
      </c>
      <c r="U2407" s="14" t="s">
        <v>43</v>
      </c>
      <c r="V2407" s="14" t="s">
        <v>2291</v>
      </c>
    </row>
    <row r="2408" spans="1:22" ht="17.100000000000001" customHeight="1" x14ac:dyDescent="0.25">
      <c r="A2408" s="28" t="s">
        <v>6534</v>
      </c>
      <c r="B2408" s="10">
        <v>44250</v>
      </c>
      <c r="C2408" s="9">
        <f t="shared" si="37"/>
        <v>2021</v>
      </c>
      <c r="D2408" s="9" t="str">
        <f>TEXT(salestable[[#This Row],[OrderDate]],"MMM")</f>
        <v>Feb</v>
      </c>
      <c r="E2408" s="9" t="s">
        <v>6535</v>
      </c>
      <c r="F2408" s="9" t="s">
        <v>429</v>
      </c>
      <c r="G2408" s="9" t="s">
        <v>783</v>
      </c>
      <c r="H2408" s="9" t="s">
        <v>784</v>
      </c>
      <c r="I2408" s="9" t="s">
        <v>25</v>
      </c>
      <c r="J2408" s="9" t="s">
        <v>256</v>
      </c>
      <c r="K2408" s="25">
        <v>4</v>
      </c>
      <c r="L2408" s="11">
        <v>383.77</v>
      </c>
      <c r="M2408" s="12">
        <v>0</v>
      </c>
      <c r="N2408" s="13">
        <v>76.75</v>
      </c>
      <c r="O2408" s="13">
        <v>4.7</v>
      </c>
      <c r="P2408" s="13">
        <v>1616.53</v>
      </c>
      <c r="Q2408" s="9" t="s">
        <v>27</v>
      </c>
      <c r="R2408" s="9" t="s">
        <v>28</v>
      </c>
      <c r="S2408" s="9" t="s">
        <v>339</v>
      </c>
      <c r="T2408" s="9" t="s">
        <v>82</v>
      </c>
      <c r="U2408" s="9" t="s">
        <v>31</v>
      </c>
      <c r="V2408" s="9" t="s">
        <v>2174</v>
      </c>
    </row>
    <row r="2409" spans="1:22" ht="17.100000000000001" customHeight="1" x14ac:dyDescent="0.25">
      <c r="A2409" s="29" t="s">
        <v>6536</v>
      </c>
      <c r="B2409" s="15">
        <v>45104</v>
      </c>
      <c r="C2409" s="9">
        <f t="shared" si="37"/>
        <v>2023</v>
      </c>
      <c r="D2409" s="9" t="str">
        <f>TEXT(salestable[[#This Row],[OrderDate]],"MMM")</f>
        <v>Jun</v>
      </c>
      <c r="E2409" s="14" t="s">
        <v>6537</v>
      </c>
      <c r="F2409" s="14" t="s">
        <v>332</v>
      </c>
      <c r="G2409" s="14" t="s">
        <v>172</v>
      </c>
      <c r="H2409" s="14" t="s">
        <v>173</v>
      </c>
      <c r="I2409" s="14" t="s">
        <v>180</v>
      </c>
      <c r="J2409" s="14" t="s">
        <v>263</v>
      </c>
      <c r="K2409" s="25">
        <v>3</v>
      </c>
      <c r="L2409" s="16">
        <v>306</v>
      </c>
      <c r="M2409" s="17">
        <v>0.1</v>
      </c>
      <c r="N2409" s="18">
        <v>66.099999999999994</v>
      </c>
      <c r="O2409" s="18">
        <v>0.03</v>
      </c>
      <c r="P2409" s="18">
        <v>892.33</v>
      </c>
      <c r="Q2409" s="14" t="s">
        <v>153</v>
      </c>
      <c r="R2409" s="14" t="s">
        <v>28</v>
      </c>
      <c r="S2409" s="14" t="s">
        <v>60</v>
      </c>
      <c r="T2409" s="14" t="s">
        <v>61</v>
      </c>
      <c r="U2409" s="14" t="s">
        <v>43</v>
      </c>
      <c r="V2409" s="14" t="s">
        <v>5065</v>
      </c>
    </row>
    <row r="2410" spans="1:22" ht="17.100000000000001" customHeight="1" x14ac:dyDescent="0.25">
      <c r="A2410" s="28" t="s">
        <v>6538</v>
      </c>
      <c r="B2410" s="10">
        <v>44971</v>
      </c>
      <c r="C2410" s="9">
        <f t="shared" si="37"/>
        <v>2023</v>
      </c>
      <c r="D2410" s="9" t="str">
        <f>TEXT(salestable[[#This Row],[OrderDate]],"MMM")</f>
        <v>Feb</v>
      </c>
      <c r="E2410" s="9" t="s">
        <v>6539</v>
      </c>
      <c r="F2410" s="9" t="s">
        <v>964</v>
      </c>
      <c r="G2410" s="9" t="s">
        <v>530</v>
      </c>
      <c r="H2410" s="9" t="s">
        <v>531</v>
      </c>
      <c r="I2410" s="9" t="s">
        <v>180</v>
      </c>
      <c r="J2410" s="9" t="s">
        <v>256</v>
      </c>
      <c r="K2410" s="25">
        <v>2</v>
      </c>
      <c r="L2410" s="11">
        <v>36.69</v>
      </c>
      <c r="M2410" s="12">
        <v>0.1</v>
      </c>
      <c r="N2410" s="13">
        <v>7.93</v>
      </c>
      <c r="O2410" s="13">
        <v>3.83</v>
      </c>
      <c r="P2410" s="13">
        <v>77.8</v>
      </c>
      <c r="Q2410" s="9" t="s">
        <v>69</v>
      </c>
      <c r="R2410" s="9" t="s">
        <v>28</v>
      </c>
      <c r="S2410" s="9" t="s">
        <v>139</v>
      </c>
      <c r="T2410" s="9" t="s">
        <v>140</v>
      </c>
      <c r="U2410" s="9" t="s">
        <v>91</v>
      </c>
      <c r="V2410" s="9" t="s">
        <v>2396</v>
      </c>
    </row>
    <row r="2411" spans="1:22" ht="17.100000000000001" customHeight="1" x14ac:dyDescent="0.25">
      <c r="A2411" s="29" t="s">
        <v>6540</v>
      </c>
      <c r="B2411" s="15">
        <v>44696</v>
      </c>
      <c r="C2411" s="9">
        <f t="shared" si="37"/>
        <v>2022</v>
      </c>
      <c r="D2411" s="9" t="str">
        <f>TEXT(salestable[[#This Row],[OrderDate]],"MMM")</f>
        <v>May</v>
      </c>
      <c r="E2411" s="14" t="s">
        <v>6541</v>
      </c>
      <c r="F2411" s="14" t="s">
        <v>2111</v>
      </c>
      <c r="G2411" s="14" t="s">
        <v>812</v>
      </c>
      <c r="H2411" s="14" t="s">
        <v>813</v>
      </c>
      <c r="I2411" s="14" t="s">
        <v>38</v>
      </c>
      <c r="J2411" s="14" t="s">
        <v>58</v>
      </c>
      <c r="K2411" s="25">
        <v>4</v>
      </c>
      <c r="L2411" s="16">
        <v>404.09</v>
      </c>
      <c r="M2411" s="17">
        <v>0</v>
      </c>
      <c r="N2411" s="18">
        <v>129.31</v>
      </c>
      <c r="O2411" s="18">
        <v>12.4</v>
      </c>
      <c r="P2411" s="18">
        <v>1758.07</v>
      </c>
      <c r="Q2411" s="14" t="s">
        <v>80</v>
      </c>
      <c r="R2411" s="14" t="s">
        <v>28</v>
      </c>
      <c r="S2411" s="14" t="s">
        <v>89</v>
      </c>
      <c r="T2411" s="14" t="s">
        <v>90</v>
      </c>
      <c r="U2411" s="14" t="s">
        <v>43</v>
      </c>
      <c r="V2411" s="14" t="s">
        <v>1111</v>
      </c>
    </row>
    <row r="2412" spans="1:22" ht="17.100000000000001" customHeight="1" x14ac:dyDescent="0.25">
      <c r="A2412" s="28" t="s">
        <v>6542</v>
      </c>
      <c r="B2412" s="10">
        <v>45366</v>
      </c>
      <c r="C2412" s="9">
        <f t="shared" si="37"/>
        <v>2024</v>
      </c>
      <c r="D2412" s="9" t="str">
        <f>TEXT(salestable[[#This Row],[OrderDate]],"MMM")</f>
        <v>Mar</v>
      </c>
      <c r="E2412" s="9" t="s">
        <v>6543</v>
      </c>
      <c r="F2412" s="9" t="s">
        <v>1408</v>
      </c>
      <c r="G2412" s="9" t="s">
        <v>137</v>
      </c>
      <c r="H2412" s="9" t="s">
        <v>138</v>
      </c>
      <c r="I2412" s="9" t="s">
        <v>25</v>
      </c>
      <c r="J2412" s="9" t="s">
        <v>79</v>
      </c>
      <c r="K2412" s="25">
        <v>1</v>
      </c>
      <c r="L2412" s="11">
        <v>293.37</v>
      </c>
      <c r="M2412" s="12">
        <v>0</v>
      </c>
      <c r="N2412" s="13">
        <v>35.200000000000003</v>
      </c>
      <c r="O2412" s="13">
        <v>3.39</v>
      </c>
      <c r="P2412" s="13">
        <v>331.96</v>
      </c>
      <c r="Q2412" s="9" t="s">
        <v>69</v>
      </c>
      <c r="R2412" s="9" t="s">
        <v>70</v>
      </c>
      <c r="S2412" s="9" t="s">
        <v>166</v>
      </c>
      <c r="T2412" s="9" t="s">
        <v>167</v>
      </c>
      <c r="U2412" s="9" t="s">
        <v>43</v>
      </c>
      <c r="V2412" s="9" t="s">
        <v>6544</v>
      </c>
    </row>
    <row r="2413" spans="1:22" ht="17.100000000000001" customHeight="1" x14ac:dyDescent="0.25">
      <c r="A2413" s="29" t="s">
        <v>6545</v>
      </c>
      <c r="B2413" s="15">
        <v>45594</v>
      </c>
      <c r="C2413" s="9">
        <f t="shared" si="37"/>
        <v>2024</v>
      </c>
      <c r="D2413" s="9" t="str">
        <f>TEXT(salestable[[#This Row],[OrderDate]],"MMM")</f>
        <v>Oct</v>
      </c>
      <c r="E2413" s="14" t="s">
        <v>6546</v>
      </c>
      <c r="F2413" s="14" t="s">
        <v>239</v>
      </c>
      <c r="G2413" s="14" t="s">
        <v>469</v>
      </c>
      <c r="H2413" s="14" t="s">
        <v>470</v>
      </c>
      <c r="I2413" s="14" t="s">
        <v>38</v>
      </c>
      <c r="J2413" s="14" t="s">
        <v>26</v>
      </c>
      <c r="K2413" s="25">
        <v>4</v>
      </c>
      <c r="L2413" s="16">
        <v>297.10000000000002</v>
      </c>
      <c r="M2413" s="17">
        <v>0.2</v>
      </c>
      <c r="N2413" s="18">
        <v>47.54</v>
      </c>
      <c r="O2413" s="18">
        <v>1.33</v>
      </c>
      <c r="P2413" s="18">
        <v>999.59</v>
      </c>
      <c r="Q2413" s="14" t="s">
        <v>27</v>
      </c>
      <c r="R2413" s="14" t="s">
        <v>28</v>
      </c>
      <c r="S2413" s="14" t="s">
        <v>154</v>
      </c>
      <c r="T2413" s="14" t="s">
        <v>155</v>
      </c>
      <c r="U2413" s="14" t="s">
        <v>43</v>
      </c>
      <c r="V2413" s="14" t="s">
        <v>2773</v>
      </c>
    </row>
    <row r="2414" spans="1:22" ht="17.100000000000001" customHeight="1" x14ac:dyDescent="0.25">
      <c r="A2414" s="28" t="s">
        <v>6547</v>
      </c>
      <c r="B2414" s="10">
        <v>44408</v>
      </c>
      <c r="C2414" s="9">
        <f t="shared" si="37"/>
        <v>2021</v>
      </c>
      <c r="D2414" s="9" t="str">
        <f>TEXT(salestable[[#This Row],[OrderDate]],"MMM")</f>
        <v>Jul</v>
      </c>
      <c r="E2414" s="9" t="s">
        <v>6548</v>
      </c>
      <c r="F2414" s="9" t="s">
        <v>566</v>
      </c>
      <c r="G2414" s="9" t="s">
        <v>96</v>
      </c>
      <c r="H2414" s="9" t="s">
        <v>97</v>
      </c>
      <c r="I2414" s="9" t="s">
        <v>50</v>
      </c>
      <c r="J2414" s="9" t="s">
        <v>263</v>
      </c>
      <c r="K2414" s="25">
        <v>3</v>
      </c>
      <c r="L2414" s="11">
        <v>246.75</v>
      </c>
      <c r="M2414" s="12">
        <v>0.05</v>
      </c>
      <c r="N2414" s="13">
        <v>35.159999999999997</v>
      </c>
      <c r="O2414" s="13">
        <v>9.11</v>
      </c>
      <c r="P2414" s="13">
        <v>747.51</v>
      </c>
      <c r="Q2414" s="9" t="s">
        <v>27</v>
      </c>
      <c r="R2414" s="9" t="s">
        <v>28</v>
      </c>
      <c r="S2414" s="9" t="s">
        <v>166</v>
      </c>
      <c r="T2414" s="9" t="s">
        <v>167</v>
      </c>
      <c r="U2414" s="9" t="s">
        <v>72</v>
      </c>
      <c r="V2414" s="9" t="s">
        <v>2960</v>
      </c>
    </row>
    <row r="2415" spans="1:22" ht="17.100000000000001" customHeight="1" x14ac:dyDescent="0.25">
      <c r="A2415" s="29" t="s">
        <v>6549</v>
      </c>
      <c r="B2415" s="15">
        <v>44165</v>
      </c>
      <c r="C2415" s="9">
        <f t="shared" si="37"/>
        <v>2020</v>
      </c>
      <c r="D2415" s="9" t="str">
        <f>TEXT(salestable[[#This Row],[OrderDate]],"MMM")</f>
        <v>Nov</v>
      </c>
      <c r="E2415" s="14" t="s">
        <v>6550</v>
      </c>
      <c r="F2415" s="14" t="s">
        <v>944</v>
      </c>
      <c r="G2415" s="14" t="s">
        <v>48</v>
      </c>
      <c r="H2415" s="14" t="s">
        <v>49</v>
      </c>
      <c r="I2415" s="14" t="s">
        <v>25</v>
      </c>
      <c r="J2415" s="14" t="s">
        <v>58</v>
      </c>
      <c r="K2415" s="25">
        <v>4</v>
      </c>
      <c r="L2415" s="16">
        <v>352.86</v>
      </c>
      <c r="M2415" s="17">
        <v>0</v>
      </c>
      <c r="N2415" s="18">
        <v>169.37</v>
      </c>
      <c r="O2415" s="18">
        <v>10.68</v>
      </c>
      <c r="P2415" s="18">
        <v>1591.49</v>
      </c>
      <c r="Q2415" s="14" t="s">
        <v>59</v>
      </c>
      <c r="R2415" s="14" t="s">
        <v>70</v>
      </c>
      <c r="S2415" s="14" t="s">
        <v>100</v>
      </c>
      <c r="T2415" s="14" t="s">
        <v>101</v>
      </c>
      <c r="U2415" s="14" t="s">
        <v>43</v>
      </c>
      <c r="V2415" s="14" t="s">
        <v>6551</v>
      </c>
    </row>
    <row r="2416" spans="1:22" ht="17.100000000000001" customHeight="1" x14ac:dyDescent="0.25">
      <c r="A2416" s="28" t="s">
        <v>6552</v>
      </c>
      <c r="B2416" s="10">
        <v>45272</v>
      </c>
      <c r="C2416" s="9">
        <f t="shared" si="37"/>
        <v>2023</v>
      </c>
      <c r="D2416" s="9" t="str">
        <f>TEXT(salestable[[#This Row],[OrderDate]],"MMM")</f>
        <v>Dec</v>
      </c>
      <c r="E2416" s="9" t="s">
        <v>6553</v>
      </c>
      <c r="F2416" s="9" t="s">
        <v>271</v>
      </c>
      <c r="G2416" s="9" t="s">
        <v>380</v>
      </c>
      <c r="H2416" s="9" t="s">
        <v>381</v>
      </c>
      <c r="I2416" s="9" t="s">
        <v>25</v>
      </c>
      <c r="J2416" s="9" t="s">
        <v>256</v>
      </c>
      <c r="K2416" s="25">
        <v>3</v>
      </c>
      <c r="L2416" s="11">
        <v>93.74</v>
      </c>
      <c r="M2416" s="12">
        <v>0.05</v>
      </c>
      <c r="N2416" s="13">
        <v>48.09</v>
      </c>
      <c r="O2416" s="13">
        <v>7.24</v>
      </c>
      <c r="P2416" s="13">
        <v>322.49</v>
      </c>
      <c r="Q2416" s="9" t="s">
        <v>27</v>
      </c>
      <c r="R2416" s="9" t="s">
        <v>28</v>
      </c>
      <c r="S2416" s="9" t="s">
        <v>210</v>
      </c>
      <c r="T2416" s="9" t="s">
        <v>42</v>
      </c>
      <c r="U2416" s="9" t="s">
        <v>43</v>
      </c>
      <c r="V2416" s="9" t="s">
        <v>667</v>
      </c>
    </row>
    <row r="2417" spans="1:22" ht="17.100000000000001" customHeight="1" x14ac:dyDescent="0.25">
      <c r="A2417" s="29" t="s">
        <v>6554</v>
      </c>
      <c r="B2417" s="15">
        <v>44762</v>
      </c>
      <c r="C2417" s="9">
        <f t="shared" si="37"/>
        <v>2022</v>
      </c>
      <c r="D2417" s="9" t="str">
        <f>TEXT(salestable[[#This Row],[OrderDate]],"MMM")</f>
        <v>Jul</v>
      </c>
      <c r="E2417" s="14" t="s">
        <v>6555</v>
      </c>
      <c r="F2417" s="14" t="s">
        <v>239</v>
      </c>
      <c r="G2417" s="14" t="s">
        <v>456</v>
      </c>
      <c r="H2417" s="14" t="s">
        <v>457</v>
      </c>
      <c r="I2417" s="14" t="s">
        <v>50</v>
      </c>
      <c r="J2417" s="14" t="s">
        <v>26</v>
      </c>
      <c r="K2417" s="25">
        <v>1</v>
      </c>
      <c r="L2417" s="16">
        <v>223.79</v>
      </c>
      <c r="M2417" s="17">
        <v>0</v>
      </c>
      <c r="N2417" s="18">
        <v>26.85</v>
      </c>
      <c r="O2417" s="18">
        <v>1.03</v>
      </c>
      <c r="P2417" s="18">
        <v>251.67</v>
      </c>
      <c r="Q2417" s="14" t="s">
        <v>69</v>
      </c>
      <c r="R2417" s="14" t="s">
        <v>28</v>
      </c>
      <c r="S2417" s="14" t="s">
        <v>124</v>
      </c>
      <c r="T2417" s="14" t="s">
        <v>125</v>
      </c>
      <c r="U2417" s="14" t="s">
        <v>43</v>
      </c>
      <c r="V2417" s="14" t="s">
        <v>6556</v>
      </c>
    </row>
    <row r="2418" spans="1:22" ht="17.100000000000001" customHeight="1" x14ac:dyDescent="0.25">
      <c r="A2418" s="28" t="s">
        <v>6557</v>
      </c>
      <c r="B2418" s="10">
        <v>45628</v>
      </c>
      <c r="C2418" s="9">
        <f t="shared" si="37"/>
        <v>2024</v>
      </c>
      <c r="D2418" s="9" t="str">
        <f>TEXT(salestable[[#This Row],[OrderDate]],"MMM")</f>
        <v>Dec</v>
      </c>
      <c r="E2418" s="9" t="s">
        <v>6558</v>
      </c>
      <c r="F2418" s="9" t="s">
        <v>1732</v>
      </c>
      <c r="G2418" s="9" t="s">
        <v>96</v>
      </c>
      <c r="H2418" s="9" t="s">
        <v>97</v>
      </c>
      <c r="I2418" s="9" t="s">
        <v>38</v>
      </c>
      <c r="J2418" s="9" t="s">
        <v>26</v>
      </c>
      <c r="K2418" s="25">
        <v>3</v>
      </c>
      <c r="L2418" s="11">
        <v>325.04000000000002</v>
      </c>
      <c r="M2418" s="12">
        <v>0.1</v>
      </c>
      <c r="N2418" s="13">
        <v>70.209999999999994</v>
      </c>
      <c r="O2418" s="13">
        <v>11.97</v>
      </c>
      <c r="P2418" s="13">
        <v>959.79</v>
      </c>
      <c r="Q2418" s="9" t="s">
        <v>40</v>
      </c>
      <c r="R2418" s="9" t="s">
        <v>132</v>
      </c>
      <c r="S2418" s="9" t="s">
        <v>100</v>
      </c>
      <c r="T2418" s="9" t="s">
        <v>101</v>
      </c>
      <c r="U2418" s="9" t="s">
        <v>31</v>
      </c>
      <c r="V2418" s="9" t="s">
        <v>6159</v>
      </c>
    </row>
    <row r="2419" spans="1:22" ht="17.100000000000001" customHeight="1" x14ac:dyDescent="0.25">
      <c r="A2419" s="29" t="s">
        <v>6559</v>
      </c>
      <c r="B2419" s="15">
        <v>44125</v>
      </c>
      <c r="C2419" s="9">
        <f t="shared" si="37"/>
        <v>2020</v>
      </c>
      <c r="D2419" s="9" t="str">
        <f>TEXT(salestable[[#This Row],[OrderDate]],"MMM")</f>
        <v>Oct</v>
      </c>
      <c r="E2419" s="14" t="s">
        <v>5117</v>
      </c>
      <c r="F2419" s="14" t="s">
        <v>1099</v>
      </c>
      <c r="G2419" s="14" t="s">
        <v>215</v>
      </c>
      <c r="H2419" s="14" t="s">
        <v>216</v>
      </c>
      <c r="I2419" s="14" t="s">
        <v>180</v>
      </c>
      <c r="J2419" s="14" t="s">
        <v>256</v>
      </c>
      <c r="K2419" s="25">
        <v>4</v>
      </c>
      <c r="L2419" s="16">
        <v>252.21</v>
      </c>
      <c r="M2419" s="17">
        <v>0</v>
      </c>
      <c r="N2419" s="18">
        <v>50.44</v>
      </c>
      <c r="O2419" s="18">
        <v>5.14</v>
      </c>
      <c r="P2419" s="18">
        <v>1064.42</v>
      </c>
      <c r="Q2419" s="14" t="s">
        <v>27</v>
      </c>
      <c r="R2419" s="14" t="s">
        <v>28</v>
      </c>
      <c r="S2419" s="14" t="s">
        <v>228</v>
      </c>
      <c r="T2419" s="14" t="s">
        <v>82</v>
      </c>
      <c r="U2419" s="14" t="s">
        <v>31</v>
      </c>
      <c r="V2419" s="14" t="s">
        <v>2463</v>
      </c>
    </row>
    <row r="2420" spans="1:22" ht="17.100000000000001" customHeight="1" x14ac:dyDescent="0.25">
      <c r="A2420" s="28" t="s">
        <v>6560</v>
      </c>
      <c r="B2420" s="10">
        <v>44585</v>
      </c>
      <c r="C2420" s="9">
        <f t="shared" si="37"/>
        <v>2022</v>
      </c>
      <c r="D2420" s="9" t="str">
        <f>TEXT(salestable[[#This Row],[OrderDate]],"MMM")</f>
        <v>Jan</v>
      </c>
      <c r="E2420" s="9" t="s">
        <v>6363</v>
      </c>
      <c r="F2420" s="9" t="s">
        <v>1739</v>
      </c>
      <c r="G2420" s="9" t="s">
        <v>215</v>
      </c>
      <c r="H2420" s="9" t="s">
        <v>216</v>
      </c>
      <c r="I2420" s="9" t="s">
        <v>50</v>
      </c>
      <c r="J2420" s="9" t="s">
        <v>58</v>
      </c>
      <c r="K2420" s="25">
        <v>4</v>
      </c>
      <c r="L2420" s="11">
        <v>88.95</v>
      </c>
      <c r="M2420" s="12">
        <v>0.2</v>
      </c>
      <c r="N2420" s="13">
        <v>14.23</v>
      </c>
      <c r="O2420" s="13">
        <v>3.34</v>
      </c>
      <c r="P2420" s="13">
        <v>302.20999999999998</v>
      </c>
      <c r="Q2420" s="9" t="s">
        <v>27</v>
      </c>
      <c r="R2420" s="9" t="s">
        <v>28</v>
      </c>
      <c r="S2420" s="9" t="s">
        <v>89</v>
      </c>
      <c r="T2420" s="9" t="s">
        <v>90</v>
      </c>
      <c r="U2420" s="9" t="s">
        <v>43</v>
      </c>
      <c r="V2420" s="9" t="s">
        <v>585</v>
      </c>
    </row>
    <row r="2421" spans="1:22" ht="17.100000000000001" customHeight="1" x14ac:dyDescent="0.25">
      <c r="A2421" s="29" t="s">
        <v>6561</v>
      </c>
      <c r="B2421" s="15">
        <v>45225</v>
      </c>
      <c r="C2421" s="9">
        <f t="shared" si="37"/>
        <v>2023</v>
      </c>
      <c r="D2421" s="9" t="str">
        <f>TEXT(salestable[[#This Row],[OrderDate]],"MMM")</f>
        <v>Oct</v>
      </c>
      <c r="E2421" s="14" t="s">
        <v>6562</v>
      </c>
      <c r="F2421" s="14" t="s">
        <v>555</v>
      </c>
      <c r="G2421" s="14" t="s">
        <v>319</v>
      </c>
      <c r="H2421" s="14" t="s">
        <v>320</v>
      </c>
      <c r="I2421" s="14" t="s">
        <v>180</v>
      </c>
      <c r="J2421" s="14" t="s">
        <v>58</v>
      </c>
      <c r="K2421" s="25">
        <v>3</v>
      </c>
      <c r="L2421" s="16">
        <v>325.60000000000002</v>
      </c>
      <c r="M2421" s="17">
        <v>0</v>
      </c>
      <c r="N2421" s="18">
        <v>78.14</v>
      </c>
      <c r="O2421" s="18">
        <v>14.48</v>
      </c>
      <c r="P2421" s="18">
        <v>1069.42</v>
      </c>
      <c r="Q2421" s="14" t="s">
        <v>69</v>
      </c>
      <c r="R2421" s="14" t="s">
        <v>28</v>
      </c>
      <c r="S2421" s="14" t="s">
        <v>116</v>
      </c>
      <c r="T2421" s="14" t="s">
        <v>42</v>
      </c>
      <c r="U2421" s="14" t="s">
        <v>43</v>
      </c>
      <c r="V2421" s="14" t="s">
        <v>6563</v>
      </c>
    </row>
    <row r="2422" spans="1:22" ht="17.100000000000001" customHeight="1" x14ac:dyDescent="0.25">
      <c r="A2422" s="28" t="s">
        <v>6564</v>
      </c>
      <c r="B2422" s="10">
        <v>44016</v>
      </c>
      <c r="C2422" s="9">
        <f t="shared" si="37"/>
        <v>2020</v>
      </c>
      <c r="D2422" s="9" t="str">
        <f>TEXT(salestable[[#This Row],[OrderDate]],"MMM")</f>
        <v>Jul</v>
      </c>
      <c r="E2422" s="9" t="s">
        <v>6565</v>
      </c>
      <c r="F2422" s="9" t="s">
        <v>55</v>
      </c>
      <c r="G2422" s="9" t="s">
        <v>233</v>
      </c>
      <c r="H2422" s="9" t="s">
        <v>234</v>
      </c>
      <c r="I2422" s="9" t="s">
        <v>180</v>
      </c>
      <c r="J2422" s="9" t="s">
        <v>58</v>
      </c>
      <c r="K2422" s="25">
        <v>2</v>
      </c>
      <c r="L2422" s="11">
        <v>102.51</v>
      </c>
      <c r="M2422" s="12">
        <v>0</v>
      </c>
      <c r="N2422" s="13">
        <v>16.399999999999999</v>
      </c>
      <c r="O2422" s="13">
        <v>10.49</v>
      </c>
      <c r="P2422" s="13">
        <v>231.91</v>
      </c>
      <c r="Q2422" s="9" t="s">
        <v>69</v>
      </c>
      <c r="R2422" s="9" t="s">
        <v>28</v>
      </c>
      <c r="S2422" s="9" t="s">
        <v>41</v>
      </c>
      <c r="T2422" s="9" t="s">
        <v>42</v>
      </c>
      <c r="U2422" s="9" t="s">
        <v>43</v>
      </c>
      <c r="V2422" s="9" t="s">
        <v>681</v>
      </c>
    </row>
    <row r="2423" spans="1:22" ht="17.100000000000001" customHeight="1" x14ac:dyDescent="0.25">
      <c r="A2423" s="29" t="s">
        <v>6566</v>
      </c>
      <c r="B2423" s="15">
        <v>45100</v>
      </c>
      <c r="C2423" s="9">
        <f t="shared" si="37"/>
        <v>2023</v>
      </c>
      <c r="D2423" s="9" t="str">
        <f>TEXT(salestable[[#This Row],[OrderDate]],"MMM")</f>
        <v>Jun</v>
      </c>
      <c r="E2423" s="14" t="s">
        <v>6567</v>
      </c>
      <c r="F2423" s="14" t="s">
        <v>823</v>
      </c>
      <c r="G2423" s="14" t="s">
        <v>164</v>
      </c>
      <c r="H2423" s="14" t="s">
        <v>165</v>
      </c>
      <c r="I2423" s="14" t="s">
        <v>25</v>
      </c>
      <c r="J2423" s="14" t="s">
        <v>123</v>
      </c>
      <c r="K2423" s="25">
        <v>3</v>
      </c>
      <c r="L2423" s="16">
        <v>166.86</v>
      </c>
      <c r="M2423" s="17">
        <v>0.05</v>
      </c>
      <c r="N2423" s="18">
        <v>85.6</v>
      </c>
      <c r="O2423" s="18">
        <v>10.82</v>
      </c>
      <c r="P2423" s="18">
        <v>571.97</v>
      </c>
      <c r="Q2423" s="14" t="s">
        <v>27</v>
      </c>
      <c r="R2423" s="14" t="s">
        <v>28</v>
      </c>
      <c r="S2423" s="14" t="s">
        <v>89</v>
      </c>
      <c r="T2423" s="14" t="s">
        <v>90</v>
      </c>
      <c r="U2423" s="14" t="s">
        <v>43</v>
      </c>
      <c r="V2423" s="14" t="s">
        <v>2077</v>
      </c>
    </row>
    <row r="2424" spans="1:22" ht="17.100000000000001" customHeight="1" x14ac:dyDescent="0.25">
      <c r="A2424" s="28" t="s">
        <v>6568</v>
      </c>
      <c r="B2424" s="10">
        <v>44467</v>
      </c>
      <c r="C2424" s="9">
        <f t="shared" si="37"/>
        <v>2021</v>
      </c>
      <c r="D2424" s="9" t="str">
        <f>TEXT(salestable[[#This Row],[OrderDate]],"MMM")</f>
        <v>Sep</v>
      </c>
      <c r="E2424" s="9" t="s">
        <v>6569</v>
      </c>
      <c r="F2424" s="9" t="s">
        <v>538</v>
      </c>
      <c r="G2424" s="9" t="s">
        <v>386</v>
      </c>
      <c r="H2424" s="9" t="s">
        <v>387</v>
      </c>
      <c r="I2424" s="9" t="s">
        <v>108</v>
      </c>
      <c r="J2424" s="9" t="s">
        <v>123</v>
      </c>
      <c r="K2424" s="25">
        <v>4</v>
      </c>
      <c r="L2424" s="11">
        <v>424.74</v>
      </c>
      <c r="M2424" s="12">
        <v>0</v>
      </c>
      <c r="N2424" s="13">
        <v>135.91999999999999</v>
      </c>
      <c r="O2424" s="13">
        <v>2.57</v>
      </c>
      <c r="P2424" s="13">
        <v>1837.45</v>
      </c>
      <c r="Q2424" s="9" t="s">
        <v>40</v>
      </c>
      <c r="R2424" s="9" t="s">
        <v>28</v>
      </c>
      <c r="S2424" s="9" t="s">
        <v>228</v>
      </c>
      <c r="T2424" s="9" t="s">
        <v>82</v>
      </c>
      <c r="U2424" s="9" t="s">
        <v>43</v>
      </c>
      <c r="V2424" s="9" t="s">
        <v>585</v>
      </c>
    </row>
    <row r="2425" spans="1:22" ht="17.100000000000001" customHeight="1" x14ac:dyDescent="0.25">
      <c r="A2425" s="29" t="s">
        <v>6570</v>
      </c>
      <c r="B2425" s="15">
        <v>45122</v>
      </c>
      <c r="C2425" s="9">
        <f t="shared" si="37"/>
        <v>2023</v>
      </c>
      <c r="D2425" s="9" t="str">
        <f>TEXT(salestable[[#This Row],[OrderDate]],"MMM")</f>
        <v>Jul</v>
      </c>
      <c r="E2425" s="14" t="s">
        <v>6571</v>
      </c>
      <c r="F2425" s="14" t="s">
        <v>2111</v>
      </c>
      <c r="G2425" s="14" t="s">
        <v>945</v>
      </c>
      <c r="H2425" s="14" t="s">
        <v>946</v>
      </c>
      <c r="I2425" s="14" t="s">
        <v>98</v>
      </c>
      <c r="J2425" s="14" t="s">
        <v>354</v>
      </c>
      <c r="K2425" s="25">
        <v>1</v>
      </c>
      <c r="L2425" s="16">
        <v>210.08</v>
      </c>
      <c r="M2425" s="17">
        <v>0.1</v>
      </c>
      <c r="N2425" s="18">
        <v>15.13</v>
      </c>
      <c r="O2425" s="18">
        <v>12.44</v>
      </c>
      <c r="P2425" s="18">
        <v>216.64</v>
      </c>
      <c r="Q2425" s="14" t="s">
        <v>27</v>
      </c>
      <c r="R2425" s="14" t="s">
        <v>28</v>
      </c>
      <c r="S2425" s="14" t="s">
        <v>166</v>
      </c>
      <c r="T2425" s="14" t="s">
        <v>167</v>
      </c>
      <c r="U2425" s="14" t="s">
        <v>31</v>
      </c>
      <c r="V2425" s="14" t="s">
        <v>5381</v>
      </c>
    </row>
    <row r="2426" spans="1:22" ht="17.100000000000001" customHeight="1" x14ac:dyDescent="0.25">
      <c r="A2426" s="28" t="s">
        <v>6572</v>
      </c>
      <c r="B2426" s="10">
        <v>45497</v>
      </c>
      <c r="C2426" s="9">
        <f t="shared" si="37"/>
        <v>2024</v>
      </c>
      <c r="D2426" s="9" t="str">
        <f>TEXT(salestable[[#This Row],[OrderDate]],"MMM")</f>
        <v>Jul</v>
      </c>
      <c r="E2426" s="9" t="s">
        <v>6573</v>
      </c>
      <c r="F2426" s="9" t="s">
        <v>1333</v>
      </c>
      <c r="G2426" s="9" t="s">
        <v>391</v>
      </c>
      <c r="H2426" s="9" t="s">
        <v>392</v>
      </c>
      <c r="I2426" s="9" t="s">
        <v>108</v>
      </c>
      <c r="J2426" s="9" t="s">
        <v>256</v>
      </c>
      <c r="K2426" s="25">
        <v>3</v>
      </c>
      <c r="L2426" s="11">
        <v>155.87</v>
      </c>
      <c r="M2426" s="12">
        <v>0.05</v>
      </c>
      <c r="N2426" s="13">
        <v>0</v>
      </c>
      <c r="O2426" s="13">
        <v>0.55000000000000004</v>
      </c>
      <c r="P2426" s="13">
        <v>444.78</v>
      </c>
      <c r="Q2426" s="9" t="s">
        <v>69</v>
      </c>
      <c r="R2426" s="9" t="s">
        <v>28</v>
      </c>
      <c r="S2426" s="9" t="s">
        <v>29</v>
      </c>
      <c r="T2426" s="9" t="s">
        <v>30</v>
      </c>
      <c r="U2426" s="9" t="s">
        <v>43</v>
      </c>
      <c r="V2426" s="9" t="s">
        <v>1206</v>
      </c>
    </row>
    <row r="2427" spans="1:22" ht="17.100000000000001" customHeight="1" x14ac:dyDescent="0.25">
      <c r="A2427" s="29" t="s">
        <v>6574</v>
      </c>
      <c r="B2427" s="15">
        <v>45091</v>
      </c>
      <c r="C2427" s="9">
        <f t="shared" si="37"/>
        <v>2023</v>
      </c>
      <c r="D2427" s="9" t="str">
        <f>TEXT(salestable[[#This Row],[OrderDate]],"MMM")</f>
        <v>Jun</v>
      </c>
      <c r="E2427" s="14" t="s">
        <v>6575</v>
      </c>
      <c r="F2427" s="14" t="s">
        <v>192</v>
      </c>
      <c r="G2427" s="14" t="s">
        <v>36</v>
      </c>
      <c r="H2427" s="14" t="s">
        <v>37</v>
      </c>
      <c r="I2427" s="14" t="s">
        <v>38</v>
      </c>
      <c r="J2427" s="14" t="s">
        <v>256</v>
      </c>
      <c r="K2427" s="25">
        <v>1</v>
      </c>
      <c r="L2427" s="16">
        <v>268.14</v>
      </c>
      <c r="M2427" s="17">
        <v>0</v>
      </c>
      <c r="N2427" s="18">
        <v>21.45</v>
      </c>
      <c r="O2427" s="18">
        <v>2.27</v>
      </c>
      <c r="P2427" s="18">
        <v>291.86</v>
      </c>
      <c r="Q2427" s="14" t="s">
        <v>27</v>
      </c>
      <c r="R2427" s="14" t="s">
        <v>28</v>
      </c>
      <c r="S2427" s="14" t="s">
        <v>116</v>
      </c>
      <c r="T2427" s="14" t="s">
        <v>42</v>
      </c>
      <c r="U2427" s="14" t="s">
        <v>72</v>
      </c>
      <c r="V2427" s="14" t="s">
        <v>6576</v>
      </c>
    </row>
    <row r="2428" spans="1:22" ht="17.100000000000001" customHeight="1" x14ac:dyDescent="0.25">
      <c r="A2428" s="28" t="s">
        <v>6577</v>
      </c>
      <c r="B2428" s="10">
        <v>44360</v>
      </c>
      <c r="C2428" s="9">
        <f t="shared" si="37"/>
        <v>2021</v>
      </c>
      <c r="D2428" s="9" t="str">
        <f>TEXT(salestable[[#This Row],[OrderDate]],"MMM")</f>
        <v>Jun</v>
      </c>
      <c r="E2428" s="9" t="s">
        <v>6578</v>
      </c>
      <c r="F2428" s="9" t="s">
        <v>214</v>
      </c>
      <c r="G2428" s="9" t="s">
        <v>114</v>
      </c>
      <c r="H2428" s="9" t="s">
        <v>115</v>
      </c>
      <c r="I2428" s="9" t="s">
        <v>108</v>
      </c>
      <c r="J2428" s="9" t="s">
        <v>58</v>
      </c>
      <c r="K2428" s="25">
        <v>4</v>
      </c>
      <c r="L2428" s="11">
        <v>575.88</v>
      </c>
      <c r="M2428" s="12">
        <v>0</v>
      </c>
      <c r="N2428" s="13">
        <v>115.18</v>
      </c>
      <c r="O2428" s="13">
        <v>13.78</v>
      </c>
      <c r="P2428" s="13">
        <v>2432.48</v>
      </c>
      <c r="Q2428" s="9" t="s">
        <v>40</v>
      </c>
      <c r="R2428" s="9" t="s">
        <v>132</v>
      </c>
      <c r="S2428" s="9" t="s">
        <v>166</v>
      </c>
      <c r="T2428" s="9" t="s">
        <v>167</v>
      </c>
      <c r="U2428" s="9" t="s">
        <v>43</v>
      </c>
      <c r="V2428" s="9" t="s">
        <v>3201</v>
      </c>
    </row>
    <row r="2429" spans="1:22" ht="17.100000000000001" customHeight="1" x14ac:dyDescent="0.25">
      <c r="A2429" s="29" t="s">
        <v>6579</v>
      </c>
      <c r="B2429" s="15">
        <v>45406</v>
      </c>
      <c r="C2429" s="9">
        <f t="shared" si="37"/>
        <v>2024</v>
      </c>
      <c r="D2429" s="9" t="str">
        <f>TEXT(salestable[[#This Row],[OrderDate]],"MMM")</f>
        <v>Apr</v>
      </c>
      <c r="E2429" s="14" t="s">
        <v>6580</v>
      </c>
      <c r="F2429" s="14" t="s">
        <v>1264</v>
      </c>
      <c r="G2429" s="14" t="s">
        <v>675</v>
      </c>
      <c r="H2429" s="14" t="s">
        <v>676</v>
      </c>
      <c r="I2429" s="14" t="s">
        <v>98</v>
      </c>
      <c r="J2429" s="14" t="s">
        <v>26</v>
      </c>
      <c r="K2429" s="25">
        <v>4</v>
      </c>
      <c r="L2429" s="16">
        <v>283.29000000000002</v>
      </c>
      <c r="M2429" s="17">
        <v>0</v>
      </c>
      <c r="N2429" s="18">
        <v>135.97999999999999</v>
      </c>
      <c r="O2429" s="18">
        <v>1.92</v>
      </c>
      <c r="P2429" s="18">
        <v>1271.06</v>
      </c>
      <c r="Q2429" s="14" t="s">
        <v>59</v>
      </c>
      <c r="R2429" s="14" t="s">
        <v>28</v>
      </c>
      <c r="S2429" s="14" t="s">
        <v>166</v>
      </c>
      <c r="T2429" s="14" t="s">
        <v>167</v>
      </c>
      <c r="U2429" s="14" t="s">
        <v>43</v>
      </c>
      <c r="V2429" s="14" t="s">
        <v>6581</v>
      </c>
    </row>
    <row r="2430" spans="1:22" ht="17.100000000000001" customHeight="1" x14ac:dyDescent="0.25">
      <c r="A2430" s="28" t="s">
        <v>6582</v>
      </c>
      <c r="B2430" s="10">
        <v>43851</v>
      </c>
      <c r="C2430" s="9">
        <f t="shared" si="37"/>
        <v>2020</v>
      </c>
      <c r="D2430" s="9" t="str">
        <f>TEXT(salestable[[#This Row],[OrderDate]],"MMM")</f>
        <v>Jan</v>
      </c>
      <c r="E2430" s="9" t="s">
        <v>6583</v>
      </c>
      <c r="F2430" s="9" t="s">
        <v>343</v>
      </c>
      <c r="G2430" s="9" t="s">
        <v>434</v>
      </c>
      <c r="H2430" s="9" t="s">
        <v>435</v>
      </c>
      <c r="I2430" s="9" t="s">
        <v>108</v>
      </c>
      <c r="J2430" s="9" t="s">
        <v>26</v>
      </c>
      <c r="K2430" s="25">
        <v>5</v>
      </c>
      <c r="L2430" s="11">
        <v>424.1</v>
      </c>
      <c r="M2430" s="12">
        <v>0</v>
      </c>
      <c r="N2430" s="13">
        <v>106.02</v>
      </c>
      <c r="O2430" s="13">
        <v>0.59</v>
      </c>
      <c r="P2430" s="13">
        <v>2227.11</v>
      </c>
      <c r="Q2430" s="9" t="s">
        <v>80</v>
      </c>
      <c r="R2430" s="9" t="s">
        <v>28</v>
      </c>
      <c r="S2430" s="9" t="s">
        <v>145</v>
      </c>
      <c r="T2430" s="9" t="s">
        <v>146</v>
      </c>
      <c r="U2430" s="9" t="s">
        <v>43</v>
      </c>
      <c r="V2430" s="9" t="s">
        <v>6584</v>
      </c>
    </row>
    <row r="2431" spans="1:22" ht="17.100000000000001" customHeight="1" x14ac:dyDescent="0.25">
      <c r="A2431" s="29" t="s">
        <v>6585</v>
      </c>
      <c r="B2431" s="15">
        <v>44741</v>
      </c>
      <c r="C2431" s="9">
        <f t="shared" si="37"/>
        <v>2022</v>
      </c>
      <c r="D2431" s="9" t="str">
        <f>TEXT(salestable[[#This Row],[OrderDate]],"MMM")</f>
        <v>Jun</v>
      </c>
      <c r="E2431" s="14" t="s">
        <v>6586</v>
      </c>
      <c r="F2431" s="14" t="s">
        <v>1885</v>
      </c>
      <c r="G2431" s="14" t="s">
        <v>783</v>
      </c>
      <c r="H2431" s="14" t="s">
        <v>784</v>
      </c>
      <c r="I2431" s="14" t="s">
        <v>38</v>
      </c>
      <c r="J2431" s="14" t="s">
        <v>354</v>
      </c>
      <c r="K2431" s="25">
        <v>4</v>
      </c>
      <c r="L2431" s="16">
        <v>178.16</v>
      </c>
      <c r="M2431" s="17">
        <v>0</v>
      </c>
      <c r="N2431" s="18">
        <v>35.630000000000003</v>
      </c>
      <c r="O2431" s="18">
        <v>3.44</v>
      </c>
      <c r="P2431" s="18">
        <v>751.71</v>
      </c>
      <c r="Q2431" s="14" t="s">
        <v>59</v>
      </c>
      <c r="R2431" s="14" t="s">
        <v>28</v>
      </c>
      <c r="S2431" s="14" t="s">
        <v>60</v>
      </c>
      <c r="T2431" s="14" t="s">
        <v>61</v>
      </c>
      <c r="U2431" s="14" t="s">
        <v>43</v>
      </c>
      <c r="V2431" s="14" t="s">
        <v>990</v>
      </c>
    </row>
    <row r="2432" spans="1:22" ht="17.100000000000001" customHeight="1" x14ac:dyDescent="0.25">
      <c r="A2432" s="28" t="s">
        <v>6587</v>
      </c>
      <c r="B2432" s="10">
        <v>45591</v>
      </c>
      <c r="C2432" s="9">
        <f t="shared" si="37"/>
        <v>2024</v>
      </c>
      <c r="D2432" s="9" t="str">
        <f>TEXT(salestable[[#This Row],[OrderDate]],"MMM")</f>
        <v>Oct</v>
      </c>
      <c r="E2432" s="9" t="s">
        <v>6588</v>
      </c>
      <c r="F2432" s="9" t="s">
        <v>516</v>
      </c>
      <c r="G2432" s="9" t="s">
        <v>391</v>
      </c>
      <c r="H2432" s="9" t="s">
        <v>392</v>
      </c>
      <c r="I2432" s="9" t="s">
        <v>98</v>
      </c>
      <c r="J2432" s="9" t="s">
        <v>256</v>
      </c>
      <c r="K2432" s="25">
        <v>3</v>
      </c>
      <c r="L2432" s="11">
        <v>157.9</v>
      </c>
      <c r="M2432" s="12">
        <v>0.1</v>
      </c>
      <c r="N2432" s="13">
        <v>0</v>
      </c>
      <c r="O2432" s="13">
        <v>6.29</v>
      </c>
      <c r="P2432" s="13">
        <v>432.62</v>
      </c>
      <c r="Q2432" s="9" t="s">
        <v>69</v>
      </c>
      <c r="R2432" s="9" t="s">
        <v>99</v>
      </c>
      <c r="S2432" s="9" t="s">
        <v>29</v>
      </c>
      <c r="T2432" s="9" t="s">
        <v>30</v>
      </c>
      <c r="U2432" s="9" t="s">
        <v>235</v>
      </c>
      <c r="V2432" s="9" t="s">
        <v>6589</v>
      </c>
    </row>
    <row r="2433" spans="1:22" ht="17.100000000000001" customHeight="1" x14ac:dyDescent="0.25">
      <c r="A2433" s="29" t="s">
        <v>6590</v>
      </c>
      <c r="B2433" s="15">
        <v>44697</v>
      </c>
      <c r="C2433" s="9">
        <f t="shared" si="37"/>
        <v>2022</v>
      </c>
      <c r="D2433" s="9" t="str">
        <f>TEXT(salestable[[#This Row],[OrderDate]],"MMM")</f>
        <v>May</v>
      </c>
      <c r="E2433" s="14" t="s">
        <v>6591</v>
      </c>
      <c r="F2433" s="14" t="s">
        <v>1943</v>
      </c>
      <c r="G2433" s="14" t="s">
        <v>286</v>
      </c>
      <c r="H2433" s="14" t="s">
        <v>287</v>
      </c>
      <c r="I2433" s="14" t="s">
        <v>108</v>
      </c>
      <c r="J2433" s="14" t="s">
        <v>123</v>
      </c>
      <c r="K2433" s="25">
        <v>3</v>
      </c>
      <c r="L2433" s="16">
        <v>478.89</v>
      </c>
      <c r="M2433" s="17">
        <v>0</v>
      </c>
      <c r="N2433" s="18">
        <v>0</v>
      </c>
      <c r="O2433" s="18">
        <v>3.73</v>
      </c>
      <c r="P2433" s="18">
        <v>1440.4</v>
      </c>
      <c r="Q2433" s="14" t="s">
        <v>69</v>
      </c>
      <c r="R2433" s="14" t="s">
        <v>28</v>
      </c>
      <c r="S2433" s="14" t="s">
        <v>145</v>
      </c>
      <c r="T2433" s="14" t="s">
        <v>146</v>
      </c>
      <c r="U2433" s="14" t="s">
        <v>43</v>
      </c>
      <c r="V2433" s="14" t="s">
        <v>3804</v>
      </c>
    </row>
    <row r="2434" spans="1:22" ht="17.100000000000001" customHeight="1" x14ac:dyDescent="0.25">
      <c r="A2434" s="28" t="s">
        <v>6592</v>
      </c>
      <c r="B2434" s="10">
        <v>44624</v>
      </c>
      <c r="C2434" s="9">
        <f t="shared" si="37"/>
        <v>2022</v>
      </c>
      <c r="D2434" s="9" t="str">
        <f>TEXT(salestable[[#This Row],[OrderDate]],"MMM")</f>
        <v>Mar</v>
      </c>
      <c r="E2434" s="9" t="s">
        <v>6593</v>
      </c>
      <c r="F2434" s="9" t="s">
        <v>113</v>
      </c>
      <c r="G2434" s="9" t="s">
        <v>178</v>
      </c>
      <c r="H2434" s="9" t="s">
        <v>179</v>
      </c>
      <c r="I2434" s="9" t="s">
        <v>98</v>
      </c>
      <c r="J2434" s="9" t="s">
        <v>354</v>
      </c>
      <c r="K2434" s="25">
        <v>5</v>
      </c>
      <c r="L2434" s="11">
        <v>358.76</v>
      </c>
      <c r="M2434" s="12">
        <v>0.1</v>
      </c>
      <c r="N2434" s="13">
        <v>129.15</v>
      </c>
      <c r="O2434" s="13">
        <v>13.02</v>
      </c>
      <c r="P2434" s="13">
        <v>1756.59</v>
      </c>
      <c r="Q2434" s="9" t="s">
        <v>27</v>
      </c>
      <c r="R2434" s="9" t="s">
        <v>28</v>
      </c>
      <c r="S2434" s="9" t="s">
        <v>166</v>
      </c>
      <c r="T2434" s="9" t="s">
        <v>167</v>
      </c>
      <c r="U2434" s="9" t="s">
        <v>72</v>
      </c>
      <c r="V2434" s="9" t="s">
        <v>2057</v>
      </c>
    </row>
    <row r="2435" spans="1:22" ht="17.100000000000001" customHeight="1" x14ac:dyDescent="0.25">
      <c r="A2435" s="29" t="s">
        <v>6594</v>
      </c>
      <c r="B2435" s="15">
        <v>45374</v>
      </c>
      <c r="C2435" s="9">
        <f t="shared" si="37"/>
        <v>2024</v>
      </c>
      <c r="D2435" s="9" t="str">
        <f>TEXT(salestable[[#This Row],[OrderDate]],"MMM")</f>
        <v>Mar</v>
      </c>
      <c r="E2435" s="14" t="s">
        <v>6595</v>
      </c>
      <c r="F2435" s="14" t="s">
        <v>1257</v>
      </c>
      <c r="G2435" s="14" t="s">
        <v>121</v>
      </c>
      <c r="H2435" s="14" t="s">
        <v>122</v>
      </c>
      <c r="I2435" s="14" t="s">
        <v>25</v>
      </c>
      <c r="J2435" s="14" t="s">
        <v>26</v>
      </c>
      <c r="K2435" s="25">
        <v>3</v>
      </c>
      <c r="L2435" s="16">
        <v>183.61</v>
      </c>
      <c r="M2435" s="17">
        <v>0</v>
      </c>
      <c r="N2435" s="18">
        <v>27.54</v>
      </c>
      <c r="O2435" s="18">
        <v>2.4500000000000002</v>
      </c>
      <c r="P2435" s="18">
        <v>580.82000000000005</v>
      </c>
      <c r="Q2435" s="14" t="s">
        <v>59</v>
      </c>
      <c r="R2435" s="14" t="s">
        <v>28</v>
      </c>
      <c r="S2435" s="14" t="s">
        <v>116</v>
      </c>
      <c r="T2435" s="14" t="s">
        <v>42</v>
      </c>
      <c r="U2435" s="14" t="s">
        <v>43</v>
      </c>
      <c r="V2435" s="14" t="s">
        <v>4431</v>
      </c>
    </row>
    <row r="2436" spans="1:22" ht="17.100000000000001" customHeight="1" x14ac:dyDescent="0.25">
      <c r="A2436" s="28" t="s">
        <v>6596</v>
      </c>
      <c r="B2436" s="10">
        <v>43930</v>
      </c>
      <c r="C2436" s="9">
        <f t="shared" ref="C2436:C2499" si="38">YEAR(B2436)</f>
        <v>2020</v>
      </c>
      <c r="D2436" s="9" t="str">
        <f>TEXT(salestable[[#This Row],[OrderDate]],"MMM")</f>
        <v>Apr</v>
      </c>
      <c r="E2436" s="9" t="s">
        <v>6597</v>
      </c>
      <c r="F2436" s="9" t="s">
        <v>1593</v>
      </c>
      <c r="G2436" s="9" t="s">
        <v>492</v>
      </c>
      <c r="H2436" s="9" t="s">
        <v>493</v>
      </c>
      <c r="I2436" s="9" t="s">
        <v>25</v>
      </c>
      <c r="J2436" s="9" t="s">
        <v>263</v>
      </c>
      <c r="K2436" s="25">
        <v>2</v>
      </c>
      <c r="L2436" s="11">
        <v>193.66</v>
      </c>
      <c r="M2436" s="12">
        <v>0.1</v>
      </c>
      <c r="N2436" s="13">
        <v>0</v>
      </c>
      <c r="O2436" s="13">
        <v>8.23</v>
      </c>
      <c r="P2436" s="13">
        <v>356.82</v>
      </c>
      <c r="Q2436" s="9" t="s">
        <v>69</v>
      </c>
      <c r="R2436" s="9" t="s">
        <v>28</v>
      </c>
      <c r="S2436" s="9" t="s">
        <v>182</v>
      </c>
      <c r="T2436" s="9" t="s">
        <v>183</v>
      </c>
      <c r="U2436" s="9" t="s">
        <v>43</v>
      </c>
      <c r="V2436" s="9" t="s">
        <v>2149</v>
      </c>
    </row>
    <row r="2437" spans="1:22" ht="17.100000000000001" customHeight="1" x14ac:dyDescent="0.25">
      <c r="A2437" s="29" t="s">
        <v>6598</v>
      </c>
      <c r="B2437" s="15">
        <v>44582</v>
      </c>
      <c r="C2437" s="9">
        <f t="shared" si="38"/>
        <v>2022</v>
      </c>
      <c r="D2437" s="9" t="str">
        <f>TEXT(salestable[[#This Row],[OrderDate]],"MMM")</f>
        <v>Jan</v>
      </c>
      <c r="E2437" s="14" t="s">
        <v>6599</v>
      </c>
      <c r="F2437" s="14" t="s">
        <v>214</v>
      </c>
      <c r="G2437" s="14" t="s">
        <v>23</v>
      </c>
      <c r="H2437" s="14" t="s">
        <v>24</v>
      </c>
      <c r="I2437" s="14" t="s">
        <v>180</v>
      </c>
      <c r="J2437" s="14" t="s">
        <v>109</v>
      </c>
      <c r="K2437" s="25">
        <v>4</v>
      </c>
      <c r="L2437" s="16">
        <v>432.61</v>
      </c>
      <c r="M2437" s="17">
        <v>0.15</v>
      </c>
      <c r="N2437" s="18">
        <v>264.76</v>
      </c>
      <c r="O2437" s="18">
        <v>4.7</v>
      </c>
      <c r="P2437" s="18">
        <v>1740.33</v>
      </c>
      <c r="Q2437" s="14" t="s">
        <v>27</v>
      </c>
      <c r="R2437" s="14" t="s">
        <v>28</v>
      </c>
      <c r="S2437" s="14" t="s">
        <v>166</v>
      </c>
      <c r="T2437" s="14" t="s">
        <v>167</v>
      </c>
      <c r="U2437" s="14" t="s">
        <v>43</v>
      </c>
      <c r="V2437" s="14" t="s">
        <v>6600</v>
      </c>
    </row>
    <row r="2438" spans="1:22" ht="17.100000000000001" customHeight="1" x14ac:dyDescent="0.25">
      <c r="A2438" s="28" t="s">
        <v>6601</v>
      </c>
      <c r="B2438" s="10">
        <v>44308</v>
      </c>
      <c r="C2438" s="9">
        <f t="shared" si="38"/>
        <v>2021</v>
      </c>
      <c r="D2438" s="9" t="str">
        <f>TEXT(salestable[[#This Row],[OrderDate]],"MMM")</f>
        <v>Apr</v>
      </c>
      <c r="E2438" s="9" t="s">
        <v>6602</v>
      </c>
      <c r="F2438" s="9" t="s">
        <v>35</v>
      </c>
      <c r="G2438" s="9" t="s">
        <v>358</v>
      </c>
      <c r="H2438" s="9" t="s">
        <v>359</v>
      </c>
      <c r="I2438" s="9" t="s">
        <v>180</v>
      </c>
      <c r="J2438" s="9" t="s">
        <v>123</v>
      </c>
      <c r="K2438" s="25">
        <v>4</v>
      </c>
      <c r="L2438" s="11">
        <v>471.68</v>
      </c>
      <c r="M2438" s="12">
        <v>0</v>
      </c>
      <c r="N2438" s="13">
        <v>94.34</v>
      </c>
      <c r="O2438" s="13">
        <v>5.87</v>
      </c>
      <c r="P2438" s="13">
        <v>1986.93</v>
      </c>
      <c r="Q2438" s="9" t="s">
        <v>27</v>
      </c>
      <c r="R2438" s="9" t="s">
        <v>28</v>
      </c>
      <c r="S2438" s="9" t="s">
        <v>41</v>
      </c>
      <c r="T2438" s="9" t="s">
        <v>42</v>
      </c>
      <c r="U2438" s="9" t="s">
        <v>43</v>
      </c>
      <c r="V2438" s="9" t="s">
        <v>6603</v>
      </c>
    </row>
    <row r="2439" spans="1:22" ht="17.100000000000001" customHeight="1" x14ac:dyDescent="0.25">
      <c r="A2439" s="29" t="s">
        <v>6604</v>
      </c>
      <c r="B2439" s="15">
        <v>45453</v>
      </c>
      <c r="C2439" s="9">
        <f t="shared" si="38"/>
        <v>2024</v>
      </c>
      <c r="D2439" s="9" t="str">
        <f>TEXT(salestable[[#This Row],[OrderDate]],"MMM")</f>
        <v>Jun</v>
      </c>
      <c r="E2439" s="14" t="s">
        <v>6605</v>
      </c>
      <c r="F2439" s="14" t="s">
        <v>379</v>
      </c>
      <c r="G2439" s="14" t="s">
        <v>202</v>
      </c>
      <c r="H2439" s="14" t="s">
        <v>203</v>
      </c>
      <c r="I2439" s="14" t="s">
        <v>108</v>
      </c>
      <c r="J2439" s="14" t="s">
        <v>39</v>
      </c>
      <c r="K2439" s="25">
        <v>5</v>
      </c>
      <c r="L2439" s="16">
        <v>101.74</v>
      </c>
      <c r="M2439" s="17">
        <v>0</v>
      </c>
      <c r="N2439" s="18">
        <v>40.700000000000003</v>
      </c>
      <c r="O2439" s="18">
        <v>6.63</v>
      </c>
      <c r="P2439" s="18">
        <v>556.03</v>
      </c>
      <c r="Q2439" s="14" t="s">
        <v>153</v>
      </c>
      <c r="R2439" s="14" t="s">
        <v>28</v>
      </c>
      <c r="S2439" s="14" t="s">
        <v>210</v>
      </c>
      <c r="T2439" s="14" t="s">
        <v>42</v>
      </c>
      <c r="U2439" s="14" t="s">
        <v>31</v>
      </c>
      <c r="V2439" s="14" t="s">
        <v>6606</v>
      </c>
    </row>
    <row r="2440" spans="1:22" ht="17.100000000000001" customHeight="1" x14ac:dyDescent="0.25">
      <c r="A2440" s="28" t="s">
        <v>6607</v>
      </c>
      <c r="B2440" s="10">
        <v>45152</v>
      </c>
      <c r="C2440" s="9">
        <f t="shared" si="38"/>
        <v>2023</v>
      </c>
      <c r="D2440" s="9" t="str">
        <f>TEXT(salestable[[#This Row],[OrderDate]],"MMM")</f>
        <v>Aug</v>
      </c>
      <c r="E2440" s="9" t="s">
        <v>6608</v>
      </c>
      <c r="F2440" s="9" t="s">
        <v>267</v>
      </c>
      <c r="G2440" s="9" t="s">
        <v>202</v>
      </c>
      <c r="H2440" s="9" t="s">
        <v>203</v>
      </c>
      <c r="I2440" s="9" t="s">
        <v>50</v>
      </c>
      <c r="J2440" s="9" t="s">
        <v>263</v>
      </c>
      <c r="K2440" s="25">
        <v>4</v>
      </c>
      <c r="L2440" s="11">
        <v>385.52</v>
      </c>
      <c r="M2440" s="12">
        <v>0</v>
      </c>
      <c r="N2440" s="13">
        <v>185.05</v>
      </c>
      <c r="O2440" s="13">
        <v>0.41</v>
      </c>
      <c r="P2440" s="13">
        <v>1727.54</v>
      </c>
      <c r="Q2440" s="9" t="s">
        <v>27</v>
      </c>
      <c r="R2440" s="9" t="s">
        <v>28</v>
      </c>
      <c r="S2440" s="9" t="s">
        <v>71</v>
      </c>
      <c r="T2440" s="9" t="s">
        <v>42</v>
      </c>
      <c r="U2440" s="9" t="s">
        <v>31</v>
      </c>
      <c r="V2440" s="9" t="s">
        <v>264</v>
      </c>
    </row>
    <row r="2441" spans="1:22" ht="17.100000000000001" customHeight="1" x14ac:dyDescent="0.25">
      <c r="A2441" s="29" t="s">
        <v>6609</v>
      </c>
      <c r="B2441" s="15">
        <v>44770</v>
      </c>
      <c r="C2441" s="9">
        <f t="shared" si="38"/>
        <v>2022</v>
      </c>
      <c r="D2441" s="9" t="str">
        <f>TEXT(salestable[[#This Row],[OrderDate]],"MMM")</f>
        <v>Jul</v>
      </c>
      <c r="E2441" s="14" t="s">
        <v>6610</v>
      </c>
      <c r="F2441" s="14" t="s">
        <v>716</v>
      </c>
      <c r="G2441" s="14" t="s">
        <v>87</v>
      </c>
      <c r="H2441" s="14" t="s">
        <v>88</v>
      </c>
      <c r="I2441" s="14" t="s">
        <v>108</v>
      </c>
      <c r="J2441" s="14" t="s">
        <v>68</v>
      </c>
      <c r="K2441" s="25">
        <v>2</v>
      </c>
      <c r="L2441" s="16">
        <v>360.38</v>
      </c>
      <c r="M2441" s="17">
        <v>0</v>
      </c>
      <c r="N2441" s="18">
        <v>86.49</v>
      </c>
      <c r="O2441" s="18">
        <v>5.39</v>
      </c>
      <c r="P2441" s="18">
        <v>812.64</v>
      </c>
      <c r="Q2441" s="14" t="s">
        <v>69</v>
      </c>
      <c r="R2441" s="14" t="s">
        <v>132</v>
      </c>
      <c r="S2441" s="14" t="s">
        <v>145</v>
      </c>
      <c r="T2441" s="14" t="s">
        <v>146</v>
      </c>
      <c r="U2441" s="14" t="s">
        <v>43</v>
      </c>
      <c r="V2441" s="14" t="s">
        <v>1567</v>
      </c>
    </row>
    <row r="2442" spans="1:22" ht="17.100000000000001" customHeight="1" x14ac:dyDescent="0.25">
      <c r="A2442" s="28" t="s">
        <v>6611</v>
      </c>
      <c r="B2442" s="10">
        <v>44356</v>
      </c>
      <c r="C2442" s="9">
        <f t="shared" si="38"/>
        <v>2021</v>
      </c>
      <c r="D2442" s="9" t="str">
        <f>TEXT(salestable[[#This Row],[OrderDate]],"MMM")</f>
        <v>Jun</v>
      </c>
      <c r="E2442" s="9" t="s">
        <v>6612</v>
      </c>
      <c r="F2442" s="9" t="s">
        <v>720</v>
      </c>
      <c r="G2442" s="9" t="s">
        <v>77</v>
      </c>
      <c r="H2442" s="9" t="s">
        <v>78</v>
      </c>
      <c r="I2442" s="9" t="s">
        <v>50</v>
      </c>
      <c r="J2442" s="9" t="s">
        <v>68</v>
      </c>
      <c r="K2442" s="25">
        <v>4</v>
      </c>
      <c r="L2442" s="11">
        <v>432.74</v>
      </c>
      <c r="M2442" s="12">
        <v>0</v>
      </c>
      <c r="N2442" s="13">
        <v>0</v>
      </c>
      <c r="O2442" s="13">
        <v>10.99</v>
      </c>
      <c r="P2442" s="13">
        <v>1741.95</v>
      </c>
      <c r="Q2442" s="9" t="s">
        <v>27</v>
      </c>
      <c r="R2442" s="9" t="s">
        <v>181</v>
      </c>
      <c r="S2442" s="9" t="s">
        <v>210</v>
      </c>
      <c r="T2442" s="9" t="s">
        <v>42</v>
      </c>
      <c r="U2442" s="9" t="s">
        <v>43</v>
      </c>
      <c r="V2442" s="9" t="s">
        <v>4133</v>
      </c>
    </row>
    <row r="2443" spans="1:22" ht="17.100000000000001" customHeight="1" x14ac:dyDescent="0.25">
      <c r="A2443" s="29" t="s">
        <v>6613</v>
      </c>
      <c r="B2443" s="15">
        <v>44164</v>
      </c>
      <c r="C2443" s="9">
        <f t="shared" si="38"/>
        <v>2020</v>
      </c>
      <c r="D2443" s="9" t="str">
        <f>TEXT(salestable[[#This Row],[OrderDate]],"MMM")</f>
        <v>Nov</v>
      </c>
      <c r="E2443" s="14" t="s">
        <v>6614</v>
      </c>
      <c r="F2443" s="14" t="s">
        <v>171</v>
      </c>
      <c r="G2443" s="14" t="s">
        <v>812</v>
      </c>
      <c r="H2443" s="14" t="s">
        <v>813</v>
      </c>
      <c r="I2443" s="14" t="s">
        <v>98</v>
      </c>
      <c r="J2443" s="14" t="s">
        <v>79</v>
      </c>
      <c r="K2443" s="25">
        <v>3</v>
      </c>
      <c r="L2443" s="16">
        <v>126.84</v>
      </c>
      <c r="M2443" s="17">
        <v>0.1</v>
      </c>
      <c r="N2443" s="18">
        <v>41.1</v>
      </c>
      <c r="O2443" s="18">
        <v>8.69</v>
      </c>
      <c r="P2443" s="18">
        <v>392.26</v>
      </c>
      <c r="Q2443" s="14" t="s">
        <v>69</v>
      </c>
      <c r="R2443" s="14" t="s">
        <v>28</v>
      </c>
      <c r="S2443" s="14" t="s">
        <v>210</v>
      </c>
      <c r="T2443" s="14" t="s">
        <v>42</v>
      </c>
      <c r="U2443" s="14" t="s">
        <v>43</v>
      </c>
      <c r="V2443" s="14" t="s">
        <v>5566</v>
      </c>
    </row>
    <row r="2444" spans="1:22" ht="17.100000000000001" customHeight="1" x14ac:dyDescent="0.25">
      <c r="A2444" s="28" t="s">
        <v>6615</v>
      </c>
      <c r="B2444" s="10">
        <v>43832</v>
      </c>
      <c r="C2444" s="9">
        <f t="shared" si="38"/>
        <v>2020</v>
      </c>
      <c r="D2444" s="9" t="str">
        <f>TEXT(salestable[[#This Row],[OrderDate]],"MMM")</f>
        <v>Jan</v>
      </c>
      <c r="E2444" s="9" t="s">
        <v>6616</v>
      </c>
      <c r="F2444" s="9" t="s">
        <v>648</v>
      </c>
      <c r="G2444" s="9" t="s">
        <v>164</v>
      </c>
      <c r="H2444" s="9" t="s">
        <v>165</v>
      </c>
      <c r="I2444" s="9" t="s">
        <v>98</v>
      </c>
      <c r="J2444" s="9" t="s">
        <v>109</v>
      </c>
      <c r="K2444" s="25">
        <v>4</v>
      </c>
      <c r="L2444" s="11">
        <v>595.9</v>
      </c>
      <c r="M2444" s="12">
        <v>0</v>
      </c>
      <c r="N2444" s="13">
        <v>119.18</v>
      </c>
      <c r="O2444" s="13">
        <v>1.35</v>
      </c>
      <c r="P2444" s="13">
        <v>2504.13</v>
      </c>
      <c r="Q2444" s="9" t="s">
        <v>27</v>
      </c>
      <c r="R2444" s="9" t="s">
        <v>70</v>
      </c>
      <c r="S2444" s="9" t="s">
        <v>228</v>
      </c>
      <c r="T2444" s="9" t="s">
        <v>82</v>
      </c>
      <c r="U2444" s="9" t="s">
        <v>43</v>
      </c>
      <c r="V2444" s="9" t="s">
        <v>6617</v>
      </c>
    </row>
    <row r="2445" spans="1:22" ht="17.100000000000001" customHeight="1" x14ac:dyDescent="0.25">
      <c r="A2445" s="29" t="s">
        <v>6618</v>
      </c>
      <c r="B2445" s="15">
        <v>44205</v>
      </c>
      <c r="C2445" s="9">
        <f t="shared" si="38"/>
        <v>2021</v>
      </c>
      <c r="D2445" s="9" t="str">
        <f>TEXT(salestable[[#This Row],[OrderDate]],"MMM")</f>
        <v>Jan</v>
      </c>
      <c r="E2445" s="14" t="s">
        <v>6619</v>
      </c>
      <c r="F2445" s="14" t="s">
        <v>566</v>
      </c>
      <c r="G2445" s="14" t="s">
        <v>337</v>
      </c>
      <c r="H2445" s="14" t="s">
        <v>338</v>
      </c>
      <c r="I2445" s="14" t="s">
        <v>98</v>
      </c>
      <c r="J2445" s="14" t="s">
        <v>26</v>
      </c>
      <c r="K2445" s="25">
        <v>2</v>
      </c>
      <c r="L2445" s="16">
        <v>122.8</v>
      </c>
      <c r="M2445" s="17">
        <v>0.05</v>
      </c>
      <c r="N2445" s="18">
        <v>28</v>
      </c>
      <c r="O2445" s="18">
        <v>2.7</v>
      </c>
      <c r="P2445" s="18">
        <v>264.02</v>
      </c>
      <c r="Q2445" s="14" t="s">
        <v>27</v>
      </c>
      <c r="R2445" s="14" t="s">
        <v>28</v>
      </c>
      <c r="S2445" s="14" t="s">
        <v>166</v>
      </c>
      <c r="T2445" s="14" t="s">
        <v>167</v>
      </c>
      <c r="U2445" s="14" t="s">
        <v>43</v>
      </c>
      <c r="V2445" s="14" t="s">
        <v>1817</v>
      </c>
    </row>
    <row r="2446" spans="1:22" ht="17.100000000000001" customHeight="1" x14ac:dyDescent="0.25">
      <c r="A2446" s="28" t="s">
        <v>6620</v>
      </c>
      <c r="B2446" s="10">
        <v>44123</v>
      </c>
      <c r="C2446" s="9">
        <f t="shared" si="38"/>
        <v>2020</v>
      </c>
      <c r="D2446" s="9" t="str">
        <f>TEXT(salestable[[#This Row],[OrderDate]],"MMM")</f>
        <v>Oct</v>
      </c>
      <c r="E2446" s="9" t="s">
        <v>6621</v>
      </c>
      <c r="F2446" s="9" t="s">
        <v>2111</v>
      </c>
      <c r="G2446" s="9" t="s">
        <v>164</v>
      </c>
      <c r="H2446" s="9" t="s">
        <v>165</v>
      </c>
      <c r="I2446" s="9" t="s">
        <v>38</v>
      </c>
      <c r="J2446" s="9" t="s">
        <v>123</v>
      </c>
      <c r="K2446" s="25">
        <v>3</v>
      </c>
      <c r="L2446" s="11">
        <v>523.13</v>
      </c>
      <c r="M2446" s="12">
        <v>0</v>
      </c>
      <c r="N2446" s="13">
        <v>78.47</v>
      </c>
      <c r="O2446" s="13">
        <v>12.87</v>
      </c>
      <c r="P2446" s="13">
        <v>1660.73</v>
      </c>
      <c r="Q2446" s="9" t="s">
        <v>40</v>
      </c>
      <c r="R2446" s="9" t="s">
        <v>28</v>
      </c>
      <c r="S2446" s="9" t="s">
        <v>71</v>
      </c>
      <c r="T2446" s="9" t="s">
        <v>42</v>
      </c>
      <c r="U2446" s="9" t="s">
        <v>43</v>
      </c>
      <c r="V2446" s="9" t="s">
        <v>2354</v>
      </c>
    </row>
    <row r="2447" spans="1:22" ht="17.100000000000001" customHeight="1" x14ac:dyDescent="0.25">
      <c r="A2447" s="29" t="s">
        <v>6622</v>
      </c>
      <c r="B2447" s="15">
        <v>44667</v>
      </c>
      <c r="C2447" s="9">
        <f t="shared" si="38"/>
        <v>2022</v>
      </c>
      <c r="D2447" s="9" t="str">
        <f>TEXT(salestable[[#This Row],[OrderDate]],"MMM")</f>
        <v>Apr</v>
      </c>
      <c r="E2447" s="14" t="s">
        <v>6623</v>
      </c>
      <c r="F2447" s="14" t="s">
        <v>76</v>
      </c>
      <c r="G2447" s="14" t="s">
        <v>151</v>
      </c>
      <c r="H2447" s="14" t="s">
        <v>152</v>
      </c>
      <c r="I2447" s="14" t="s">
        <v>98</v>
      </c>
      <c r="J2447" s="14" t="s">
        <v>26</v>
      </c>
      <c r="K2447" s="25">
        <v>3</v>
      </c>
      <c r="L2447" s="16">
        <v>418.36</v>
      </c>
      <c r="M2447" s="17">
        <v>0.25</v>
      </c>
      <c r="N2447" s="18">
        <v>169.44</v>
      </c>
      <c r="O2447" s="18">
        <v>7.71</v>
      </c>
      <c r="P2447" s="18">
        <v>1118.46</v>
      </c>
      <c r="Q2447" s="14" t="s">
        <v>27</v>
      </c>
      <c r="R2447" s="14" t="s">
        <v>70</v>
      </c>
      <c r="S2447" s="14" t="s">
        <v>188</v>
      </c>
      <c r="T2447" s="14" t="s">
        <v>82</v>
      </c>
      <c r="U2447" s="14" t="s">
        <v>31</v>
      </c>
      <c r="V2447" s="14" t="s">
        <v>2766</v>
      </c>
    </row>
    <row r="2448" spans="1:22" ht="17.100000000000001" customHeight="1" x14ac:dyDescent="0.25">
      <c r="A2448" s="28" t="s">
        <v>6624</v>
      </c>
      <c r="B2448" s="10">
        <v>44835</v>
      </c>
      <c r="C2448" s="9">
        <f t="shared" si="38"/>
        <v>2022</v>
      </c>
      <c r="D2448" s="9" t="str">
        <f>TEXT(salestable[[#This Row],[OrderDate]],"MMM")</f>
        <v>Oct</v>
      </c>
      <c r="E2448" s="9" t="s">
        <v>6625</v>
      </c>
      <c r="F2448" s="9" t="s">
        <v>307</v>
      </c>
      <c r="G2448" s="9" t="s">
        <v>400</v>
      </c>
      <c r="H2448" s="9" t="s">
        <v>401</v>
      </c>
      <c r="I2448" s="9" t="s">
        <v>108</v>
      </c>
      <c r="J2448" s="9" t="s">
        <v>354</v>
      </c>
      <c r="K2448" s="25">
        <v>2</v>
      </c>
      <c r="L2448" s="11">
        <v>331.46</v>
      </c>
      <c r="M2448" s="12">
        <v>0.15</v>
      </c>
      <c r="N2448" s="13">
        <v>28.17</v>
      </c>
      <c r="O2448" s="13">
        <v>6.47</v>
      </c>
      <c r="P2448" s="13">
        <v>598.12</v>
      </c>
      <c r="Q2448" s="9" t="s">
        <v>69</v>
      </c>
      <c r="R2448" s="9" t="s">
        <v>28</v>
      </c>
      <c r="S2448" s="9" t="s">
        <v>166</v>
      </c>
      <c r="T2448" s="9" t="s">
        <v>167</v>
      </c>
      <c r="U2448" s="9" t="s">
        <v>43</v>
      </c>
      <c r="V2448" s="9" t="s">
        <v>1493</v>
      </c>
    </row>
    <row r="2449" spans="1:22" ht="17.100000000000001" customHeight="1" x14ac:dyDescent="0.25">
      <c r="A2449" s="29" t="s">
        <v>6626</v>
      </c>
      <c r="B2449" s="15">
        <v>44383</v>
      </c>
      <c r="C2449" s="9">
        <f t="shared" si="38"/>
        <v>2021</v>
      </c>
      <c r="D2449" s="9" t="str">
        <f>TEXT(salestable[[#This Row],[OrderDate]],"MMM")</f>
        <v>Jul</v>
      </c>
      <c r="E2449" s="14" t="s">
        <v>6627</v>
      </c>
      <c r="F2449" s="14" t="s">
        <v>1241</v>
      </c>
      <c r="G2449" s="14" t="s">
        <v>215</v>
      </c>
      <c r="H2449" s="14" t="s">
        <v>216</v>
      </c>
      <c r="I2449" s="14" t="s">
        <v>50</v>
      </c>
      <c r="J2449" s="14" t="s">
        <v>39</v>
      </c>
      <c r="K2449" s="25">
        <v>5</v>
      </c>
      <c r="L2449" s="16">
        <v>145.32</v>
      </c>
      <c r="M2449" s="17">
        <v>0</v>
      </c>
      <c r="N2449" s="18">
        <v>58.13</v>
      </c>
      <c r="O2449" s="18">
        <v>14.87</v>
      </c>
      <c r="P2449" s="18">
        <v>799.6</v>
      </c>
      <c r="Q2449" s="14" t="s">
        <v>40</v>
      </c>
      <c r="R2449" s="14" t="s">
        <v>28</v>
      </c>
      <c r="S2449" s="14" t="s">
        <v>154</v>
      </c>
      <c r="T2449" s="14" t="s">
        <v>155</v>
      </c>
      <c r="U2449" s="14" t="s">
        <v>43</v>
      </c>
      <c r="V2449" s="14" t="s">
        <v>6628</v>
      </c>
    </row>
    <row r="2450" spans="1:22" ht="17.100000000000001" customHeight="1" x14ac:dyDescent="0.25">
      <c r="A2450" s="28" t="s">
        <v>6629</v>
      </c>
      <c r="B2450" s="10">
        <v>44148</v>
      </c>
      <c r="C2450" s="9">
        <f t="shared" si="38"/>
        <v>2020</v>
      </c>
      <c r="D2450" s="9" t="str">
        <f>TEXT(salestable[[#This Row],[OrderDate]],"MMM")</f>
        <v>Nov</v>
      </c>
      <c r="E2450" s="9" t="s">
        <v>6630</v>
      </c>
      <c r="F2450" s="9" t="s">
        <v>2111</v>
      </c>
      <c r="G2450" s="9" t="s">
        <v>36</v>
      </c>
      <c r="H2450" s="9" t="s">
        <v>37</v>
      </c>
      <c r="I2450" s="9" t="s">
        <v>25</v>
      </c>
      <c r="J2450" s="9" t="s">
        <v>354</v>
      </c>
      <c r="K2450" s="25">
        <v>5</v>
      </c>
      <c r="L2450" s="11">
        <v>345.96</v>
      </c>
      <c r="M2450" s="12">
        <v>0.3</v>
      </c>
      <c r="N2450" s="13">
        <v>96.87</v>
      </c>
      <c r="O2450" s="13">
        <v>14.12</v>
      </c>
      <c r="P2450" s="13">
        <v>1321.85</v>
      </c>
      <c r="Q2450" s="9" t="s">
        <v>69</v>
      </c>
      <c r="R2450" s="9" t="s">
        <v>28</v>
      </c>
      <c r="S2450" s="9" t="s">
        <v>81</v>
      </c>
      <c r="T2450" s="9" t="s">
        <v>82</v>
      </c>
      <c r="U2450" s="9" t="s">
        <v>43</v>
      </c>
      <c r="V2450" s="9" t="s">
        <v>4969</v>
      </c>
    </row>
    <row r="2451" spans="1:22" ht="17.100000000000001" customHeight="1" x14ac:dyDescent="0.25">
      <c r="A2451" s="29" t="s">
        <v>6631</v>
      </c>
      <c r="B2451" s="15">
        <v>45356</v>
      </c>
      <c r="C2451" s="9">
        <f t="shared" si="38"/>
        <v>2024</v>
      </c>
      <c r="D2451" s="9" t="str">
        <f>TEXT(salestable[[#This Row],[OrderDate]],"MMM")</f>
        <v>Mar</v>
      </c>
      <c r="E2451" s="14" t="s">
        <v>6632</v>
      </c>
      <c r="F2451" s="14" t="s">
        <v>365</v>
      </c>
      <c r="G2451" s="14" t="s">
        <v>56</v>
      </c>
      <c r="H2451" s="14" t="s">
        <v>57</v>
      </c>
      <c r="I2451" s="14" t="s">
        <v>50</v>
      </c>
      <c r="J2451" s="14" t="s">
        <v>39</v>
      </c>
      <c r="K2451" s="25">
        <v>4</v>
      </c>
      <c r="L2451" s="16">
        <v>234.84</v>
      </c>
      <c r="M2451" s="17">
        <v>0.15</v>
      </c>
      <c r="N2451" s="18">
        <v>95.81</v>
      </c>
      <c r="O2451" s="18">
        <v>2.86</v>
      </c>
      <c r="P2451" s="18">
        <v>897.13</v>
      </c>
      <c r="Q2451" s="14" t="s">
        <v>40</v>
      </c>
      <c r="R2451" s="14" t="s">
        <v>28</v>
      </c>
      <c r="S2451" s="14" t="s">
        <v>210</v>
      </c>
      <c r="T2451" s="14" t="s">
        <v>42</v>
      </c>
      <c r="U2451" s="14" t="s">
        <v>43</v>
      </c>
      <c r="V2451" s="14" t="s">
        <v>4779</v>
      </c>
    </row>
    <row r="2452" spans="1:22" ht="17.100000000000001" customHeight="1" x14ac:dyDescent="0.25">
      <c r="A2452" s="28" t="s">
        <v>6633</v>
      </c>
      <c r="B2452" s="10">
        <v>44211</v>
      </c>
      <c r="C2452" s="9">
        <f t="shared" si="38"/>
        <v>2021</v>
      </c>
      <c r="D2452" s="9" t="str">
        <f>TEXT(salestable[[#This Row],[OrderDate]],"MMM")</f>
        <v>Jan</v>
      </c>
      <c r="E2452" s="9" t="s">
        <v>6634</v>
      </c>
      <c r="F2452" s="9" t="s">
        <v>1892</v>
      </c>
      <c r="G2452" s="9" t="s">
        <v>121</v>
      </c>
      <c r="H2452" s="9" t="s">
        <v>122</v>
      </c>
      <c r="I2452" s="9" t="s">
        <v>180</v>
      </c>
      <c r="J2452" s="9" t="s">
        <v>354</v>
      </c>
      <c r="K2452" s="25">
        <v>1</v>
      </c>
      <c r="L2452" s="11">
        <v>485.24</v>
      </c>
      <c r="M2452" s="12">
        <v>0.05</v>
      </c>
      <c r="N2452" s="13">
        <v>23.05</v>
      </c>
      <c r="O2452" s="13">
        <v>0.69</v>
      </c>
      <c r="P2452" s="13">
        <v>484.72</v>
      </c>
      <c r="Q2452" s="9" t="s">
        <v>69</v>
      </c>
      <c r="R2452" s="9" t="s">
        <v>28</v>
      </c>
      <c r="S2452" s="9" t="s">
        <v>145</v>
      </c>
      <c r="T2452" s="9" t="s">
        <v>146</v>
      </c>
      <c r="U2452" s="9" t="s">
        <v>91</v>
      </c>
      <c r="V2452" s="9" t="s">
        <v>4319</v>
      </c>
    </row>
    <row r="2453" spans="1:22" ht="17.100000000000001" customHeight="1" x14ac:dyDescent="0.25">
      <c r="A2453" s="29" t="s">
        <v>6635</v>
      </c>
      <c r="B2453" s="15">
        <v>45477</v>
      </c>
      <c r="C2453" s="9">
        <f t="shared" si="38"/>
        <v>2024</v>
      </c>
      <c r="D2453" s="9" t="str">
        <f>TEXT(salestable[[#This Row],[OrderDate]],"MMM")</f>
        <v>Jul</v>
      </c>
      <c r="E2453" s="14" t="s">
        <v>6636</v>
      </c>
      <c r="F2453" s="14" t="s">
        <v>1107</v>
      </c>
      <c r="G2453" s="14" t="s">
        <v>226</v>
      </c>
      <c r="H2453" s="14" t="s">
        <v>227</v>
      </c>
      <c r="I2453" s="14" t="s">
        <v>180</v>
      </c>
      <c r="J2453" s="14" t="s">
        <v>354</v>
      </c>
      <c r="K2453" s="25">
        <v>3</v>
      </c>
      <c r="L2453" s="16">
        <v>33.5</v>
      </c>
      <c r="M2453" s="17">
        <v>0.1</v>
      </c>
      <c r="N2453" s="18">
        <v>7.24</v>
      </c>
      <c r="O2453" s="18">
        <v>3.48</v>
      </c>
      <c r="P2453" s="18">
        <v>101.17</v>
      </c>
      <c r="Q2453" s="14" t="s">
        <v>69</v>
      </c>
      <c r="R2453" s="14" t="s">
        <v>28</v>
      </c>
      <c r="S2453" s="14" t="s">
        <v>100</v>
      </c>
      <c r="T2453" s="14" t="s">
        <v>101</v>
      </c>
      <c r="U2453" s="14" t="s">
        <v>43</v>
      </c>
      <c r="V2453" s="14" t="s">
        <v>5874</v>
      </c>
    </row>
    <row r="2454" spans="1:22" ht="17.100000000000001" customHeight="1" x14ac:dyDescent="0.25">
      <c r="A2454" s="28" t="s">
        <v>6637</v>
      </c>
      <c r="B2454" s="10">
        <v>43844</v>
      </c>
      <c r="C2454" s="9">
        <f t="shared" si="38"/>
        <v>2020</v>
      </c>
      <c r="D2454" s="9" t="str">
        <f>TEXT(salestable[[#This Row],[OrderDate]],"MMM")</f>
        <v>Jan</v>
      </c>
      <c r="E2454" s="9" t="s">
        <v>6638</v>
      </c>
      <c r="F2454" s="9" t="s">
        <v>501</v>
      </c>
      <c r="G2454" s="9" t="s">
        <v>121</v>
      </c>
      <c r="H2454" s="9" t="s">
        <v>122</v>
      </c>
      <c r="I2454" s="9" t="s">
        <v>25</v>
      </c>
      <c r="J2454" s="9" t="s">
        <v>256</v>
      </c>
      <c r="K2454" s="25">
        <v>2</v>
      </c>
      <c r="L2454" s="11">
        <v>283.58999999999997</v>
      </c>
      <c r="M2454" s="12">
        <v>0</v>
      </c>
      <c r="N2454" s="13">
        <v>68.06</v>
      </c>
      <c r="O2454" s="13">
        <v>10.53</v>
      </c>
      <c r="P2454" s="13">
        <v>645.77</v>
      </c>
      <c r="Q2454" s="9" t="s">
        <v>69</v>
      </c>
      <c r="R2454" s="9" t="s">
        <v>28</v>
      </c>
      <c r="S2454" s="9" t="s">
        <v>210</v>
      </c>
      <c r="T2454" s="9" t="s">
        <v>42</v>
      </c>
      <c r="U2454" s="9" t="s">
        <v>43</v>
      </c>
      <c r="V2454" s="9" t="s">
        <v>6639</v>
      </c>
    </row>
    <row r="2455" spans="1:22" ht="17.100000000000001" customHeight="1" x14ac:dyDescent="0.25">
      <c r="A2455" s="29" t="s">
        <v>6640</v>
      </c>
      <c r="B2455" s="15">
        <v>44334</v>
      </c>
      <c r="C2455" s="9">
        <f t="shared" si="38"/>
        <v>2021</v>
      </c>
      <c r="D2455" s="9" t="str">
        <f>TEXT(salestable[[#This Row],[OrderDate]],"MMM")</f>
        <v>May</v>
      </c>
      <c r="E2455" s="14" t="s">
        <v>6641</v>
      </c>
      <c r="F2455" s="14" t="s">
        <v>451</v>
      </c>
      <c r="G2455" s="14" t="s">
        <v>374</v>
      </c>
      <c r="H2455" s="14" t="s">
        <v>375</v>
      </c>
      <c r="I2455" s="14" t="s">
        <v>108</v>
      </c>
      <c r="J2455" s="14" t="s">
        <v>68</v>
      </c>
      <c r="K2455" s="25">
        <v>2</v>
      </c>
      <c r="L2455" s="16">
        <v>595.62</v>
      </c>
      <c r="M2455" s="17">
        <v>0</v>
      </c>
      <c r="N2455" s="18">
        <v>142.94999999999999</v>
      </c>
      <c r="O2455" s="18">
        <v>2.44</v>
      </c>
      <c r="P2455" s="18">
        <v>1336.63</v>
      </c>
      <c r="Q2455" s="14" t="s">
        <v>27</v>
      </c>
      <c r="R2455" s="14" t="s">
        <v>28</v>
      </c>
      <c r="S2455" s="14" t="s">
        <v>154</v>
      </c>
      <c r="T2455" s="14" t="s">
        <v>155</v>
      </c>
      <c r="U2455" s="14" t="s">
        <v>43</v>
      </c>
      <c r="V2455" s="14" t="s">
        <v>6642</v>
      </c>
    </row>
    <row r="2456" spans="1:22" ht="17.100000000000001" customHeight="1" x14ac:dyDescent="0.25">
      <c r="A2456" s="28" t="s">
        <v>6643</v>
      </c>
      <c r="B2456" s="10">
        <v>44061</v>
      </c>
      <c r="C2456" s="9">
        <f t="shared" si="38"/>
        <v>2020</v>
      </c>
      <c r="D2456" s="9" t="str">
        <f>TEXT(salestable[[#This Row],[OrderDate]],"MMM")</f>
        <v>Aug</v>
      </c>
      <c r="E2456" s="9" t="s">
        <v>6644</v>
      </c>
      <c r="F2456" s="9" t="s">
        <v>396</v>
      </c>
      <c r="G2456" s="9" t="s">
        <v>391</v>
      </c>
      <c r="H2456" s="9" t="s">
        <v>392</v>
      </c>
      <c r="I2456" s="9" t="s">
        <v>25</v>
      </c>
      <c r="J2456" s="9" t="s">
        <v>109</v>
      </c>
      <c r="K2456" s="25">
        <v>3</v>
      </c>
      <c r="L2456" s="11">
        <v>471.23</v>
      </c>
      <c r="M2456" s="12">
        <v>0.1</v>
      </c>
      <c r="N2456" s="13">
        <v>63.62</v>
      </c>
      <c r="O2456" s="13">
        <v>9.7200000000000006</v>
      </c>
      <c r="P2456" s="13">
        <v>1345.66</v>
      </c>
      <c r="Q2456" s="9" t="s">
        <v>153</v>
      </c>
      <c r="R2456" s="9" t="s">
        <v>28</v>
      </c>
      <c r="S2456" s="9" t="s">
        <v>41</v>
      </c>
      <c r="T2456" s="9" t="s">
        <v>42</v>
      </c>
      <c r="U2456" s="9" t="s">
        <v>43</v>
      </c>
      <c r="V2456" s="9" t="s">
        <v>938</v>
      </c>
    </row>
    <row r="2457" spans="1:22" ht="17.100000000000001" customHeight="1" x14ac:dyDescent="0.25">
      <c r="A2457" s="29" t="s">
        <v>6645</v>
      </c>
      <c r="B2457" s="15">
        <v>44938</v>
      </c>
      <c r="C2457" s="9">
        <f t="shared" si="38"/>
        <v>2023</v>
      </c>
      <c r="D2457" s="9" t="str">
        <f>TEXT(salestable[[#This Row],[OrderDate]],"MMM")</f>
        <v>Jan</v>
      </c>
      <c r="E2457" s="14" t="s">
        <v>6646</v>
      </c>
      <c r="F2457" s="14" t="s">
        <v>1250</v>
      </c>
      <c r="G2457" s="14" t="s">
        <v>130</v>
      </c>
      <c r="H2457" s="14" t="s">
        <v>131</v>
      </c>
      <c r="I2457" s="14" t="s">
        <v>180</v>
      </c>
      <c r="J2457" s="14" t="s">
        <v>79</v>
      </c>
      <c r="K2457" s="25">
        <v>2</v>
      </c>
      <c r="L2457" s="16">
        <v>268.89</v>
      </c>
      <c r="M2457" s="17">
        <v>0</v>
      </c>
      <c r="N2457" s="18">
        <v>96.8</v>
      </c>
      <c r="O2457" s="18">
        <v>14.11</v>
      </c>
      <c r="P2457" s="18">
        <v>648.69000000000005</v>
      </c>
      <c r="Q2457" s="14" t="s">
        <v>153</v>
      </c>
      <c r="R2457" s="14" t="s">
        <v>28</v>
      </c>
      <c r="S2457" s="14" t="s">
        <v>29</v>
      </c>
      <c r="T2457" s="14" t="s">
        <v>30</v>
      </c>
      <c r="U2457" s="14" t="s">
        <v>43</v>
      </c>
      <c r="V2457" s="14" t="s">
        <v>6647</v>
      </c>
    </row>
    <row r="2458" spans="1:22" ht="17.100000000000001" customHeight="1" x14ac:dyDescent="0.25">
      <c r="A2458" s="28" t="s">
        <v>6648</v>
      </c>
      <c r="B2458" s="10">
        <v>43960</v>
      </c>
      <c r="C2458" s="9">
        <f t="shared" si="38"/>
        <v>2020</v>
      </c>
      <c r="D2458" s="9" t="str">
        <f>TEXT(salestable[[#This Row],[OrderDate]],"MMM")</f>
        <v>May</v>
      </c>
      <c r="E2458" s="9" t="s">
        <v>6649</v>
      </c>
      <c r="F2458" s="9" t="s">
        <v>243</v>
      </c>
      <c r="G2458" s="9" t="s">
        <v>469</v>
      </c>
      <c r="H2458" s="9" t="s">
        <v>470</v>
      </c>
      <c r="I2458" s="9" t="s">
        <v>180</v>
      </c>
      <c r="J2458" s="9" t="s">
        <v>26</v>
      </c>
      <c r="K2458" s="25">
        <v>5</v>
      </c>
      <c r="L2458" s="11">
        <v>304.14</v>
      </c>
      <c r="M2458" s="12">
        <v>0</v>
      </c>
      <c r="N2458" s="13">
        <v>121.66</v>
      </c>
      <c r="O2458" s="13">
        <v>0.09</v>
      </c>
      <c r="P2458" s="13">
        <v>1642.45</v>
      </c>
      <c r="Q2458" s="9" t="s">
        <v>80</v>
      </c>
      <c r="R2458" s="9" t="s">
        <v>28</v>
      </c>
      <c r="S2458" s="9" t="s">
        <v>89</v>
      </c>
      <c r="T2458" s="9" t="s">
        <v>90</v>
      </c>
      <c r="U2458" s="9" t="s">
        <v>31</v>
      </c>
      <c r="V2458" s="9" t="s">
        <v>1322</v>
      </c>
    </row>
    <row r="2459" spans="1:22" ht="17.100000000000001" customHeight="1" x14ac:dyDescent="0.25">
      <c r="A2459" s="29" t="s">
        <v>6650</v>
      </c>
      <c r="B2459" s="15">
        <v>45597</v>
      </c>
      <c r="C2459" s="9">
        <f t="shared" si="38"/>
        <v>2024</v>
      </c>
      <c r="D2459" s="9" t="str">
        <f>TEXT(salestable[[#This Row],[OrderDate]],"MMM")</f>
        <v>Nov</v>
      </c>
      <c r="E2459" s="14" t="s">
        <v>6651</v>
      </c>
      <c r="F2459" s="14" t="s">
        <v>2126</v>
      </c>
      <c r="G2459" s="14" t="s">
        <v>106</v>
      </c>
      <c r="H2459" s="14" t="s">
        <v>107</v>
      </c>
      <c r="I2459" s="14" t="s">
        <v>180</v>
      </c>
      <c r="J2459" s="14" t="s">
        <v>123</v>
      </c>
      <c r="K2459" s="25">
        <v>5</v>
      </c>
      <c r="L2459" s="16">
        <v>105.74</v>
      </c>
      <c r="M2459" s="17">
        <v>0</v>
      </c>
      <c r="N2459" s="18">
        <v>0</v>
      </c>
      <c r="O2459" s="18">
        <v>13.6</v>
      </c>
      <c r="P2459" s="18">
        <v>542.29999999999995</v>
      </c>
      <c r="Q2459" s="14" t="s">
        <v>80</v>
      </c>
      <c r="R2459" s="14" t="s">
        <v>28</v>
      </c>
      <c r="S2459" s="14" t="s">
        <v>221</v>
      </c>
      <c r="T2459" s="14" t="s">
        <v>222</v>
      </c>
      <c r="U2459" s="14" t="s">
        <v>31</v>
      </c>
      <c r="V2459" s="14" t="s">
        <v>6652</v>
      </c>
    </row>
    <row r="2460" spans="1:22" ht="17.100000000000001" customHeight="1" x14ac:dyDescent="0.25">
      <c r="A2460" s="28" t="s">
        <v>6653</v>
      </c>
      <c r="B2460" s="10">
        <v>44668</v>
      </c>
      <c r="C2460" s="9">
        <f t="shared" si="38"/>
        <v>2022</v>
      </c>
      <c r="D2460" s="9" t="str">
        <f>TEXT(salestable[[#This Row],[OrderDate]],"MMM")</f>
        <v>Apr</v>
      </c>
      <c r="E2460" s="9" t="s">
        <v>6654</v>
      </c>
      <c r="F2460" s="9" t="s">
        <v>1736</v>
      </c>
      <c r="G2460" s="9" t="s">
        <v>164</v>
      </c>
      <c r="H2460" s="9" t="s">
        <v>165</v>
      </c>
      <c r="I2460" s="9" t="s">
        <v>180</v>
      </c>
      <c r="J2460" s="9" t="s">
        <v>256</v>
      </c>
      <c r="K2460" s="25">
        <v>3</v>
      </c>
      <c r="L2460" s="11">
        <v>265.45999999999998</v>
      </c>
      <c r="M2460" s="12">
        <v>0.05</v>
      </c>
      <c r="N2460" s="13">
        <v>90.79</v>
      </c>
      <c r="O2460" s="13">
        <v>12.36</v>
      </c>
      <c r="P2460" s="13">
        <v>859.71</v>
      </c>
      <c r="Q2460" s="9" t="s">
        <v>27</v>
      </c>
      <c r="R2460" s="9" t="s">
        <v>132</v>
      </c>
      <c r="S2460" s="9" t="s">
        <v>166</v>
      </c>
      <c r="T2460" s="9" t="s">
        <v>167</v>
      </c>
      <c r="U2460" s="9" t="s">
        <v>43</v>
      </c>
      <c r="V2460" s="9" t="s">
        <v>3733</v>
      </c>
    </row>
    <row r="2461" spans="1:22" ht="17.100000000000001" customHeight="1" x14ac:dyDescent="0.25">
      <c r="A2461" s="29" t="s">
        <v>6655</v>
      </c>
      <c r="B2461" s="15">
        <v>44999</v>
      </c>
      <c r="C2461" s="9">
        <f t="shared" si="38"/>
        <v>2023</v>
      </c>
      <c r="D2461" s="9" t="str">
        <f>TEXT(salestable[[#This Row],[OrderDate]],"MMM")</f>
        <v>Mar</v>
      </c>
      <c r="E2461" s="14" t="s">
        <v>6656</v>
      </c>
      <c r="F2461" s="14" t="s">
        <v>674</v>
      </c>
      <c r="G2461" s="14" t="s">
        <v>337</v>
      </c>
      <c r="H2461" s="14" t="s">
        <v>338</v>
      </c>
      <c r="I2461" s="14" t="s">
        <v>180</v>
      </c>
      <c r="J2461" s="14" t="s">
        <v>26</v>
      </c>
      <c r="K2461" s="25">
        <v>5</v>
      </c>
      <c r="L2461" s="16">
        <v>473.21</v>
      </c>
      <c r="M2461" s="17">
        <v>0</v>
      </c>
      <c r="N2461" s="18">
        <v>118.3</v>
      </c>
      <c r="O2461" s="18">
        <v>2.4900000000000002</v>
      </c>
      <c r="P2461" s="18">
        <v>2486.84</v>
      </c>
      <c r="Q2461" s="14" t="s">
        <v>80</v>
      </c>
      <c r="R2461" s="14" t="s">
        <v>28</v>
      </c>
      <c r="S2461" s="14" t="s">
        <v>41</v>
      </c>
      <c r="T2461" s="14" t="s">
        <v>42</v>
      </c>
      <c r="U2461" s="14" t="s">
        <v>43</v>
      </c>
      <c r="V2461" s="14" t="s">
        <v>3932</v>
      </c>
    </row>
    <row r="2462" spans="1:22" ht="17.100000000000001" customHeight="1" x14ac:dyDescent="0.25">
      <c r="A2462" s="28" t="s">
        <v>6657</v>
      </c>
      <c r="B2462" s="10">
        <v>44721</v>
      </c>
      <c r="C2462" s="9">
        <f t="shared" si="38"/>
        <v>2022</v>
      </c>
      <c r="D2462" s="9" t="str">
        <f>TEXT(salestable[[#This Row],[OrderDate]],"MMM")</f>
        <v>Jun</v>
      </c>
      <c r="E2462" s="9" t="s">
        <v>6658</v>
      </c>
      <c r="F2462" s="9" t="s">
        <v>720</v>
      </c>
      <c r="G2462" s="9" t="s">
        <v>386</v>
      </c>
      <c r="H2462" s="9" t="s">
        <v>387</v>
      </c>
      <c r="I2462" s="9" t="s">
        <v>98</v>
      </c>
      <c r="J2462" s="9" t="s">
        <v>256</v>
      </c>
      <c r="K2462" s="25">
        <v>3</v>
      </c>
      <c r="L2462" s="11">
        <v>335.27</v>
      </c>
      <c r="M2462" s="12">
        <v>0.25</v>
      </c>
      <c r="N2462" s="13">
        <v>37.72</v>
      </c>
      <c r="O2462" s="13">
        <v>14.09</v>
      </c>
      <c r="P2462" s="13">
        <v>806.17</v>
      </c>
      <c r="Q2462" s="9" t="s">
        <v>27</v>
      </c>
      <c r="R2462" s="9" t="s">
        <v>28</v>
      </c>
      <c r="S2462" s="9" t="s">
        <v>145</v>
      </c>
      <c r="T2462" s="9" t="s">
        <v>146</v>
      </c>
      <c r="U2462" s="9" t="s">
        <v>31</v>
      </c>
      <c r="V2462" s="9" t="s">
        <v>6659</v>
      </c>
    </row>
    <row r="2463" spans="1:22" ht="17.100000000000001" customHeight="1" x14ac:dyDescent="0.25">
      <c r="A2463" s="29" t="s">
        <v>6660</v>
      </c>
      <c r="B2463" s="15">
        <v>43858</v>
      </c>
      <c r="C2463" s="9">
        <f t="shared" si="38"/>
        <v>2020</v>
      </c>
      <c r="D2463" s="9" t="str">
        <f>TEXT(salestable[[#This Row],[OrderDate]],"MMM")</f>
        <v>Jan</v>
      </c>
      <c r="E2463" s="14" t="s">
        <v>2076</v>
      </c>
      <c r="F2463" s="14" t="s">
        <v>279</v>
      </c>
      <c r="G2463" s="14" t="s">
        <v>233</v>
      </c>
      <c r="H2463" s="14" t="s">
        <v>234</v>
      </c>
      <c r="I2463" s="14" t="s">
        <v>180</v>
      </c>
      <c r="J2463" s="14" t="s">
        <v>26</v>
      </c>
      <c r="K2463" s="25">
        <v>4</v>
      </c>
      <c r="L2463" s="16">
        <v>346.08</v>
      </c>
      <c r="M2463" s="17">
        <v>0.15</v>
      </c>
      <c r="N2463" s="18">
        <v>58.83</v>
      </c>
      <c r="O2463" s="18">
        <v>9.7799999999999994</v>
      </c>
      <c r="P2463" s="18">
        <v>1245.28</v>
      </c>
      <c r="Q2463" s="14" t="s">
        <v>59</v>
      </c>
      <c r="R2463" s="14" t="s">
        <v>28</v>
      </c>
      <c r="S2463" s="14" t="s">
        <v>51</v>
      </c>
      <c r="T2463" s="14" t="s">
        <v>42</v>
      </c>
      <c r="U2463" s="14" t="s">
        <v>43</v>
      </c>
      <c r="V2463" s="14" t="s">
        <v>6661</v>
      </c>
    </row>
    <row r="2464" spans="1:22" ht="17.100000000000001" customHeight="1" x14ac:dyDescent="0.25">
      <c r="A2464" s="28" t="s">
        <v>6662</v>
      </c>
      <c r="B2464" s="10">
        <v>43896</v>
      </c>
      <c r="C2464" s="9">
        <f t="shared" si="38"/>
        <v>2020</v>
      </c>
      <c r="D2464" s="9" t="str">
        <f>TEXT(salestable[[#This Row],[OrderDate]],"MMM")</f>
        <v>Mar</v>
      </c>
      <c r="E2464" s="9" t="s">
        <v>6663</v>
      </c>
      <c r="F2464" s="9" t="s">
        <v>2111</v>
      </c>
      <c r="G2464" s="9" t="s">
        <v>675</v>
      </c>
      <c r="H2464" s="9" t="s">
        <v>676</v>
      </c>
      <c r="I2464" s="9" t="s">
        <v>98</v>
      </c>
      <c r="J2464" s="9" t="s">
        <v>68</v>
      </c>
      <c r="K2464" s="25">
        <v>1</v>
      </c>
      <c r="L2464" s="11">
        <v>313.76</v>
      </c>
      <c r="M2464" s="12">
        <v>0</v>
      </c>
      <c r="N2464" s="13">
        <v>15.69</v>
      </c>
      <c r="O2464" s="13">
        <v>12.85</v>
      </c>
      <c r="P2464" s="13">
        <v>342.3</v>
      </c>
      <c r="Q2464" s="9" t="s">
        <v>69</v>
      </c>
      <c r="R2464" s="9" t="s">
        <v>181</v>
      </c>
      <c r="S2464" s="9" t="s">
        <v>228</v>
      </c>
      <c r="T2464" s="9" t="s">
        <v>82</v>
      </c>
      <c r="U2464" s="9" t="s">
        <v>43</v>
      </c>
      <c r="V2464" s="9" t="s">
        <v>250</v>
      </c>
    </row>
    <row r="2465" spans="1:22" ht="17.100000000000001" customHeight="1" x14ac:dyDescent="0.25">
      <c r="A2465" s="29" t="s">
        <v>6664</v>
      </c>
      <c r="B2465" s="15">
        <v>45017</v>
      </c>
      <c r="C2465" s="9">
        <f t="shared" si="38"/>
        <v>2023</v>
      </c>
      <c r="D2465" s="9" t="str">
        <f>TEXT(salestable[[#This Row],[OrderDate]],"MMM")</f>
        <v>Apr</v>
      </c>
      <c r="E2465" s="14" t="s">
        <v>6665</v>
      </c>
      <c r="F2465" s="14" t="s">
        <v>801</v>
      </c>
      <c r="G2465" s="14" t="s">
        <v>106</v>
      </c>
      <c r="H2465" s="14" t="s">
        <v>107</v>
      </c>
      <c r="I2465" s="14" t="s">
        <v>98</v>
      </c>
      <c r="J2465" s="14" t="s">
        <v>39</v>
      </c>
      <c r="K2465" s="25">
        <v>2</v>
      </c>
      <c r="L2465" s="16">
        <v>516.69000000000005</v>
      </c>
      <c r="M2465" s="17">
        <v>0.1</v>
      </c>
      <c r="N2465" s="18">
        <v>46.5</v>
      </c>
      <c r="O2465" s="18">
        <v>8.1199999999999992</v>
      </c>
      <c r="P2465" s="18">
        <v>984.66</v>
      </c>
      <c r="Q2465" s="14" t="s">
        <v>27</v>
      </c>
      <c r="R2465" s="14" t="s">
        <v>28</v>
      </c>
      <c r="S2465" s="14" t="s">
        <v>81</v>
      </c>
      <c r="T2465" s="14" t="s">
        <v>82</v>
      </c>
      <c r="U2465" s="14" t="s">
        <v>72</v>
      </c>
      <c r="V2465" s="14" t="s">
        <v>2030</v>
      </c>
    </row>
    <row r="2466" spans="1:22" ht="17.100000000000001" customHeight="1" x14ac:dyDescent="0.25">
      <c r="A2466" s="28" t="s">
        <v>6666</v>
      </c>
      <c r="B2466" s="10">
        <v>45083</v>
      </c>
      <c r="C2466" s="9">
        <f t="shared" si="38"/>
        <v>2023</v>
      </c>
      <c r="D2466" s="9" t="str">
        <f>TEXT(salestable[[#This Row],[OrderDate]],"MMM")</f>
        <v>Jun</v>
      </c>
      <c r="E2466" s="9" t="s">
        <v>6667</v>
      </c>
      <c r="F2466" s="9" t="s">
        <v>336</v>
      </c>
      <c r="G2466" s="9" t="s">
        <v>233</v>
      </c>
      <c r="H2466" s="9" t="s">
        <v>234</v>
      </c>
      <c r="I2466" s="9" t="s">
        <v>98</v>
      </c>
      <c r="J2466" s="9" t="s">
        <v>39</v>
      </c>
      <c r="K2466" s="25">
        <v>2</v>
      </c>
      <c r="L2466" s="11">
        <v>458.32</v>
      </c>
      <c r="M2466" s="12">
        <v>0</v>
      </c>
      <c r="N2466" s="13">
        <v>45.83</v>
      </c>
      <c r="O2466" s="13">
        <v>11.32</v>
      </c>
      <c r="P2466" s="13">
        <v>973.79</v>
      </c>
      <c r="Q2466" s="9" t="s">
        <v>27</v>
      </c>
      <c r="R2466" s="9" t="s">
        <v>132</v>
      </c>
      <c r="S2466" s="9" t="s">
        <v>339</v>
      </c>
      <c r="T2466" s="9" t="s">
        <v>82</v>
      </c>
      <c r="U2466" s="9" t="s">
        <v>31</v>
      </c>
      <c r="V2466" s="9" t="s">
        <v>6668</v>
      </c>
    </row>
    <row r="2467" spans="1:22" ht="17.100000000000001" customHeight="1" x14ac:dyDescent="0.25">
      <c r="A2467" s="29" t="s">
        <v>6669</v>
      </c>
      <c r="B2467" s="15">
        <v>44091</v>
      </c>
      <c r="C2467" s="9">
        <f t="shared" si="38"/>
        <v>2020</v>
      </c>
      <c r="D2467" s="9" t="str">
        <f>TEXT(salestable[[#This Row],[OrderDate]],"MMM")</f>
        <v>Sep</v>
      </c>
      <c r="E2467" s="14" t="s">
        <v>6670</v>
      </c>
      <c r="F2467" s="14" t="s">
        <v>1137</v>
      </c>
      <c r="G2467" s="14" t="s">
        <v>244</v>
      </c>
      <c r="H2467" s="14" t="s">
        <v>245</v>
      </c>
      <c r="I2467" s="14" t="s">
        <v>38</v>
      </c>
      <c r="J2467" s="14" t="s">
        <v>26</v>
      </c>
      <c r="K2467" s="25">
        <v>2</v>
      </c>
      <c r="L2467" s="16">
        <v>10.17</v>
      </c>
      <c r="M2467" s="17">
        <v>0.1</v>
      </c>
      <c r="N2467" s="18">
        <v>0.92</v>
      </c>
      <c r="O2467" s="18">
        <v>4.4000000000000004</v>
      </c>
      <c r="P2467" s="18">
        <v>23.63</v>
      </c>
      <c r="Q2467" s="14" t="s">
        <v>80</v>
      </c>
      <c r="R2467" s="14" t="s">
        <v>28</v>
      </c>
      <c r="S2467" s="14" t="s">
        <v>100</v>
      </c>
      <c r="T2467" s="14" t="s">
        <v>101</v>
      </c>
      <c r="U2467" s="14" t="s">
        <v>72</v>
      </c>
      <c r="V2467" s="14" t="s">
        <v>6671</v>
      </c>
    </row>
    <row r="2468" spans="1:22" ht="17.100000000000001" customHeight="1" x14ac:dyDescent="0.25">
      <c r="A2468" s="28" t="s">
        <v>6672</v>
      </c>
      <c r="B2468" s="10">
        <v>45303</v>
      </c>
      <c r="C2468" s="9">
        <f t="shared" si="38"/>
        <v>2024</v>
      </c>
      <c r="D2468" s="9" t="str">
        <f>TEXT(salestable[[#This Row],[OrderDate]],"MMM")</f>
        <v>Jan</v>
      </c>
      <c r="E2468" s="9" t="s">
        <v>6673</v>
      </c>
      <c r="F2468" s="9" t="s">
        <v>768</v>
      </c>
      <c r="G2468" s="9" t="s">
        <v>208</v>
      </c>
      <c r="H2468" s="9" t="s">
        <v>209</v>
      </c>
      <c r="I2468" s="9" t="s">
        <v>98</v>
      </c>
      <c r="J2468" s="9" t="s">
        <v>263</v>
      </c>
      <c r="K2468" s="25">
        <v>2</v>
      </c>
      <c r="L2468" s="11">
        <v>343.53</v>
      </c>
      <c r="M2468" s="12">
        <v>0</v>
      </c>
      <c r="N2468" s="13">
        <v>82.45</v>
      </c>
      <c r="O2468" s="13">
        <v>3.72</v>
      </c>
      <c r="P2468" s="13">
        <v>773.23</v>
      </c>
      <c r="Q2468" s="9" t="s">
        <v>153</v>
      </c>
      <c r="R2468" s="9" t="s">
        <v>132</v>
      </c>
      <c r="S2468" s="9" t="s">
        <v>71</v>
      </c>
      <c r="T2468" s="9" t="s">
        <v>42</v>
      </c>
      <c r="U2468" s="9" t="s">
        <v>43</v>
      </c>
      <c r="V2468" s="9" t="s">
        <v>3751</v>
      </c>
    </row>
    <row r="2469" spans="1:22" ht="17.100000000000001" customHeight="1" x14ac:dyDescent="0.25">
      <c r="A2469" s="29" t="s">
        <v>6674</v>
      </c>
      <c r="B2469" s="15">
        <v>45278</v>
      </c>
      <c r="C2469" s="9">
        <f t="shared" si="38"/>
        <v>2023</v>
      </c>
      <c r="D2469" s="9" t="str">
        <f>TEXT(salestable[[#This Row],[OrderDate]],"MMM")</f>
        <v>Dec</v>
      </c>
      <c r="E2469" s="14" t="s">
        <v>6675</v>
      </c>
      <c r="F2469" s="14" t="s">
        <v>641</v>
      </c>
      <c r="G2469" s="14" t="s">
        <v>434</v>
      </c>
      <c r="H2469" s="14" t="s">
        <v>435</v>
      </c>
      <c r="I2469" s="14" t="s">
        <v>98</v>
      </c>
      <c r="J2469" s="14" t="s">
        <v>109</v>
      </c>
      <c r="K2469" s="25">
        <v>1</v>
      </c>
      <c r="L2469" s="16">
        <v>343.97</v>
      </c>
      <c r="M2469" s="17">
        <v>0.25</v>
      </c>
      <c r="N2469" s="18">
        <v>12.9</v>
      </c>
      <c r="O2469" s="18">
        <v>4.9000000000000004</v>
      </c>
      <c r="P2469" s="18">
        <v>275.77999999999997</v>
      </c>
      <c r="Q2469" s="14" t="s">
        <v>69</v>
      </c>
      <c r="R2469" s="14" t="s">
        <v>28</v>
      </c>
      <c r="S2469" s="14" t="s">
        <v>81</v>
      </c>
      <c r="T2469" s="14" t="s">
        <v>82</v>
      </c>
      <c r="U2469" s="14" t="s">
        <v>31</v>
      </c>
      <c r="V2469" s="14" t="s">
        <v>3170</v>
      </c>
    </row>
    <row r="2470" spans="1:22" ht="17.100000000000001" customHeight="1" x14ac:dyDescent="0.25">
      <c r="A2470" s="28" t="s">
        <v>6676</v>
      </c>
      <c r="B2470" s="10">
        <v>44290</v>
      </c>
      <c r="C2470" s="9">
        <f t="shared" si="38"/>
        <v>2021</v>
      </c>
      <c r="D2470" s="9" t="str">
        <f>TEXT(salestable[[#This Row],[OrderDate]],"MMM")</f>
        <v>Apr</v>
      </c>
      <c r="E2470" s="9" t="s">
        <v>6677</v>
      </c>
      <c r="F2470" s="9" t="s">
        <v>1333</v>
      </c>
      <c r="G2470" s="9" t="s">
        <v>36</v>
      </c>
      <c r="H2470" s="9" t="s">
        <v>37</v>
      </c>
      <c r="I2470" s="9" t="s">
        <v>50</v>
      </c>
      <c r="J2470" s="9" t="s">
        <v>68</v>
      </c>
      <c r="K2470" s="25">
        <v>2</v>
      </c>
      <c r="L2470" s="11">
        <v>436.41</v>
      </c>
      <c r="M2470" s="12">
        <v>0.1</v>
      </c>
      <c r="N2470" s="13">
        <v>62.84</v>
      </c>
      <c r="O2470" s="13">
        <v>13.7</v>
      </c>
      <c r="P2470" s="13">
        <v>862.08</v>
      </c>
      <c r="Q2470" s="9" t="s">
        <v>153</v>
      </c>
      <c r="R2470" s="9" t="s">
        <v>28</v>
      </c>
      <c r="S2470" s="9" t="s">
        <v>29</v>
      </c>
      <c r="T2470" s="9" t="s">
        <v>30</v>
      </c>
      <c r="U2470" s="9" t="s">
        <v>43</v>
      </c>
      <c r="V2470" s="9" t="s">
        <v>1698</v>
      </c>
    </row>
    <row r="2471" spans="1:22" ht="17.100000000000001" customHeight="1" x14ac:dyDescent="0.25">
      <c r="A2471" s="29" t="s">
        <v>6678</v>
      </c>
      <c r="B2471" s="15">
        <v>45530</v>
      </c>
      <c r="C2471" s="9">
        <f t="shared" si="38"/>
        <v>2024</v>
      </c>
      <c r="D2471" s="9" t="str">
        <f>TEXT(salestable[[#This Row],[OrderDate]],"MMM")</f>
        <v>Aug</v>
      </c>
      <c r="E2471" s="14" t="s">
        <v>6679</v>
      </c>
      <c r="F2471" s="14" t="s">
        <v>1636</v>
      </c>
      <c r="G2471" s="14" t="s">
        <v>280</v>
      </c>
      <c r="H2471" s="14" t="s">
        <v>281</v>
      </c>
      <c r="I2471" s="14" t="s">
        <v>50</v>
      </c>
      <c r="J2471" s="14" t="s">
        <v>263</v>
      </c>
      <c r="K2471" s="25">
        <v>3</v>
      </c>
      <c r="L2471" s="16">
        <v>161.27000000000001</v>
      </c>
      <c r="M2471" s="17">
        <v>0.1</v>
      </c>
      <c r="N2471" s="18">
        <v>78.38</v>
      </c>
      <c r="O2471" s="18">
        <v>4.13</v>
      </c>
      <c r="P2471" s="18">
        <v>517.94000000000005</v>
      </c>
      <c r="Q2471" s="14" t="s">
        <v>69</v>
      </c>
      <c r="R2471" s="14" t="s">
        <v>28</v>
      </c>
      <c r="S2471" s="14" t="s">
        <v>60</v>
      </c>
      <c r="T2471" s="14" t="s">
        <v>61</v>
      </c>
      <c r="U2471" s="14" t="s">
        <v>43</v>
      </c>
      <c r="V2471" s="14" t="s">
        <v>1544</v>
      </c>
    </row>
    <row r="2472" spans="1:22" ht="17.100000000000001" customHeight="1" x14ac:dyDescent="0.25">
      <c r="A2472" s="28" t="s">
        <v>6680</v>
      </c>
      <c r="B2472" s="10">
        <v>44131</v>
      </c>
      <c r="C2472" s="9">
        <f t="shared" si="38"/>
        <v>2020</v>
      </c>
      <c r="D2472" s="9" t="str">
        <f>TEXT(salestable[[#This Row],[OrderDate]],"MMM")</f>
        <v>Oct</v>
      </c>
      <c r="E2472" s="9" t="s">
        <v>6681</v>
      </c>
      <c r="F2472" s="9" t="s">
        <v>1292</v>
      </c>
      <c r="G2472" s="9" t="s">
        <v>87</v>
      </c>
      <c r="H2472" s="9" t="s">
        <v>88</v>
      </c>
      <c r="I2472" s="9" t="s">
        <v>38</v>
      </c>
      <c r="J2472" s="9" t="s">
        <v>263</v>
      </c>
      <c r="K2472" s="25">
        <v>2</v>
      </c>
      <c r="L2472" s="11">
        <v>593.9</v>
      </c>
      <c r="M2472" s="12">
        <v>0</v>
      </c>
      <c r="N2472" s="13">
        <v>95.02</v>
      </c>
      <c r="O2472" s="13">
        <v>9.84</v>
      </c>
      <c r="P2472" s="13">
        <v>1292.6600000000001</v>
      </c>
      <c r="Q2472" s="9" t="s">
        <v>153</v>
      </c>
      <c r="R2472" s="9" t="s">
        <v>28</v>
      </c>
      <c r="S2472" s="9" t="s">
        <v>182</v>
      </c>
      <c r="T2472" s="9" t="s">
        <v>183</v>
      </c>
      <c r="U2472" s="9" t="s">
        <v>43</v>
      </c>
      <c r="V2472" s="9" t="s">
        <v>1590</v>
      </c>
    </row>
    <row r="2473" spans="1:22" ht="17.100000000000001" customHeight="1" x14ac:dyDescent="0.25">
      <c r="A2473" s="29" t="s">
        <v>6682</v>
      </c>
      <c r="B2473" s="15">
        <v>44749</v>
      </c>
      <c r="C2473" s="9">
        <f t="shared" si="38"/>
        <v>2022</v>
      </c>
      <c r="D2473" s="9" t="str">
        <f>TEXT(salestable[[#This Row],[OrderDate]],"MMM")</f>
        <v>Jul</v>
      </c>
      <c r="E2473" s="14" t="s">
        <v>1148</v>
      </c>
      <c r="F2473" s="14" t="s">
        <v>702</v>
      </c>
      <c r="G2473" s="14" t="s">
        <v>261</v>
      </c>
      <c r="H2473" s="14" t="s">
        <v>262</v>
      </c>
      <c r="I2473" s="14" t="s">
        <v>50</v>
      </c>
      <c r="J2473" s="14" t="s">
        <v>39</v>
      </c>
      <c r="K2473" s="25">
        <v>1</v>
      </c>
      <c r="L2473" s="16">
        <v>315.17</v>
      </c>
      <c r="M2473" s="17">
        <v>0</v>
      </c>
      <c r="N2473" s="18">
        <v>25.21</v>
      </c>
      <c r="O2473" s="18">
        <v>2.71</v>
      </c>
      <c r="P2473" s="18">
        <v>343.09</v>
      </c>
      <c r="Q2473" s="14" t="s">
        <v>80</v>
      </c>
      <c r="R2473" s="14" t="s">
        <v>28</v>
      </c>
      <c r="S2473" s="14" t="s">
        <v>29</v>
      </c>
      <c r="T2473" s="14" t="s">
        <v>30</v>
      </c>
      <c r="U2473" s="14" t="s">
        <v>72</v>
      </c>
      <c r="V2473" s="14" t="s">
        <v>6105</v>
      </c>
    </row>
    <row r="2474" spans="1:22" ht="17.100000000000001" customHeight="1" x14ac:dyDescent="0.25">
      <c r="A2474" s="28" t="s">
        <v>6683</v>
      </c>
      <c r="B2474" s="10">
        <v>45157</v>
      </c>
      <c r="C2474" s="9">
        <f t="shared" si="38"/>
        <v>2023</v>
      </c>
      <c r="D2474" s="9" t="str">
        <f>TEXT(salestable[[#This Row],[OrderDate]],"MMM")</f>
        <v>Aug</v>
      </c>
      <c r="E2474" s="9" t="s">
        <v>6684</v>
      </c>
      <c r="F2474" s="9" t="s">
        <v>620</v>
      </c>
      <c r="G2474" s="9" t="s">
        <v>521</v>
      </c>
      <c r="H2474" s="9" t="s">
        <v>522</v>
      </c>
      <c r="I2474" s="9" t="s">
        <v>50</v>
      </c>
      <c r="J2474" s="9" t="s">
        <v>58</v>
      </c>
      <c r="K2474" s="25">
        <v>1</v>
      </c>
      <c r="L2474" s="11">
        <v>477.59</v>
      </c>
      <c r="M2474" s="12">
        <v>0.2</v>
      </c>
      <c r="N2474" s="13">
        <v>30.57</v>
      </c>
      <c r="O2474" s="13">
        <v>12.24</v>
      </c>
      <c r="P2474" s="13">
        <v>424.88</v>
      </c>
      <c r="Q2474" s="9" t="s">
        <v>27</v>
      </c>
      <c r="R2474" s="9" t="s">
        <v>28</v>
      </c>
      <c r="S2474" s="9" t="s">
        <v>124</v>
      </c>
      <c r="T2474" s="9" t="s">
        <v>125</v>
      </c>
      <c r="U2474" s="9" t="s">
        <v>43</v>
      </c>
      <c r="V2474" s="9" t="s">
        <v>3722</v>
      </c>
    </row>
    <row r="2475" spans="1:22" ht="17.100000000000001" customHeight="1" x14ac:dyDescent="0.25">
      <c r="A2475" s="29" t="s">
        <v>6685</v>
      </c>
      <c r="B2475" s="15">
        <v>44117</v>
      </c>
      <c r="C2475" s="9">
        <f t="shared" si="38"/>
        <v>2020</v>
      </c>
      <c r="D2475" s="9" t="str">
        <f>TEXT(salestable[[#This Row],[OrderDate]],"MMM")</f>
        <v>Oct</v>
      </c>
      <c r="E2475" s="14" t="s">
        <v>6686</v>
      </c>
      <c r="F2475" s="14" t="s">
        <v>716</v>
      </c>
      <c r="G2475" s="14" t="s">
        <v>121</v>
      </c>
      <c r="H2475" s="14" t="s">
        <v>122</v>
      </c>
      <c r="I2475" s="14" t="s">
        <v>108</v>
      </c>
      <c r="J2475" s="14" t="s">
        <v>26</v>
      </c>
      <c r="K2475" s="25">
        <v>5</v>
      </c>
      <c r="L2475" s="16">
        <v>221.83</v>
      </c>
      <c r="M2475" s="17">
        <v>0</v>
      </c>
      <c r="N2475" s="18">
        <v>88.73</v>
      </c>
      <c r="O2475" s="18">
        <v>9.73</v>
      </c>
      <c r="P2475" s="18">
        <v>1207.6099999999999</v>
      </c>
      <c r="Q2475" s="14" t="s">
        <v>69</v>
      </c>
      <c r="R2475" s="14" t="s">
        <v>28</v>
      </c>
      <c r="S2475" s="14" t="s">
        <v>116</v>
      </c>
      <c r="T2475" s="14" t="s">
        <v>42</v>
      </c>
      <c r="U2475" s="14" t="s">
        <v>43</v>
      </c>
      <c r="V2475" s="14" t="s">
        <v>556</v>
      </c>
    </row>
    <row r="2476" spans="1:22" ht="17.100000000000001" customHeight="1" x14ac:dyDescent="0.25">
      <c r="A2476" s="28" t="s">
        <v>6687</v>
      </c>
      <c r="B2476" s="10">
        <v>45249</v>
      </c>
      <c r="C2476" s="9">
        <f t="shared" si="38"/>
        <v>2023</v>
      </c>
      <c r="D2476" s="9" t="str">
        <f>TEXT(salestable[[#This Row],[OrderDate]],"MMM")</f>
        <v>Nov</v>
      </c>
      <c r="E2476" s="9" t="s">
        <v>6688</v>
      </c>
      <c r="F2476" s="9" t="s">
        <v>291</v>
      </c>
      <c r="G2476" s="9" t="s">
        <v>48</v>
      </c>
      <c r="H2476" s="9" t="s">
        <v>49</v>
      </c>
      <c r="I2476" s="9" t="s">
        <v>38</v>
      </c>
      <c r="J2476" s="9" t="s">
        <v>58</v>
      </c>
      <c r="K2476" s="25">
        <v>2</v>
      </c>
      <c r="L2476" s="11">
        <v>275.07</v>
      </c>
      <c r="M2476" s="12">
        <v>0.05</v>
      </c>
      <c r="N2476" s="13">
        <v>62.72</v>
      </c>
      <c r="O2476" s="13">
        <v>9.8000000000000007</v>
      </c>
      <c r="P2476" s="13">
        <v>595.15</v>
      </c>
      <c r="Q2476" s="9" t="s">
        <v>69</v>
      </c>
      <c r="R2476" s="9" t="s">
        <v>28</v>
      </c>
      <c r="S2476" s="9" t="s">
        <v>228</v>
      </c>
      <c r="T2476" s="9" t="s">
        <v>82</v>
      </c>
      <c r="U2476" s="9" t="s">
        <v>72</v>
      </c>
      <c r="V2476" s="9" t="s">
        <v>3268</v>
      </c>
    </row>
    <row r="2477" spans="1:22" ht="17.100000000000001" customHeight="1" x14ac:dyDescent="0.25">
      <c r="A2477" s="29" t="s">
        <v>6689</v>
      </c>
      <c r="B2477" s="15">
        <v>44864</v>
      </c>
      <c r="C2477" s="9">
        <f t="shared" si="38"/>
        <v>2022</v>
      </c>
      <c r="D2477" s="9" t="str">
        <f>TEXT(salestable[[#This Row],[OrderDate]],"MMM")</f>
        <v>Oct</v>
      </c>
      <c r="E2477" s="14" t="s">
        <v>6690</v>
      </c>
      <c r="F2477" s="14" t="s">
        <v>768</v>
      </c>
      <c r="G2477" s="14" t="s">
        <v>456</v>
      </c>
      <c r="H2477" s="14" t="s">
        <v>457</v>
      </c>
      <c r="I2477" s="14" t="s">
        <v>50</v>
      </c>
      <c r="J2477" s="14" t="s">
        <v>123</v>
      </c>
      <c r="K2477" s="25">
        <v>3</v>
      </c>
      <c r="L2477" s="16">
        <v>409.09</v>
      </c>
      <c r="M2477" s="17">
        <v>0</v>
      </c>
      <c r="N2477" s="18">
        <v>147.27000000000001</v>
      </c>
      <c r="O2477" s="18">
        <v>13.55</v>
      </c>
      <c r="P2477" s="18">
        <v>1388.09</v>
      </c>
      <c r="Q2477" s="14" t="s">
        <v>40</v>
      </c>
      <c r="R2477" s="14" t="s">
        <v>28</v>
      </c>
      <c r="S2477" s="14" t="s">
        <v>100</v>
      </c>
      <c r="T2477" s="14" t="s">
        <v>101</v>
      </c>
      <c r="U2477" s="14" t="s">
        <v>91</v>
      </c>
      <c r="V2477" s="14" t="s">
        <v>6169</v>
      </c>
    </row>
    <row r="2478" spans="1:22" ht="17.100000000000001" customHeight="1" x14ac:dyDescent="0.25">
      <c r="A2478" s="28" t="s">
        <v>6691</v>
      </c>
      <c r="B2478" s="10">
        <v>45561</v>
      </c>
      <c r="C2478" s="9">
        <f t="shared" si="38"/>
        <v>2024</v>
      </c>
      <c r="D2478" s="9" t="str">
        <f>TEXT(salestable[[#This Row],[OrderDate]],"MMM")</f>
        <v>Sep</v>
      </c>
      <c r="E2478" s="9" t="s">
        <v>6692</v>
      </c>
      <c r="F2478" s="9" t="s">
        <v>1120</v>
      </c>
      <c r="G2478" s="9" t="s">
        <v>130</v>
      </c>
      <c r="H2478" s="9" t="s">
        <v>131</v>
      </c>
      <c r="I2478" s="9" t="s">
        <v>38</v>
      </c>
      <c r="J2478" s="9" t="s">
        <v>109</v>
      </c>
      <c r="K2478" s="25">
        <v>5</v>
      </c>
      <c r="L2478" s="11">
        <v>435.86</v>
      </c>
      <c r="M2478" s="12">
        <v>0.1</v>
      </c>
      <c r="N2478" s="13">
        <v>235.36</v>
      </c>
      <c r="O2478" s="13">
        <v>14.31</v>
      </c>
      <c r="P2478" s="13">
        <v>2211.04</v>
      </c>
      <c r="Q2478" s="9" t="s">
        <v>40</v>
      </c>
      <c r="R2478" s="9" t="s">
        <v>28</v>
      </c>
      <c r="S2478" s="9" t="s">
        <v>339</v>
      </c>
      <c r="T2478" s="9" t="s">
        <v>82</v>
      </c>
      <c r="U2478" s="9" t="s">
        <v>43</v>
      </c>
      <c r="V2478" s="9" t="s">
        <v>3324</v>
      </c>
    </row>
    <row r="2479" spans="1:22" ht="17.100000000000001" customHeight="1" x14ac:dyDescent="0.25">
      <c r="A2479" s="29" t="s">
        <v>6693</v>
      </c>
      <c r="B2479" s="15">
        <v>44460</v>
      </c>
      <c r="C2479" s="9">
        <f t="shared" si="38"/>
        <v>2021</v>
      </c>
      <c r="D2479" s="9" t="str">
        <f>TEXT(salestable[[#This Row],[OrderDate]],"MMM")</f>
        <v>Sep</v>
      </c>
      <c r="E2479" s="14" t="s">
        <v>6694</v>
      </c>
      <c r="F2479" s="14" t="s">
        <v>433</v>
      </c>
      <c r="G2479" s="14" t="s">
        <v>151</v>
      </c>
      <c r="H2479" s="14" t="s">
        <v>152</v>
      </c>
      <c r="I2479" s="14" t="s">
        <v>50</v>
      </c>
      <c r="J2479" s="14" t="s">
        <v>58</v>
      </c>
      <c r="K2479" s="25">
        <v>1</v>
      </c>
      <c r="L2479" s="16">
        <v>84.84</v>
      </c>
      <c r="M2479" s="17">
        <v>0.25</v>
      </c>
      <c r="N2479" s="18">
        <v>3.18</v>
      </c>
      <c r="O2479" s="18">
        <v>6.95</v>
      </c>
      <c r="P2479" s="18">
        <v>73.760000000000005</v>
      </c>
      <c r="Q2479" s="14" t="s">
        <v>153</v>
      </c>
      <c r="R2479" s="14" t="s">
        <v>70</v>
      </c>
      <c r="S2479" s="14" t="s">
        <v>100</v>
      </c>
      <c r="T2479" s="14" t="s">
        <v>101</v>
      </c>
      <c r="U2479" s="14" t="s">
        <v>43</v>
      </c>
      <c r="V2479" s="14" t="s">
        <v>3149</v>
      </c>
    </row>
    <row r="2480" spans="1:22" ht="17.100000000000001" customHeight="1" x14ac:dyDescent="0.25">
      <c r="A2480" s="28" t="s">
        <v>6695</v>
      </c>
      <c r="B2480" s="10">
        <v>44100</v>
      </c>
      <c r="C2480" s="9">
        <f t="shared" si="38"/>
        <v>2020</v>
      </c>
      <c r="D2480" s="9" t="str">
        <f>TEXT(salestable[[#This Row],[OrderDate]],"MMM")</f>
        <v>Sep</v>
      </c>
      <c r="E2480" s="9" t="s">
        <v>6696</v>
      </c>
      <c r="F2480" s="9" t="s">
        <v>485</v>
      </c>
      <c r="G2480" s="9" t="s">
        <v>114</v>
      </c>
      <c r="H2480" s="9" t="s">
        <v>115</v>
      </c>
      <c r="I2480" s="9" t="s">
        <v>180</v>
      </c>
      <c r="J2480" s="9" t="s">
        <v>354</v>
      </c>
      <c r="K2480" s="25">
        <v>4</v>
      </c>
      <c r="L2480" s="11">
        <v>73.400000000000006</v>
      </c>
      <c r="M2480" s="12">
        <v>0.25</v>
      </c>
      <c r="N2480" s="13">
        <v>26.42</v>
      </c>
      <c r="O2480" s="13">
        <v>12.16</v>
      </c>
      <c r="P2480" s="13">
        <v>258.77999999999997</v>
      </c>
      <c r="Q2480" s="9" t="s">
        <v>27</v>
      </c>
      <c r="R2480" s="9" t="s">
        <v>28</v>
      </c>
      <c r="S2480" s="9" t="s">
        <v>29</v>
      </c>
      <c r="T2480" s="9" t="s">
        <v>30</v>
      </c>
      <c r="U2480" s="9" t="s">
        <v>43</v>
      </c>
      <c r="V2480" s="9" t="s">
        <v>4404</v>
      </c>
    </row>
    <row r="2481" spans="1:22" ht="17.100000000000001" customHeight="1" x14ac:dyDescent="0.25">
      <c r="A2481" s="29" t="s">
        <v>6697</v>
      </c>
      <c r="B2481" s="15">
        <v>44422</v>
      </c>
      <c r="C2481" s="9">
        <f t="shared" si="38"/>
        <v>2021</v>
      </c>
      <c r="D2481" s="9" t="str">
        <f>TEXT(salestable[[#This Row],[OrderDate]],"MMM")</f>
        <v>Aug</v>
      </c>
      <c r="E2481" s="14" t="s">
        <v>6698</v>
      </c>
      <c r="F2481" s="14" t="s">
        <v>1241</v>
      </c>
      <c r="G2481" s="14" t="s">
        <v>400</v>
      </c>
      <c r="H2481" s="14" t="s">
        <v>401</v>
      </c>
      <c r="I2481" s="14" t="s">
        <v>98</v>
      </c>
      <c r="J2481" s="14" t="s">
        <v>26</v>
      </c>
      <c r="K2481" s="25">
        <v>4</v>
      </c>
      <c r="L2481" s="16">
        <v>425.65</v>
      </c>
      <c r="M2481" s="17">
        <v>0.05</v>
      </c>
      <c r="N2481" s="18">
        <v>80.87</v>
      </c>
      <c r="O2481" s="18">
        <v>3.29</v>
      </c>
      <c r="P2481" s="18">
        <v>1701.63</v>
      </c>
      <c r="Q2481" s="14" t="s">
        <v>27</v>
      </c>
      <c r="R2481" s="14" t="s">
        <v>99</v>
      </c>
      <c r="S2481" s="14" t="s">
        <v>124</v>
      </c>
      <c r="T2481" s="14" t="s">
        <v>125</v>
      </c>
      <c r="U2481" s="14" t="s">
        <v>43</v>
      </c>
      <c r="V2481" s="14" t="s">
        <v>968</v>
      </c>
    </row>
    <row r="2482" spans="1:22" ht="17.100000000000001" customHeight="1" x14ac:dyDescent="0.25">
      <c r="A2482" s="28" t="s">
        <v>6699</v>
      </c>
      <c r="B2482" s="10">
        <v>45459</v>
      </c>
      <c r="C2482" s="9">
        <f t="shared" si="38"/>
        <v>2024</v>
      </c>
      <c r="D2482" s="9" t="str">
        <f>TEXT(salestable[[#This Row],[OrderDate]],"MMM")</f>
        <v>Jun</v>
      </c>
      <c r="E2482" s="9" t="s">
        <v>6700</v>
      </c>
      <c r="F2482" s="9" t="s">
        <v>637</v>
      </c>
      <c r="G2482" s="9" t="s">
        <v>521</v>
      </c>
      <c r="H2482" s="9" t="s">
        <v>522</v>
      </c>
      <c r="I2482" s="9" t="s">
        <v>25</v>
      </c>
      <c r="J2482" s="9" t="s">
        <v>109</v>
      </c>
      <c r="K2482" s="25">
        <v>1</v>
      </c>
      <c r="L2482" s="11">
        <v>10.86</v>
      </c>
      <c r="M2482" s="12">
        <v>0.05</v>
      </c>
      <c r="N2482" s="13">
        <v>0.83</v>
      </c>
      <c r="O2482" s="13">
        <v>6.55</v>
      </c>
      <c r="P2482" s="13">
        <v>17.7</v>
      </c>
      <c r="Q2482" s="9" t="s">
        <v>27</v>
      </c>
      <c r="R2482" s="9" t="s">
        <v>28</v>
      </c>
      <c r="S2482" s="9" t="s">
        <v>71</v>
      </c>
      <c r="T2482" s="9" t="s">
        <v>42</v>
      </c>
      <c r="U2482" s="9" t="s">
        <v>43</v>
      </c>
      <c r="V2482" s="9" t="s">
        <v>6701</v>
      </c>
    </row>
    <row r="2483" spans="1:22" ht="17.100000000000001" customHeight="1" x14ac:dyDescent="0.25">
      <c r="A2483" s="29" t="s">
        <v>6702</v>
      </c>
      <c r="B2483" s="15">
        <v>45632</v>
      </c>
      <c r="C2483" s="9">
        <f t="shared" si="38"/>
        <v>2024</v>
      </c>
      <c r="D2483" s="9" t="str">
        <f>TEXT(salestable[[#This Row],[OrderDate]],"MMM")</f>
        <v>Dec</v>
      </c>
      <c r="E2483" s="14" t="s">
        <v>6703</v>
      </c>
      <c r="F2483" s="14" t="s">
        <v>670</v>
      </c>
      <c r="G2483" s="14" t="s">
        <v>530</v>
      </c>
      <c r="H2483" s="14" t="s">
        <v>531</v>
      </c>
      <c r="I2483" s="14" t="s">
        <v>108</v>
      </c>
      <c r="J2483" s="14" t="s">
        <v>68</v>
      </c>
      <c r="K2483" s="25">
        <v>1</v>
      </c>
      <c r="L2483" s="16">
        <v>540.33000000000004</v>
      </c>
      <c r="M2483" s="17">
        <v>0.05</v>
      </c>
      <c r="N2483" s="18">
        <v>61.6</v>
      </c>
      <c r="O2483" s="18">
        <v>14.84</v>
      </c>
      <c r="P2483" s="18">
        <v>589.75</v>
      </c>
      <c r="Q2483" s="14" t="s">
        <v>59</v>
      </c>
      <c r="R2483" s="14" t="s">
        <v>28</v>
      </c>
      <c r="S2483" s="14" t="s">
        <v>29</v>
      </c>
      <c r="T2483" s="14" t="s">
        <v>30</v>
      </c>
      <c r="U2483" s="14" t="s">
        <v>43</v>
      </c>
      <c r="V2483" s="14" t="s">
        <v>2452</v>
      </c>
    </row>
    <row r="2484" spans="1:22" ht="17.100000000000001" customHeight="1" x14ac:dyDescent="0.25">
      <c r="A2484" s="28" t="s">
        <v>6704</v>
      </c>
      <c r="B2484" s="10">
        <v>44674</v>
      </c>
      <c r="C2484" s="9">
        <f t="shared" si="38"/>
        <v>2022</v>
      </c>
      <c r="D2484" s="9" t="str">
        <f>TEXT(salestable[[#This Row],[OrderDate]],"MMM")</f>
        <v>Apr</v>
      </c>
      <c r="E2484" s="9" t="s">
        <v>6705</v>
      </c>
      <c r="F2484" s="9" t="s">
        <v>974</v>
      </c>
      <c r="G2484" s="9" t="s">
        <v>530</v>
      </c>
      <c r="H2484" s="9" t="s">
        <v>531</v>
      </c>
      <c r="I2484" s="9" t="s">
        <v>50</v>
      </c>
      <c r="J2484" s="9" t="s">
        <v>68</v>
      </c>
      <c r="K2484" s="25">
        <v>2</v>
      </c>
      <c r="L2484" s="11">
        <v>438.66</v>
      </c>
      <c r="M2484" s="12">
        <v>0</v>
      </c>
      <c r="N2484" s="13">
        <v>43.87</v>
      </c>
      <c r="O2484" s="13">
        <v>14.02</v>
      </c>
      <c r="P2484" s="13">
        <v>935.21</v>
      </c>
      <c r="Q2484" s="9" t="s">
        <v>69</v>
      </c>
      <c r="R2484" s="9" t="s">
        <v>28</v>
      </c>
      <c r="S2484" s="9" t="s">
        <v>124</v>
      </c>
      <c r="T2484" s="9" t="s">
        <v>125</v>
      </c>
      <c r="U2484" s="9" t="s">
        <v>43</v>
      </c>
      <c r="V2484" s="9" t="s">
        <v>924</v>
      </c>
    </row>
    <row r="2485" spans="1:22" ht="17.100000000000001" customHeight="1" x14ac:dyDescent="0.25">
      <c r="A2485" s="29" t="s">
        <v>6706</v>
      </c>
      <c r="B2485" s="15">
        <v>44692</v>
      </c>
      <c r="C2485" s="9">
        <f t="shared" si="38"/>
        <v>2022</v>
      </c>
      <c r="D2485" s="9" t="str">
        <f>TEXT(salestable[[#This Row],[OrderDate]],"MMM")</f>
        <v>May</v>
      </c>
      <c r="E2485" s="14" t="s">
        <v>6707</v>
      </c>
      <c r="F2485" s="14" t="s">
        <v>1120</v>
      </c>
      <c r="G2485" s="14" t="s">
        <v>226</v>
      </c>
      <c r="H2485" s="14" t="s">
        <v>227</v>
      </c>
      <c r="I2485" s="14" t="s">
        <v>108</v>
      </c>
      <c r="J2485" s="14" t="s">
        <v>68</v>
      </c>
      <c r="K2485" s="25">
        <v>2</v>
      </c>
      <c r="L2485" s="16">
        <v>482.13</v>
      </c>
      <c r="M2485" s="17">
        <v>0</v>
      </c>
      <c r="N2485" s="18">
        <v>77.14</v>
      </c>
      <c r="O2485" s="18">
        <v>12.4</v>
      </c>
      <c r="P2485" s="18">
        <v>1053.8</v>
      </c>
      <c r="Q2485" s="14" t="s">
        <v>69</v>
      </c>
      <c r="R2485" s="14" t="s">
        <v>132</v>
      </c>
      <c r="S2485" s="14" t="s">
        <v>89</v>
      </c>
      <c r="T2485" s="14" t="s">
        <v>90</v>
      </c>
      <c r="U2485" s="14" t="s">
        <v>43</v>
      </c>
      <c r="V2485" s="14" t="s">
        <v>6606</v>
      </c>
    </row>
    <row r="2486" spans="1:22" ht="17.100000000000001" customHeight="1" x14ac:dyDescent="0.25">
      <c r="A2486" s="28" t="s">
        <v>6708</v>
      </c>
      <c r="B2486" s="10">
        <v>45215</v>
      </c>
      <c r="C2486" s="9">
        <f t="shared" si="38"/>
        <v>2023</v>
      </c>
      <c r="D2486" s="9" t="str">
        <f>TEXT(salestable[[#This Row],[OrderDate]],"MMM")</f>
        <v>Oct</v>
      </c>
      <c r="E2486" s="9" t="s">
        <v>6709</v>
      </c>
      <c r="F2486" s="9" t="s">
        <v>129</v>
      </c>
      <c r="G2486" s="9" t="s">
        <v>164</v>
      </c>
      <c r="H2486" s="9" t="s">
        <v>165</v>
      </c>
      <c r="I2486" s="9" t="s">
        <v>50</v>
      </c>
      <c r="J2486" s="9" t="s">
        <v>26</v>
      </c>
      <c r="K2486" s="25">
        <v>2</v>
      </c>
      <c r="L2486" s="11">
        <v>442.76</v>
      </c>
      <c r="M2486" s="12">
        <v>0.2</v>
      </c>
      <c r="N2486" s="13">
        <v>85.01</v>
      </c>
      <c r="O2486" s="13">
        <v>11.54</v>
      </c>
      <c r="P2486" s="13">
        <v>804.97</v>
      </c>
      <c r="Q2486" s="9" t="s">
        <v>27</v>
      </c>
      <c r="R2486" s="9" t="s">
        <v>181</v>
      </c>
      <c r="S2486" s="9" t="s">
        <v>221</v>
      </c>
      <c r="T2486" s="9" t="s">
        <v>222</v>
      </c>
      <c r="U2486" s="9" t="s">
        <v>31</v>
      </c>
      <c r="V2486" s="9" t="s">
        <v>5034</v>
      </c>
    </row>
    <row r="2487" spans="1:22" ht="17.100000000000001" customHeight="1" x14ac:dyDescent="0.25">
      <c r="A2487" s="29" t="s">
        <v>6710</v>
      </c>
      <c r="B2487" s="15">
        <v>45111</v>
      </c>
      <c r="C2487" s="9">
        <f t="shared" si="38"/>
        <v>2023</v>
      </c>
      <c r="D2487" s="9" t="str">
        <f>TEXT(salestable[[#This Row],[OrderDate]],"MMM")</f>
        <v>Jul</v>
      </c>
      <c r="E2487" s="14" t="s">
        <v>6711</v>
      </c>
      <c r="F2487" s="14" t="s">
        <v>328</v>
      </c>
      <c r="G2487" s="14" t="s">
        <v>130</v>
      </c>
      <c r="H2487" s="14" t="s">
        <v>131</v>
      </c>
      <c r="I2487" s="14" t="s">
        <v>38</v>
      </c>
      <c r="J2487" s="14" t="s">
        <v>79</v>
      </c>
      <c r="K2487" s="25">
        <v>1</v>
      </c>
      <c r="L2487" s="16">
        <v>358.51</v>
      </c>
      <c r="M2487" s="17">
        <v>0.2</v>
      </c>
      <c r="N2487" s="18">
        <v>34.42</v>
      </c>
      <c r="O2487" s="18">
        <v>0.19</v>
      </c>
      <c r="P2487" s="18">
        <v>321.42</v>
      </c>
      <c r="Q2487" s="14" t="s">
        <v>27</v>
      </c>
      <c r="R2487" s="14" t="s">
        <v>28</v>
      </c>
      <c r="S2487" s="14" t="s">
        <v>139</v>
      </c>
      <c r="T2487" s="14" t="s">
        <v>140</v>
      </c>
      <c r="U2487" s="14" t="s">
        <v>43</v>
      </c>
      <c r="V2487" s="14" t="s">
        <v>1146</v>
      </c>
    </row>
    <row r="2488" spans="1:22" ht="17.100000000000001" customHeight="1" x14ac:dyDescent="0.25">
      <c r="A2488" s="28" t="s">
        <v>6712</v>
      </c>
      <c r="B2488" s="10">
        <v>43963</v>
      </c>
      <c r="C2488" s="9">
        <f t="shared" si="38"/>
        <v>2020</v>
      </c>
      <c r="D2488" s="9" t="str">
        <f>TEXT(salestable[[#This Row],[OrderDate]],"MMM")</f>
        <v>May</v>
      </c>
      <c r="E2488" s="9" t="s">
        <v>6713</v>
      </c>
      <c r="F2488" s="9" t="s">
        <v>192</v>
      </c>
      <c r="G2488" s="9" t="s">
        <v>202</v>
      </c>
      <c r="H2488" s="9" t="s">
        <v>203</v>
      </c>
      <c r="I2488" s="9" t="s">
        <v>108</v>
      </c>
      <c r="J2488" s="9" t="s">
        <v>263</v>
      </c>
      <c r="K2488" s="25">
        <v>3</v>
      </c>
      <c r="L2488" s="11">
        <v>592.63</v>
      </c>
      <c r="M2488" s="12">
        <v>0</v>
      </c>
      <c r="N2488" s="13">
        <v>142.22999999999999</v>
      </c>
      <c r="O2488" s="13">
        <v>5.54</v>
      </c>
      <c r="P2488" s="13">
        <v>1925.66</v>
      </c>
      <c r="Q2488" s="9" t="s">
        <v>69</v>
      </c>
      <c r="R2488" s="9" t="s">
        <v>28</v>
      </c>
      <c r="S2488" s="9" t="s">
        <v>221</v>
      </c>
      <c r="T2488" s="9" t="s">
        <v>222</v>
      </c>
      <c r="U2488" s="9" t="s">
        <v>43</v>
      </c>
      <c r="V2488" s="9" t="s">
        <v>168</v>
      </c>
    </row>
    <row r="2489" spans="1:22" ht="17.100000000000001" customHeight="1" x14ac:dyDescent="0.25">
      <c r="A2489" s="29" t="s">
        <v>6714</v>
      </c>
      <c r="B2489" s="15">
        <v>45130</v>
      </c>
      <c r="C2489" s="9">
        <f t="shared" si="38"/>
        <v>2023</v>
      </c>
      <c r="D2489" s="9" t="str">
        <f>TEXT(salestable[[#This Row],[OrderDate]],"MMM")</f>
        <v>Jul</v>
      </c>
      <c r="E2489" s="14" t="s">
        <v>6715</v>
      </c>
      <c r="F2489" s="14" t="s">
        <v>481</v>
      </c>
      <c r="G2489" s="14" t="s">
        <v>66</v>
      </c>
      <c r="H2489" s="14" t="s">
        <v>67</v>
      </c>
      <c r="I2489" s="14" t="s">
        <v>108</v>
      </c>
      <c r="J2489" s="14" t="s">
        <v>26</v>
      </c>
      <c r="K2489" s="25">
        <v>1</v>
      </c>
      <c r="L2489" s="16">
        <v>18.420000000000002</v>
      </c>
      <c r="M2489" s="17">
        <v>0</v>
      </c>
      <c r="N2489" s="18">
        <v>0.92</v>
      </c>
      <c r="O2489" s="18">
        <v>7.88</v>
      </c>
      <c r="P2489" s="18">
        <v>27.22</v>
      </c>
      <c r="Q2489" s="14" t="s">
        <v>153</v>
      </c>
      <c r="R2489" s="14" t="s">
        <v>28</v>
      </c>
      <c r="S2489" s="14" t="s">
        <v>188</v>
      </c>
      <c r="T2489" s="14" t="s">
        <v>82</v>
      </c>
      <c r="U2489" s="14" t="s">
        <v>43</v>
      </c>
      <c r="V2489" s="14" t="s">
        <v>3112</v>
      </c>
    </row>
    <row r="2490" spans="1:22" ht="17.100000000000001" customHeight="1" x14ac:dyDescent="0.25">
      <c r="A2490" s="28" t="s">
        <v>6716</v>
      </c>
      <c r="B2490" s="10">
        <v>45630</v>
      </c>
      <c r="C2490" s="9">
        <f t="shared" si="38"/>
        <v>2024</v>
      </c>
      <c r="D2490" s="9" t="str">
        <f>TEXT(salestable[[#This Row],[OrderDate]],"MMM")</f>
        <v>Dec</v>
      </c>
      <c r="E2490" s="9" t="s">
        <v>6717</v>
      </c>
      <c r="F2490" s="9" t="s">
        <v>620</v>
      </c>
      <c r="G2490" s="9" t="s">
        <v>114</v>
      </c>
      <c r="H2490" s="9" t="s">
        <v>115</v>
      </c>
      <c r="I2490" s="9" t="s">
        <v>38</v>
      </c>
      <c r="J2490" s="9" t="s">
        <v>58</v>
      </c>
      <c r="K2490" s="25">
        <v>2</v>
      </c>
      <c r="L2490" s="11">
        <v>250.31</v>
      </c>
      <c r="M2490" s="12">
        <v>0.2</v>
      </c>
      <c r="N2490" s="13">
        <v>48.06</v>
      </c>
      <c r="O2490" s="13">
        <v>6.62</v>
      </c>
      <c r="P2490" s="13">
        <v>455.18</v>
      </c>
      <c r="Q2490" s="9" t="s">
        <v>69</v>
      </c>
      <c r="R2490" s="9" t="s">
        <v>28</v>
      </c>
      <c r="S2490" s="9" t="s">
        <v>29</v>
      </c>
      <c r="T2490" s="9" t="s">
        <v>30</v>
      </c>
      <c r="U2490" s="9" t="s">
        <v>43</v>
      </c>
      <c r="V2490" s="9" t="s">
        <v>6642</v>
      </c>
    </row>
    <row r="2491" spans="1:22" ht="17.100000000000001" customHeight="1" x14ac:dyDescent="0.25">
      <c r="A2491" s="29" t="s">
        <v>6718</v>
      </c>
      <c r="B2491" s="15">
        <v>45537</v>
      </c>
      <c r="C2491" s="9">
        <f t="shared" si="38"/>
        <v>2024</v>
      </c>
      <c r="D2491" s="9" t="str">
        <f>TEXT(salestable[[#This Row],[OrderDate]],"MMM")</f>
        <v>Sep</v>
      </c>
      <c r="E2491" s="14" t="s">
        <v>6719</v>
      </c>
      <c r="F2491" s="14" t="s">
        <v>624</v>
      </c>
      <c r="G2491" s="14" t="s">
        <v>675</v>
      </c>
      <c r="H2491" s="14" t="s">
        <v>676</v>
      </c>
      <c r="I2491" s="14" t="s">
        <v>38</v>
      </c>
      <c r="J2491" s="14" t="s">
        <v>109</v>
      </c>
      <c r="K2491" s="25">
        <v>1</v>
      </c>
      <c r="L2491" s="16">
        <v>567.02</v>
      </c>
      <c r="M2491" s="17">
        <v>0.1</v>
      </c>
      <c r="N2491" s="18">
        <v>40.83</v>
      </c>
      <c r="O2491" s="18">
        <v>7.56</v>
      </c>
      <c r="P2491" s="18">
        <v>558.71</v>
      </c>
      <c r="Q2491" s="14" t="s">
        <v>69</v>
      </c>
      <c r="R2491" s="14" t="s">
        <v>28</v>
      </c>
      <c r="S2491" s="14" t="s">
        <v>228</v>
      </c>
      <c r="T2491" s="14" t="s">
        <v>82</v>
      </c>
      <c r="U2491" s="14" t="s">
        <v>31</v>
      </c>
      <c r="V2491" s="14" t="s">
        <v>2763</v>
      </c>
    </row>
    <row r="2492" spans="1:22" ht="17.100000000000001" customHeight="1" x14ac:dyDescent="0.25">
      <c r="A2492" s="28" t="s">
        <v>6720</v>
      </c>
      <c r="B2492" s="10">
        <v>44802</v>
      </c>
      <c r="C2492" s="9">
        <f t="shared" si="38"/>
        <v>2022</v>
      </c>
      <c r="D2492" s="9" t="str">
        <f>TEXT(salestable[[#This Row],[OrderDate]],"MMM")</f>
        <v>Aug</v>
      </c>
      <c r="E2492" s="9" t="s">
        <v>6721</v>
      </c>
      <c r="F2492" s="9" t="s">
        <v>249</v>
      </c>
      <c r="G2492" s="9" t="s">
        <v>456</v>
      </c>
      <c r="H2492" s="9" t="s">
        <v>457</v>
      </c>
      <c r="I2492" s="9" t="s">
        <v>98</v>
      </c>
      <c r="J2492" s="9" t="s">
        <v>354</v>
      </c>
      <c r="K2492" s="25">
        <v>3</v>
      </c>
      <c r="L2492" s="11">
        <v>163.09</v>
      </c>
      <c r="M2492" s="12">
        <v>0.05</v>
      </c>
      <c r="N2492" s="13">
        <v>55.78</v>
      </c>
      <c r="O2492" s="13">
        <v>4.96</v>
      </c>
      <c r="P2492" s="13">
        <v>525.54999999999995</v>
      </c>
      <c r="Q2492" s="9" t="s">
        <v>69</v>
      </c>
      <c r="R2492" s="9" t="s">
        <v>28</v>
      </c>
      <c r="S2492" s="9" t="s">
        <v>89</v>
      </c>
      <c r="T2492" s="9" t="s">
        <v>90</v>
      </c>
      <c r="U2492" s="9" t="s">
        <v>43</v>
      </c>
      <c r="V2492" s="9" t="s">
        <v>4991</v>
      </c>
    </row>
    <row r="2493" spans="1:22" ht="17.100000000000001" customHeight="1" x14ac:dyDescent="0.25">
      <c r="A2493" s="29" t="s">
        <v>6722</v>
      </c>
      <c r="B2493" s="15">
        <v>44343</v>
      </c>
      <c r="C2493" s="9">
        <f t="shared" si="38"/>
        <v>2021</v>
      </c>
      <c r="D2493" s="9" t="str">
        <f>TEXT(salestable[[#This Row],[OrderDate]],"MMM")</f>
        <v>May</v>
      </c>
      <c r="E2493" s="14" t="s">
        <v>6723</v>
      </c>
      <c r="F2493" s="14" t="s">
        <v>220</v>
      </c>
      <c r="G2493" s="14" t="s">
        <v>374</v>
      </c>
      <c r="H2493" s="14" t="s">
        <v>375</v>
      </c>
      <c r="I2493" s="14" t="s">
        <v>25</v>
      </c>
      <c r="J2493" s="14" t="s">
        <v>39</v>
      </c>
      <c r="K2493" s="25">
        <v>1</v>
      </c>
      <c r="L2493" s="16">
        <v>295.77999999999997</v>
      </c>
      <c r="M2493" s="17">
        <v>0.1</v>
      </c>
      <c r="N2493" s="18">
        <v>21.3</v>
      </c>
      <c r="O2493" s="18">
        <v>2.25</v>
      </c>
      <c r="P2493" s="18">
        <v>289.75</v>
      </c>
      <c r="Q2493" s="14" t="s">
        <v>80</v>
      </c>
      <c r="R2493" s="14" t="s">
        <v>28</v>
      </c>
      <c r="S2493" s="14" t="s">
        <v>124</v>
      </c>
      <c r="T2493" s="14" t="s">
        <v>125</v>
      </c>
      <c r="U2493" s="14" t="s">
        <v>43</v>
      </c>
      <c r="V2493" s="14" t="s">
        <v>2747</v>
      </c>
    </row>
    <row r="2494" spans="1:22" ht="17.100000000000001" customHeight="1" x14ac:dyDescent="0.25">
      <c r="A2494" s="28" t="s">
        <v>6724</v>
      </c>
      <c r="B2494" s="10">
        <v>44143</v>
      </c>
      <c r="C2494" s="9">
        <f t="shared" si="38"/>
        <v>2020</v>
      </c>
      <c r="D2494" s="9" t="str">
        <f>TEXT(salestable[[#This Row],[OrderDate]],"MMM")</f>
        <v>Nov</v>
      </c>
      <c r="E2494" s="9" t="s">
        <v>6725</v>
      </c>
      <c r="F2494" s="9" t="s">
        <v>1825</v>
      </c>
      <c r="G2494" s="9" t="s">
        <v>23</v>
      </c>
      <c r="H2494" s="9" t="s">
        <v>24</v>
      </c>
      <c r="I2494" s="9" t="s">
        <v>38</v>
      </c>
      <c r="J2494" s="9" t="s">
        <v>263</v>
      </c>
      <c r="K2494" s="25">
        <v>2</v>
      </c>
      <c r="L2494" s="11">
        <v>446.65</v>
      </c>
      <c r="M2494" s="12">
        <v>0</v>
      </c>
      <c r="N2494" s="13">
        <v>44.66</v>
      </c>
      <c r="O2494" s="13">
        <v>8.31</v>
      </c>
      <c r="P2494" s="13">
        <v>946.27</v>
      </c>
      <c r="Q2494" s="9" t="s">
        <v>80</v>
      </c>
      <c r="R2494" s="9" t="s">
        <v>28</v>
      </c>
      <c r="S2494" s="9" t="s">
        <v>41</v>
      </c>
      <c r="T2494" s="9" t="s">
        <v>42</v>
      </c>
      <c r="U2494" s="9" t="s">
        <v>31</v>
      </c>
      <c r="V2494" s="9" t="s">
        <v>440</v>
      </c>
    </row>
    <row r="2495" spans="1:22" ht="17.100000000000001" customHeight="1" x14ac:dyDescent="0.25">
      <c r="A2495" s="29" t="s">
        <v>6726</v>
      </c>
      <c r="B2495" s="15">
        <v>44406</v>
      </c>
      <c r="C2495" s="9">
        <f t="shared" si="38"/>
        <v>2021</v>
      </c>
      <c r="D2495" s="9" t="str">
        <f>TEXT(salestable[[#This Row],[OrderDate]],"MMM")</f>
        <v>Jul</v>
      </c>
      <c r="E2495" s="14" t="s">
        <v>6727</v>
      </c>
      <c r="F2495" s="14" t="s">
        <v>35</v>
      </c>
      <c r="G2495" s="14" t="s">
        <v>469</v>
      </c>
      <c r="H2495" s="14" t="s">
        <v>470</v>
      </c>
      <c r="I2495" s="14" t="s">
        <v>108</v>
      </c>
      <c r="J2495" s="14" t="s">
        <v>109</v>
      </c>
      <c r="K2495" s="25">
        <v>1</v>
      </c>
      <c r="L2495" s="16">
        <v>215.67</v>
      </c>
      <c r="M2495" s="17">
        <v>0.1</v>
      </c>
      <c r="N2495" s="18">
        <v>9.7100000000000009</v>
      </c>
      <c r="O2495" s="18">
        <v>7.29</v>
      </c>
      <c r="P2495" s="18">
        <v>211.1</v>
      </c>
      <c r="Q2495" s="14" t="s">
        <v>27</v>
      </c>
      <c r="R2495" s="14" t="s">
        <v>28</v>
      </c>
      <c r="S2495" s="14" t="s">
        <v>41</v>
      </c>
      <c r="T2495" s="14" t="s">
        <v>42</v>
      </c>
      <c r="U2495" s="14" t="s">
        <v>43</v>
      </c>
      <c r="V2495" s="14" t="s">
        <v>6728</v>
      </c>
    </row>
    <row r="2496" spans="1:22" ht="17.100000000000001" customHeight="1" x14ac:dyDescent="0.25">
      <c r="A2496" s="28" t="s">
        <v>6729</v>
      </c>
      <c r="B2496" s="10">
        <v>44716</v>
      </c>
      <c r="C2496" s="9">
        <f t="shared" si="38"/>
        <v>2022</v>
      </c>
      <c r="D2496" s="9" t="str">
        <f>TEXT(salestable[[#This Row],[OrderDate]],"MMM")</f>
        <v>Jun</v>
      </c>
      <c r="E2496" s="9" t="s">
        <v>6730</v>
      </c>
      <c r="F2496" s="9" t="s">
        <v>1081</v>
      </c>
      <c r="G2496" s="9" t="s">
        <v>286</v>
      </c>
      <c r="H2496" s="9" t="s">
        <v>287</v>
      </c>
      <c r="I2496" s="9" t="s">
        <v>180</v>
      </c>
      <c r="J2496" s="9" t="s">
        <v>263</v>
      </c>
      <c r="K2496" s="25">
        <v>3</v>
      </c>
      <c r="L2496" s="11">
        <v>372.4</v>
      </c>
      <c r="M2496" s="12">
        <v>0</v>
      </c>
      <c r="N2496" s="13">
        <v>55.86</v>
      </c>
      <c r="O2496" s="13">
        <v>13.11</v>
      </c>
      <c r="P2496" s="13">
        <v>1186.17</v>
      </c>
      <c r="Q2496" s="9" t="s">
        <v>69</v>
      </c>
      <c r="R2496" s="9" t="s">
        <v>28</v>
      </c>
      <c r="S2496" s="9" t="s">
        <v>29</v>
      </c>
      <c r="T2496" s="9" t="s">
        <v>30</v>
      </c>
      <c r="U2496" s="9" t="s">
        <v>43</v>
      </c>
      <c r="V2496" s="9" t="s">
        <v>5414</v>
      </c>
    </row>
    <row r="2497" spans="1:22" ht="17.100000000000001" customHeight="1" x14ac:dyDescent="0.25">
      <c r="A2497" s="29" t="s">
        <v>6731</v>
      </c>
      <c r="B2497" s="15">
        <v>45138</v>
      </c>
      <c r="C2497" s="9">
        <f t="shared" si="38"/>
        <v>2023</v>
      </c>
      <c r="D2497" s="9" t="str">
        <f>TEXT(salestable[[#This Row],[OrderDate]],"MMM")</f>
        <v>Jul</v>
      </c>
      <c r="E2497" s="14" t="s">
        <v>6732</v>
      </c>
      <c r="F2497" s="14" t="s">
        <v>538</v>
      </c>
      <c r="G2497" s="14" t="s">
        <v>202</v>
      </c>
      <c r="H2497" s="14" t="s">
        <v>203</v>
      </c>
      <c r="I2497" s="14" t="s">
        <v>98</v>
      </c>
      <c r="J2497" s="14" t="s">
        <v>79</v>
      </c>
      <c r="K2497" s="25">
        <v>4</v>
      </c>
      <c r="L2497" s="16">
        <v>486.39</v>
      </c>
      <c r="M2497" s="17">
        <v>0</v>
      </c>
      <c r="N2497" s="18">
        <v>97.28</v>
      </c>
      <c r="O2497" s="18">
        <v>8.15</v>
      </c>
      <c r="P2497" s="18">
        <v>2050.9899999999998</v>
      </c>
      <c r="Q2497" s="14" t="s">
        <v>40</v>
      </c>
      <c r="R2497" s="14" t="s">
        <v>28</v>
      </c>
      <c r="S2497" s="14" t="s">
        <v>89</v>
      </c>
      <c r="T2497" s="14" t="s">
        <v>90</v>
      </c>
      <c r="U2497" s="14" t="s">
        <v>91</v>
      </c>
      <c r="V2497" s="14" t="s">
        <v>2363</v>
      </c>
    </row>
    <row r="2498" spans="1:22" ht="17.100000000000001" customHeight="1" x14ac:dyDescent="0.25">
      <c r="A2498" s="28" t="s">
        <v>6733</v>
      </c>
      <c r="B2498" s="10">
        <v>44975</v>
      </c>
      <c r="C2498" s="9">
        <f t="shared" si="38"/>
        <v>2023</v>
      </c>
      <c r="D2498" s="9" t="str">
        <f>TEXT(salestable[[#This Row],[OrderDate]],"MMM")</f>
        <v>Feb</v>
      </c>
      <c r="E2498" s="9" t="s">
        <v>6734</v>
      </c>
      <c r="F2498" s="9" t="s">
        <v>55</v>
      </c>
      <c r="G2498" s="9" t="s">
        <v>87</v>
      </c>
      <c r="H2498" s="9" t="s">
        <v>88</v>
      </c>
      <c r="I2498" s="9" t="s">
        <v>50</v>
      </c>
      <c r="J2498" s="9" t="s">
        <v>354</v>
      </c>
      <c r="K2498" s="25">
        <v>3</v>
      </c>
      <c r="L2498" s="11">
        <v>85.48</v>
      </c>
      <c r="M2498" s="12">
        <v>0.05</v>
      </c>
      <c r="N2498" s="13">
        <v>0</v>
      </c>
      <c r="O2498" s="13">
        <v>11.54</v>
      </c>
      <c r="P2498" s="13">
        <v>255.16</v>
      </c>
      <c r="Q2498" s="9" t="s">
        <v>80</v>
      </c>
      <c r="R2498" s="9" t="s">
        <v>28</v>
      </c>
      <c r="S2498" s="9" t="s">
        <v>339</v>
      </c>
      <c r="T2498" s="9" t="s">
        <v>82</v>
      </c>
      <c r="U2498" s="9" t="s">
        <v>43</v>
      </c>
      <c r="V2498" s="9" t="s">
        <v>4957</v>
      </c>
    </row>
    <row r="2499" spans="1:22" ht="17.100000000000001" customHeight="1" x14ac:dyDescent="0.25">
      <c r="A2499" s="29" t="s">
        <v>6735</v>
      </c>
      <c r="B2499" s="15">
        <v>44961</v>
      </c>
      <c r="C2499" s="9">
        <f t="shared" si="38"/>
        <v>2023</v>
      </c>
      <c r="D2499" s="9" t="str">
        <f>TEXT(salestable[[#This Row],[OrderDate]],"MMM")</f>
        <v>Feb</v>
      </c>
      <c r="E2499" s="14" t="s">
        <v>6736</v>
      </c>
      <c r="F2499" s="14" t="s">
        <v>1232</v>
      </c>
      <c r="G2499" s="14" t="s">
        <v>434</v>
      </c>
      <c r="H2499" s="14" t="s">
        <v>435</v>
      </c>
      <c r="I2499" s="14" t="s">
        <v>180</v>
      </c>
      <c r="J2499" s="14" t="s">
        <v>256</v>
      </c>
      <c r="K2499" s="25">
        <v>4</v>
      </c>
      <c r="L2499" s="16">
        <v>325.58</v>
      </c>
      <c r="M2499" s="17">
        <v>0</v>
      </c>
      <c r="N2499" s="18">
        <v>234.42</v>
      </c>
      <c r="O2499" s="18">
        <v>4.91</v>
      </c>
      <c r="P2499" s="18">
        <v>1541.65</v>
      </c>
      <c r="Q2499" s="14" t="s">
        <v>69</v>
      </c>
      <c r="R2499" s="14" t="s">
        <v>132</v>
      </c>
      <c r="S2499" s="14" t="s">
        <v>221</v>
      </c>
      <c r="T2499" s="14" t="s">
        <v>222</v>
      </c>
      <c r="U2499" s="14" t="s">
        <v>43</v>
      </c>
      <c r="V2499" s="14" t="s">
        <v>6737</v>
      </c>
    </row>
    <row r="2500" spans="1:22" ht="17.100000000000001" customHeight="1" x14ac:dyDescent="0.25">
      <c r="A2500" s="28" t="s">
        <v>6738</v>
      </c>
      <c r="B2500" s="10">
        <v>44517</v>
      </c>
      <c r="C2500" s="9">
        <f t="shared" ref="C2500:C2563" si="39">YEAR(B2500)</f>
        <v>2021</v>
      </c>
      <c r="D2500" s="9" t="str">
        <f>TEXT(salestable[[#This Row],[OrderDate]],"MMM")</f>
        <v>Nov</v>
      </c>
      <c r="E2500" s="9" t="s">
        <v>6739</v>
      </c>
      <c r="F2500" s="9" t="s">
        <v>746</v>
      </c>
      <c r="G2500" s="9" t="s">
        <v>56</v>
      </c>
      <c r="H2500" s="9" t="s">
        <v>57</v>
      </c>
      <c r="I2500" s="9" t="s">
        <v>108</v>
      </c>
      <c r="J2500" s="9" t="s">
        <v>354</v>
      </c>
      <c r="K2500" s="25">
        <v>5</v>
      </c>
      <c r="L2500" s="11">
        <v>7.19</v>
      </c>
      <c r="M2500" s="12">
        <v>0.05</v>
      </c>
      <c r="N2500" s="13">
        <v>4.0999999999999996</v>
      </c>
      <c r="O2500" s="13">
        <v>1.64</v>
      </c>
      <c r="P2500" s="13">
        <v>39.89</v>
      </c>
      <c r="Q2500" s="9" t="s">
        <v>27</v>
      </c>
      <c r="R2500" s="9" t="s">
        <v>28</v>
      </c>
      <c r="S2500" s="9" t="s">
        <v>71</v>
      </c>
      <c r="T2500" s="9" t="s">
        <v>42</v>
      </c>
      <c r="U2500" s="9" t="s">
        <v>43</v>
      </c>
      <c r="V2500" s="9" t="s">
        <v>223</v>
      </c>
    </row>
    <row r="2501" spans="1:22" ht="17.100000000000001" customHeight="1" x14ac:dyDescent="0.25">
      <c r="A2501" s="29" t="s">
        <v>6740</v>
      </c>
      <c r="B2501" s="15">
        <v>45058</v>
      </c>
      <c r="C2501" s="9">
        <f t="shared" si="39"/>
        <v>2023</v>
      </c>
      <c r="D2501" s="9" t="str">
        <f>TEXT(salestable[[#This Row],[OrderDate]],"MMM")</f>
        <v>May</v>
      </c>
      <c r="E2501" s="14" t="s">
        <v>5540</v>
      </c>
      <c r="F2501" s="14" t="s">
        <v>974</v>
      </c>
      <c r="G2501" s="14" t="s">
        <v>208</v>
      </c>
      <c r="H2501" s="14" t="s">
        <v>209</v>
      </c>
      <c r="I2501" s="14" t="s">
        <v>180</v>
      </c>
      <c r="J2501" s="14" t="s">
        <v>26</v>
      </c>
      <c r="K2501" s="25">
        <v>3</v>
      </c>
      <c r="L2501" s="16">
        <v>83.48</v>
      </c>
      <c r="M2501" s="17">
        <v>0.25</v>
      </c>
      <c r="N2501" s="18">
        <v>9.39</v>
      </c>
      <c r="O2501" s="18">
        <v>13.83</v>
      </c>
      <c r="P2501" s="18">
        <v>211.05</v>
      </c>
      <c r="Q2501" s="14" t="s">
        <v>69</v>
      </c>
      <c r="R2501" s="14" t="s">
        <v>70</v>
      </c>
      <c r="S2501" s="14" t="s">
        <v>145</v>
      </c>
      <c r="T2501" s="14" t="s">
        <v>146</v>
      </c>
      <c r="U2501" s="14" t="s">
        <v>72</v>
      </c>
      <c r="V2501" s="14" t="s">
        <v>2554</v>
      </c>
    </row>
    <row r="2502" spans="1:22" ht="17.100000000000001" customHeight="1" x14ac:dyDescent="0.25">
      <c r="A2502" s="28" t="s">
        <v>6741</v>
      </c>
      <c r="B2502" s="10">
        <v>43995</v>
      </c>
      <c r="C2502" s="9">
        <f t="shared" si="39"/>
        <v>2020</v>
      </c>
      <c r="D2502" s="9" t="str">
        <f>TEXT(salestable[[#This Row],[OrderDate]],"MMM")</f>
        <v>Jun</v>
      </c>
      <c r="E2502" s="9" t="s">
        <v>6742</v>
      </c>
      <c r="F2502" s="9" t="s">
        <v>1321</v>
      </c>
      <c r="G2502" s="9" t="s">
        <v>945</v>
      </c>
      <c r="H2502" s="9" t="s">
        <v>946</v>
      </c>
      <c r="I2502" s="9" t="s">
        <v>38</v>
      </c>
      <c r="J2502" s="9" t="s">
        <v>256</v>
      </c>
      <c r="K2502" s="25">
        <v>3</v>
      </c>
      <c r="L2502" s="11">
        <v>576.54999999999995</v>
      </c>
      <c r="M2502" s="12">
        <v>0</v>
      </c>
      <c r="N2502" s="13">
        <v>86.48</v>
      </c>
      <c r="O2502" s="13">
        <v>5.4</v>
      </c>
      <c r="P2502" s="13">
        <v>1821.53</v>
      </c>
      <c r="Q2502" s="9" t="s">
        <v>153</v>
      </c>
      <c r="R2502" s="9" t="s">
        <v>28</v>
      </c>
      <c r="S2502" s="9" t="s">
        <v>228</v>
      </c>
      <c r="T2502" s="9" t="s">
        <v>82</v>
      </c>
      <c r="U2502" s="9" t="s">
        <v>43</v>
      </c>
      <c r="V2502" s="9" t="s">
        <v>4926</v>
      </c>
    </row>
    <row r="2503" spans="1:22" ht="17.100000000000001" customHeight="1" x14ac:dyDescent="0.25">
      <c r="A2503" s="29" t="s">
        <v>6743</v>
      </c>
      <c r="B2503" s="15">
        <v>44135</v>
      </c>
      <c r="C2503" s="9">
        <f t="shared" si="39"/>
        <v>2020</v>
      </c>
      <c r="D2503" s="9" t="str">
        <f>TEXT(salestable[[#This Row],[OrderDate]],"MMM")</f>
        <v>Oct</v>
      </c>
      <c r="E2503" s="14" t="s">
        <v>6744</v>
      </c>
      <c r="F2503" s="14" t="s">
        <v>385</v>
      </c>
      <c r="G2503" s="14" t="s">
        <v>337</v>
      </c>
      <c r="H2503" s="14" t="s">
        <v>338</v>
      </c>
      <c r="I2503" s="14" t="s">
        <v>38</v>
      </c>
      <c r="J2503" s="14" t="s">
        <v>109</v>
      </c>
      <c r="K2503" s="25">
        <v>1</v>
      </c>
      <c r="L2503" s="16">
        <v>23.46</v>
      </c>
      <c r="M2503" s="17">
        <v>0.3</v>
      </c>
      <c r="N2503" s="18">
        <v>0.82</v>
      </c>
      <c r="O2503" s="18">
        <v>4.84</v>
      </c>
      <c r="P2503" s="18">
        <v>22.08</v>
      </c>
      <c r="Q2503" s="14" t="s">
        <v>80</v>
      </c>
      <c r="R2503" s="14" t="s">
        <v>28</v>
      </c>
      <c r="S2503" s="14" t="s">
        <v>221</v>
      </c>
      <c r="T2503" s="14" t="s">
        <v>222</v>
      </c>
      <c r="U2503" s="14" t="s">
        <v>43</v>
      </c>
      <c r="V2503" s="14" t="s">
        <v>2478</v>
      </c>
    </row>
    <row r="2504" spans="1:22" ht="17.100000000000001" customHeight="1" x14ac:dyDescent="0.25">
      <c r="A2504" s="28" t="s">
        <v>6745</v>
      </c>
      <c r="B2504" s="10">
        <v>45351</v>
      </c>
      <c r="C2504" s="9">
        <f t="shared" si="39"/>
        <v>2024</v>
      </c>
      <c r="D2504" s="9" t="str">
        <f>TEXT(salestable[[#This Row],[OrderDate]],"MMM")</f>
        <v>Feb</v>
      </c>
      <c r="E2504" s="9" t="s">
        <v>6746</v>
      </c>
      <c r="F2504" s="9" t="s">
        <v>823</v>
      </c>
      <c r="G2504" s="9" t="s">
        <v>56</v>
      </c>
      <c r="H2504" s="9" t="s">
        <v>57</v>
      </c>
      <c r="I2504" s="9" t="s">
        <v>25</v>
      </c>
      <c r="J2504" s="9" t="s">
        <v>26</v>
      </c>
      <c r="K2504" s="25">
        <v>1</v>
      </c>
      <c r="L2504" s="11">
        <v>317.61</v>
      </c>
      <c r="M2504" s="12">
        <v>0.05</v>
      </c>
      <c r="N2504" s="13">
        <v>54.31</v>
      </c>
      <c r="O2504" s="13">
        <v>5.73</v>
      </c>
      <c r="P2504" s="13">
        <v>361.77</v>
      </c>
      <c r="Q2504" s="9" t="s">
        <v>27</v>
      </c>
      <c r="R2504" s="9" t="s">
        <v>28</v>
      </c>
      <c r="S2504" s="9" t="s">
        <v>221</v>
      </c>
      <c r="T2504" s="9" t="s">
        <v>222</v>
      </c>
      <c r="U2504" s="9" t="s">
        <v>43</v>
      </c>
      <c r="V2504" s="9" t="s">
        <v>6747</v>
      </c>
    </row>
    <row r="2505" spans="1:22" ht="17.100000000000001" customHeight="1" x14ac:dyDescent="0.25">
      <c r="A2505" s="29" t="s">
        <v>6748</v>
      </c>
      <c r="B2505" s="15">
        <v>45486</v>
      </c>
      <c r="C2505" s="9">
        <f t="shared" si="39"/>
        <v>2024</v>
      </c>
      <c r="D2505" s="9" t="str">
        <f>TEXT(salestable[[#This Row],[OrderDate]],"MMM")</f>
        <v>Jul</v>
      </c>
      <c r="E2505" s="14" t="s">
        <v>6749</v>
      </c>
      <c r="F2505" s="14" t="s">
        <v>1825</v>
      </c>
      <c r="G2505" s="14" t="s">
        <v>172</v>
      </c>
      <c r="H2505" s="14" t="s">
        <v>173</v>
      </c>
      <c r="I2505" s="14" t="s">
        <v>108</v>
      </c>
      <c r="J2505" s="14" t="s">
        <v>354</v>
      </c>
      <c r="K2505" s="25">
        <v>2</v>
      </c>
      <c r="L2505" s="16">
        <v>130.19999999999999</v>
      </c>
      <c r="M2505" s="17">
        <v>0.05</v>
      </c>
      <c r="N2505" s="18">
        <v>29.69</v>
      </c>
      <c r="O2505" s="18">
        <v>9.93</v>
      </c>
      <c r="P2505" s="18">
        <v>287</v>
      </c>
      <c r="Q2505" s="14" t="s">
        <v>153</v>
      </c>
      <c r="R2505" s="14" t="s">
        <v>28</v>
      </c>
      <c r="S2505" s="14" t="s">
        <v>221</v>
      </c>
      <c r="T2505" s="14" t="s">
        <v>222</v>
      </c>
      <c r="U2505" s="14" t="s">
        <v>31</v>
      </c>
      <c r="V2505" s="14" t="s">
        <v>981</v>
      </c>
    </row>
    <row r="2506" spans="1:22" ht="17.100000000000001" customHeight="1" x14ac:dyDescent="0.25">
      <c r="A2506" s="28" t="s">
        <v>6750</v>
      </c>
      <c r="B2506" s="10">
        <v>45410</v>
      </c>
      <c r="C2506" s="9">
        <f t="shared" si="39"/>
        <v>2024</v>
      </c>
      <c r="D2506" s="9" t="str">
        <f>TEXT(salestable[[#This Row],[OrderDate]],"MMM")</f>
        <v>Apr</v>
      </c>
      <c r="E2506" s="9" t="s">
        <v>6751</v>
      </c>
      <c r="F2506" s="9" t="s">
        <v>1854</v>
      </c>
      <c r="G2506" s="9" t="s">
        <v>492</v>
      </c>
      <c r="H2506" s="9" t="s">
        <v>493</v>
      </c>
      <c r="I2506" s="9" t="s">
        <v>108</v>
      </c>
      <c r="J2506" s="9" t="s">
        <v>26</v>
      </c>
      <c r="K2506" s="25">
        <v>1</v>
      </c>
      <c r="L2506" s="11">
        <v>94.6</v>
      </c>
      <c r="M2506" s="12">
        <v>0.2</v>
      </c>
      <c r="N2506" s="13">
        <v>6.05</v>
      </c>
      <c r="O2506" s="13">
        <v>3.88</v>
      </c>
      <c r="P2506" s="13">
        <v>85.61</v>
      </c>
      <c r="Q2506" s="9" t="s">
        <v>80</v>
      </c>
      <c r="R2506" s="9" t="s">
        <v>99</v>
      </c>
      <c r="S2506" s="9" t="s">
        <v>145</v>
      </c>
      <c r="T2506" s="9" t="s">
        <v>146</v>
      </c>
      <c r="U2506" s="9" t="s">
        <v>43</v>
      </c>
      <c r="V2506" s="9" t="s">
        <v>3912</v>
      </c>
    </row>
    <row r="2507" spans="1:22" ht="17.100000000000001" customHeight="1" x14ac:dyDescent="0.25">
      <c r="A2507" s="29" t="s">
        <v>6752</v>
      </c>
      <c r="B2507" s="15">
        <v>43986</v>
      </c>
      <c r="C2507" s="9">
        <f t="shared" si="39"/>
        <v>2020</v>
      </c>
      <c r="D2507" s="9" t="str">
        <f>TEXT(salestable[[#This Row],[OrderDate]],"MMM")</f>
        <v>Jun</v>
      </c>
      <c r="E2507" s="14" t="s">
        <v>6753</v>
      </c>
      <c r="F2507" s="14" t="s">
        <v>1496</v>
      </c>
      <c r="G2507" s="14" t="s">
        <v>302</v>
      </c>
      <c r="H2507" s="14" t="s">
        <v>303</v>
      </c>
      <c r="I2507" s="14" t="s">
        <v>98</v>
      </c>
      <c r="J2507" s="14" t="s">
        <v>109</v>
      </c>
      <c r="K2507" s="25">
        <v>3</v>
      </c>
      <c r="L2507" s="16">
        <v>379.39</v>
      </c>
      <c r="M2507" s="17">
        <v>0</v>
      </c>
      <c r="N2507" s="18">
        <v>56.91</v>
      </c>
      <c r="O2507" s="18">
        <v>10.44</v>
      </c>
      <c r="P2507" s="18">
        <v>1205.52</v>
      </c>
      <c r="Q2507" s="14" t="s">
        <v>69</v>
      </c>
      <c r="R2507" s="14" t="s">
        <v>28</v>
      </c>
      <c r="S2507" s="14" t="s">
        <v>51</v>
      </c>
      <c r="T2507" s="14" t="s">
        <v>42</v>
      </c>
      <c r="U2507" s="14" t="s">
        <v>31</v>
      </c>
      <c r="V2507" s="14" t="s">
        <v>6754</v>
      </c>
    </row>
    <row r="2508" spans="1:22" ht="17.100000000000001" customHeight="1" x14ac:dyDescent="0.25">
      <c r="A2508" s="28" t="s">
        <v>6755</v>
      </c>
      <c r="B2508" s="10">
        <v>45221</v>
      </c>
      <c r="C2508" s="9">
        <f t="shared" si="39"/>
        <v>2023</v>
      </c>
      <c r="D2508" s="9" t="str">
        <f>TEXT(salestable[[#This Row],[OrderDate]],"MMM")</f>
        <v>Oct</v>
      </c>
      <c r="E2508" s="9" t="s">
        <v>6756</v>
      </c>
      <c r="F2508" s="9" t="s">
        <v>1103</v>
      </c>
      <c r="G2508" s="9" t="s">
        <v>208</v>
      </c>
      <c r="H2508" s="9" t="s">
        <v>209</v>
      </c>
      <c r="I2508" s="9" t="s">
        <v>98</v>
      </c>
      <c r="J2508" s="9" t="s">
        <v>109</v>
      </c>
      <c r="K2508" s="25">
        <v>1</v>
      </c>
      <c r="L2508" s="11">
        <v>499.68</v>
      </c>
      <c r="M2508" s="12">
        <v>0</v>
      </c>
      <c r="N2508" s="13">
        <v>59.96</v>
      </c>
      <c r="O2508" s="13">
        <v>10.88</v>
      </c>
      <c r="P2508" s="13">
        <v>570.52</v>
      </c>
      <c r="Q2508" s="9" t="s">
        <v>153</v>
      </c>
      <c r="R2508" s="9" t="s">
        <v>132</v>
      </c>
      <c r="S2508" s="9" t="s">
        <v>60</v>
      </c>
      <c r="T2508" s="9" t="s">
        <v>61</v>
      </c>
      <c r="U2508" s="9" t="s">
        <v>43</v>
      </c>
      <c r="V2508" s="9" t="s">
        <v>272</v>
      </c>
    </row>
    <row r="2509" spans="1:22" ht="17.100000000000001" customHeight="1" x14ac:dyDescent="0.25">
      <c r="A2509" s="29" t="s">
        <v>6757</v>
      </c>
      <c r="B2509" s="15">
        <v>45573</v>
      </c>
      <c r="C2509" s="9">
        <f t="shared" si="39"/>
        <v>2024</v>
      </c>
      <c r="D2509" s="9" t="str">
        <f>TEXT(salestable[[#This Row],[OrderDate]],"MMM")</f>
        <v>Oct</v>
      </c>
      <c r="E2509" s="14" t="s">
        <v>6758</v>
      </c>
      <c r="F2509" s="14" t="s">
        <v>670</v>
      </c>
      <c r="G2509" s="14" t="s">
        <v>592</v>
      </c>
      <c r="H2509" s="14" t="s">
        <v>593</v>
      </c>
      <c r="I2509" s="14" t="s">
        <v>25</v>
      </c>
      <c r="J2509" s="14" t="s">
        <v>123</v>
      </c>
      <c r="K2509" s="25">
        <v>5</v>
      </c>
      <c r="L2509" s="16">
        <v>285.87</v>
      </c>
      <c r="M2509" s="17">
        <v>0.1</v>
      </c>
      <c r="N2509" s="18">
        <v>64.319999999999993</v>
      </c>
      <c r="O2509" s="18">
        <v>13.59</v>
      </c>
      <c r="P2509" s="18">
        <v>1364.32</v>
      </c>
      <c r="Q2509" s="14" t="s">
        <v>27</v>
      </c>
      <c r="R2509" s="14" t="s">
        <v>28</v>
      </c>
      <c r="S2509" s="14" t="s">
        <v>100</v>
      </c>
      <c r="T2509" s="14" t="s">
        <v>101</v>
      </c>
      <c r="U2509" s="14" t="s">
        <v>43</v>
      </c>
      <c r="V2509" s="14" t="s">
        <v>3231</v>
      </c>
    </row>
    <row r="2510" spans="1:22" ht="17.100000000000001" customHeight="1" x14ac:dyDescent="0.25">
      <c r="A2510" s="28" t="s">
        <v>6759</v>
      </c>
      <c r="B2510" s="10">
        <v>44450</v>
      </c>
      <c r="C2510" s="9">
        <f t="shared" si="39"/>
        <v>2021</v>
      </c>
      <c r="D2510" s="9" t="str">
        <f>TEXT(salestable[[#This Row],[OrderDate]],"MMM")</f>
        <v>Sep</v>
      </c>
      <c r="E2510" s="9" t="s">
        <v>6760</v>
      </c>
      <c r="F2510" s="9" t="s">
        <v>1192</v>
      </c>
      <c r="G2510" s="9" t="s">
        <v>137</v>
      </c>
      <c r="H2510" s="9" t="s">
        <v>138</v>
      </c>
      <c r="I2510" s="9" t="s">
        <v>98</v>
      </c>
      <c r="J2510" s="9" t="s">
        <v>58</v>
      </c>
      <c r="K2510" s="25">
        <v>1</v>
      </c>
      <c r="L2510" s="11">
        <v>16.190000000000001</v>
      </c>
      <c r="M2510" s="12">
        <v>0</v>
      </c>
      <c r="N2510" s="13">
        <v>0</v>
      </c>
      <c r="O2510" s="13">
        <v>7.09</v>
      </c>
      <c r="P2510" s="13">
        <v>23.28</v>
      </c>
      <c r="Q2510" s="9" t="s">
        <v>40</v>
      </c>
      <c r="R2510" s="9" t="s">
        <v>28</v>
      </c>
      <c r="S2510" s="9" t="s">
        <v>100</v>
      </c>
      <c r="T2510" s="9" t="s">
        <v>101</v>
      </c>
      <c r="U2510" s="9" t="s">
        <v>43</v>
      </c>
      <c r="V2510" s="9" t="s">
        <v>6761</v>
      </c>
    </row>
    <row r="2511" spans="1:22" ht="17.100000000000001" customHeight="1" x14ac:dyDescent="0.25">
      <c r="A2511" s="29" t="s">
        <v>6762</v>
      </c>
      <c r="B2511" s="15">
        <v>45105</v>
      </c>
      <c r="C2511" s="9">
        <f t="shared" si="39"/>
        <v>2023</v>
      </c>
      <c r="D2511" s="9" t="str">
        <f>TEXT(salestable[[#This Row],[OrderDate]],"MMM")</f>
        <v>Jun</v>
      </c>
      <c r="E2511" s="14" t="s">
        <v>6763</v>
      </c>
      <c r="F2511" s="14" t="s">
        <v>267</v>
      </c>
      <c r="G2511" s="14" t="s">
        <v>469</v>
      </c>
      <c r="H2511" s="14" t="s">
        <v>470</v>
      </c>
      <c r="I2511" s="14" t="s">
        <v>98</v>
      </c>
      <c r="J2511" s="14" t="s">
        <v>58</v>
      </c>
      <c r="K2511" s="25">
        <v>4</v>
      </c>
      <c r="L2511" s="16">
        <v>402.24</v>
      </c>
      <c r="M2511" s="17">
        <v>0.05</v>
      </c>
      <c r="N2511" s="18">
        <v>76.430000000000007</v>
      </c>
      <c r="O2511" s="18">
        <v>9.65</v>
      </c>
      <c r="P2511" s="18">
        <v>1614.59</v>
      </c>
      <c r="Q2511" s="14" t="s">
        <v>153</v>
      </c>
      <c r="R2511" s="14" t="s">
        <v>132</v>
      </c>
      <c r="S2511" s="14" t="s">
        <v>89</v>
      </c>
      <c r="T2511" s="14" t="s">
        <v>90</v>
      </c>
      <c r="U2511" s="14" t="s">
        <v>31</v>
      </c>
      <c r="V2511" s="14" t="s">
        <v>2047</v>
      </c>
    </row>
    <row r="2512" spans="1:22" ht="17.100000000000001" customHeight="1" x14ac:dyDescent="0.25">
      <c r="A2512" s="28" t="s">
        <v>6764</v>
      </c>
      <c r="B2512" s="10">
        <v>44787</v>
      </c>
      <c r="C2512" s="9">
        <f t="shared" si="39"/>
        <v>2022</v>
      </c>
      <c r="D2512" s="9" t="str">
        <f>TEXT(salestable[[#This Row],[OrderDate]],"MMM")</f>
        <v>Aug</v>
      </c>
      <c r="E2512" s="9" t="s">
        <v>6765</v>
      </c>
      <c r="F2512" s="9" t="s">
        <v>1458</v>
      </c>
      <c r="G2512" s="9" t="s">
        <v>456</v>
      </c>
      <c r="H2512" s="9" t="s">
        <v>457</v>
      </c>
      <c r="I2512" s="9" t="s">
        <v>180</v>
      </c>
      <c r="J2512" s="9" t="s">
        <v>354</v>
      </c>
      <c r="K2512" s="25">
        <v>1</v>
      </c>
      <c r="L2512" s="11">
        <v>372.17</v>
      </c>
      <c r="M2512" s="12">
        <v>0.1</v>
      </c>
      <c r="N2512" s="13">
        <v>26.8</v>
      </c>
      <c r="O2512" s="13">
        <v>3.67</v>
      </c>
      <c r="P2512" s="13">
        <v>365.42</v>
      </c>
      <c r="Q2512" s="9" t="s">
        <v>40</v>
      </c>
      <c r="R2512" s="9" t="s">
        <v>28</v>
      </c>
      <c r="S2512" s="9" t="s">
        <v>188</v>
      </c>
      <c r="T2512" s="9" t="s">
        <v>82</v>
      </c>
      <c r="U2512" s="9" t="s">
        <v>43</v>
      </c>
      <c r="V2512" s="9" t="s">
        <v>6766</v>
      </c>
    </row>
    <row r="2513" spans="1:22" ht="17.100000000000001" customHeight="1" x14ac:dyDescent="0.25">
      <c r="A2513" s="29" t="s">
        <v>6767</v>
      </c>
      <c r="B2513" s="15">
        <v>44164</v>
      </c>
      <c r="C2513" s="9">
        <f t="shared" si="39"/>
        <v>2020</v>
      </c>
      <c r="D2513" s="9" t="str">
        <f>TEXT(salestable[[#This Row],[OrderDate]],"MMM")</f>
        <v>Nov</v>
      </c>
      <c r="E2513" s="14" t="s">
        <v>6768</v>
      </c>
      <c r="F2513" s="14" t="s">
        <v>836</v>
      </c>
      <c r="G2513" s="14" t="s">
        <v>215</v>
      </c>
      <c r="H2513" s="14" t="s">
        <v>216</v>
      </c>
      <c r="I2513" s="14" t="s">
        <v>108</v>
      </c>
      <c r="J2513" s="14" t="s">
        <v>109</v>
      </c>
      <c r="K2513" s="25">
        <v>3</v>
      </c>
      <c r="L2513" s="16">
        <v>579.79999999999995</v>
      </c>
      <c r="M2513" s="17">
        <v>0.05</v>
      </c>
      <c r="N2513" s="18">
        <v>198.29</v>
      </c>
      <c r="O2513" s="18">
        <v>2.1</v>
      </c>
      <c r="P2513" s="18">
        <v>1852.82</v>
      </c>
      <c r="Q2513" s="14" t="s">
        <v>40</v>
      </c>
      <c r="R2513" s="14" t="s">
        <v>28</v>
      </c>
      <c r="S2513" s="14" t="s">
        <v>154</v>
      </c>
      <c r="T2513" s="14" t="s">
        <v>155</v>
      </c>
      <c r="U2513" s="14" t="s">
        <v>43</v>
      </c>
      <c r="V2513" s="14" t="s">
        <v>2665</v>
      </c>
    </row>
    <row r="2514" spans="1:22" ht="17.100000000000001" customHeight="1" x14ac:dyDescent="0.25">
      <c r="A2514" s="28" t="s">
        <v>6769</v>
      </c>
      <c r="B2514" s="10">
        <v>45496</v>
      </c>
      <c r="C2514" s="9">
        <f t="shared" si="39"/>
        <v>2024</v>
      </c>
      <c r="D2514" s="9" t="str">
        <f>TEXT(salestable[[#This Row],[OrderDate]],"MMM")</f>
        <v>Jul</v>
      </c>
      <c r="E2514" s="9" t="s">
        <v>6770</v>
      </c>
      <c r="F2514" s="9" t="s">
        <v>220</v>
      </c>
      <c r="G2514" s="9" t="s">
        <v>280</v>
      </c>
      <c r="H2514" s="9" t="s">
        <v>281</v>
      </c>
      <c r="I2514" s="9" t="s">
        <v>108</v>
      </c>
      <c r="J2514" s="9" t="s">
        <v>109</v>
      </c>
      <c r="K2514" s="25">
        <v>5</v>
      </c>
      <c r="L2514" s="11">
        <v>404.16</v>
      </c>
      <c r="M2514" s="12">
        <v>0.1</v>
      </c>
      <c r="N2514" s="13">
        <v>90.94</v>
      </c>
      <c r="O2514" s="13">
        <v>8.7799999999999994</v>
      </c>
      <c r="P2514" s="13">
        <v>1918.44</v>
      </c>
      <c r="Q2514" s="9" t="s">
        <v>69</v>
      </c>
      <c r="R2514" s="9" t="s">
        <v>28</v>
      </c>
      <c r="S2514" s="9" t="s">
        <v>166</v>
      </c>
      <c r="T2514" s="9" t="s">
        <v>167</v>
      </c>
      <c r="U2514" s="9" t="s">
        <v>72</v>
      </c>
      <c r="V2514" s="9" t="s">
        <v>6771</v>
      </c>
    </row>
    <row r="2515" spans="1:22" ht="17.100000000000001" customHeight="1" x14ac:dyDescent="0.25">
      <c r="A2515" s="29" t="s">
        <v>6772</v>
      </c>
      <c r="B2515" s="15">
        <v>44799</v>
      </c>
      <c r="C2515" s="9">
        <f t="shared" si="39"/>
        <v>2022</v>
      </c>
      <c r="D2515" s="9" t="str">
        <f>TEXT(salestable[[#This Row],[OrderDate]],"MMM")</f>
        <v>Aug</v>
      </c>
      <c r="E2515" s="14" t="s">
        <v>6773</v>
      </c>
      <c r="F2515" s="14" t="s">
        <v>591</v>
      </c>
      <c r="G2515" s="14" t="s">
        <v>106</v>
      </c>
      <c r="H2515" s="14" t="s">
        <v>107</v>
      </c>
      <c r="I2515" s="14" t="s">
        <v>25</v>
      </c>
      <c r="J2515" s="14" t="s">
        <v>109</v>
      </c>
      <c r="K2515" s="25">
        <v>1</v>
      </c>
      <c r="L2515" s="16">
        <v>262.94</v>
      </c>
      <c r="M2515" s="17">
        <v>0.05</v>
      </c>
      <c r="N2515" s="18">
        <v>19.98</v>
      </c>
      <c r="O2515" s="18">
        <v>12.73</v>
      </c>
      <c r="P2515" s="18">
        <v>282.5</v>
      </c>
      <c r="Q2515" s="14" t="s">
        <v>27</v>
      </c>
      <c r="R2515" s="14" t="s">
        <v>70</v>
      </c>
      <c r="S2515" s="14" t="s">
        <v>116</v>
      </c>
      <c r="T2515" s="14" t="s">
        <v>42</v>
      </c>
      <c r="U2515" s="14" t="s">
        <v>43</v>
      </c>
      <c r="V2515" s="14" t="s">
        <v>2815</v>
      </c>
    </row>
    <row r="2516" spans="1:22" ht="17.100000000000001" customHeight="1" x14ac:dyDescent="0.25">
      <c r="A2516" s="28" t="s">
        <v>6774</v>
      </c>
      <c r="B2516" s="10">
        <v>44341</v>
      </c>
      <c r="C2516" s="9">
        <f t="shared" si="39"/>
        <v>2021</v>
      </c>
      <c r="D2516" s="9" t="str">
        <f>TEXT(salestable[[#This Row],[OrderDate]],"MMM")</f>
        <v>May</v>
      </c>
      <c r="E2516" s="9" t="s">
        <v>6775</v>
      </c>
      <c r="F2516" s="9" t="s">
        <v>1636</v>
      </c>
      <c r="G2516" s="9" t="s">
        <v>202</v>
      </c>
      <c r="H2516" s="9" t="s">
        <v>203</v>
      </c>
      <c r="I2516" s="9" t="s">
        <v>98</v>
      </c>
      <c r="J2516" s="9" t="s">
        <v>263</v>
      </c>
      <c r="K2516" s="25">
        <v>5</v>
      </c>
      <c r="L2516" s="11">
        <v>304.14</v>
      </c>
      <c r="M2516" s="12">
        <v>0</v>
      </c>
      <c r="N2516" s="13">
        <v>121.66</v>
      </c>
      <c r="O2516" s="13">
        <v>5.08</v>
      </c>
      <c r="P2516" s="13">
        <v>1647.44</v>
      </c>
      <c r="Q2516" s="9" t="s">
        <v>69</v>
      </c>
      <c r="R2516" s="9" t="s">
        <v>28</v>
      </c>
      <c r="S2516" s="9" t="s">
        <v>41</v>
      </c>
      <c r="T2516" s="9" t="s">
        <v>42</v>
      </c>
      <c r="U2516" s="9" t="s">
        <v>31</v>
      </c>
      <c r="V2516" s="9" t="s">
        <v>1254</v>
      </c>
    </row>
    <row r="2517" spans="1:22" ht="17.100000000000001" customHeight="1" x14ac:dyDescent="0.25">
      <c r="A2517" s="29" t="s">
        <v>6776</v>
      </c>
      <c r="B2517" s="15">
        <v>45147</v>
      </c>
      <c r="C2517" s="9">
        <f t="shared" si="39"/>
        <v>2023</v>
      </c>
      <c r="D2517" s="9" t="str">
        <f>TEXT(salestable[[#This Row],[OrderDate]],"MMM")</f>
        <v>Aug</v>
      </c>
      <c r="E2517" s="14" t="s">
        <v>6777</v>
      </c>
      <c r="F2517" s="14" t="s">
        <v>1085</v>
      </c>
      <c r="G2517" s="14" t="s">
        <v>380</v>
      </c>
      <c r="H2517" s="14" t="s">
        <v>381</v>
      </c>
      <c r="I2517" s="14" t="s">
        <v>98</v>
      </c>
      <c r="J2517" s="14" t="s">
        <v>109</v>
      </c>
      <c r="K2517" s="25">
        <v>4</v>
      </c>
      <c r="L2517" s="16">
        <v>454.74</v>
      </c>
      <c r="M2517" s="17">
        <v>0</v>
      </c>
      <c r="N2517" s="18">
        <v>90.95</v>
      </c>
      <c r="O2517" s="18">
        <v>7.96</v>
      </c>
      <c r="P2517" s="18">
        <v>1917.87</v>
      </c>
      <c r="Q2517" s="14" t="s">
        <v>153</v>
      </c>
      <c r="R2517" s="14" t="s">
        <v>132</v>
      </c>
      <c r="S2517" s="14" t="s">
        <v>221</v>
      </c>
      <c r="T2517" s="14" t="s">
        <v>222</v>
      </c>
      <c r="U2517" s="14" t="s">
        <v>31</v>
      </c>
      <c r="V2517" s="14" t="s">
        <v>4701</v>
      </c>
    </row>
    <row r="2518" spans="1:22" ht="17.100000000000001" customHeight="1" x14ac:dyDescent="0.25">
      <c r="A2518" s="28" t="s">
        <v>6778</v>
      </c>
      <c r="B2518" s="10">
        <v>44874</v>
      </c>
      <c r="C2518" s="9">
        <f t="shared" si="39"/>
        <v>2022</v>
      </c>
      <c r="D2518" s="9" t="str">
        <f>TEXT(salestable[[#This Row],[OrderDate]],"MMM")</f>
        <v>Nov</v>
      </c>
      <c r="E2518" s="9" t="s">
        <v>6779</v>
      </c>
      <c r="F2518" s="9" t="s">
        <v>712</v>
      </c>
      <c r="G2518" s="9" t="s">
        <v>196</v>
      </c>
      <c r="H2518" s="9" t="s">
        <v>197</v>
      </c>
      <c r="I2518" s="9" t="s">
        <v>180</v>
      </c>
      <c r="J2518" s="9" t="s">
        <v>26</v>
      </c>
      <c r="K2518" s="25">
        <v>3</v>
      </c>
      <c r="L2518" s="11">
        <v>363.44</v>
      </c>
      <c r="M2518" s="12">
        <v>0</v>
      </c>
      <c r="N2518" s="13">
        <v>130.84</v>
      </c>
      <c r="O2518" s="13">
        <v>11.11</v>
      </c>
      <c r="P2518" s="13">
        <v>1232.27</v>
      </c>
      <c r="Q2518" s="9" t="s">
        <v>40</v>
      </c>
      <c r="R2518" s="9" t="s">
        <v>28</v>
      </c>
      <c r="S2518" s="9" t="s">
        <v>139</v>
      </c>
      <c r="T2518" s="9" t="s">
        <v>140</v>
      </c>
      <c r="U2518" s="9" t="s">
        <v>235</v>
      </c>
      <c r="V2518" s="9" t="s">
        <v>932</v>
      </c>
    </row>
    <row r="2519" spans="1:22" ht="17.100000000000001" customHeight="1" x14ac:dyDescent="0.25">
      <c r="A2519" s="29" t="s">
        <v>6780</v>
      </c>
      <c r="B2519" s="15">
        <v>44112</v>
      </c>
      <c r="C2519" s="9">
        <f t="shared" si="39"/>
        <v>2020</v>
      </c>
      <c r="D2519" s="9" t="str">
        <f>TEXT(salestable[[#This Row],[OrderDate]],"MMM")</f>
        <v>Oct</v>
      </c>
      <c r="E2519" s="14" t="s">
        <v>6781</v>
      </c>
      <c r="F2519" s="14" t="s">
        <v>120</v>
      </c>
      <c r="G2519" s="14" t="s">
        <v>319</v>
      </c>
      <c r="H2519" s="14" t="s">
        <v>320</v>
      </c>
      <c r="I2519" s="14" t="s">
        <v>98</v>
      </c>
      <c r="J2519" s="14" t="s">
        <v>109</v>
      </c>
      <c r="K2519" s="25">
        <v>5</v>
      </c>
      <c r="L2519" s="16">
        <v>197.43</v>
      </c>
      <c r="M2519" s="17">
        <v>0</v>
      </c>
      <c r="N2519" s="18">
        <v>118.46</v>
      </c>
      <c r="O2519" s="18">
        <v>12.16</v>
      </c>
      <c r="P2519" s="18">
        <v>1117.77</v>
      </c>
      <c r="Q2519" s="14" t="s">
        <v>27</v>
      </c>
      <c r="R2519" s="14" t="s">
        <v>28</v>
      </c>
      <c r="S2519" s="14" t="s">
        <v>71</v>
      </c>
      <c r="T2519" s="14" t="s">
        <v>42</v>
      </c>
      <c r="U2519" s="14" t="s">
        <v>43</v>
      </c>
      <c r="V2519" s="14" t="s">
        <v>5945</v>
      </c>
    </row>
    <row r="2520" spans="1:22" ht="17.100000000000001" customHeight="1" x14ac:dyDescent="0.25">
      <c r="A2520" s="28" t="s">
        <v>6782</v>
      </c>
      <c r="B2520" s="10">
        <v>44627</v>
      </c>
      <c r="C2520" s="9">
        <f t="shared" si="39"/>
        <v>2022</v>
      </c>
      <c r="D2520" s="9" t="str">
        <f>TEXT(salestable[[#This Row],[OrderDate]],"MMM")</f>
        <v>Mar</v>
      </c>
      <c r="E2520" s="9" t="s">
        <v>6783</v>
      </c>
      <c r="F2520" s="9" t="s">
        <v>1885</v>
      </c>
      <c r="G2520" s="9" t="s">
        <v>172</v>
      </c>
      <c r="H2520" s="9" t="s">
        <v>173</v>
      </c>
      <c r="I2520" s="9" t="s">
        <v>108</v>
      </c>
      <c r="J2520" s="9" t="s">
        <v>256</v>
      </c>
      <c r="K2520" s="25">
        <v>5</v>
      </c>
      <c r="L2520" s="11">
        <v>151.78</v>
      </c>
      <c r="M2520" s="12">
        <v>0.2</v>
      </c>
      <c r="N2520" s="13">
        <v>30.36</v>
      </c>
      <c r="O2520" s="13">
        <v>8.48</v>
      </c>
      <c r="P2520" s="13">
        <v>645.96</v>
      </c>
      <c r="Q2520" s="9" t="s">
        <v>69</v>
      </c>
      <c r="R2520" s="9" t="s">
        <v>28</v>
      </c>
      <c r="S2520" s="9" t="s">
        <v>166</v>
      </c>
      <c r="T2520" s="9" t="s">
        <v>167</v>
      </c>
      <c r="U2520" s="9" t="s">
        <v>31</v>
      </c>
      <c r="V2520" s="9" t="s">
        <v>1893</v>
      </c>
    </row>
    <row r="2521" spans="1:22" ht="17.100000000000001" customHeight="1" x14ac:dyDescent="0.25">
      <c r="A2521" s="29" t="s">
        <v>6784</v>
      </c>
      <c r="B2521" s="15">
        <v>44855</v>
      </c>
      <c r="C2521" s="9">
        <f t="shared" si="39"/>
        <v>2022</v>
      </c>
      <c r="D2521" s="9" t="str">
        <f>TEXT(salestable[[#This Row],[OrderDate]],"MMM")</f>
        <v>Oct</v>
      </c>
      <c r="E2521" s="14" t="s">
        <v>6785</v>
      </c>
      <c r="F2521" s="14" t="s">
        <v>1133</v>
      </c>
      <c r="G2521" s="14" t="s">
        <v>226</v>
      </c>
      <c r="H2521" s="14" t="s">
        <v>227</v>
      </c>
      <c r="I2521" s="14" t="s">
        <v>108</v>
      </c>
      <c r="J2521" s="14" t="s">
        <v>263</v>
      </c>
      <c r="K2521" s="25">
        <v>1</v>
      </c>
      <c r="L2521" s="16">
        <v>432.25</v>
      </c>
      <c r="M2521" s="17">
        <v>0.15</v>
      </c>
      <c r="N2521" s="18">
        <v>29.39</v>
      </c>
      <c r="O2521" s="18">
        <v>4.5</v>
      </c>
      <c r="P2521" s="18">
        <v>401.3</v>
      </c>
      <c r="Q2521" s="14" t="s">
        <v>40</v>
      </c>
      <c r="R2521" s="14" t="s">
        <v>28</v>
      </c>
      <c r="S2521" s="14" t="s">
        <v>51</v>
      </c>
      <c r="T2521" s="14" t="s">
        <v>42</v>
      </c>
      <c r="U2521" s="14" t="s">
        <v>43</v>
      </c>
      <c r="V2521" s="14" t="s">
        <v>971</v>
      </c>
    </row>
    <row r="2522" spans="1:22" ht="17.100000000000001" customHeight="1" x14ac:dyDescent="0.25">
      <c r="A2522" s="28" t="s">
        <v>6786</v>
      </c>
      <c r="B2522" s="10">
        <v>43949</v>
      </c>
      <c r="C2522" s="9">
        <f t="shared" si="39"/>
        <v>2020</v>
      </c>
      <c r="D2522" s="9" t="str">
        <f>TEXT(salestable[[#This Row],[OrderDate]],"MMM")</f>
        <v>Apr</v>
      </c>
      <c r="E2522" s="9" t="s">
        <v>6787</v>
      </c>
      <c r="F2522" s="9" t="s">
        <v>656</v>
      </c>
      <c r="G2522" s="9" t="s">
        <v>36</v>
      </c>
      <c r="H2522" s="9" t="s">
        <v>37</v>
      </c>
      <c r="I2522" s="9" t="s">
        <v>50</v>
      </c>
      <c r="J2522" s="9" t="s">
        <v>26</v>
      </c>
      <c r="K2522" s="25">
        <v>5</v>
      </c>
      <c r="L2522" s="11">
        <v>272.83999999999997</v>
      </c>
      <c r="M2522" s="12">
        <v>0</v>
      </c>
      <c r="N2522" s="13">
        <v>109.14</v>
      </c>
      <c r="O2522" s="13">
        <v>14.85</v>
      </c>
      <c r="P2522" s="13">
        <v>1488.19</v>
      </c>
      <c r="Q2522" s="9" t="s">
        <v>40</v>
      </c>
      <c r="R2522" s="9" t="s">
        <v>28</v>
      </c>
      <c r="S2522" s="9" t="s">
        <v>339</v>
      </c>
      <c r="T2522" s="9" t="s">
        <v>82</v>
      </c>
      <c r="U2522" s="9" t="s">
        <v>43</v>
      </c>
      <c r="V2522" s="9" t="s">
        <v>3324</v>
      </c>
    </row>
    <row r="2523" spans="1:22" ht="17.100000000000001" customHeight="1" x14ac:dyDescent="0.25">
      <c r="A2523" s="29" t="s">
        <v>6788</v>
      </c>
      <c r="B2523" s="15">
        <v>44889</v>
      </c>
      <c r="C2523" s="9">
        <f t="shared" si="39"/>
        <v>2022</v>
      </c>
      <c r="D2523" s="9" t="str">
        <f>TEXT(salestable[[#This Row],[OrderDate]],"MMM")</f>
        <v>Nov</v>
      </c>
      <c r="E2523" s="14" t="s">
        <v>6789</v>
      </c>
      <c r="F2523" s="14" t="s">
        <v>660</v>
      </c>
      <c r="G2523" s="14" t="s">
        <v>121</v>
      </c>
      <c r="H2523" s="14" t="s">
        <v>122</v>
      </c>
      <c r="I2523" s="14" t="s">
        <v>25</v>
      </c>
      <c r="J2523" s="14" t="s">
        <v>354</v>
      </c>
      <c r="K2523" s="25">
        <v>4</v>
      </c>
      <c r="L2523" s="16">
        <v>195.25</v>
      </c>
      <c r="M2523" s="17">
        <v>0</v>
      </c>
      <c r="N2523" s="18">
        <v>93.72</v>
      </c>
      <c r="O2523" s="18">
        <v>2.7</v>
      </c>
      <c r="P2523" s="18">
        <v>877.42</v>
      </c>
      <c r="Q2523" s="14" t="s">
        <v>153</v>
      </c>
      <c r="R2523" s="14" t="s">
        <v>28</v>
      </c>
      <c r="S2523" s="14" t="s">
        <v>71</v>
      </c>
      <c r="T2523" s="14" t="s">
        <v>42</v>
      </c>
      <c r="U2523" s="14" t="s">
        <v>43</v>
      </c>
      <c r="V2523" s="14" t="s">
        <v>805</v>
      </c>
    </row>
    <row r="2524" spans="1:22" ht="17.100000000000001" customHeight="1" x14ac:dyDescent="0.25">
      <c r="A2524" s="28" t="s">
        <v>6790</v>
      </c>
      <c r="B2524" s="10">
        <v>44028</v>
      </c>
      <c r="C2524" s="9">
        <f t="shared" si="39"/>
        <v>2020</v>
      </c>
      <c r="D2524" s="9" t="str">
        <f>TEXT(salestable[[#This Row],[OrderDate]],"MMM")</f>
        <v>Jul</v>
      </c>
      <c r="E2524" s="9" t="s">
        <v>6791</v>
      </c>
      <c r="F2524" s="9" t="s">
        <v>865</v>
      </c>
      <c r="G2524" s="9" t="s">
        <v>77</v>
      </c>
      <c r="H2524" s="9" t="s">
        <v>78</v>
      </c>
      <c r="I2524" s="9" t="s">
        <v>108</v>
      </c>
      <c r="J2524" s="9" t="s">
        <v>256</v>
      </c>
      <c r="K2524" s="25">
        <v>3</v>
      </c>
      <c r="L2524" s="11">
        <v>495.93</v>
      </c>
      <c r="M2524" s="12">
        <v>0.15</v>
      </c>
      <c r="N2524" s="13">
        <v>151.75</v>
      </c>
      <c r="O2524" s="13">
        <v>5.27</v>
      </c>
      <c r="P2524" s="13">
        <v>1421.64</v>
      </c>
      <c r="Q2524" s="9" t="s">
        <v>69</v>
      </c>
      <c r="R2524" s="9" t="s">
        <v>28</v>
      </c>
      <c r="S2524" s="9" t="s">
        <v>116</v>
      </c>
      <c r="T2524" s="9" t="s">
        <v>42</v>
      </c>
      <c r="U2524" s="9" t="s">
        <v>43</v>
      </c>
      <c r="V2524" s="9" t="s">
        <v>6792</v>
      </c>
    </row>
    <row r="2525" spans="1:22" ht="17.100000000000001" customHeight="1" x14ac:dyDescent="0.25">
      <c r="A2525" s="29" t="s">
        <v>6793</v>
      </c>
      <c r="B2525" s="15">
        <v>44315</v>
      </c>
      <c r="C2525" s="9">
        <f t="shared" si="39"/>
        <v>2021</v>
      </c>
      <c r="D2525" s="9" t="str">
        <f>TEXT(salestable[[#This Row],[OrderDate]],"MMM")</f>
        <v>Apr</v>
      </c>
      <c r="E2525" s="14" t="s">
        <v>6794</v>
      </c>
      <c r="F2525" s="14" t="s">
        <v>1943</v>
      </c>
      <c r="G2525" s="14" t="s">
        <v>400</v>
      </c>
      <c r="H2525" s="14" t="s">
        <v>401</v>
      </c>
      <c r="I2525" s="14" t="s">
        <v>180</v>
      </c>
      <c r="J2525" s="14" t="s">
        <v>354</v>
      </c>
      <c r="K2525" s="25">
        <v>4</v>
      </c>
      <c r="L2525" s="16">
        <v>191.91</v>
      </c>
      <c r="M2525" s="17">
        <v>0.1</v>
      </c>
      <c r="N2525" s="18">
        <v>55.27</v>
      </c>
      <c r="O2525" s="18">
        <v>4.2300000000000004</v>
      </c>
      <c r="P2525" s="18">
        <v>750.38</v>
      </c>
      <c r="Q2525" s="14" t="s">
        <v>153</v>
      </c>
      <c r="R2525" s="14" t="s">
        <v>28</v>
      </c>
      <c r="S2525" s="14" t="s">
        <v>29</v>
      </c>
      <c r="T2525" s="14" t="s">
        <v>30</v>
      </c>
      <c r="U2525" s="14" t="s">
        <v>43</v>
      </c>
      <c r="V2525" s="14" t="s">
        <v>44</v>
      </c>
    </row>
    <row r="2526" spans="1:22" ht="17.100000000000001" customHeight="1" x14ac:dyDescent="0.25">
      <c r="A2526" s="28" t="s">
        <v>6795</v>
      </c>
      <c r="B2526" s="10">
        <v>45611</v>
      </c>
      <c r="C2526" s="9">
        <f t="shared" si="39"/>
        <v>2024</v>
      </c>
      <c r="D2526" s="9" t="str">
        <f>TEXT(salestable[[#This Row],[OrderDate]],"MMM")</f>
        <v>Nov</v>
      </c>
      <c r="E2526" s="9" t="s">
        <v>6796</v>
      </c>
      <c r="F2526" s="9" t="s">
        <v>1002</v>
      </c>
      <c r="G2526" s="9" t="s">
        <v>675</v>
      </c>
      <c r="H2526" s="9" t="s">
        <v>676</v>
      </c>
      <c r="I2526" s="9" t="s">
        <v>98</v>
      </c>
      <c r="J2526" s="9" t="s">
        <v>58</v>
      </c>
      <c r="K2526" s="25">
        <v>1</v>
      </c>
      <c r="L2526" s="11">
        <v>477.62</v>
      </c>
      <c r="M2526" s="12">
        <v>0.05</v>
      </c>
      <c r="N2526" s="13">
        <v>54.45</v>
      </c>
      <c r="O2526" s="13">
        <v>12.48</v>
      </c>
      <c r="P2526" s="13">
        <v>520.66999999999996</v>
      </c>
      <c r="Q2526" s="9" t="s">
        <v>80</v>
      </c>
      <c r="R2526" s="9" t="s">
        <v>28</v>
      </c>
      <c r="S2526" s="9" t="s">
        <v>188</v>
      </c>
      <c r="T2526" s="9" t="s">
        <v>82</v>
      </c>
      <c r="U2526" s="9" t="s">
        <v>43</v>
      </c>
      <c r="V2526" s="9" t="s">
        <v>6797</v>
      </c>
    </row>
    <row r="2527" spans="1:22" ht="17.100000000000001" customHeight="1" x14ac:dyDescent="0.25">
      <c r="A2527" s="29" t="s">
        <v>6798</v>
      </c>
      <c r="B2527" s="15">
        <v>44913</v>
      </c>
      <c r="C2527" s="9">
        <f t="shared" si="39"/>
        <v>2022</v>
      </c>
      <c r="D2527" s="9" t="str">
        <f>TEXT(salestable[[#This Row],[OrderDate]],"MMM")</f>
        <v>Dec</v>
      </c>
      <c r="E2527" s="14" t="s">
        <v>6799</v>
      </c>
      <c r="F2527" s="14" t="s">
        <v>944</v>
      </c>
      <c r="G2527" s="14" t="s">
        <v>675</v>
      </c>
      <c r="H2527" s="14" t="s">
        <v>676</v>
      </c>
      <c r="I2527" s="14" t="s">
        <v>50</v>
      </c>
      <c r="J2527" s="14" t="s">
        <v>354</v>
      </c>
      <c r="K2527" s="25">
        <v>4</v>
      </c>
      <c r="L2527" s="16">
        <v>399.81</v>
      </c>
      <c r="M2527" s="17">
        <v>0</v>
      </c>
      <c r="N2527" s="18">
        <v>191.91</v>
      </c>
      <c r="O2527" s="18">
        <v>0.2</v>
      </c>
      <c r="P2527" s="18">
        <v>1791.35</v>
      </c>
      <c r="Q2527" s="14" t="s">
        <v>27</v>
      </c>
      <c r="R2527" s="14" t="s">
        <v>28</v>
      </c>
      <c r="S2527" s="14" t="s">
        <v>166</v>
      </c>
      <c r="T2527" s="14" t="s">
        <v>167</v>
      </c>
      <c r="U2527" s="14" t="s">
        <v>43</v>
      </c>
      <c r="V2527" s="14" t="s">
        <v>6800</v>
      </c>
    </row>
    <row r="2528" spans="1:22" ht="17.100000000000001" customHeight="1" x14ac:dyDescent="0.25">
      <c r="A2528" s="28" t="s">
        <v>6801</v>
      </c>
      <c r="B2528" s="10">
        <v>44667</v>
      </c>
      <c r="C2528" s="9">
        <f t="shared" si="39"/>
        <v>2022</v>
      </c>
      <c r="D2528" s="9" t="str">
        <f>TEXT(salestable[[#This Row],[OrderDate]],"MMM")</f>
        <v>Apr</v>
      </c>
      <c r="E2528" s="9" t="s">
        <v>6802</v>
      </c>
      <c r="F2528" s="9" t="s">
        <v>2168</v>
      </c>
      <c r="G2528" s="9" t="s">
        <v>178</v>
      </c>
      <c r="H2528" s="9" t="s">
        <v>179</v>
      </c>
      <c r="I2528" s="9" t="s">
        <v>108</v>
      </c>
      <c r="J2528" s="9" t="s">
        <v>109</v>
      </c>
      <c r="K2528" s="25">
        <v>3</v>
      </c>
      <c r="L2528" s="11">
        <v>362.89</v>
      </c>
      <c r="M2528" s="12">
        <v>0.1</v>
      </c>
      <c r="N2528" s="13">
        <v>48.99</v>
      </c>
      <c r="O2528" s="13">
        <v>8.91</v>
      </c>
      <c r="P2528" s="13">
        <v>1037.7</v>
      </c>
      <c r="Q2528" s="9" t="s">
        <v>80</v>
      </c>
      <c r="R2528" s="9" t="s">
        <v>28</v>
      </c>
      <c r="S2528" s="9" t="s">
        <v>210</v>
      </c>
      <c r="T2528" s="9" t="s">
        <v>42</v>
      </c>
      <c r="U2528" s="9" t="s">
        <v>43</v>
      </c>
      <c r="V2528" s="9" t="s">
        <v>4567</v>
      </c>
    </row>
    <row r="2529" spans="1:22" ht="17.100000000000001" customHeight="1" x14ac:dyDescent="0.25">
      <c r="A2529" s="29" t="s">
        <v>6803</v>
      </c>
      <c r="B2529" s="15">
        <v>45015</v>
      </c>
      <c r="C2529" s="9">
        <f t="shared" si="39"/>
        <v>2023</v>
      </c>
      <c r="D2529" s="9" t="str">
        <f>TEXT(salestable[[#This Row],[OrderDate]],"MMM")</f>
        <v>Mar</v>
      </c>
      <c r="E2529" s="14" t="s">
        <v>6804</v>
      </c>
      <c r="F2529" s="14" t="s">
        <v>65</v>
      </c>
      <c r="G2529" s="14" t="s">
        <v>137</v>
      </c>
      <c r="H2529" s="14" t="s">
        <v>138</v>
      </c>
      <c r="I2529" s="14" t="s">
        <v>98</v>
      </c>
      <c r="J2529" s="14" t="s">
        <v>109</v>
      </c>
      <c r="K2529" s="25">
        <v>1</v>
      </c>
      <c r="L2529" s="16">
        <v>14.45</v>
      </c>
      <c r="M2529" s="17">
        <v>0.2</v>
      </c>
      <c r="N2529" s="18">
        <v>0.57999999999999996</v>
      </c>
      <c r="O2529" s="18">
        <v>3.29</v>
      </c>
      <c r="P2529" s="18">
        <v>15.43</v>
      </c>
      <c r="Q2529" s="14" t="s">
        <v>69</v>
      </c>
      <c r="R2529" s="14" t="s">
        <v>28</v>
      </c>
      <c r="S2529" s="14" t="s">
        <v>166</v>
      </c>
      <c r="T2529" s="14" t="s">
        <v>167</v>
      </c>
      <c r="U2529" s="14" t="s">
        <v>31</v>
      </c>
      <c r="V2529" s="14" t="s">
        <v>204</v>
      </c>
    </row>
    <row r="2530" spans="1:22" ht="17.100000000000001" customHeight="1" x14ac:dyDescent="0.25">
      <c r="A2530" s="28" t="s">
        <v>6805</v>
      </c>
      <c r="B2530" s="10">
        <v>44839</v>
      </c>
      <c r="C2530" s="9">
        <f t="shared" si="39"/>
        <v>2022</v>
      </c>
      <c r="D2530" s="9" t="str">
        <f>TEXT(salestable[[#This Row],[OrderDate]],"MMM")</f>
        <v>Oct</v>
      </c>
      <c r="E2530" s="9" t="s">
        <v>6806</v>
      </c>
      <c r="F2530" s="9" t="s">
        <v>604</v>
      </c>
      <c r="G2530" s="9" t="s">
        <v>66</v>
      </c>
      <c r="H2530" s="9" t="s">
        <v>67</v>
      </c>
      <c r="I2530" s="9" t="s">
        <v>50</v>
      </c>
      <c r="J2530" s="9" t="s">
        <v>263</v>
      </c>
      <c r="K2530" s="25">
        <v>3</v>
      </c>
      <c r="L2530" s="11">
        <v>571.38</v>
      </c>
      <c r="M2530" s="12">
        <v>0.1</v>
      </c>
      <c r="N2530" s="13">
        <v>77.14</v>
      </c>
      <c r="O2530" s="13">
        <v>0.34</v>
      </c>
      <c r="P2530" s="13">
        <v>1620.21</v>
      </c>
      <c r="Q2530" s="9" t="s">
        <v>27</v>
      </c>
      <c r="R2530" s="9" t="s">
        <v>28</v>
      </c>
      <c r="S2530" s="9" t="s">
        <v>188</v>
      </c>
      <c r="T2530" s="9" t="s">
        <v>82</v>
      </c>
      <c r="U2530" s="9" t="s">
        <v>43</v>
      </c>
      <c r="V2530" s="9" t="s">
        <v>5913</v>
      </c>
    </row>
    <row r="2531" spans="1:22" ht="17.100000000000001" customHeight="1" x14ac:dyDescent="0.25">
      <c r="A2531" s="29" t="s">
        <v>6807</v>
      </c>
      <c r="B2531" s="15">
        <v>44521</v>
      </c>
      <c r="C2531" s="9">
        <f t="shared" si="39"/>
        <v>2021</v>
      </c>
      <c r="D2531" s="9" t="str">
        <f>TEXT(salestable[[#This Row],[OrderDate]],"MMM")</f>
        <v>Nov</v>
      </c>
      <c r="E2531" s="14" t="s">
        <v>6808</v>
      </c>
      <c r="F2531" s="14" t="s">
        <v>396</v>
      </c>
      <c r="G2531" s="14" t="s">
        <v>48</v>
      </c>
      <c r="H2531" s="14" t="s">
        <v>49</v>
      </c>
      <c r="I2531" s="14" t="s">
        <v>108</v>
      </c>
      <c r="J2531" s="14" t="s">
        <v>109</v>
      </c>
      <c r="K2531" s="25">
        <v>5</v>
      </c>
      <c r="L2531" s="16">
        <v>242.65</v>
      </c>
      <c r="M2531" s="17">
        <v>0</v>
      </c>
      <c r="N2531" s="18">
        <v>97.06</v>
      </c>
      <c r="O2531" s="18">
        <v>4.97</v>
      </c>
      <c r="P2531" s="18">
        <v>1315.28</v>
      </c>
      <c r="Q2531" s="14" t="s">
        <v>27</v>
      </c>
      <c r="R2531" s="14" t="s">
        <v>28</v>
      </c>
      <c r="S2531" s="14" t="s">
        <v>116</v>
      </c>
      <c r="T2531" s="14" t="s">
        <v>42</v>
      </c>
      <c r="U2531" s="14" t="s">
        <v>43</v>
      </c>
      <c r="V2531" s="14" t="s">
        <v>344</v>
      </c>
    </row>
    <row r="2532" spans="1:22" ht="17.100000000000001" customHeight="1" x14ac:dyDescent="0.25">
      <c r="A2532" s="28" t="s">
        <v>6809</v>
      </c>
      <c r="B2532" s="10">
        <v>45060</v>
      </c>
      <c r="C2532" s="9">
        <f t="shared" si="39"/>
        <v>2023</v>
      </c>
      <c r="D2532" s="9" t="str">
        <f>TEXT(salestable[[#This Row],[OrderDate]],"MMM")</f>
        <v>May</v>
      </c>
      <c r="E2532" s="9" t="s">
        <v>6810</v>
      </c>
      <c r="F2532" s="9" t="s">
        <v>779</v>
      </c>
      <c r="G2532" s="9" t="s">
        <v>380</v>
      </c>
      <c r="H2532" s="9" t="s">
        <v>381</v>
      </c>
      <c r="I2532" s="9" t="s">
        <v>50</v>
      </c>
      <c r="J2532" s="9" t="s">
        <v>123</v>
      </c>
      <c r="K2532" s="25">
        <v>5</v>
      </c>
      <c r="L2532" s="11">
        <v>500.28</v>
      </c>
      <c r="M2532" s="12">
        <v>0.25</v>
      </c>
      <c r="N2532" s="13">
        <v>225.13</v>
      </c>
      <c r="O2532" s="13">
        <v>5.98</v>
      </c>
      <c r="P2532" s="13">
        <v>2107.16</v>
      </c>
      <c r="Q2532" s="9" t="s">
        <v>40</v>
      </c>
      <c r="R2532" s="9" t="s">
        <v>28</v>
      </c>
      <c r="S2532" s="9" t="s">
        <v>139</v>
      </c>
      <c r="T2532" s="9" t="s">
        <v>140</v>
      </c>
      <c r="U2532" s="9" t="s">
        <v>43</v>
      </c>
      <c r="V2532" s="9" t="s">
        <v>6811</v>
      </c>
    </row>
    <row r="2533" spans="1:22" ht="17.100000000000001" customHeight="1" x14ac:dyDescent="0.25">
      <c r="A2533" s="29" t="s">
        <v>6812</v>
      </c>
      <c r="B2533" s="15">
        <v>44866</v>
      </c>
      <c r="C2533" s="9">
        <f t="shared" si="39"/>
        <v>2022</v>
      </c>
      <c r="D2533" s="9" t="str">
        <f>TEXT(salestable[[#This Row],[OrderDate]],"MMM")</f>
        <v>Nov</v>
      </c>
      <c r="E2533" s="14" t="s">
        <v>6813</v>
      </c>
      <c r="F2533" s="14" t="s">
        <v>731</v>
      </c>
      <c r="G2533" s="14" t="s">
        <v>87</v>
      </c>
      <c r="H2533" s="14" t="s">
        <v>88</v>
      </c>
      <c r="I2533" s="14" t="s">
        <v>50</v>
      </c>
      <c r="J2533" s="14" t="s">
        <v>109</v>
      </c>
      <c r="K2533" s="25">
        <v>1</v>
      </c>
      <c r="L2533" s="16">
        <v>298.2</v>
      </c>
      <c r="M2533" s="17">
        <v>0.1</v>
      </c>
      <c r="N2533" s="18">
        <v>13.42</v>
      </c>
      <c r="O2533" s="18">
        <v>2.86</v>
      </c>
      <c r="P2533" s="18">
        <v>284.66000000000003</v>
      </c>
      <c r="Q2533" s="14" t="s">
        <v>153</v>
      </c>
      <c r="R2533" s="14" t="s">
        <v>28</v>
      </c>
      <c r="S2533" s="14" t="s">
        <v>221</v>
      </c>
      <c r="T2533" s="14" t="s">
        <v>222</v>
      </c>
      <c r="U2533" s="14" t="s">
        <v>72</v>
      </c>
      <c r="V2533" s="14" t="s">
        <v>1226</v>
      </c>
    </row>
    <row r="2534" spans="1:22" ht="17.100000000000001" customHeight="1" x14ac:dyDescent="0.25">
      <c r="A2534" s="28" t="s">
        <v>6814</v>
      </c>
      <c r="B2534" s="10">
        <v>44320</v>
      </c>
      <c r="C2534" s="9">
        <f t="shared" si="39"/>
        <v>2021</v>
      </c>
      <c r="D2534" s="9" t="str">
        <f>TEXT(salestable[[#This Row],[OrderDate]],"MMM")</f>
        <v>May</v>
      </c>
      <c r="E2534" s="9" t="s">
        <v>6815</v>
      </c>
      <c r="F2534" s="9" t="s">
        <v>291</v>
      </c>
      <c r="G2534" s="9" t="s">
        <v>77</v>
      </c>
      <c r="H2534" s="9" t="s">
        <v>78</v>
      </c>
      <c r="I2534" s="9" t="s">
        <v>50</v>
      </c>
      <c r="J2534" s="9" t="s">
        <v>68</v>
      </c>
      <c r="K2534" s="25">
        <v>3</v>
      </c>
      <c r="L2534" s="11">
        <v>204.34</v>
      </c>
      <c r="M2534" s="12">
        <v>0.1</v>
      </c>
      <c r="N2534" s="13">
        <v>0</v>
      </c>
      <c r="O2534" s="13">
        <v>13.47</v>
      </c>
      <c r="P2534" s="13">
        <v>565.19000000000005</v>
      </c>
      <c r="Q2534" s="9" t="s">
        <v>153</v>
      </c>
      <c r="R2534" s="9" t="s">
        <v>28</v>
      </c>
      <c r="S2534" s="9" t="s">
        <v>124</v>
      </c>
      <c r="T2534" s="9" t="s">
        <v>125</v>
      </c>
      <c r="U2534" s="9" t="s">
        <v>43</v>
      </c>
      <c r="V2534" s="9" t="s">
        <v>5913</v>
      </c>
    </row>
    <row r="2535" spans="1:22" ht="17.100000000000001" customHeight="1" x14ac:dyDescent="0.25">
      <c r="A2535" s="29" t="s">
        <v>6816</v>
      </c>
      <c r="B2535" s="15">
        <v>44106</v>
      </c>
      <c r="C2535" s="9">
        <f t="shared" si="39"/>
        <v>2020</v>
      </c>
      <c r="D2535" s="9" t="str">
        <f>TEXT(salestable[[#This Row],[OrderDate]],"MMM")</f>
        <v>Oct</v>
      </c>
      <c r="E2535" s="14" t="s">
        <v>6817</v>
      </c>
      <c r="F2535" s="14" t="s">
        <v>1739</v>
      </c>
      <c r="G2535" s="14" t="s">
        <v>23</v>
      </c>
      <c r="H2535" s="14" t="s">
        <v>24</v>
      </c>
      <c r="I2535" s="14" t="s">
        <v>50</v>
      </c>
      <c r="J2535" s="14" t="s">
        <v>68</v>
      </c>
      <c r="K2535" s="25">
        <v>1</v>
      </c>
      <c r="L2535" s="16">
        <v>425.9</v>
      </c>
      <c r="M2535" s="17">
        <v>0.1</v>
      </c>
      <c r="N2535" s="18">
        <v>19.170000000000002</v>
      </c>
      <c r="O2535" s="18">
        <v>8.75</v>
      </c>
      <c r="P2535" s="18">
        <v>411.23</v>
      </c>
      <c r="Q2535" s="14" t="s">
        <v>80</v>
      </c>
      <c r="R2535" s="14" t="s">
        <v>28</v>
      </c>
      <c r="S2535" s="14" t="s">
        <v>145</v>
      </c>
      <c r="T2535" s="14" t="s">
        <v>146</v>
      </c>
      <c r="U2535" s="14" t="s">
        <v>43</v>
      </c>
      <c r="V2535" s="14" t="s">
        <v>6818</v>
      </c>
    </row>
    <row r="2536" spans="1:22" ht="17.100000000000001" customHeight="1" x14ac:dyDescent="0.25">
      <c r="A2536" s="28" t="s">
        <v>6819</v>
      </c>
      <c r="B2536" s="10">
        <v>44523</v>
      </c>
      <c r="C2536" s="9">
        <f t="shared" si="39"/>
        <v>2021</v>
      </c>
      <c r="D2536" s="9" t="str">
        <f>TEXT(salestable[[#This Row],[OrderDate]],"MMM")</f>
        <v>Nov</v>
      </c>
      <c r="E2536" s="9" t="s">
        <v>6820</v>
      </c>
      <c r="F2536" s="9" t="s">
        <v>120</v>
      </c>
      <c r="G2536" s="9" t="s">
        <v>87</v>
      </c>
      <c r="H2536" s="9" t="s">
        <v>88</v>
      </c>
      <c r="I2536" s="9" t="s">
        <v>108</v>
      </c>
      <c r="J2536" s="9" t="s">
        <v>39</v>
      </c>
      <c r="K2536" s="25">
        <v>3</v>
      </c>
      <c r="L2536" s="11">
        <v>258</v>
      </c>
      <c r="M2536" s="12">
        <v>0.1</v>
      </c>
      <c r="N2536" s="13">
        <v>55.73</v>
      </c>
      <c r="O2536" s="13">
        <v>14.39</v>
      </c>
      <c r="P2536" s="13">
        <v>766.72</v>
      </c>
      <c r="Q2536" s="9" t="s">
        <v>40</v>
      </c>
      <c r="R2536" s="9" t="s">
        <v>70</v>
      </c>
      <c r="S2536" s="9" t="s">
        <v>81</v>
      </c>
      <c r="T2536" s="9" t="s">
        <v>82</v>
      </c>
      <c r="U2536" s="9" t="s">
        <v>31</v>
      </c>
      <c r="V2536" s="9" t="s">
        <v>6821</v>
      </c>
    </row>
    <row r="2537" spans="1:22" ht="17.100000000000001" customHeight="1" x14ac:dyDescent="0.25">
      <c r="A2537" s="29" t="s">
        <v>6822</v>
      </c>
      <c r="B2537" s="15">
        <v>44072</v>
      </c>
      <c r="C2537" s="9">
        <f t="shared" si="39"/>
        <v>2020</v>
      </c>
      <c r="D2537" s="9" t="str">
        <f>TEXT(salestable[[#This Row],[OrderDate]],"MMM")</f>
        <v>Aug</v>
      </c>
      <c r="E2537" s="14" t="s">
        <v>6823</v>
      </c>
      <c r="F2537" s="14" t="s">
        <v>474</v>
      </c>
      <c r="G2537" s="14" t="s">
        <v>386</v>
      </c>
      <c r="H2537" s="14" t="s">
        <v>387</v>
      </c>
      <c r="I2537" s="14" t="s">
        <v>50</v>
      </c>
      <c r="J2537" s="14" t="s">
        <v>263</v>
      </c>
      <c r="K2537" s="25">
        <v>5</v>
      </c>
      <c r="L2537" s="16">
        <v>576.57000000000005</v>
      </c>
      <c r="M2537" s="17">
        <v>0.1</v>
      </c>
      <c r="N2537" s="18">
        <v>207.57</v>
      </c>
      <c r="O2537" s="18">
        <v>6.12</v>
      </c>
      <c r="P2537" s="18">
        <v>2808.26</v>
      </c>
      <c r="Q2537" s="14" t="s">
        <v>69</v>
      </c>
      <c r="R2537" s="14" t="s">
        <v>28</v>
      </c>
      <c r="S2537" s="14" t="s">
        <v>228</v>
      </c>
      <c r="T2537" s="14" t="s">
        <v>82</v>
      </c>
      <c r="U2537" s="14" t="s">
        <v>43</v>
      </c>
      <c r="V2537" s="14" t="s">
        <v>5160</v>
      </c>
    </row>
    <row r="2538" spans="1:22" ht="17.100000000000001" customHeight="1" x14ac:dyDescent="0.25">
      <c r="A2538" s="28" t="s">
        <v>6824</v>
      </c>
      <c r="B2538" s="10">
        <v>45070</v>
      </c>
      <c r="C2538" s="9">
        <f t="shared" si="39"/>
        <v>2023</v>
      </c>
      <c r="D2538" s="9" t="str">
        <f>TEXT(salestable[[#This Row],[OrderDate]],"MMM")</f>
        <v>May</v>
      </c>
      <c r="E2538" s="9" t="s">
        <v>6825</v>
      </c>
      <c r="F2538" s="9" t="s">
        <v>1892</v>
      </c>
      <c r="G2538" s="9" t="s">
        <v>352</v>
      </c>
      <c r="H2538" s="9" t="s">
        <v>353</v>
      </c>
      <c r="I2538" s="9" t="s">
        <v>38</v>
      </c>
      <c r="J2538" s="9" t="s">
        <v>39</v>
      </c>
      <c r="K2538" s="25">
        <v>1</v>
      </c>
      <c r="L2538" s="11">
        <v>39.94</v>
      </c>
      <c r="M2538" s="12">
        <v>0</v>
      </c>
      <c r="N2538" s="13">
        <v>3.2</v>
      </c>
      <c r="O2538" s="13">
        <v>1.84</v>
      </c>
      <c r="P2538" s="13">
        <v>44.98</v>
      </c>
      <c r="Q2538" s="9" t="s">
        <v>80</v>
      </c>
      <c r="R2538" s="9" t="s">
        <v>28</v>
      </c>
      <c r="S2538" s="9" t="s">
        <v>145</v>
      </c>
      <c r="T2538" s="9" t="s">
        <v>146</v>
      </c>
      <c r="U2538" s="9" t="s">
        <v>43</v>
      </c>
      <c r="V2538" s="9" t="s">
        <v>4666</v>
      </c>
    </row>
    <row r="2539" spans="1:22" ht="17.100000000000001" customHeight="1" x14ac:dyDescent="0.25">
      <c r="A2539" s="29" t="s">
        <v>6826</v>
      </c>
      <c r="B2539" s="15">
        <v>45105</v>
      </c>
      <c r="C2539" s="9">
        <f t="shared" si="39"/>
        <v>2023</v>
      </c>
      <c r="D2539" s="9" t="str">
        <f>TEXT(salestable[[#This Row],[OrderDate]],"MMM")</f>
        <v>Jun</v>
      </c>
      <c r="E2539" s="14" t="s">
        <v>6827</v>
      </c>
      <c r="F2539" s="14" t="s">
        <v>702</v>
      </c>
      <c r="G2539" s="14" t="s">
        <v>783</v>
      </c>
      <c r="H2539" s="14" t="s">
        <v>784</v>
      </c>
      <c r="I2539" s="14" t="s">
        <v>180</v>
      </c>
      <c r="J2539" s="14" t="s">
        <v>354</v>
      </c>
      <c r="K2539" s="25">
        <v>4</v>
      </c>
      <c r="L2539" s="16">
        <v>79.72</v>
      </c>
      <c r="M2539" s="17">
        <v>0.05</v>
      </c>
      <c r="N2539" s="18">
        <v>15.15</v>
      </c>
      <c r="O2539" s="18">
        <v>14.31</v>
      </c>
      <c r="P2539" s="18">
        <v>332.4</v>
      </c>
      <c r="Q2539" s="14" t="s">
        <v>69</v>
      </c>
      <c r="R2539" s="14" t="s">
        <v>28</v>
      </c>
      <c r="S2539" s="14" t="s">
        <v>71</v>
      </c>
      <c r="T2539" s="14" t="s">
        <v>42</v>
      </c>
      <c r="U2539" s="14" t="s">
        <v>43</v>
      </c>
      <c r="V2539" s="14" t="s">
        <v>6828</v>
      </c>
    </row>
    <row r="2540" spans="1:22" ht="17.100000000000001" customHeight="1" x14ac:dyDescent="0.25">
      <c r="A2540" s="28" t="s">
        <v>6829</v>
      </c>
      <c r="B2540" s="10">
        <v>43956</v>
      </c>
      <c r="C2540" s="9">
        <f t="shared" si="39"/>
        <v>2020</v>
      </c>
      <c r="D2540" s="9" t="str">
        <f>TEXT(salestable[[#This Row],[OrderDate]],"MMM")</f>
        <v>May</v>
      </c>
      <c r="E2540" s="9" t="s">
        <v>3140</v>
      </c>
      <c r="F2540" s="9" t="s">
        <v>542</v>
      </c>
      <c r="G2540" s="9" t="s">
        <v>121</v>
      </c>
      <c r="H2540" s="9" t="s">
        <v>122</v>
      </c>
      <c r="I2540" s="9" t="s">
        <v>50</v>
      </c>
      <c r="J2540" s="9" t="s">
        <v>79</v>
      </c>
      <c r="K2540" s="25">
        <v>5</v>
      </c>
      <c r="L2540" s="11">
        <v>150.28</v>
      </c>
      <c r="M2540" s="12">
        <v>0.1</v>
      </c>
      <c r="N2540" s="13">
        <v>54.1</v>
      </c>
      <c r="O2540" s="13">
        <v>13.13</v>
      </c>
      <c r="P2540" s="13">
        <v>743.49</v>
      </c>
      <c r="Q2540" s="9" t="s">
        <v>80</v>
      </c>
      <c r="R2540" s="9" t="s">
        <v>28</v>
      </c>
      <c r="S2540" s="9" t="s">
        <v>228</v>
      </c>
      <c r="T2540" s="9" t="s">
        <v>82</v>
      </c>
      <c r="U2540" s="9" t="s">
        <v>43</v>
      </c>
      <c r="V2540" s="9" t="s">
        <v>6830</v>
      </c>
    </row>
    <row r="2541" spans="1:22" ht="17.100000000000001" customHeight="1" x14ac:dyDescent="0.25">
      <c r="A2541" s="29" t="s">
        <v>6831</v>
      </c>
      <c r="B2541" s="15">
        <v>44047</v>
      </c>
      <c r="C2541" s="9">
        <f t="shared" si="39"/>
        <v>2020</v>
      </c>
      <c r="D2541" s="9" t="str">
        <f>TEXT(salestable[[#This Row],[OrderDate]],"MMM")</f>
        <v>Aug</v>
      </c>
      <c r="E2541" s="14" t="s">
        <v>6832</v>
      </c>
      <c r="F2541" s="14" t="s">
        <v>706</v>
      </c>
      <c r="G2541" s="14" t="s">
        <v>66</v>
      </c>
      <c r="H2541" s="14" t="s">
        <v>67</v>
      </c>
      <c r="I2541" s="14" t="s">
        <v>50</v>
      </c>
      <c r="J2541" s="14" t="s">
        <v>354</v>
      </c>
      <c r="K2541" s="25">
        <v>4</v>
      </c>
      <c r="L2541" s="16">
        <v>156.81</v>
      </c>
      <c r="M2541" s="17">
        <v>0.05</v>
      </c>
      <c r="N2541" s="18">
        <v>29.79</v>
      </c>
      <c r="O2541" s="18">
        <v>9.4700000000000006</v>
      </c>
      <c r="P2541" s="18">
        <v>635.14</v>
      </c>
      <c r="Q2541" s="14" t="s">
        <v>27</v>
      </c>
      <c r="R2541" s="14" t="s">
        <v>28</v>
      </c>
      <c r="S2541" s="14" t="s">
        <v>154</v>
      </c>
      <c r="T2541" s="14" t="s">
        <v>155</v>
      </c>
      <c r="U2541" s="14" t="s">
        <v>43</v>
      </c>
      <c r="V2541" s="14" t="s">
        <v>6833</v>
      </c>
    </row>
    <row r="2542" spans="1:22" ht="17.100000000000001" customHeight="1" x14ac:dyDescent="0.25">
      <c r="A2542" s="28" t="s">
        <v>6834</v>
      </c>
      <c r="B2542" s="10">
        <v>45160</v>
      </c>
      <c r="C2542" s="9">
        <f t="shared" si="39"/>
        <v>2023</v>
      </c>
      <c r="D2542" s="9" t="str">
        <f>TEXT(salestable[[#This Row],[OrderDate]],"MMM")</f>
        <v>Aug</v>
      </c>
      <c r="E2542" s="9" t="s">
        <v>6835</v>
      </c>
      <c r="F2542" s="9" t="s">
        <v>271</v>
      </c>
      <c r="G2542" s="9" t="s">
        <v>164</v>
      </c>
      <c r="H2542" s="9" t="s">
        <v>165</v>
      </c>
      <c r="I2542" s="9" t="s">
        <v>50</v>
      </c>
      <c r="J2542" s="9" t="s">
        <v>354</v>
      </c>
      <c r="K2542" s="25">
        <v>2</v>
      </c>
      <c r="L2542" s="11">
        <v>482.08</v>
      </c>
      <c r="M2542" s="12">
        <v>0.05</v>
      </c>
      <c r="N2542" s="13">
        <v>73.28</v>
      </c>
      <c r="O2542" s="13">
        <v>11.66</v>
      </c>
      <c r="P2542" s="13">
        <v>1000.89</v>
      </c>
      <c r="Q2542" s="9" t="s">
        <v>80</v>
      </c>
      <c r="R2542" s="9" t="s">
        <v>70</v>
      </c>
      <c r="S2542" s="9" t="s">
        <v>139</v>
      </c>
      <c r="T2542" s="9" t="s">
        <v>140</v>
      </c>
      <c r="U2542" s="9" t="s">
        <v>72</v>
      </c>
      <c r="V2542" s="9" t="s">
        <v>6836</v>
      </c>
    </row>
    <row r="2543" spans="1:22" ht="17.100000000000001" customHeight="1" x14ac:dyDescent="0.25">
      <c r="A2543" s="29" t="s">
        <v>6837</v>
      </c>
      <c r="B2543" s="15">
        <v>45651</v>
      </c>
      <c r="C2543" s="9">
        <f t="shared" si="39"/>
        <v>2024</v>
      </c>
      <c r="D2543" s="9" t="str">
        <f>TEXT(salestable[[#This Row],[OrderDate]],"MMM")</f>
        <v>Dec</v>
      </c>
      <c r="E2543" s="14" t="s">
        <v>6838</v>
      </c>
      <c r="F2543" s="14" t="s">
        <v>2185</v>
      </c>
      <c r="G2543" s="14" t="s">
        <v>319</v>
      </c>
      <c r="H2543" s="14" t="s">
        <v>320</v>
      </c>
      <c r="I2543" s="14" t="s">
        <v>50</v>
      </c>
      <c r="J2543" s="14" t="s">
        <v>68</v>
      </c>
      <c r="K2543" s="25">
        <v>1</v>
      </c>
      <c r="L2543" s="16">
        <v>247.78</v>
      </c>
      <c r="M2543" s="17">
        <v>0.05</v>
      </c>
      <c r="N2543" s="18">
        <v>42.37</v>
      </c>
      <c r="O2543" s="18">
        <v>1.24</v>
      </c>
      <c r="P2543" s="18">
        <v>279</v>
      </c>
      <c r="Q2543" s="14" t="s">
        <v>27</v>
      </c>
      <c r="R2543" s="14" t="s">
        <v>28</v>
      </c>
      <c r="S2543" s="14" t="s">
        <v>188</v>
      </c>
      <c r="T2543" s="14" t="s">
        <v>82</v>
      </c>
      <c r="U2543" s="14" t="s">
        <v>31</v>
      </c>
      <c r="V2543" s="14" t="s">
        <v>6839</v>
      </c>
    </row>
    <row r="2544" spans="1:22" ht="17.100000000000001" customHeight="1" x14ac:dyDescent="0.25">
      <c r="A2544" s="28" t="s">
        <v>6840</v>
      </c>
      <c r="B2544" s="10">
        <v>45039</v>
      </c>
      <c r="C2544" s="9">
        <f t="shared" si="39"/>
        <v>2023</v>
      </c>
      <c r="D2544" s="9" t="str">
        <f>TEXT(salestable[[#This Row],[OrderDate]],"MMM")</f>
        <v>Apr</v>
      </c>
      <c r="E2544" s="9" t="s">
        <v>6841</v>
      </c>
      <c r="F2544" s="9" t="s">
        <v>944</v>
      </c>
      <c r="G2544" s="9" t="s">
        <v>319</v>
      </c>
      <c r="H2544" s="9" t="s">
        <v>320</v>
      </c>
      <c r="I2544" s="9" t="s">
        <v>108</v>
      </c>
      <c r="J2544" s="9" t="s">
        <v>263</v>
      </c>
      <c r="K2544" s="25">
        <v>3</v>
      </c>
      <c r="L2544" s="11">
        <v>506.89</v>
      </c>
      <c r="M2544" s="12">
        <v>0.05</v>
      </c>
      <c r="N2544" s="13">
        <v>115.57</v>
      </c>
      <c r="O2544" s="13">
        <v>6.45</v>
      </c>
      <c r="P2544" s="13">
        <v>1566.66</v>
      </c>
      <c r="Q2544" s="9" t="s">
        <v>69</v>
      </c>
      <c r="R2544" s="9" t="s">
        <v>28</v>
      </c>
      <c r="S2544" s="9" t="s">
        <v>41</v>
      </c>
      <c r="T2544" s="9" t="s">
        <v>42</v>
      </c>
      <c r="U2544" s="9" t="s">
        <v>43</v>
      </c>
      <c r="V2544" s="9" t="s">
        <v>444</v>
      </c>
    </row>
    <row r="2545" spans="1:22" ht="17.100000000000001" customHeight="1" x14ac:dyDescent="0.25">
      <c r="A2545" s="29" t="s">
        <v>6842</v>
      </c>
      <c r="B2545" s="15">
        <v>44893</v>
      </c>
      <c r="C2545" s="9">
        <f t="shared" si="39"/>
        <v>2022</v>
      </c>
      <c r="D2545" s="9" t="str">
        <f>TEXT(salestable[[#This Row],[OrderDate]],"MMM")</f>
        <v>Nov</v>
      </c>
      <c r="E2545" s="14" t="s">
        <v>6843</v>
      </c>
      <c r="F2545" s="14" t="s">
        <v>1885</v>
      </c>
      <c r="G2545" s="14" t="s">
        <v>530</v>
      </c>
      <c r="H2545" s="14" t="s">
        <v>531</v>
      </c>
      <c r="I2545" s="14" t="s">
        <v>108</v>
      </c>
      <c r="J2545" s="14" t="s">
        <v>68</v>
      </c>
      <c r="K2545" s="25">
        <v>5</v>
      </c>
      <c r="L2545" s="16">
        <v>523.72</v>
      </c>
      <c r="M2545" s="17">
        <v>0</v>
      </c>
      <c r="N2545" s="18">
        <v>130.93</v>
      </c>
      <c r="O2545" s="18">
        <v>4.2300000000000004</v>
      </c>
      <c r="P2545" s="18">
        <v>2753.76</v>
      </c>
      <c r="Q2545" s="14" t="s">
        <v>69</v>
      </c>
      <c r="R2545" s="14" t="s">
        <v>28</v>
      </c>
      <c r="S2545" s="14" t="s">
        <v>166</v>
      </c>
      <c r="T2545" s="14" t="s">
        <v>167</v>
      </c>
      <c r="U2545" s="14" t="s">
        <v>72</v>
      </c>
      <c r="V2545" s="14" t="s">
        <v>1393</v>
      </c>
    </row>
    <row r="2546" spans="1:22" ht="17.100000000000001" customHeight="1" x14ac:dyDescent="0.25">
      <c r="A2546" s="28" t="s">
        <v>6844</v>
      </c>
      <c r="B2546" s="10">
        <v>45077</v>
      </c>
      <c r="C2546" s="9">
        <f t="shared" si="39"/>
        <v>2023</v>
      </c>
      <c r="D2546" s="9" t="str">
        <f>TEXT(salestable[[#This Row],[OrderDate]],"MMM")</f>
        <v>May</v>
      </c>
      <c r="E2546" s="9" t="s">
        <v>6845</v>
      </c>
      <c r="F2546" s="9" t="s">
        <v>1333</v>
      </c>
      <c r="G2546" s="9" t="s">
        <v>675</v>
      </c>
      <c r="H2546" s="9" t="s">
        <v>676</v>
      </c>
      <c r="I2546" s="9" t="s">
        <v>38</v>
      </c>
      <c r="J2546" s="9" t="s">
        <v>109</v>
      </c>
      <c r="K2546" s="25">
        <v>5</v>
      </c>
      <c r="L2546" s="11">
        <v>542.52</v>
      </c>
      <c r="M2546" s="12">
        <v>0</v>
      </c>
      <c r="N2546" s="13">
        <v>135.63</v>
      </c>
      <c r="O2546" s="13">
        <v>2.73</v>
      </c>
      <c r="P2546" s="13">
        <v>2850.96</v>
      </c>
      <c r="Q2546" s="9" t="s">
        <v>40</v>
      </c>
      <c r="R2546" s="9" t="s">
        <v>28</v>
      </c>
      <c r="S2546" s="9" t="s">
        <v>41</v>
      </c>
      <c r="T2546" s="9" t="s">
        <v>42</v>
      </c>
      <c r="U2546" s="9" t="s">
        <v>31</v>
      </c>
      <c r="V2546" s="9" t="s">
        <v>4639</v>
      </c>
    </row>
    <row r="2547" spans="1:22" ht="17.100000000000001" customHeight="1" x14ac:dyDescent="0.25">
      <c r="A2547" s="29" t="s">
        <v>6846</v>
      </c>
      <c r="B2547" s="15">
        <v>45038</v>
      </c>
      <c r="C2547" s="9">
        <f t="shared" si="39"/>
        <v>2023</v>
      </c>
      <c r="D2547" s="9" t="str">
        <f>TEXT(salestable[[#This Row],[OrderDate]],"MMM")</f>
        <v>Apr</v>
      </c>
      <c r="E2547" s="14" t="s">
        <v>6847</v>
      </c>
      <c r="F2547" s="14" t="s">
        <v>986</v>
      </c>
      <c r="G2547" s="14" t="s">
        <v>675</v>
      </c>
      <c r="H2547" s="14" t="s">
        <v>676</v>
      </c>
      <c r="I2547" s="14" t="s">
        <v>38</v>
      </c>
      <c r="J2547" s="14" t="s">
        <v>123</v>
      </c>
      <c r="K2547" s="25">
        <v>5</v>
      </c>
      <c r="L2547" s="16">
        <v>540.07000000000005</v>
      </c>
      <c r="M2547" s="17">
        <v>0</v>
      </c>
      <c r="N2547" s="18">
        <v>486.06</v>
      </c>
      <c r="O2547" s="18">
        <v>4.33</v>
      </c>
      <c r="P2547" s="18">
        <v>3190.74</v>
      </c>
      <c r="Q2547" s="14" t="s">
        <v>27</v>
      </c>
      <c r="R2547" s="14" t="s">
        <v>28</v>
      </c>
      <c r="S2547" s="14" t="s">
        <v>221</v>
      </c>
      <c r="T2547" s="14" t="s">
        <v>222</v>
      </c>
      <c r="U2547" s="14" t="s">
        <v>43</v>
      </c>
      <c r="V2547" s="14" t="s">
        <v>4943</v>
      </c>
    </row>
    <row r="2548" spans="1:22" ht="17.100000000000001" customHeight="1" x14ac:dyDescent="0.25">
      <c r="A2548" s="28" t="s">
        <v>6848</v>
      </c>
      <c r="B2548" s="10">
        <v>44325</v>
      </c>
      <c r="C2548" s="9">
        <f t="shared" si="39"/>
        <v>2021</v>
      </c>
      <c r="D2548" s="9" t="str">
        <f>TEXT(salestable[[#This Row],[OrderDate]],"MMM")</f>
        <v>May</v>
      </c>
      <c r="E2548" s="9" t="s">
        <v>6849</v>
      </c>
      <c r="F2548" s="9" t="s">
        <v>455</v>
      </c>
      <c r="G2548" s="9" t="s">
        <v>492</v>
      </c>
      <c r="H2548" s="9" t="s">
        <v>493</v>
      </c>
      <c r="I2548" s="9" t="s">
        <v>108</v>
      </c>
      <c r="J2548" s="9" t="s">
        <v>109</v>
      </c>
      <c r="K2548" s="25">
        <v>1</v>
      </c>
      <c r="L2548" s="11">
        <v>363.46</v>
      </c>
      <c r="M2548" s="12">
        <v>0</v>
      </c>
      <c r="N2548" s="13">
        <v>18.170000000000002</v>
      </c>
      <c r="O2548" s="13">
        <v>14.09</v>
      </c>
      <c r="P2548" s="13">
        <v>395.72</v>
      </c>
      <c r="Q2548" s="9" t="s">
        <v>27</v>
      </c>
      <c r="R2548" s="9" t="s">
        <v>28</v>
      </c>
      <c r="S2548" s="9" t="s">
        <v>116</v>
      </c>
      <c r="T2548" s="9" t="s">
        <v>42</v>
      </c>
      <c r="U2548" s="9" t="s">
        <v>43</v>
      </c>
      <c r="V2548" s="9" t="s">
        <v>6850</v>
      </c>
    </row>
    <row r="2549" spans="1:22" ht="17.100000000000001" customHeight="1" x14ac:dyDescent="0.25">
      <c r="A2549" s="29" t="s">
        <v>6851</v>
      </c>
      <c r="B2549" s="15">
        <v>44257</v>
      </c>
      <c r="C2549" s="9">
        <f t="shared" si="39"/>
        <v>2021</v>
      </c>
      <c r="D2549" s="9" t="str">
        <f>TEXT(salestable[[#This Row],[OrderDate]],"MMM")</f>
        <v>Mar</v>
      </c>
      <c r="E2549" s="14" t="s">
        <v>6852</v>
      </c>
      <c r="F2549" s="14" t="s">
        <v>2236</v>
      </c>
      <c r="G2549" s="14" t="s">
        <v>675</v>
      </c>
      <c r="H2549" s="14" t="s">
        <v>676</v>
      </c>
      <c r="I2549" s="14" t="s">
        <v>25</v>
      </c>
      <c r="J2549" s="14" t="s">
        <v>68</v>
      </c>
      <c r="K2549" s="25">
        <v>4</v>
      </c>
      <c r="L2549" s="16">
        <v>10.8</v>
      </c>
      <c r="M2549" s="17">
        <v>0.05</v>
      </c>
      <c r="N2549" s="18">
        <v>3.28</v>
      </c>
      <c r="O2549" s="18">
        <v>2.57</v>
      </c>
      <c r="P2549" s="18">
        <v>46.89</v>
      </c>
      <c r="Q2549" s="14" t="s">
        <v>27</v>
      </c>
      <c r="R2549" s="14" t="s">
        <v>28</v>
      </c>
      <c r="S2549" s="14" t="s">
        <v>116</v>
      </c>
      <c r="T2549" s="14" t="s">
        <v>42</v>
      </c>
      <c r="U2549" s="14" t="s">
        <v>43</v>
      </c>
      <c r="V2549" s="14" t="s">
        <v>2091</v>
      </c>
    </row>
    <row r="2550" spans="1:22" ht="17.100000000000001" customHeight="1" x14ac:dyDescent="0.25">
      <c r="A2550" s="28" t="s">
        <v>6853</v>
      </c>
      <c r="B2550" s="10">
        <v>45032</v>
      </c>
      <c r="C2550" s="9">
        <f t="shared" si="39"/>
        <v>2023</v>
      </c>
      <c r="D2550" s="9" t="str">
        <f>TEXT(salestable[[#This Row],[OrderDate]],"MMM")</f>
        <v>Apr</v>
      </c>
      <c r="E2550" s="9" t="s">
        <v>6854</v>
      </c>
      <c r="F2550" s="9" t="s">
        <v>347</v>
      </c>
      <c r="G2550" s="9" t="s">
        <v>77</v>
      </c>
      <c r="H2550" s="9" t="s">
        <v>78</v>
      </c>
      <c r="I2550" s="9" t="s">
        <v>25</v>
      </c>
      <c r="J2550" s="9" t="s">
        <v>26</v>
      </c>
      <c r="K2550" s="25">
        <v>3</v>
      </c>
      <c r="L2550" s="11">
        <v>417.03</v>
      </c>
      <c r="M2550" s="12">
        <v>0.2</v>
      </c>
      <c r="N2550" s="13">
        <v>0</v>
      </c>
      <c r="O2550" s="13">
        <v>5.51</v>
      </c>
      <c r="P2550" s="13">
        <v>1006.38</v>
      </c>
      <c r="Q2550" s="9" t="s">
        <v>69</v>
      </c>
      <c r="R2550" s="9" t="s">
        <v>28</v>
      </c>
      <c r="S2550" s="9" t="s">
        <v>60</v>
      </c>
      <c r="T2550" s="9" t="s">
        <v>61</v>
      </c>
      <c r="U2550" s="9" t="s">
        <v>235</v>
      </c>
      <c r="V2550" s="9" t="s">
        <v>4969</v>
      </c>
    </row>
    <row r="2551" spans="1:22" ht="17.100000000000001" customHeight="1" x14ac:dyDescent="0.25">
      <c r="A2551" s="29" t="s">
        <v>6855</v>
      </c>
      <c r="B2551" s="15">
        <v>44749</v>
      </c>
      <c r="C2551" s="9">
        <f t="shared" si="39"/>
        <v>2022</v>
      </c>
      <c r="D2551" s="9" t="str">
        <f>TEXT(salestable[[#This Row],[OrderDate]],"MMM")</f>
        <v>Jul</v>
      </c>
      <c r="E2551" s="14" t="s">
        <v>6856</v>
      </c>
      <c r="F2551" s="14" t="s">
        <v>1133</v>
      </c>
      <c r="G2551" s="14" t="s">
        <v>812</v>
      </c>
      <c r="H2551" s="14" t="s">
        <v>813</v>
      </c>
      <c r="I2551" s="14" t="s">
        <v>108</v>
      </c>
      <c r="J2551" s="14" t="s">
        <v>263</v>
      </c>
      <c r="K2551" s="25">
        <v>3</v>
      </c>
      <c r="L2551" s="16">
        <v>288.77</v>
      </c>
      <c r="M2551" s="17">
        <v>0.15</v>
      </c>
      <c r="N2551" s="18">
        <v>58.91</v>
      </c>
      <c r="O2551" s="18">
        <v>12.51</v>
      </c>
      <c r="P2551" s="18">
        <v>807.78</v>
      </c>
      <c r="Q2551" s="14" t="s">
        <v>27</v>
      </c>
      <c r="R2551" s="14" t="s">
        <v>28</v>
      </c>
      <c r="S2551" s="14" t="s">
        <v>188</v>
      </c>
      <c r="T2551" s="14" t="s">
        <v>82</v>
      </c>
      <c r="U2551" s="14" t="s">
        <v>31</v>
      </c>
      <c r="V2551" s="14" t="s">
        <v>5913</v>
      </c>
    </row>
    <row r="2552" spans="1:22" ht="17.100000000000001" customHeight="1" x14ac:dyDescent="0.25">
      <c r="A2552" s="28" t="s">
        <v>6857</v>
      </c>
      <c r="B2552" s="10">
        <v>45282</v>
      </c>
      <c r="C2552" s="9">
        <f t="shared" si="39"/>
        <v>2023</v>
      </c>
      <c r="D2552" s="9" t="str">
        <f>TEXT(salestable[[#This Row],[OrderDate]],"MMM")</f>
        <v>Dec</v>
      </c>
      <c r="E2552" s="9" t="s">
        <v>6858</v>
      </c>
      <c r="F2552" s="9" t="s">
        <v>1919</v>
      </c>
      <c r="G2552" s="9" t="s">
        <v>96</v>
      </c>
      <c r="H2552" s="9" t="s">
        <v>97</v>
      </c>
      <c r="I2552" s="9" t="s">
        <v>38</v>
      </c>
      <c r="J2552" s="9" t="s">
        <v>263</v>
      </c>
      <c r="K2552" s="25">
        <v>3</v>
      </c>
      <c r="L2552" s="11">
        <v>385.7</v>
      </c>
      <c r="M2552" s="12">
        <v>0.2</v>
      </c>
      <c r="N2552" s="13">
        <v>74.05</v>
      </c>
      <c r="O2552" s="13">
        <v>12.55</v>
      </c>
      <c r="P2552" s="13">
        <v>1012.28</v>
      </c>
      <c r="Q2552" s="9" t="s">
        <v>69</v>
      </c>
      <c r="R2552" s="9" t="s">
        <v>28</v>
      </c>
      <c r="S2552" s="9" t="s">
        <v>154</v>
      </c>
      <c r="T2552" s="9" t="s">
        <v>155</v>
      </c>
      <c r="U2552" s="9" t="s">
        <v>43</v>
      </c>
      <c r="V2552" s="9" t="s">
        <v>3497</v>
      </c>
    </row>
    <row r="2553" spans="1:22" ht="17.100000000000001" customHeight="1" x14ac:dyDescent="0.25">
      <c r="A2553" s="29" t="s">
        <v>6859</v>
      </c>
      <c r="B2553" s="15">
        <v>45148</v>
      </c>
      <c r="C2553" s="9">
        <f t="shared" si="39"/>
        <v>2023</v>
      </c>
      <c r="D2553" s="9" t="str">
        <f>TEXT(salestable[[#This Row],[OrderDate]],"MMM")</f>
        <v>Aug</v>
      </c>
      <c r="E2553" s="14" t="s">
        <v>6860</v>
      </c>
      <c r="F2553" s="14" t="s">
        <v>35</v>
      </c>
      <c r="G2553" s="14" t="s">
        <v>196</v>
      </c>
      <c r="H2553" s="14" t="s">
        <v>197</v>
      </c>
      <c r="I2553" s="14" t="s">
        <v>180</v>
      </c>
      <c r="J2553" s="14" t="s">
        <v>256</v>
      </c>
      <c r="K2553" s="25">
        <v>2</v>
      </c>
      <c r="L2553" s="16">
        <v>526.13</v>
      </c>
      <c r="M2553" s="17">
        <v>0.15</v>
      </c>
      <c r="N2553" s="18">
        <v>71.55</v>
      </c>
      <c r="O2553" s="18">
        <v>0.03</v>
      </c>
      <c r="P2553" s="18">
        <v>966</v>
      </c>
      <c r="Q2553" s="14" t="s">
        <v>27</v>
      </c>
      <c r="R2553" s="14" t="s">
        <v>132</v>
      </c>
      <c r="S2553" s="14" t="s">
        <v>339</v>
      </c>
      <c r="T2553" s="14" t="s">
        <v>82</v>
      </c>
      <c r="U2553" s="14" t="s">
        <v>43</v>
      </c>
      <c r="V2553" s="14" t="s">
        <v>3950</v>
      </c>
    </row>
    <row r="2554" spans="1:22" ht="17.100000000000001" customHeight="1" x14ac:dyDescent="0.25">
      <c r="A2554" s="28" t="s">
        <v>6861</v>
      </c>
      <c r="B2554" s="10">
        <v>43981</v>
      </c>
      <c r="C2554" s="9">
        <f t="shared" si="39"/>
        <v>2020</v>
      </c>
      <c r="D2554" s="9" t="str">
        <f>TEXT(salestable[[#This Row],[OrderDate]],"MMM")</f>
        <v>May</v>
      </c>
      <c r="E2554" s="9" t="s">
        <v>6862</v>
      </c>
      <c r="F2554" s="9" t="s">
        <v>443</v>
      </c>
      <c r="G2554" s="9" t="s">
        <v>469</v>
      </c>
      <c r="H2554" s="9" t="s">
        <v>470</v>
      </c>
      <c r="I2554" s="9" t="s">
        <v>25</v>
      </c>
      <c r="J2554" s="9" t="s">
        <v>68</v>
      </c>
      <c r="K2554" s="25">
        <v>3</v>
      </c>
      <c r="L2554" s="11">
        <v>93.77</v>
      </c>
      <c r="M2554" s="12">
        <v>0.25</v>
      </c>
      <c r="N2554" s="13">
        <v>10.55</v>
      </c>
      <c r="O2554" s="13">
        <v>0.46</v>
      </c>
      <c r="P2554" s="13">
        <v>221.99</v>
      </c>
      <c r="Q2554" s="9" t="s">
        <v>27</v>
      </c>
      <c r="R2554" s="9" t="s">
        <v>28</v>
      </c>
      <c r="S2554" s="9" t="s">
        <v>139</v>
      </c>
      <c r="T2554" s="9" t="s">
        <v>140</v>
      </c>
      <c r="U2554" s="9" t="s">
        <v>43</v>
      </c>
      <c r="V2554" s="9" t="s">
        <v>3842</v>
      </c>
    </row>
    <row r="2555" spans="1:22" ht="17.100000000000001" customHeight="1" x14ac:dyDescent="0.25">
      <c r="A2555" s="29" t="s">
        <v>6863</v>
      </c>
      <c r="B2555" s="15">
        <v>44214</v>
      </c>
      <c r="C2555" s="9">
        <f t="shared" si="39"/>
        <v>2021</v>
      </c>
      <c r="D2555" s="9" t="str">
        <f>TEXT(salestable[[#This Row],[OrderDate]],"MMM")</f>
        <v>Jan</v>
      </c>
      <c r="E2555" s="14" t="s">
        <v>6864</v>
      </c>
      <c r="F2555" s="14" t="s">
        <v>1092</v>
      </c>
      <c r="G2555" s="14" t="s">
        <v>280</v>
      </c>
      <c r="H2555" s="14" t="s">
        <v>281</v>
      </c>
      <c r="I2555" s="14" t="s">
        <v>50</v>
      </c>
      <c r="J2555" s="14" t="s">
        <v>354</v>
      </c>
      <c r="K2555" s="25">
        <v>1</v>
      </c>
      <c r="L2555" s="16">
        <v>228.53</v>
      </c>
      <c r="M2555" s="17">
        <v>0</v>
      </c>
      <c r="N2555" s="18">
        <v>0</v>
      </c>
      <c r="O2555" s="18">
        <v>3.77</v>
      </c>
      <c r="P2555" s="18">
        <v>232.3</v>
      </c>
      <c r="Q2555" s="14" t="s">
        <v>27</v>
      </c>
      <c r="R2555" s="14" t="s">
        <v>28</v>
      </c>
      <c r="S2555" s="14" t="s">
        <v>89</v>
      </c>
      <c r="T2555" s="14" t="s">
        <v>90</v>
      </c>
      <c r="U2555" s="14" t="s">
        <v>43</v>
      </c>
      <c r="V2555" s="14" t="s">
        <v>3736</v>
      </c>
    </row>
    <row r="2556" spans="1:22" ht="17.100000000000001" customHeight="1" x14ac:dyDescent="0.25">
      <c r="A2556" s="28" t="s">
        <v>6865</v>
      </c>
      <c r="B2556" s="10">
        <v>45492</v>
      </c>
      <c r="C2556" s="9">
        <f t="shared" si="39"/>
        <v>2024</v>
      </c>
      <c r="D2556" s="9" t="str">
        <f>TEXT(salestable[[#This Row],[OrderDate]],"MMM")</f>
        <v>Jul</v>
      </c>
      <c r="E2556" s="9" t="s">
        <v>6866</v>
      </c>
      <c r="F2556" s="9" t="s">
        <v>1250</v>
      </c>
      <c r="G2556" s="9" t="s">
        <v>574</v>
      </c>
      <c r="H2556" s="9" t="s">
        <v>575</v>
      </c>
      <c r="I2556" s="9" t="s">
        <v>38</v>
      </c>
      <c r="J2556" s="9" t="s">
        <v>79</v>
      </c>
      <c r="K2556" s="25">
        <v>2</v>
      </c>
      <c r="L2556" s="11">
        <v>259.07</v>
      </c>
      <c r="M2556" s="12">
        <v>0.05</v>
      </c>
      <c r="N2556" s="13">
        <v>24.61</v>
      </c>
      <c r="O2556" s="13">
        <v>2.98</v>
      </c>
      <c r="P2556" s="13">
        <v>519.82000000000005</v>
      </c>
      <c r="Q2556" s="9" t="s">
        <v>69</v>
      </c>
      <c r="R2556" s="9" t="s">
        <v>28</v>
      </c>
      <c r="S2556" s="9" t="s">
        <v>228</v>
      </c>
      <c r="T2556" s="9" t="s">
        <v>82</v>
      </c>
      <c r="U2556" s="9" t="s">
        <v>43</v>
      </c>
      <c r="V2556" s="9" t="s">
        <v>4587</v>
      </c>
    </row>
    <row r="2557" spans="1:22" ht="17.100000000000001" customHeight="1" x14ac:dyDescent="0.25">
      <c r="A2557" s="29" t="s">
        <v>6867</v>
      </c>
      <c r="B2557" s="15">
        <v>44138</v>
      </c>
      <c r="C2557" s="9">
        <f t="shared" si="39"/>
        <v>2020</v>
      </c>
      <c r="D2557" s="9" t="str">
        <f>TEXT(salestable[[#This Row],[OrderDate]],"MMM")</f>
        <v>Nov</v>
      </c>
      <c r="E2557" s="14" t="s">
        <v>6868</v>
      </c>
      <c r="F2557" s="14" t="s">
        <v>336</v>
      </c>
      <c r="G2557" s="14" t="s">
        <v>469</v>
      </c>
      <c r="H2557" s="14" t="s">
        <v>470</v>
      </c>
      <c r="I2557" s="14" t="s">
        <v>50</v>
      </c>
      <c r="J2557" s="14" t="s">
        <v>39</v>
      </c>
      <c r="K2557" s="25">
        <v>4</v>
      </c>
      <c r="L2557" s="16">
        <v>496.11</v>
      </c>
      <c r="M2557" s="17">
        <v>0</v>
      </c>
      <c r="N2557" s="18">
        <v>238.13</v>
      </c>
      <c r="O2557" s="18">
        <v>8.6199999999999992</v>
      </c>
      <c r="P2557" s="18">
        <v>2231.19</v>
      </c>
      <c r="Q2557" s="14" t="s">
        <v>80</v>
      </c>
      <c r="R2557" s="14" t="s">
        <v>28</v>
      </c>
      <c r="S2557" s="14" t="s">
        <v>60</v>
      </c>
      <c r="T2557" s="14" t="s">
        <v>61</v>
      </c>
      <c r="U2557" s="14" t="s">
        <v>43</v>
      </c>
      <c r="V2557" s="14" t="s">
        <v>2727</v>
      </c>
    </row>
    <row r="2558" spans="1:22" ht="17.100000000000001" customHeight="1" x14ac:dyDescent="0.25">
      <c r="A2558" s="28" t="s">
        <v>6869</v>
      </c>
      <c r="B2558" s="10">
        <v>45190</v>
      </c>
      <c r="C2558" s="9">
        <f t="shared" si="39"/>
        <v>2023</v>
      </c>
      <c r="D2558" s="9" t="str">
        <f>TEXT(salestable[[#This Row],[OrderDate]],"MMM")</f>
        <v>Sep</v>
      </c>
      <c r="E2558" s="9" t="s">
        <v>6870</v>
      </c>
      <c r="F2558" s="9" t="s">
        <v>670</v>
      </c>
      <c r="G2558" s="9" t="s">
        <v>469</v>
      </c>
      <c r="H2558" s="9" t="s">
        <v>470</v>
      </c>
      <c r="I2558" s="9" t="s">
        <v>108</v>
      </c>
      <c r="J2558" s="9" t="s">
        <v>68</v>
      </c>
      <c r="K2558" s="25">
        <v>5</v>
      </c>
      <c r="L2558" s="11">
        <v>164.34</v>
      </c>
      <c r="M2558" s="12">
        <v>0</v>
      </c>
      <c r="N2558" s="13">
        <v>0</v>
      </c>
      <c r="O2558" s="13">
        <v>3.7</v>
      </c>
      <c r="P2558" s="13">
        <v>825.4</v>
      </c>
      <c r="Q2558" s="9" t="s">
        <v>69</v>
      </c>
      <c r="R2558" s="9" t="s">
        <v>28</v>
      </c>
      <c r="S2558" s="9" t="s">
        <v>100</v>
      </c>
      <c r="T2558" s="9" t="s">
        <v>101</v>
      </c>
      <c r="U2558" s="9" t="s">
        <v>31</v>
      </c>
      <c r="V2558" s="9" t="s">
        <v>3228</v>
      </c>
    </row>
    <row r="2559" spans="1:22" ht="17.100000000000001" customHeight="1" x14ac:dyDescent="0.25">
      <c r="A2559" s="29" t="s">
        <v>6871</v>
      </c>
      <c r="B2559" s="15">
        <v>44576</v>
      </c>
      <c r="C2559" s="9">
        <f t="shared" si="39"/>
        <v>2022</v>
      </c>
      <c r="D2559" s="9" t="str">
        <f>TEXT(salestable[[#This Row],[OrderDate]],"MMM")</f>
        <v>Jan</v>
      </c>
      <c r="E2559" s="14" t="s">
        <v>6872</v>
      </c>
      <c r="F2559" s="14" t="s">
        <v>55</v>
      </c>
      <c r="G2559" s="14" t="s">
        <v>261</v>
      </c>
      <c r="H2559" s="14" t="s">
        <v>262</v>
      </c>
      <c r="I2559" s="14" t="s">
        <v>108</v>
      </c>
      <c r="J2559" s="14" t="s">
        <v>68</v>
      </c>
      <c r="K2559" s="25">
        <v>4</v>
      </c>
      <c r="L2559" s="16">
        <v>156.71</v>
      </c>
      <c r="M2559" s="17">
        <v>0.15</v>
      </c>
      <c r="N2559" s="18">
        <v>26.64</v>
      </c>
      <c r="O2559" s="18">
        <v>13.44</v>
      </c>
      <c r="P2559" s="18">
        <v>572.89</v>
      </c>
      <c r="Q2559" s="14" t="s">
        <v>27</v>
      </c>
      <c r="R2559" s="14" t="s">
        <v>28</v>
      </c>
      <c r="S2559" s="14" t="s">
        <v>124</v>
      </c>
      <c r="T2559" s="14" t="s">
        <v>125</v>
      </c>
      <c r="U2559" s="14" t="s">
        <v>43</v>
      </c>
      <c r="V2559" s="14" t="s">
        <v>3460</v>
      </c>
    </row>
    <row r="2560" spans="1:22" ht="17.100000000000001" customHeight="1" x14ac:dyDescent="0.25">
      <c r="A2560" s="28" t="s">
        <v>6873</v>
      </c>
      <c r="B2560" s="10">
        <v>44722</v>
      </c>
      <c r="C2560" s="9">
        <f t="shared" si="39"/>
        <v>2022</v>
      </c>
      <c r="D2560" s="9" t="str">
        <f>TEXT(salestable[[#This Row],[OrderDate]],"MMM")</f>
        <v>Jun</v>
      </c>
      <c r="E2560" s="9" t="s">
        <v>6874</v>
      </c>
      <c r="F2560" s="9" t="s">
        <v>214</v>
      </c>
      <c r="G2560" s="9" t="s">
        <v>233</v>
      </c>
      <c r="H2560" s="9" t="s">
        <v>234</v>
      </c>
      <c r="I2560" s="9" t="s">
        <v>25</v>
      </c>
      <c r="J2560" s="9" t="s">
        <v>263</v>
      </c>
      <c r="K2560" s="25">
        <v>2</v>
      </c>
      <c r="L2560" s="11">
        <v>43.91</v>
      </c>
      <c r="M2560" s="12">
        <v>0.1</v>
      </c>
      <c r="N2560" s="13">
        <v>3.95</v>
      </c>
      <c r="O2560" s="13">
        <v>12.3</v>
      </c>
      <c r="P2560" s="13">
        <v>95.29</v>
      </c>
      <c r="Q2560" s="9" t="s">
        <v>27</v>
      </c>
      <c r="R2560" s="9" t="s">
        <v>132</v>
      </c>
      <c r="S2560" s="9" t="s">
        <v>139</v>
      </c>
      <c r="T2560" s="9" t="s">
        <v>140</v>
      </c>
      <c r="U2560" s="9" t="s">
        <v>43</v>
      </c>
      <c r="V2560" s="9" t="s">
        <v>4103</v>
      </c>
    </row>
    <row r="2561" spans="1:22" ht="17.100000000000001" customHeight="1" x14ac:dyDescent="0.25">
      <c r="A2561" s="29" t="s">
        <v>6875</v>
      </c>
      <c r="B2561" s="15">
        <v>44205</v>
      </c>
      <c r="C2561" s="9">
        <f t="shared" si="39"/>
        <v>2021</v>
      </c>
      <c r="D2561" s="9" t="str">
        <f>TEXT(salestable[[#This Row],[OrderDate]],"MMM")</f>
        <v>Jan</v>
      </c>
      <c r="E2561" s="14" t="s">
        <v>6876</v>
      </c>
      <c r="F2561" s="14" t="s">
        <v>2440</v>
      </c>
      <c r="G2561" s="14" t="s">
        <v>226</v>
      </c>
      <c r="H2561" s="14" t="s">
        <v>227</v>
      </c>
      <c r="I2561" s="14" t="s">
        <v>108</v>
      </c>
      <c r="J2561" s="14" t="s">
        <v>39</v>
      </c>
      <c r="K2561" s="25">
        <v>2</v>
      </c>
      <c r="L2561" s="16">
        <v>229.68</v>
      </c>
      <c r="M2561" s="17">
        <v>0</v>
      </c>
      <c r="N2561" s="18">
        <v>55.12</v>
      </c>
      <c r="O2561" s="18">
        <v>9.0500000000000007</v>
      </c>
      <c r="P2561" s="18">
        <v>523.53</v>
      </c>
      <c r="Q2561" s="14" t="s">
        <v>27</v>
      </c>
      <c r="R2561" s="14" t="s">
        <v>28</v>
      </c>
      <c r="S2561" s="14" t="s">
        <v>41</v>
      </c>
      <c r="T2561" s="14" t="s">
        <v>42</v>
      </c>
      <c r="U2561" s="14" t="s">
        <v>43</v>
      </c>
      <c r="V2561" s="14" t="s">
        <v>502</v>
      </c>
    </row>
    <row r="2562" spans="1:22" ht="17.100000000000001" customHeight="1" x14ac:dyDescent="0.25">
      <c r="A2562" s="28" t="s">
        <v>6877</v>
      </c>
      <c r="B2562" s="10">
        <v>44862</v>
      </c>
      <c r="C2562" s="9">
        <f t="shared" si="39"/>
        <v>2022</v>
      </c>
      <c r="D2562" s="9" t="str">
        <f>TEXT(salestable[[#This Row],[OrderDate]],"MMM")</f>
        <v>Oct</v>
      </c>
      <c r="E2562" s="9" t="s">
        <v>6878</v>
      </c>
      <c r="F2562" s="9" t="s">
        <v>55</v>
      </c>
      <c r="G2562" s="9" t="s">
        <v>286</v>
      </c>
      <c r="H2562" s="9" t="s">
        <v>287</v>
      </c>
      <c r="I2562" s="9" t="s">
        <v>50</v>
      </c>
      <c r="J2562" s="9" t="s">
        <v>26</v>
      </c>
      <c r="K2562" s="25">
        <v>5</v>
      </c>
      <c r="L2562" s="11">
        <v>192.73</v>
      </c>
      <c r="M2562" s="12">
        <v>0.1</v>
      </c>
      <c r="N2562" s="13">
        <v>69.38</v>
      </c>
      <c r="O2562" s="13">
        <v>5.43</v>
      </c>
      <c r="P2562" s="13">
        <v>942.09</v>
      </c>
      <c r="Q2562" s="9" t="s">
        <v>153</v>
      </c>
      <c r="R2562" s="9" t="s">
        <v>28</v>
      </c>
      <c r="S2562" s="9" t="s">
        <v>41</v>
      </c>
      <c r="T2562" s="9" t="s">
        <v>42</v>
      </c>
      <c r="U2562" s="9" t="s">
        <v>43</v>
      </c>
      <c r="V2562" s="9" t="s">
        <v>6879</v>
      </c>
    </row>
    <row r="2563" spans="1:22" ht="17.100000000000001" customHeight="1" x14ac:dyDescent="0.25">
      <c r="A2563" s="29" t="s">
        <v>6880</v>
      </c>
      <c r="B2563" s="15">
        <v>45195</v>
      </c>
      <c r="C2563" s="9">
        <f t="shared" si="39"/>
        <v>2023</v>
      </c>
      <c r="D2563" s="9" t="str">
        <f>TEXT(salestable[[#This Row],[OrderDate]],"MMM")</f>
        <v>Sep</v>
      </c>
      <c r="E2563" s="14" t="s">
        <v>5642</v>
      </c>
      <c r="F2563" s="14" t="s">
        <v>405</v>
      </c>
      <c r="G2563" s="14" t="s">
        <v>66</v>
      </c>
      <c r="H2563" s="14" t="s">
        <v>67</v>
      </c>
      <c r="I2563" s="14" t="s">
        <v>180</v>
      </c>
      <c r="J2563" s="14" t="s">
        <v>39</v>
      </c>
      <c r="K2563" s="25">
        <v>4</v>
      </c>
      <c r="L2563" s="16">
        <v>144.83000000000001</v>
      </c>
      <c r="M2563" s="17">
        <v>0</v>
      </c>
      <c r="N2563" s="18">
        <v>69.52</v>
      </c>
      <c r="O2563" s="18">
        <v>8.0500000000000007</v>
      </c>
      <c r="P2563" s="18">
        <v>656.89</v>
      </c>
      <c r="Q2563" s="14" t="s">
        <v>40</v>
      </c>
      <c r="R2563" s="14" t="s">
        <v>28</v>
      </c>
      <c r="S2563" s="14" t="s">
        <v>154</v>
      </c>
      <c r="T2563" s="14" t="s">
        <v>155</v>
      </c>
      <c r="U2563" s="14" t="s">
        <v>43</v>
      </c>
      <c r="V2563" s="14" t="s">
        <v>2249</v>
      </c>
    </row>
    <row r="2564" spans="1:22" ht="17.100000000000001" customHeight="1" x14ac:dyDescent="0.25">
      <c r="A2564" s="28" t="s">
        <v>6881</v>
      </c>
      <c r="B2564" s="10">
        <v>43959</v>
      </c>
      <c r="C2564" s="9">
        <f t="shared" ref="C2564:C2627" si="40">YEAR(B2564)</f>
        <v>2020</v>
      </c>
      <c r="D2564" s="9" t="str">
        <f>TEXT(salestable[[#This Row],[OrderDate]],"MMM")</f>
        <v>May</v>
      </c>
      <c r="E2564" s="9" t="s">
        <v>6882</v>
      </c>
      <c r="F2564" s="9" t="s">
        <v>1034</v>
      </c>
      <c r="G2564" s="9" t="s">
        <v>226</v>
      </c>
      <c r="H2564" s="9" t="s">
        <v>227</v>
      </c>
      <c r="I2564" s="9" t="s">
        <v>38</v>
      </c>
      <c r="J2564" s="9" t="s">
        <v>256</v>
      </c>
      <c r="K2564" s="25">
        <v>2</v>
      </c>
      <c r="L2564" s="11">
        <v>96.75</v>
      </c>
      <c r="M2564" s="12">
        <v>0.05</v>
      </c>
      <c r="N2564" s="13">
        <v>14.71</v>
      </c>
      <c r="O2564" s="13">
        <v>13.09</v>
      </c>
      <c r="P2564" s="13">
        <v>211.62</v>
      </c>
      <c r="Q2564" s="9" t="s">
        <v>69</v>
      </c>
      <c r="R2564" s="9" t="s">
        <v>132</v>
      </c>
      <c r="S2564" s="9" t="s">
        <v>154</v>
      </c>
      <c r="T2564" s="9" t="s">
        <v>155</v>
      </c>
      <c r="U2564" s="9" t="s">
        <v>31</v>
      </c>
      <c r="V2564" s="9" t="s">
        <v>6883</v>
      </c>
    </row>
    <row r="2565" spans="1:22" ht="17.100000000000001" customHeight="1" x14ac:dyDescent="0.25">
      <c r="A2565" s="29" t="s">
        <v>6884</v>
      </c>
      <c r="B2565" s="15">
        <v>44845</v>
      </c>
      <c r="C2565" s="9">
        <f t="shared" si="40"/>
        <v>2022</v>
      </c>
      <c r="D2565" s="9" t="str">
        <f>TEXT(salestable[[#This Row],[OrderDate]],"MMM")</f>
        <v>Oct</v>
      </c>
      <c r="E2565" s="14" t="s">
        <v>6885</v>
      </c>
      <c r="F2565" s="14" t="s">
        <v>1092</v>
      </c>
      <c r="G2565" s="14" t="s">
        <v>400</v>
      </c>
      <c r="H2565" s="14" t="s">
        <v>401</v>
      </c>
      <c r="I2565" s="14" t="s">
        <v>25</v>
      </c>
      <c r="J2565" s="14" t="s">
        <v>354</v>
      </c>
      <c r="K2565" s="25">
        <v>4</v>
      </c>
      <c r="L2565" s="16">
        <v>305.61</v>
      </c>
      <c r="M2565" s="17">
        <v>0.1</v>
      </c>
      <c r="N2565" s="18">
        <v>55.01</v>
      </c>
      <c r="O2565" s="18">
        <v>9.32</v>
      </c>
      <c r="P2565" s="18">
        <v>1164.53</v>
      </c>
      <c r="Q2565" s="14" t="s">
        <v>153</v>
      </c>
      <c r="R2565" s="14" t="s">
        <v>132</v>
      </c>
      <c r="S2565" s="14" t="s">
        <v>154</v>
      </c>
      <c r="T2565" s="14" t="s">
        <v>155</v>
      </c>
      <c r="U2565" s="14" t="s">
        <v>43</v>
      </c>
      <c r="V2565" s="14" t="s">
        <v>4230</v>
      </c>
    </row>
    <row r="2566" spans="1:22" ht="17.100000000000001" customHeight="1" x14ac:dyDescent="0.25">
      <c r="A2566" s="28" t="s">
        <v>6886</v>
      </c>
      <c r="B2566" s="10">
        <v>45630</v>
      </c>
      <c r="C2566" s="9">
        <f t="shared" si="40"/>
        <v>2024</v>
      </c>
      <c r="D2566" s="9" t="str">
        <f>TEXT(salestable[[#This Row],[OrderDate]],"MMM")</f>
        <v>Dec</v>
      </c>
      <c r="E2566" s="9" t="s">
        <v>6887</v>
      </c>
      <c r="F2566" s="9" t="s">
        <v>698</v>
      </c>
      <c r="G2566" s="9" t="s">
        <v>434</v>
      </c>
      <c r="H2566" s="9" t="s">
        <v>435</v>
      </c>
      <c r="I2566" s="9" t="s">
        <v>50</v>
      </c>
      <c r="J2566" s="9" t="s">
        <v>58</v>
      </c>
      <c r="K2566" s="25">
        <v>1</v>
      </c>
      <c r="L2566" s="11">
        <v>525.69000000000005</v>
      </c>
      <c r="M2566" s="12">
        <v>0.15</v>
      </c>
      <c r="N2566" s="13">
        <v>53.62</v>
      </c>
      <c r="O2566" s="13">
        <v>0.11</v>
      </c>
      <c r="P2566" s="13">
        <v>500.57</v>
      </c>
      <c r="Q2566" s="9" t="s">
        <v>69</v>
      </c>
      <c r="R2566" s="9" t="s">
        <v>28</v>
      </c>
      <c r="S2566" s="9" t="s">
        <v>210</v>
      </c>
      <c r="T2566" s="9" t="s">
        <v>42</v>
      </c>
      <c r="U2566" s="9" t="s">
        <v>72</v>
      </c>
      <c r="V2566" s="9" t="s">
        <v>366</v>
      </c>
    </row>
    <row r="2567" spans="1:22" ht="17.100000000000001" customHeight="1" x14ac:dyDescent="0.25">
      <c r="A2567" s="29" t="s">
        <v>6888</v>
      </c>
      <c r="B2567" s="15">
        <v>44499</v>
      </c>
      <c r="C2567" s="9">
        <f t="shared" si="40"/>
        <v>2021</v>
      </c>
      <c r="D2567" s="9" t="str">
        <f>TEXT(salestable[[#This Row],[OrderDate]],"MMM")</f>
        <v>Oct</v>
      </c>
      <c r="E2567" s="14" t="s">
        <v>6889</v>
      </c>
      <c r="F2567" s="14" t="s">
        <v>2168</v>
      </c>
      <c r="G2567" s="14" t="s">
        <v>530</v>
      </c>
      <c r="H2567" s="14" t="s">
        <v>531</v>
      </c>
      <c r="I2567" s="14" t="s">
        <v>25</v>
      </c>
      <c r="J2567" s="14" t="s">
        <v>256</v>
      </c>
      <c r="K2567" s="25">
        <v>4</v>
      </c>
      <c r="L2567" s="16">
        <v>60.96</v>
      </c>
      <c r="M2567" s="17">
        <v>0</v>
      </c>
      <c r="N2567" s="18">
        <v>19.510000000000002</v>
      </c>
      <c r="O2567" s="18">
        <v>7.16</v>
      </c>
      <c r="P2567" s="18">
        <v>270.51</v>
      </c>
      <c r="Q2567" s="14" t="s">
        <v>153</v>
      </c>
      <c r="R2567" s="14" t="s">
        <v>28</v>
      </c>
      <c r="S2567" s="14" t="s">
        <v>139</v>
      </c>
      <c r="T2567" s="14" t="s">
        <v>140</v>
      </c>
      <c r="U2567" s="14" t="s">
        <v>72</v>
      </c>
      <c r="V2567" s="14" t="s">
        <v>478</v>
      </c>
    </row>
    <row r="2568" spans="1:22" ht="17.100000000000001" customHeight="1" x14ac:dyDescent="0.25">
      <c r="A2568" s="28" t="s">
        <v>6890</v>
      </c>
      <c r="B2568" s="10">
        <v>45206</v>
      </c>
      <c r="C2568" s="9">
        <f t="shared" si="40"/>
        <v>2023</v>
      </c>
      <c r="D2568" s="9" t="str">
        <f>TEXT(salestable[[#This Row],[OrderDate]],"MMM")</f>
        <v>Oct</v>
      </c>
      <c r="E2568" s="9" t="s">
        <v>6891</v>
      </c>
      <c r="F2568" s="9" t="s">
        <v>1052</v>
      </c>
      <c r="G2568" s="9" t="s">
        <v>202</v>
      </c>
      <c r="H2568" s="9" t="s">
        <v>203</v>
      </c>
      <c r="I2568" s="9" t="s">
        <v>108</v>
      </c>
      <c r="J2568" s="9" t="s">
        <v>58</v>
      </c>
      <c r="K2568" s="25">
        <v>1</v>
      </c>
      <c r="L2568" s="11">
        <v>81.14</v>
      </c>
      <c r="M2568" s="12">
        <v>0</v>
      </c>
      <c r="N2568" s="13">
        <v>6.49</v>
      </c>
      <c r="O2568" s="13">
        <v>13.75</v>
      </c>
      <c r="P2568" s="13">
        <v>101.38</v>
      </c>
      <c r="Q2568" s="9" t="s">
        <v>27</v>
      </c>
      <c r="R2568" s="9" t="s">
        <v>132</v>
      </c>
      <c r="S2568" s="9" t="s">
        <v>71</v>
      </c>
      <c r="T2568" s="9" t="s">
        <v>42</v>
      </c>
      <c r="U2568" s="9" t="s">
        <v>43</v>
      </c>
      <c r="V2568" s="9" t="s">
        <v>6892</v>
      </c>
    </row>
    <row r="2569" spans="1:22" ht="17.100000000000001" customHeight="1" x14ac:dyDescent="0.25">
      <c r="A2569" s="29" t="s">
        <v>6893</v>
      </c>
      <c r="B2569" s="15">
        <v>45212</v>
      </c>
      <c r="C2569" s="9">
        <f t="shared" si="40"/>
        <v>2023</v>
      </c>
      <c r="D2569" s="9" t="str">
        <f>TEXT(salestable[[#This Row],[OrderDate]],"MMM")</f>
        <v>Oct</v>
      </c>
      <c r="E2569" s="14" t="s">
        <v>6894</v>
      </c>
      <c r="F2569" s="14" t="s">
        <v>1250</v>
      </c>
      <c r="G2569" s="14" t="s">
        <v>151</v>
      </c>
      <c r="H2569" s="14" t="s">
        <v>152</v>
      </c>
      <c r="I2569" s="14" t="s">
        <v>108</v>
      </c>
      <c r="J2569" s="14" t="s">
        <v>263</v>
      </c>
      <c r="K2569" s="25">
        <v>2</v>
      </c>
      <c r="L2569" s="16">
        <v>212.73</v>
      </c>
      <c r="M2569" s="17">
        <v>0.1</v>
      </c>
      <c r="N2569" s="18">
        <v>19.149999999999999</v>
      </c>
      <c r="O2569" s="18">
        <v>8.2100000000000009</v>
      </c>
      <c r="P2569" s="18">
        <v>410.27</v>
      </c>
      <c r="Q2569" s="14" t="s">
        <v>69</v>
      </c>
      <c r="R2569" s="14" t="s">
        <v>132</v>
      </c>
      <c r="S2569" s="14" t="s">
        <v>188</v>
      </c>
      <c r="T2569" s="14" t="s">
        <v>82</v>
      </c>
      <c r="U2569" s="14" t="s">
        <v>43</v>
      </c>
      <c r="V2569" s="14" t="s">
        <v>1796</v>
      </c>
    </row>
    <row r="2570" spans="1:22" ht="17.100000000000001" customHeight="1" x14ac:dyDescent="0.25">
      <c r="A2570" s="28" t="s">
        <v>6895</v>
      </c>
      <c r="B2570" s="10">
        <v>44347</v>
      </c>
      <c r="C2570" s="9">
        <f t="shared" si="40"/>
        <v>2021</v>
      </c>
      <c r="D2570" s="9" t="str">
        <f>TEXT(salestable[[#This Row],[OrderDate]],"MMM")</f>
        <v>May</v>
      </c>
      <c r="E2570" s="9" t="s">
        <v>6896</v>
      </c>
      <c r="F2570" s="9" t="s">
        <v>369</v>
      </c>
      <c r="G2570" s="9" t="s">
        <v>202</v>
      </c>
      <c r="H2570" s="9" t="s">
        <v>203</v>
      </c>
      <c r="I2570" s="9" t="s">
        <v>98</v>
      </c>
      <c r="J2570" s="9" t="s">
        <v>256</v>
      </c>
      <c r="K2570" s="25">
        <v>4</v>
      </c>
      <c r="L2570" s="11">
        <v>55.02</v>
      </c>
      <c r="M2570" s="12">
        <v>0</v>
      </c>
      <c r="N2570" s="13">
        <v>17.61</v>
      </c>
      <c r="O2570" s="13">
        <v>13.23</v>
      </c>
      <c r="P2570" s="13">
        <v>250.92</v>
      </c>
      <c r="Q2570" s="9" t="s">
        <v>80</v>
      </c>
      <c r="R2570" s="9" t="s">
        <v>28</v>
      </c>
      <c r="S2570" s="9" t="s">
        <v>51</v>
      </c>
      <c r="T2570" s="9" t="s">
        <v>42</v>
      </c>
      <c r="U2570" s="9" t="s">
        <v>43</v>
      </c>
      <c r="V2570" s="9" t="s">
        <v>6897</v>
      </c>
    </row>
    <row r="2571" spans="1:22" ht="17.100000000000001" customHeight="1" x14ac:dyDescent="0.25">
      <c r="A2571" s="29" t="s">
        <v>6898</v>
      </c>
      <c r="B2571" s="15">
        <v>45349</v>
      </c>
      <c r="C2571" s="9">
        <f t="shared" si="40"/>
        <v>2024</v>
      </c>
      <c r="D2571" s="9" t="str">
        <f>TEXT(salestable[[#This Row],[OrderDate]],"MMM")</f>
        <v>Feb</v>
      </c>
      <c r="E2571" s="14" t="s">
        <v>6899</v>
      </c>
      <c r="F2571" s="14" t="s">
        <v>275</v>
      </c>
      <c r="G2571" s="14" t="s">
        <v>226</v>
      </c>
      <c r="H2571" s="14" t="s">
        <v>227</v>
      </c>
      <c r="I2571" s="14" t="s">
        <v>108</v>
      </c>
      <c r="J2571" s="14" t="s">
        <v>354</v>
      </c>
      <c r="K2571" s="25">
        <v>4</v>
      </c>
      <c r="L2571" s="16">
        <v>145.34</v>
      </c>
      <c r="M2571" s="17">
        <v>0.05</v>
      </c>
      <c r="N2571" s="18">
        <v>66.28</v>
      </c>
      <c r="O2571" s="18">
        <v>3.77</v>
      </c>
      <c r="P2571" s="18">
        <v>622.34</v>
      </c>
      <c r="Q2571" s="14" t="s">
        <v>80</v>
      </c>
      <c r="R2571" s="14" t="s">
        <v>28</v>
      </c>
      <c r="S2571" s="14" t="s">
        <v>100</v>
      </c>
      <c r="T2571" s="14" t="s">
        <v>101</v>
      </c>
      <c r="U2571" s="14" t="s">
        <v>43</v>
      </c>
      <c r="V2571" s="14" t="s">
        <v>6900</v>
      </c>
    </row>
    <row r="2572" spans="1:22" ht="17.100000000000001" customHeight="1" x14ac:dyDescent="0.25">
      <c r="A2572" s="28" t="s">
        <v>6901</v>
      </c>
      <c r="B2572" s="10">
        <v>43916</v>
      </c>
      <c r="C2572" s="9">
        <f t="shared" si="40"/>
        <v>2020</v>
      </c>
      <c r="D2572" s="9" t="str">
        <f>TEXT(salestable[[#This Row],[OrderDate]],"MMM")</f>
        <v>Mar</v>
      </c>
      <c r="E2572" s="9" t="s">
        <v>6902</v>
      </c>
      <c r="F2572" s="9" t="s">
        <v>1103</v>
      </c>
      <c r="G2572" s="9" t="s">
        <v>286</v>
      </c>
      <c r="H2572" s="9" t="s">
        <v>287</v>
      </c>
      <c r="I2572" s="9" t="s">
        <v>108</v>
      </c>
      <c r="J2572" s="9" t="s">
        <v>263</v>
      </c>
      <c r="K2572" s="25">
        <v>2</v>
      </c>
      <c r="L2572" s="11">
        <v>449.94</v>
      </c>
      <c r="M2572" s="12">
        <v>0.25</v>
      </c>
      <c r="N2572" s="13">
        <v>80.989999999999995</v>
      </c>
      <c r="O2572" s="13">
        <v>0.8</v>
      </c>
      <c r="P2572" s="13">
        <v>756.7</v>
      </c>
      <c r="Q2572" s="9" t="s">
        <v>59</v>
      </c>
      <c r="R2572" s="9" t="s">
        <v>28</v>
      </c>
      <c r="S2572" s="9" t="s">
        <v>51</v>
      </c>
      <c r="T2572" s="9" t="s">
        <v>42</v>
      </c>
      <c r="U2572" s="9" t="s">
        <v>31</v>
      </c>
      <c r="V2572" s="9" t="s">
        <v>5065</v>
      </c>
    </row>
    <row r="2573" spans="1:22" ht="17.100000000000001" customHeight="1" x14ac:dyDescent="0.25">
      <c r="A2573" s="29" t="s">
        <v>6903</v>
      </c>
      <c r="B2573" s="15">
        <v>45029</v>
      </c>
      <c r="C2573" s="9">
        <f t="shared" si="40"/>
        <v>2023</v>
      </c>
      <c r="D2573" s="9" t="str">
        <f>TEXT(salestable[[#This Row],[OrderDate]],"MMM")</f>
        <v>Apr</v>
      </c>
      <c r="E2573" s="14" t="s">
        <v>6904</v>
      </c>
      <c r="F2573" s="14" t="s">
        <v>2168</v>
      </c>
      <c r="G2573" s="14" t="s">
        <v>469</v>
      </c>
      <c r="H2573" s="14" t="s">
        <v>470</v>
      </c>
      <c r="I2573" s="14" t="s">
        <v>180</v>
      </c>
      <c r="J2573" s="14" t="s">
        <v>256</v>
      </c>
      <c r="K2573" s="25">
        <v>1</v>
      </c>
      <c r="L2573" s="16">
        <v>146.47999999999999</v>
      </c>
      <c r="M2573" s="17">
        <v>0</v>
      </c>
      <c r="N2573" s="18">
        <v>11.72</v>
      </c>
      <c r="O2573" s="18">
        <v>5.37</v>
      </c>
      <c r="P2573" s="18">
        <v>163.57</v>
      </c>
      <c r="Q2573" s="14" t="s">
        <v>153</v>
      </c>
      <c r="R2573" s="14" t="s">
        <v>28</v>
      </c>
      <c r="S2573" s="14" t="s">
        <v>29</v>
      </c>
      <c r="T2573" s="14" t="s">
        <v>30</v>
      </c>
      <c r="U2573" s="14" t="s">
        <v>43</v>
      </c>
      <c r="V2573" s="14" t="s">
        <v>6905</v>
      </c>
    </row>
    <row r="2574" spans="1:22" ht="17.100000000000001" customHeight="1" x14ac:dyDescent="0.25">
      <c r="A2574" s="28" t="s">
        <v>6906</v>
      </c>
      <c r="B2574" s="10">
        <v>45047</v>
      </c>
      <c r="C2574" s="9">
        <f t="shared" si="40"/>
        <v>2023</v>
      </c>
      <c r="D2574" s="9" t="str">
        <f>TEXT(salestable[[#This Row],[OrderDate]],"MMM")</f>
        <v>May</v>
      </c>
      <c r="E2574" s="9" t="s">
        <v>6907</v>
      </c>
      <c r="F2574" s="9" t="s">
        <v>974</v>
      </c>
      <c r="G2574" s="9" t="s">
        <v>302</v>
      </c>
      <c r="H2574" s="9" t="s">
        <v>303</v>
      </c>
      <c r="I2574" s="9" t="s">
        <v>38</v>
      </c>
      <c r="J2574" s="9" t="s">
        <v>123</v>
      </c>
      <c r="K2574" s="25">
        <v>1</v>
      </c>
      <c r="L2574" s="11">
        <v>295.45</v>
      </c>
      <c r="M2574" s="12">
        <v>0</v>
      </c>
      <c r="N2574" s="13">
        <v>23.64</v>
      </c>
      <c r="O2574" s="13">
        <v>2.82</v>
      </c>
      <c r="P2574" s="13">
        <v>321.91000000000003</v>
      </c>
      <c r="Q2574" s="9" t="s">
        <v>69</v>
      </c>
      <c r="R2574" s="9" t="s">
        <v>28</v>
      </c>
      <c r="S2574" s="9" t="s">
        <v>228</v>
      </c>
      <c r="T2574" s="9" t="s">
        <v>82</v>
      </c>
      <c r="U2574" s="9" t="s">
        <v>31</v>
      </c>
      <c r="V2574" s="9" t="s">
        <v>1175</v>
      </c>
    </row>
    <row r="2575" spans="1:22" ht="17.100000000000001" customHeight="1" x14ac:dyDescent="0.25">
      <c r="A2575" s="29" t="s">
        <v>6908</v>
      </c>
      <c r="B2575" s="15">
        <v>44141</v>
      </c>
      <c r="C2575" s="9">
        <f t="shared" si="40"/>
        <v>2020</v>
      </c>
      <c r="D2575" s="9" t="str">
        <f>TEXT(salestable[[#This Row],[OrderDate]],"MMM")</f>
        <v>Nov</v>
      </c>
      <c r="E2575" s="14" t="s">
        <v>6909</v>
      </c>
      <c r="F2575" s="14" t="s">
        <v>702</v>
      </c>
      <c r="G2575" s="14" t="s">
        <v>434</v>
      </c>
      <c r="H2575" s="14" t="s">
        <v>435</v>
      </c>
      <c r="I2575" s="14" t="s">
        <v>108</v>
      </c>
      <c r="J2575" s="14" t="s">
        <v>58</v>
      </c>
      <c r="K2575" s="25">
        <v>3</v>
      </c>
      <c r="L2575" s="16">
        <v>81.36</v>
      </c>
      <c r="M2575" s="17">
        <v>0.1</v>
      </c>
      <c r="N2575" s="18">
        <v>10.98</v>
      </c>
      <c r="O2575" s="18">
        <v>12.06</v>
      </c>
      <c r="P2575" s="18">
        <v>242.71</v>
      </c>
      <c r="Q2575" s="14" t="s">
        <v>69</v>
      </c>
      <c r="R2575" s="14" t="s">
        <v>181</v>
      </c>
      <c r="S2575" s="14" t="s">
        <v>124</v>
      </c>
      <c r="T2575" s="14" t="s">
        <v>125</v>
      </c>
      <c r="U2575" s="14" t="s">
        <v>43</v>
      </c>
      <c r="V2575" s="14" t="s">
        <v>3405</v>
      </c>
    </row>
    <row r="2576" spans="1:22" ht="17.100000000000001" customHeight="1" x14ac:dyDescent="0.25">
      <c r="A2576" s="28" t="s">
        <v>6910</v>
      </c>
      <c r="B2576" s="10">
        <v>44973</v>
      </c>
      <c r="C2576" s="9">
        <f t="shared" si="40"/>
        <v>2023</v>
      </c>
      <c r="D2576" s="9" t="str">
        <f>TEXT(salestable[[#This Row],[OrderDate]],"MMM")</f>
        <v>Feb</v>
      </c>
      <c r="E2576" s="9" t="s">
        <v>6911</v>
      </c>
      <c r="F2576" s="9" t="s">
        <v>425</v>
      </c>
      <c r="G2576" s="9" t="s">
        <v>121</v>
      </c>
      <c r="H2576" s="9" t="s">
        <v>122</v>
      </c>
      <c r="I2576" s="9" t="s">
        <v>25</v>
      </c>
      <c r="J2576" s="9" t="s">
        <v>263</v>
      </c>
      <c r="K2576" s="25">
        <v>4</v>
      </c>
      <c r="L2576" s="11">
        <v>393.69</v>
      </c>
      <c r="M2576" s="12">
        <v>0.05</v>
      </c>
      <c r="N2576" s="13">
        <v>269.27999999999997</v>
      </c>
      <c r="O2576" s="13">
        <v>13.57</v>
      </c>
      <c r="P2576" s="13">
        <v>1778.87</v>
      </c>
      <c r="Q2576" s="9" t="s">
        <v>27</v>
      </c>
      <c r="R2576" s="9" t="s">
        <v>28</v>
      </c>
      <c r="S2576" s="9" t="s">
        <v>81</v>
      </c>
      <c r="T2576" s="9" t="s">
        <v>82</v>
      </c>
      <c r="U2576" s="9" t="s">
        <v>72</v>
      </c>
      <c r="V2576" s="9" t="s">
        <v>1415</v>
      </c>
    </row>
    <row r="2577" spans="1:22" ht="17.100000000000001" customHeight="1" x14ac:dyDescent="0.25">
      <c r="A2577" s="29" t="s">
        <v>6912</v>
      </c>
      <c r="B2577" s="15">
        <v>45072</v>
      </c>
      <c r="C2577" s="9">
        <f t="shared" si="40"/>
        <v>2023</v>
      </c>
      <c r="D2577" s="9" t="str">
        <f>TEXT(salestable[[#This Row],[OrderDate]],"MMM")</f>
        <v>May</v>
      </c>
      <c r="E2577" s="14" t="s">
        <v>6913</v>
      </c>
      <c r="F2577" s="14" t="s">
        <v>562</v>
      </c>
      <c r="G2577" s="14" t="s">
        <v>783</v>
      </c>
      <c r="H2577" s="14" t="s">
        <v>784</v>
      </c>
      <c r="I2577" s="14" t="s">
        <v>38</v>
      </c>
      <c r="J2577" s="14" t="s">
        <v>68</v>
      </c>
      <c r="K2577" s="25">
        <v>2</v>
      </c>
      <c r="L2577" s="16">
        <v>426.52</v>
      </c>
      <c r="M2577" s="17">
        <v>0.05</v>
      </c>
      <c r="N2577" s="18">
        <v>97.25</v>
      </c>
      <c r="O2577" s="18">
        <v>11.49</v>
      </c>
      <c r="P2577" s="18">
        <v>919.13</v>
      </c>
      <c r="Q2577" s="14" t="s">
        <v>27</v>
      </c>
      <c r="R2577" s="14" t="s">
        <v>28</v>
      </c>
      <c r="S2577" s="14" t="s">
        <v>89</v>
      </c>
      <c r="T2577" s="14" t="s">
        <v>90</v>
      </c>
      <c r="U2577" s="14" t="s">
        <v>43</v>
      </c>
      <c r="V2577" s="14" t="s">
        <v>4343</v>
      </c>
    </row>
    <row r="2578" spans="1:22" ht="17.100000000000001" customHeight="1" x14ac:dyDescent="0.25">
      <c r="A2578" s="28" t="s">
        <v>6914</v>
      </c>
      <c r="B2578" s="10">
        <v>44257</v>
      </c>
      <c r="C2578" s="9">
        <f t="shared" si="40"/>
        <v>2021</v>
      </c>
      <c r="D2578" s="9" t="str">
        <f>TEXT(salestable[[#This Row],[OrderDate]],"MMM")</f>
        <v>Mar</v>
      </c>
      <c r="E2578" s="9" t="s">
        <v>6915</v>
      </c>
      <c r="F2578" s="9" t="s">
        <v>177</v>
      </c>
      <c r="G2578" s="9" t="s">
        <v>226</v>
      </c>
      <c r="H2578" s="9" t="s">
        <v>227</v>
      </c>
      <c r="I2578" s="9" t="s">
        <v>108</v>
      </c>
      <c r="J2578" s="9" t="s">
        <v>354</v>
      </c>
      <c r="K2578" s="25">
        <v>2</v>
      </c>
      <c r="L2578" s="11">
        <v>285.58</v>
      </c>
      <c r="M2578" s="12">
        <v>0.2</v>
      </c>
      <c r="N2578" s="13">
        <v>36.549999999999997</v>
      </c>
      <c r="O2578" s="13">
        <v>7.8</v>
      </c>
      <c r="P2578" s="13">
        <v>501.28</v>
      </c>
      <c r="Q2578" s="9" t="s">
        <v>69</v>
      </c>
      <c r="R2578" s="9" t="s">
        <v>28</v>
      </c>
      <c r="S2578" s="9" t="s">
        <v>89</v>
      </c>
      <c r="T2578" s="9" t="s">
        <v>90</v>
      </c>
      <c r="U2578" s="9" t="s">
        <v>43</v>
      </c>
      <c r="V2578" s="9" t="s">
        <v>645</v>
      </c>
    </row>
    <row r="2579" spans="1:22" ht="17.100000000000001" customHeight="1" x14ac:dyDescent="0.25">
      <c r="A2579" s="29" t="s">
        <v>6916</v>
      </c>
      <c r="B2579" s="15">
        <v>45268</v>
      </c>
      <c r="C2579" s="9">
        <f t="shared" si="40"/>
        <v>2023</v>
      </c>
      <c r="D2579" s="9" t="str">
        <f>TEXT(salestable[[#This Row],[OrderDate]],"MMM")</f>
        <v>Dec</v>
      </c>
      <c r="E2579" s="14" t="s">
        <v>6917</v>
      </c>
      <c r="F2579" s="14" t="s">
        <v>171</v>
      </c>
      <c r="G2579" s="14" t="s">
        <v>574</v>
      </c>
      <c r="H2579" s="14" t="s">
        <v>575</v>
      </c>
      <c r="I2579" s="14" t="s">
        <v>50</v>
      </c>
      <c r="J2579" s="14" t="s">
        <v>58</v>
      </c>
      <c r="K2579" s="25">
        <v>2</v>
      </c>
      <c r="L2579" s="16">
        <v>252.09</v>
      </c>
      <c r="M2579" s="17">
        <v>0.2</v>
      </c>
      <c r="N2579" s="18">
        <v>20.170000000000002</v>
      </c>
      <c r="O2579" s="18">
        <v>2.97</v>
      </c>
      <c r="P2579" s="18">
        <v>426.48</v>
      </c>
      <c r="Q2579" s="14" t="s">
        <v>27</v>
      </c>
      <c r="R2579" s="14" t="s">
        <v>132</v>
      </c>
      <c r="S2579" s="14" t="s">
        <v>182</v>
      </c>
      <c r="T2579" s="14" t="s">
        <v>183</v>
      </c>
      <c r="U2579" s="14" t="s">
        <v>72</v>
      </c>
      <c r="V2579" s="14" t="s">
        <v>1155</v>
      </c>
    </row>
    <row r="2580" spans="1:22" ht="17.100000000000001" customHeight="1" x14ac:dyDescent="0.25">
      <c r="A2580" s="28" t="s">
        <v>6918</v>
      </c>
      <c r="B2580" s="10">
        <v>43944</v>
      </c>
      <c r="C2580" s="9">
        <f t="shared" si="40"/>
        <v>2020</v>
      </c>
      <c r="D2580" s="9" t="str">
        <f>TEXT(salestable[[#This Row],[OrderDate]],"MMM")</f>
        <v>Apr</v>
      </c>
      <c r="E2580" s="9" t="s">
        <v>6919</v>
      </c>
      <c r="F2580" s="9" t="s">
        <v>570</v>
      </c>
      <c r="G2580" s="9" t="s">
        <v>592</v>
      </c>
      <c r="H2580" s="9" t="s">
        <v>593</v>
      </c>
      <c r="I2580" s="9" t="s">
        <v>98</v>
      </c>
      <c r="J2580" s="9" t="s">
        <v>26</v>
      </c>
      <c r="K2580" s="25">
        <v>4</v>
      </c>
      <c r="L2580" s="11">
        <v>17.05</v>
      </c>
      <c r="M2580" s="12">
        <v>0.15</v>
      </c>
      <c r="N2580" s="13">
        <v>2.9</v>
      </c>
      <c r="O2580" s="13">
        <v>7.69</v>
      </c>
      <c r="P2580" s="13">
        <v>68.56</v>
      </c>
      <c r="Q2580" s="9" t="s">
        <v>27</v>
      </c>
      <c r="R2580" s="9" t="s">
        <v>28</v>
      </c>
      <c r="S2580" s="9" t="s">
        <v>29</v>
      </c>
      <c r="T2580" s="9" t="s">
        <v>30</v>
      </c>
      <c r="U2580" s="9" t="s">
        <v>43</v>
      </c>
      <c r="V2580" s="9" t="s">
        <v>1478</v>
      </c>
    </row>
    <row r="2581" spans="1:22" ht="17.100000000000001" customHeight="1" x14ac:dyDescent="0.25">
      <c r="A2581" s="29" t="s">
        <v>6920</v>
      </c>
      <c r="B2581" s="15">
        <v>44999</v>
      </c>
      <c r="C2581" s="9">
        <f t="shared" si="40"/>
        <v>2023</v>
      </c>
      <c r="D2581" s="9" t="str">
        <f>TEXT(salestable[[#This Row],[OrderDate]],"MMM")</f>
        <v>Mar</v>
      </c>
      <c r="E2581" s="14" t="s">
        <v>6921</v>
      </c>
      <c r="F2581" s="14" t="s">
        <v>1408</v>
      </c>
      <c r="G2581" s="14" t="s">
        <v>121</v>
      </c>
      <c r="H2581" s="14" t="s">
        <v>122</v>
      </c>
      <c r="I2581" s="14" t="s">
        <v>50</v>
      </c>
      <c r="J2581" s="14" t="s">
        <v>39</v>
      </c>
      <c r="K2581" s="25">
        <v>5</v>
      </c>
      <c r="L2581" s="16">
        <v>519.75</v>
      </c>
      <c r="M2581" s="17">
        <v>0.3</v>
      </c>
      <c r="N2581" s="18">
        <v>218.29</v>
      </c>
      <c r="O2581" s="18">
        <v>10.59</v>
      </c>
      <c r="P2581" s="18">
        <v>2048</v>
      </c>
      <c r="Q2581" s="14" t="s">
        <v>27</v>
      </c>
      <c r="R2581" s="14" t="s">
        <v>28</v>
      </c>
      <c r="S2581" s="14" t="s">
        <v>228</v>
      </c>
      <c r="T2581" s="14" t="s">
        <v>82</v>
      </c>
      <c r="U2581" s="14" t="s">
        <v>43</v>
      </c>
      <c r="V2581" s="14" t="s">
        <v>6922</v>
      </c>
    </row>
    <row r="2582" spans="1:22" ht="17.100000000000001" customHeight="1" x14ac:dyDescent="0.25">
      <c r="A2582" s="28" t="s">
        <v>6923</v>
      </c>
      <c r="B2582" s="10">
        <v>45392</v>
      </c>
      <c r="C2582" s="9">
        <f t="shared" si="40"/>
        <v>2024</v>
      </c>
      <c r="D2582" s="9" t="str">
        <f>TEXT(salestable[[#This Row],[OrderDate]],"MMM")</f>
        <v>Apr</v>
      </c>
      <c r="E2582" s="9" t="s">
        <v>6924</v>
      </c>
      <c r="F2582" s="9" t="s">
        <v>271</v>
      </c>
      <c r="G2582" s="9" t="s">
        <v>172</v>
      </c>
      <c r="H2582" s="9" t="s">
        <v>173</v>
      </c>
      <c r="I2582" s="9" t="s">
        <v>98</v>
      </c>
      <c r="J2582" s="9" t="s">
        <v>79</v>
      </c>
      <c r="K2582" s="25">
        <v>2</v>
      </c>
      <c r="L2582" s="11">
        <v>499.56</v>
      </c>
      <c r="M2582" s="12">
        <v>0</v>
      </c>
      <c r="N2582" s="13">
        <v>49.96</v>
      </c>
      <c r="O2582" s="13">
        <v>9.14</v>
      </c>
      <c r="P2582" s="13">
        <v>1058.22</v>
      </c>
      <c r="Q2582" s="9" t="s">
        <v>40</v>
      </c>
      <c r="R2582" s="9" t="s">
        <v>99</v>
      </c>
      <c r="S2582" s="9" t="s">
        <v>182</v>
      </c>
      <c r="T2582" s="9" t="s">
        <v>183</v>
      </c>
      <c r="U2582" s="9" t="s">
        <v>31</v>
      </c>
      <c r="V2582" s="9" t="s">
        <v>6925</v>
      </c>
    </row>
    <row r="2583" spans="1:22" ht="17.100000000000001" customHeight="1" x14ac:dyDescent="0.25">
      <c r="A2583" s="29" t="s">
        <v>6926</v>
      </c>
      <c r="B2583" s="15">
        <v>45502</v>
      </c>
      <c r="C2583" s="9">
        <f t="shared" si="40"/>
        <v>2024</v>
      </c>
      <c r="D2583" s="9" t="str">
        <f>TEXT(salestable[[#This Row],[OrderDate]],"MMM")</f>
        <v>Jul</v>
      </c>
      <c r="E2583" s="14" t="s">
        <v>6927</v>
      </c>
      <c r="F2583" s="14" t="s">
        <v>1034</v>
      </c>
      <c r="G2583" s="14" t="s">
        <v>530</v>
      </c>
      <c r="H2583" s="14" t="s">
        <v>531</v>
      </c>
      <c r="I2583" s="14" t="s">
        <v>38</v>
      </c>
      <c r="J2583" s="14" t="s">
        <v>79</v>
      </c>
      <c r="K2583" s="25">
        <v>2</v>
      </c>
      <c r="L2583" s="16">
        <v>94.33</v>
      </c>
      <c r="M2583" s="17">
        <v>0.15</v>
      </c>
      <c r="N2583" s="18">
        <v>19.239999999999998</v>
      </c>
      <c r="O2583" s="18">
        <v>10.06</v>
      </c>
      <c r="P2583" s="18">
        <v>189.66</v>
      </c>
      <c r="Q2583" s="14" t="s">
        <v>69</v>
      </c>
      <c r="R2583" s="14" t="s">
        <v>28</v>
      </c>
      <c r="S2583" s="14" t="s">
        <v>228</v>
      </c>
      <c r="T2583" s="14" t="s">
        <v>82</v>
      </c>
      <c r="U2583" s="14" t="s">
        <v>72</v>
      </c>
      <c r="V2583" s="14" t="s">
        <v>1834</v>
      </c>
    </row>
    <row r="2584" spans="1:22" ht="17.100000000000001" customHeight="1" x14ac:dyDescent="0.25">
      <c r="A2584" s="28" t="s">
        <v>6928</v>
      </c>
      <c r="B2584" s="10">
        <v>44133</v>
      </c>
      <c r="C2584" s="9">
        <f t="shared" si="40"/>
        <v>2020</v>
      </c>
      <c r="D2584" s="9" t="str">
        <f>TEXT(salestable[[#This Row],[OrderDate]],"MMM")</f>
        <v>Oct</v>
      </c>
      <c r="E2584" s="9" t="s">
        <v>5452</v>
      </c>
      <c r="F2584" s="9" t="s">
        <v>1593</v>
      </c>
      <c r="G2584" s="9" t="s">
        <v>386</v>
      </c>
      <c r="H2584" s="9" t="s">
        <v>387</v>
      </c>
      <c r="I2584" s="9" t="s">
        <v>108</v>
      </c>
      <c r="J2584" s="9" t="s">
        <v>109</v>
      </c>
      <c r="K2584" s="25">
        <v>5</v>
      </c>
      <c r="L2584" s="11">
        <v>336.05</v>
      </c>
      <c r="M2584" s="12">
        <v>0</v>
      </c>
      <c r="N2584" s="13">
        <v>84.01</v>
      </c>
      <c r="O2584" s="13">
        <v>0.38</v>
      </c>
      <c r="P2584" s="13">
        <v>1764.64</v>
      </c>
      <c r="Q2584" s="9" t="s">
        <v>69</v>
      </c>
      <c r="R2584" s="9" t="s">
        <v>28</v>
      </c>
      <c r="S2584" s="9" t="s">
        <v>139</v>
      </c>
      <c r="T2584" s="9" t="s">
        <v>140</v>
      </c>
      <c r="U2584" s="9" t="s">
        <v>43</v>
      </c>
      <c r="V2584" s="9" t="s">
        <v>3286</v>
      </c>
    </row>
    <row r="2585" spans="1:22" ht="17.100000000000001" customHeight="1" x14ac:dyDescent="0.25">
      <c r="A2585" s="29" t="s">
        <v>6929</v>
      </c>
      <c r="B2585" s="15">
        <v>44574</v>
      </c>
      <c r="C2585" s="9">
        <f t="shared" si="40"/>
        <v>2022</v>
      </c>
      <c r="D2585" s="9" t="str">
        <f>TEXT(salestable[[#This Row],[OrderDate]],"MMM")</f>
        <v>Jan</v>
      </c>
      <c r="E2585" s="14" t="s">
        <v>6930</v>
      </c>
      <c r="F2585" s="14" t="s">
        <v>566</v>
      </c>
      <c r="G2585" s="14" t="s">
        <v>48</v>
      </c>
      <c r="H2585" s="14" t="s">
        <v>49</v>
      </c>
      <c r="I2585" s="14" t="s">
        <v>98</v>
      </c>
      <c r="J2585" s="14" t="s">
        <v>109</v>
      </c>
      <c r="K2585" s="25">
        <v>2</v>
      </c>
      <c r="L2585" s="16">
        <v>271.57</v>
      </c>
      <c r="M2585" s="17">
        <v>0</v>
      </c>
      <c r="N2585" s="18">
        <v>27.16</v>
      </c>
      <c r="O2585" s="18">
        <v>7.06</v>
      </c>
      <c r="P2585" s="18">
        <v>577.36</v>
      </c>
      <c r="Q2585" s="14" t="s">
        <v>40</v>
      </c>
      <c r="R2585" s="14" t="s">
        <v>28</v>
      </c>
      <c r="S2585" s="14" t="s">
        <v>221</v>
      </c>
      <c r="T2585" s="14" t="s">
        <v>222</v>
      </c>
      <c r="U2585" s="14" t="s">
        <v>31</v>
      </c>
      <c r="V2585" s="14" t="s">
        <v>3775</v>
      </c>
    </row>
    <row r="2586" spans="1:22" ht="17.100000000000001" customHeight="1" x14ac:dyDescent="0.25">
      <c r="A2586" s="28" t="s">
        <v>6931</v>
      </c>
      <c r="B2586" s="10">
        <v>44418</v>
      </c>
      <c r="C2586" s="9">
        <f t="shared" si="40"/>
        <v>2021</v>
      </c>
      <c r="D2586" s="9" t="str">
        <f>TEXT(salestable[[#This Row],[OrderDate]],"MMM")</f>
        <v>Aug</v>
      </c>
      <c r="E2586" s="9" t="s">
        <v>6932</v>
      </c>
      <c r="F2586" s="9" t="s">
        <v>611</v>
      </c>
      <c r="G2586" s="9" t="s">
        <v>783</v>
      </c>
      <c r="H2586" s="9" t="s">
        <v>784</v>
      </c>
      <c r="I2586" s="9" t="s">
        <v>25</v>
      </c>
      <c r="J2586" s="9" t="s">
        <v>354</v>
      </c>
      <c r="K2586" s="25">
        <v>4</v>
      </c>
      <c r="L2586" s="11">
        <v>502.47</v>
      </c>
      <c r="M2586" s="12">
        <v>0.15</v>
      </c>
      <c r="N2586" s="13">
        <v>136.66999999999999</v>
      </c>
      <c r="O2586" s="13">
        <v>4.28</v>
      </c>
      <c r="P2586" s="13">
        <v>1849.35</v>
      </c>
      <c r="Q2586" s="9" t="s">
        <v>69</v>
      </c>
      <c r="R2586" s="9" t="s">
        <v>28</v>
      </c>
      <c r="S2586" s="9" t="s">
        <v>339</v>
      </c>
      <c r="T2586" s="9" t="s">
        <v>82</v>
      </c>
      <c r="U2586" s="9" t="s">
        <v>43</v>
      </c>
      <c r="V2586" s="9" t="s">
        <v>3029</v>
      </c>
    </row>
    <row r="2587" spans="1:22" ht="17.100000000000001" customHeight="1" x14ac:dyDescent="0.25">
      <c r="A2587" s="29" t="s">
        <v>6933</v>
      </c>
      <c r="B2587" s="15">
        <v>44817</v>
      </c>
      <c r="C2587" s="9">
        <f t="shared" si="40"/>
        <v>2022</v>
      </c>
      <c r="D2587" s="9" t="str">
        <f>TEXT(salestable[[#This Row],[OrderDate]],"MMM")</f>
        <v>Sep</v>
      </c>
      <c r="E2587" s="14" t="s">
        <v>6934</v>
      </c>
      <c r="F2587" s="14" t="s">
        <v>35</v>
      </c>
      <c r="G2587" s="14" t="s">
        <v>574</v>
      </c>
      <c r="H2587" s="14" t="s">
        <v>575</v>
      </c>
      <c r="I2587" s="14" t="s">
        <v>25</v>
      </c>
      <c r="J2587" s="14" t="s">
        <v>123</v>
      </c>
      <c r="K2587" s="25">
        <v>5</v>
      </c>
      <c r="L2587" s="16">
        <v>208</v>
      </c>
      <c r="M2587" s="17">
        <v>0</v>
      </c>
      <c r="N2587" s="18">
        <v>187.2</v>
      </c>
      <c r="O2587" s="18">
        <v>10.35</v>
      </c>
      <c r="P2587" s="18">
        <v>1237.55</v>
      </c>
      <c r="Q2587" s="14" t="s">
        <v>69</v>
      </c>
      <c r="R2587" s="14" t="s">
        <v>28</v>
      </c>
      <c r="S2587" s="14" t="s">
        <v>228</v>
      </c>
      <c r="T2587" s="14" t="s">
        <v>82</v>
      </c>
      <c r="U2587" s="14" t="s">
        <v>72</v>
      </c>
      <c r="V2587" s="14" t="s">
        <v>535</v>
      </c>
    </row>
    <row r="2588" spans="1:22" ht="17.100000000000001" customHeight="1" x14ac:dyDescent="0.25">
      <c r="A2588" s="28" t="s">
        <v>6935</v>
      </c>
      <c r="B2588" s="10">
        <v>44175</v>
      </c>
      <c r="C2588" s="9">
        <f t="shared" si="40"/>
        <v>2020</v>
      </c>
      <c r="D2588" s="9" t="str">
        <f>TEXT(salestable[[#This Row],[OrderDate]],"MMM")</f>
        <v>Dec</v>
      </c>
      <c r="E2588" s="9" t="s">
        <v>6936</v>
      </c>
      <c r="F2588" s="9" t="s">
        <v>611</v>
      </c>
      <c r="G2588" s="9" t="s">
        <v>244</v>
      </c>
      <c r="H2588" s="9" t="s">
        <v>245</v>
      </c>
      <c r="I2588" s="9" t="s">
        <v>180</v>
      </c>
      <c r="J2588" s="9" t="s">
        <v>39</v>
      </c>
      <c r="K2588" s="25">
        <v>3</v>
      </c>
      <c r="L2588" s="11">
        <v>91.81</v>
      </c>
      <c r="M2588" s="12">
        <v>0</v>
      </c>
      <c r="N2588" s="13">
        <v>22.03</v>
      </c>
      <c r="O2588" s="13">
        <v>5.82</v>
      </c>
      <c r="P2588" s="13">
        <v>303.27999999999997</v>
      </c>
      <c r="Q2588" s="9" t="s">
        <v>69</v>
      </c>
      <c r="R2588" s="9" t="s">
        <v>28</v>
      </c>
      <c r="S2588" s="9" t="s">
        <v>60</v>
      </c>
      <c r="T2588" s="9" t="s">
        <v>61</v>
      </c>
      <c r="U2588" s="9" t="s">
        <v>43</v>
      </c>
      <c r="V2588" s="9" t="s">
        <v>4060</v>
      </c>
    </row>
    <row r="2589" spans="1:22" ht="17.100000000000001" customHeight="1" x14ac:dyDescent="0.25">
      <c r="A2589" s="29" t="s">
        <v>6937</v>
      </c>
      <c r="B2589" s="15">
        <v>44644</v>
      </c>
      <c r="C2589" s="9">
        <f t="shared" si="40"/>
        <v>2022</v>
      </c>
      <c r="D2589" s="9" t="str">
        <f>TEXT(salestable[[#This Row],[OrderDate]],"MMM")</f>
        <v>Mar</v>
      </c>
      <c r="E2589" s="14" t="s">
        <v>6938</v>
      </c>
      <c r="F2589" s="14" t="s">
        <v>542</v>
      </c>
      <c r="G2589" s="14" t="s">
        <v>23</v>
      </c>
      <c r="H2589" s="14" t="s">
        <v>24</v>
      </c>
      <c r="I2589" s="14" t="s">
        <v>25</v>
      </c>
      <c r="J2589" s="14" t="s">
        <v>39</v>
      </c>
      <c r="K2589" s="25">
        <v>5</v>
      </c>
      <c r="L2589" s="16">
        <v>368.17</v>
      </c>
      <c r="M2589" s="17">
        <v>0.15</v>
      </c>
      <c r="N2589" s="18">
        <v>187.77</v>
      </c>
      <c r="O2589" s="18">
        <v>11.86</v>
      </c>
      <c r="P2589" s="18">
        <v>1764.35</v>
      </c>
      <c r="Q2589" s="14" t="s">
        <v>59</v>
      </c>
      <c r="R2589" s="14" t="s">
        <v>28</v>
      </c>
      <c r="S2589" s="14" t="s">
        <v>154</v>
      </c>
      <c r="T2589" s="14" t="s">
        <v>155</v>
      </c>
      <c r="U2589" s="14" t="s">
        <v>43</v>
      </c>
      <c r="V2589" s="14" t="s">
        <v>6661</v>
      </c>
    </row>
    <row r="2590" spans="1:22" ht="17.100000000000001" customHeight="1" x14ac:dyDescent="0.25">
      <c r="A2590" s="28" t="s">
        <v>6939</v>
      </c>
      <c r="B2590" s="10">
        <v>44631</v>
      </c>
      <c r="C2590" s="9">
        <f t="shared" si="40"/>
        <v>2022</v>
      </c>
      <c r="D2590" s="9" t="str">
        <f>TEXT(salestable[[#This Row],[OrderDate]],"MMM")</f>
        <v>Mar</v>
      </c>
      <c r="E2590" s="9" t="s">
        <v>6940</v>
      </c>
      <c r="F2590" s="9" t="s">
        <v>1314</v>
      </c>
      <c r="G2590" s="9" t="s">
        <v>374</v>
      </c>
      <c r="H2590" s="9" t="s">
        <v>375</v>
      </c>
      <c r="I2590" s="9" t="s">
        <v>98</v>
      </c>
      <c r="J2590" s="9" t="s">
        <v>256</v>
      </c>
      <c r="K2590" s="25">
        <v>1</v>
      </c>
      <c r="L2590" s="11">
        <v>22.5</v>
      </c>
      <c r="M2590" s="12">
        <v>0.05</v>
      </c>
      <c r="N2590" s="13">
        <v>2.56</v>
      </c>
      <c r="O2590" s="13">
        <v>5.35</v>
      </c>
      <c r="P2590" s="13">
        <v>29.28</v>
      </c>
      <c r="Q2590" s="9" t="s">
        <v>69</v>
      </c>
      <c r="R2590" s="9" t="s">
        <v>28</v>
      </c>
      <c r="S2590" s="9" t="s">
        <v>139</v>
      </c>
      <c r="T2590" s="9" t="s">
        <v>140</v>
      </c>
      <c r="U2590" s="9" t="s">
        <v>235</v>
      </c>
      <c r="V2590" s="9" t="s">
        <v>3286</v>
      </c>
    </row>
    <row r="2591" spans="1:22" ht="17.100000000000001" customHeight="1" x14ac:dyDescent="0.25">
      <c r="A2591" s="29" t="s">
        <v>6941</v>
      </c>
      <c r="B2591" s="15">
        <v>44855</v>
      </c>
      <c r="C2591" s="9">
        <f t="shared" si="40"/>
        <v>2022</v>
      </c>
      <c r="D2591" s="9" t="str">
        <f>TEXT(salestable[[#This Row],[OrderDate]],"MMM")</f>
        <v>Oct</v>
      </c>
      <c r="E2591" s="14" t="s">
        <v>6942</v>
      </c>
      <c r="F2591" s="14" t="s">
        <v>772</v>
      </c>
      <c r="G2591" s="14" t="s">
        <v>280</v>
      </c>
      <c r="H2591" s="14" t="s">
        <v>281</v>
      </c>
      <c r="I2591" s="14" t="s">
        <v>180</v>
      </c>
      <c r="J2591" s="14" t="s">
        <v>39</v>
      </c>
      <c r="K2591" s="25">
        <v>3</v>
      </c>
      <c r="L2591" s="16">
        <v>118.12</v>
      </c>
      <c r="M2591" s="17">
        <v>0.05</v>
      </c>
      <c r="N2591" s="18">
        <v>60.6</v>
      </c>
      <c r="O2591" s="18">
        <v>8.43</v>
      </c>
      <c r="P2591" s="18">
        <v>405.67</v>
      </c>
      <c r="Q2591" s="14" t="s">
        <v>153</v>
      </c>
      <c r="R2591" s="14" t="s">
        <v>181</v>
      </c>
      <c r="S2591" s="14" t="s">
        <v>221</v>
      </c>
      <c r="T2591" s="14" t="s">
        <v>222</v>
      </c>
      <c r="U2591" s="14" t="s">
        <v>43</v>
      </c>
      <c r="V2591" s="14" t="s">
        <v>3886</v>
      </c>
    </row>
    <row r="2592" spans="1:22" ht="17.100000000000001" customHeight="1" x14ac:dyDescent="0.25">
      <c r="A2592" s="28" t="s">
        <v>6943</v>
      </c>
      <c r="B2592" s="10">
        <v>45001</v>
      </c>
      <c r="C2592" s="9">
        <f t="shared" si="40"/>
        <v>2023</v>
      </c>
      <c r="D2592" s="9" t="str">
        <f>TEXT(salestable[[#This Row],[OrderDate]],"MMM")</f>
        <v>Mar</v>
      </c>
      <c r="E2592" s="9" t="s">
        <v>6944</v>
      </c>
      <c r="F2592" s="9" t="s">
        <v>485</v>
      </c>
      <c r="G2592" s="9" t="s">
        <v>319</v>
      </c>
      <c r="H2592" s="9" t="s">
        <v>320</v>
      </c>
      <c r="I2592" s="9" t="s">
        <v>38</v>
      </c>
      <c r="J2592" s="9" t="s">
        <v>26</v>
      </c>
      <c r="K2592" s="25">
        <v>2</v>
      </c>
      <c r="L2592" s="11">
        <v>132.41</v>
      </c>
      <c r="M2592" s="12">
        <v>0</v>
      </c>
      <c r="N2592" s="13">
        <v>47.67</v>
      </c>
      <c r="O2592" s="13">
        <v>8.16</v>
      </c>
      <c r="P2592" s="13">
        <v>320.64999999999998</v>
      </c>
      <c r="Q2592" s="9" t="s">
        <v>40</v>
      </c>
      <c r="R2592" s="9" t="s">
        <v>28</v>
      </c>
      <c r="S2592" s="9" t="s">
        <v>154</v>
      </c>
      <c r="T2592" s="9" t="s">
        <v>155</v>
      </c>
      <c r="U2592" s="9" t="s">
        <v>43</v>
      </c>
      <c r="V2592" s="9" t="s">
        <v>3383</v>
      </c>
    </row>
    <row r="2593" spans="1:22" ht="17.100000000000001" customHeight="1" x14ac:dyDescent="0.25">
      <c r="A2593" s="29" t="s">
        <v>6945</v>
      </c>
      <c r="B2593" s="15">
        <v>45141</v>
      </c>
      <c r="C2593" s="9">
        <f t="shared" si="40"/>
        <v>2023</v>
      </c>
      <c r="D2593" s="9" t="str">
        <f>TEXT(salestable[[#This Row],[OrderDate]],"MMM")</f>
        <v>Aug</v>
      </c>
      <c r="E2593" s="14" t="s">
        <v>6946</v>
      </c>
      <c r="F2593" s="14" t="s">
        <v>731</v>
      </c>
      <c r="G2593" s="14" t="s">
        <v>380</v>
      </c>
      <c r="H2593" s="14" t="s">
        <v>381</v>
      </c>
      <c r="I2593" s="14" t="s">
        <v>25</v>
      </c>
      <c r="J2593" s="14" t="s">
        <v>109</v>
      </c>
      <c r="K2593" s="25">
        <v>2</v>
      </c>
      <c r="L2593" s="16">
        <v>555.09</v>
      </c>
      <c r="M2593" s="17">
        <v>0.2</v>
      </c>
      <c r="N2593" s="18">
        <v>71.05</v>
      </c>
      <c r="O2593" s="18">
        <v>1.07</v>
      </c>
      <c r="P2593" s="18">
        <v>960.26</v>
      </c>
      <c r="Q2593" s="14" t="s">
        <v>40</v>
      </c>
      <c r="R2593" s="14" t="s">
        <v>28</v>
      </c>
      <c r="S2593" s="14" t="s">
        <v>339</v>
      </c>
      <c r="T2593" s="14" t="s">
        <v>82</v>
      </c>
      <c r="U2593" s="14" t="s">
        <v>43</v>
      </c>
      <c r="V2593" s="14" t="s">
        <v>250</v>
      </c>
    </row>
    <row r="2594" spans="1:22" ht="17.100000000000001" customHeight="1" x14ac:dyDescent="0.25">
      <c r="A2594" s="28" t="s">
        <v>6947</v>
      </c>
      <c r="B2594" s="10">
        <v>45508</v>
      </c>
      <c r="C2594" s="9">
        <f t="shared" si="40"/>
        <v>2024</v>
      </c>
      <c r="D2594" s="9" t="str">
        <f>TEXT(salestable[[#This Row],[OrderDate]],"MMM")</f>
        <v>Aug</v>
      </c>
      <c r="E2594" s="9" t="s">
        <v>1055</v>
      </c>
      <c r="F2594" s="9" t="s">
        <v>637</v>
      </c>
      <c r="G2594" s="9" t="s">
        <v>106</v>
      </c>
      <c r="H2594" s="9" t="s">
        <v>107</v>
      </c>
      <c r="I2594" s="9" t="s">
        <v>108</v>
      </c>
      <c r="J2594" s="9" t="s">
        <v>58</v>
      </c>
      <c r="K2594" s="25">
        <v>4</v>
      </c>
      <c r="L2594" s="11">
        <v>245.97</v>
      </c>
      <c r="M2594" s="12">
        <v>0.15</v>
      </c>
      <c r="N2594" s="13">
        <v>66.900000000000006</v>
      </c>
      <c r="O2594" s="13">
        <v>14.61</v>
      </c>
      <c r="P2594" s="13">
        <v>917.81</v>
      </c>
      <c r="Q2594" s="9" t="s">
        <v>40</v>
      </c>
      <c r="R2594" s="9" t="s">
        <v>132</v>
      </c>
      <c r="S2594" s="9" t="s">
        <v>188</v>
      </c>
      <c r="T2594" s="9" t="s">
        <v>82</v>
      </c>
      <c r="U2594" s="9" t="s">
        <v>43</v>
      </c>
      <c r="V2594" s="9" t="s">
        <v>6948</v>
      </c>
    </row>
    <row r="2595" spans="1:22" ht="17.100000000000001" customHeight="1" x14ac:dyDescent="0.25">
      <c r="A2595" s="29" t="s">
        <v>6949</v>
      </c>
      <c r="B2595" s="15">
        <v>44907</v>
      </c>
      <c r="C2595" s="9">
        <f t="shared" si="40"/>
        <v>2022</v>
      </c>
      <c r="D2595" s="9" t="str">
        <f>TEXT(salestable[[#This Row],[OrderDate]],"MMM")</f>
        <v>Dec</v>
      </c>
      <c r="E2595" s="14" t="s">
        <v>6950</v>
      </c>
      <c r="F2595" s="14" t="s">
        <v>1408</v>
      </c>
      <c r="G2595" s="14" t="s">
        <v>530</v>
      </c>
      <c r="H2595" s="14" t="s">
        <v>531</v>
      </c>
      <c r="I2595" s="14" t="s">
        <v>108</v>
      </c>
      <c r="J2595" s="14" t="s">
        <v>68</v>
      </c>
      <c r="K2595" s="25">
        <v>2</v>
      </c>
      <c r="L2595" s="16">
        <v>159.34</v>
      </c>
      <c r="M2595" s="17">
        <v>0</v>
      </c>
      <c r="N2595" s="18">
        <v>57.36</v>
      </c>
      <c r="O2595" s="18">
        <v>13.04</v>
      </c>
      <c r="P2595" s="18">
        <v>389.08</v>
      </c>
      <c r="Q2595" s="14" t="s">
        <v>27</v>
      </c>
      <c r="R2595" s="14" t="s">
        <v>28</v>
      </c>
      <c r="S2595" s="14" t="s">
        <v>71</v>
      </c>
      <c r="T2595" s="14" t="s">
        <v>42</v>
      </c>
      <c r="U2595" s="14" t="s">
        <v>43</v>
      </c>
      <c r="V2595" s="14" t="s">
        <v>6481</v>
      </c>
    </row>
    <row r="2596" spans="1:22" ht="17.100000000000001" customHeight="1" x14ac:dyDescent="0.25">
      <c r="A2596" s="28" t="s">
        <v>6951</v>
      </c>
      <c r="B2596" s="10">
        <v>45158</v>
      </c>
      <c r="C2596" s="9">
        <f t="shared" si="40"/>
        <v>2023</v>
      </c>
      <c r="D2596" s="9" t="str">
        <f>TEXT(salestable[[#This Row],[OrderDate]],"MMM")</f>
        <v>Aug</v>
      </c>
      <c r="E2596" s="9" t="s">
        <v>4245</v>
      </c>
      <c r="F2596" s="9" t="s">
        <v>461</v>
      </c>
      <c r="G2596" s="9" t="s">
        <v>812</v>
      </c>
      <c r="H2596" s="9" t="s">
        <v>813</v>
      </c>
      <c r="I2596" s="9" t="s">
        <v>98</v>
      </c>
      <c r="J2596" s="9" t="s">
        <v>26</v>
      </c>
      <c r="K2596" s="25">
        <v>1</v>
      </c>
      <c r="L2596" s="11">
        <v>39.03</v>
      </c>
      <c r="M2596" s="12">
        <v>0</v>
      </c>
      <c r="N2596" s="13">
        <v>3.12</v>
      </c>
      <c r="O2596" s="13">
        <v>6.39</v>
      </c>
      <c r="P2596" s="13">
        <v>48.54</v>
      </c>
      <c r="Q2596" s="9" t="s">
        <v>40</v>
      </c>
      <c r="R2596" s="9" t="s">
        <v>28</v>
      </c>
      <c r="S2596" s="9" t="s">
        <v>339</v>
      </c>
      <c r="T2596" s="9" t="s">
        <v>82</v>
      </c>
      <c r="U2596" s="9" t="s">
        <v>91</v>
      </c>
      <c r="V2596" s="9" t="s">
        <v>3992</v>
      </c>
    </row>
    <row r="2597" spans="1:22" ht="17.100000000000001" customHeight="1" x14ac:dyDescent="0.25">
      <c r="A2597" s="29" t="s">
        <v>6952</v>
      </c>
      <c r="B2597" s="15">
        <v>44923</v>
      </c>
      <c r="C2597" s="9">
        <f t="shared" si="40"/>
        <v>2022</v>
      </c>
      <c r="D2597" s="9" t="str">
        <f>TEXT(salestable[[#This Row],[OrderDate]],"MMM")</f>
        <v>Dec</v>
      </c>
      <c r="E2597" s="14" t="s">
        <v>6953</v>
      </c>
      <c r="F2597" s="14" t="s">
        <v>1943</v>
      </c>
      <c r="G2597" s="14" t="s">
        <v>87</v>
      </c>
      <c r="H2597" s="14" t="s">
        <v>88</v>
      </c>
      <c r="I2597" s="14" t="s">
        <v>25</v>
      </c>
      <c r="J2597" s="14" t="s">
        <v>109</v>
      </c>
      <c r="K2597" s="25">
        <v>3</v>
      </c>
      <c r="L2597" s="16">
        <v>35.35</v>
      </c>
      <c r="M2597" s="17">
        <v>0</v>
      </c>
      <c r="N2597" s="18">
        <v>8.48</v>
      </c>
      <c r="O2597" s="18">
        <v>2.4</v>
      </c>
      <c r="P2597" s="18">
        <v>116.93</v>
      </c>
      <c r="Q2597" s="14" t="s">
        <v>27</v>
      </c>
      <c r="R2597" s="14" t="s">
        <v>132</v>
      </c>
      <c r="S2597" s="14" t="s">
        <v>182</v>
      </c>
      <c r="T2597" s="14" t="s">
        <v>183</v>
      </c>
      <c r="U2597" s="14" t="s">
        <v>43</v>
      </c>
      <c r="V2597" s="14" t="s">
        <v>452</v>
      </c>
    </row>
    <row r="2598" spans="1:22" ht="17.100000000000001" customHeight="1" x14ac:dyDescent="0.25">
      <c r="A2598" s="28" t="s">
        <v>6954</v>
      </c>
      <c r="B2598" s="10">
        <v>44191</v>
      </c>
      <c r="C2598" s="9">
        <f t="shared" si="40"/>
        <v>2020</v>
      </c>
      <c r="D2598" s="9" t="str">
        <f>TEXT(salestable[[#This Row],[OrderDate]],"MMM")</f>
        <v>Dec</v>
      </c>
      <c r="E2598" s="9" t="s">
        <v>6955</v>
      </c>
      <c r="F2598" s="9" t="s">
        <v>624</v>
      </c>
      <c r="G2598" s="9" t="s">
        <v>261</v>
      </c>
      <c r="H2598" s="9" t="s">
        <v>262</v>
      </c>
      <c r="I2598" s="9" t="s">
        <v>108</v>
      </c>
      <c r="J2598" s="9" t="s">
        <v>123</v>
      </c>
      <c r="K2598" s="25">
        <v>4</v>
      </c>
      <c r="L2598" s="11">
        <v>275.68</v>
      </c>
      <c r="M2598" s="12">
        <v>0.05</v>
      </c>
      <c r="N2598" s="13">
        <v>52.38</v>
      </c>
      <c r="O2598" s="13">
        <v>13.98</v>
      </c>
      <c r="P2598" s="13">
        <v>1113.94</v>
      </c>
      <c r="Q2598" s="9" t="s">
        <v>80</v>
      </c>
      <c r="R2598" s="9" t="s">
        <v>28</v>
      </c>
      <c r="S2598" s="9" t="s">
        <v>188</v>
      </c>
      <c r="T2598" s="9" t="s">
        <v>82</v>
      </c>
      <c r="U2598" s="9" t="s">
        <v>72</v>
      </c>
      <c r="V2598" s="9" t="s">
        <v>3533</v>
      </c>
    </row>
    <row r="2599" spans="1:22" ht="17.100000000000001" customHeight="1" x14ac:dyDescent="0.25">
      <c r="A2599" s="29" t="s">
        <v>6956</v>
      </c>
      <c r="B2599" s="15">
        <v>45456</v>
      </c>
      <c r="C2599" s="9">
        <f t="shared" si="40"/>
        <v>2024</v>
      </c>
      <c r="D2599" s="9" t="str">
        <f>TEXT(salestable[[#This Row],[OrderDate]],"MMM")</f>
        <v>Jun</v>
      </c>
      <c r="E2599" s="14" t="s">
        <v>6957</v>
      </c>
      <c r="F2599" s="14" t="s">
        <v>451</v>
      </c>
      <c r="G2599" s="14" t="s">
        <v>337</v>
      </c>
      <c r="H2599" s="14" t="s">
        <v>338</v>
      </c>
      <c r="I2599" s="14" t="s">
        <v>180</v>
      </c>
      <c r="J2599" s="14" t="s">
        <v>123</v>
      </c>
      <c r="K2599" s="25">
        <v>1</v>
      </c>
      <c r="L2599" s="16">
        <v>340.12</v>
      </c>
      <c r="M2599" s="17">
        <v>0.05</v>
      </c>
      <c r="N2599" s="18">
        <v>16.16</v>
      </c>
      <c r="O2599" s="18">
        <v>9.35</v>
      </c>
      <c r="P2599" s="18">
        <v>348.62</v>
      </c>
      <c r="Q2599" s="14" t="s">
        <v>59</v>
      </c>
      <c r="R2599" s="14" t="s">
        <v>28</v>
      </c>
      <c r="S2599" s="14" t="s">
        <v>210</v>
      </c>
      <c r="T2599" s="14" t="s">
        <v>42</v>
      </c>
      <c r="U2599" s="14" t="s">
        <v>43</v>
      </c>
      <c r="V2599" s="14" t="s">
        <v>6958</v>
      </c>
    </row>
    <row r="2600" spans="1:22" ht="17.100000000000001" customHeight="1" x14ac:dyDescent="0.25">
      <c r="A2600" s="28" t="s">
        <v>6959</v>
      </c>
      <c r="B2600" s="10">
        <v>45074</v>
      </c>
      <c r="C2600" s="9">
        <f t="shared" si="40"/>
        <v>2023</v>
      </c>
      <c r="D2600" s="9" t="str">
        <f>TEXT(salestable[[#This Row],[OrderDate]],"MMM")</f>
        <v>May</v>
      </c>
      <c r="E2600" s="9" t="s">
        <v>6960</v>
      </c>
      <c r="F2600" s="9" t="s">
        <v>1264</v>
      </c>
      <c r="G2600" s="9" t="s">
        <v>521</v>
      </c>
      <c r="H2600" s="9" t="s">
        <v>522</v>
      </c>
      <c r="I2600" s="9" t="s">
        <v>108</v>
      </c>
      <c r="J2600" s="9" t="s">
        <v>123</v>
      </c>
      <c r="K2600" s="25">
        <v>3</v>
      </c>
      <c r="L2600" s="11">
        <v>132.06</v>
      </c>
      <c r="M2600" s="12">
        <v>0.05</v>
      </c>
      <c r="N2600" s="13">
        <v>0</v>
      </c>
      <c r="O2600" s="13">
        <v>6.42</v>
      </c>
      <c r="P2600" s="13">
        <v>382.79</v>
      </c>
      <c r="Q2600" s="9" t="s">
        <v>69</v>
      </c>
      <c r="R2600" s="9" t="s">
        <v>28</v>
      </c>
      <c r="S2600" s="9" t="s">
        <v>145</v>
      </c>
      <c r="T2600" s="9" t="s">
        <v>146</v>
      </c>
      <c r="U2600" s="9" t="s">
        <v>91</v>
      </c>
      <c r="V2600" s="9" t="s">
        <v>5381</v>
      </c>
    </row>
    <row r="2601" spans="1:22" ht="17.100000000000001" customHeight="1" x14ac:dyDescent="0.25">
      <c r="A2601" s="29" t="s">
        <v>6961</v>
      </c>
      <c r="B2601" s="15">
        <v>44840</v>
      </c>
      <c r="C2601" s="9">
        <f t="shared" si="40"/>
        <v>2022</v>
      </c>
      <c r="D2601" s="9" t="str">
        <f>TEXT(salestable[[#This Row],[OrderDate]],"MMM")</f>
        <v>Oct</v>
      </c>
      <c r="E2601" s="14" t="s">
        <v>6962</v>
      </c>
      <c r="F2601" s="14" t="s">
        <v>542</v>
      </c>
      <c r="G2601" s="14" t="s">
        <v>302</v>
      </c>
      <c r="H2601" s="14" t="s">
        <v>303</v>
      </c>
      <c r="I2601" s="14" t="s">
        <v>50</v>
      </c>
      <c r="J2601" s="14" t="s">
        <v>68</v>
      </c>
      <c r="K2601" s="25">
        <v>4</v>
      </c>
      <c r="L2601" s="16">
        <v>172.27</v>
      </c>
      <c r="M2601" s="17">
        <v>0.05</v>
      </c>
      <c r="N2601" s="18">
        <v>52.37</v>
      </c>
      <c r="O2601" s="18">
        <v>3.04</v>
      </c>
      <c r="P2601" s="18">
        <v>710.04</v>
      </c>
      <c r="Q2601" s="14" t="s">
        <v>80</v>
      </c>
      <c r="R2601" s="14" t="s">
        <v>132</v>
      </c>
      <c r="S2601" s="14" t="s">
        <v>51</v>
      </c>
      <c r="T2601" s="14" t="s">
        <v>42</v>
      </c>
      <c r="U2601" s="14" t="s">
        <v>43</v>
      </c>
      <c r="V2601" s="14" t="s">
        <v>5399</v>
      </c>
    </row>
    <row r="2602" spans="1:22" ht="17.100000000000001" customHeight="1" x14ac:dyDescent="0.25">
      <c r="A2602" s="28" t="s">
        <v>6963</v>
      </c>
      <c r="B2602" s="10">
        <v>44534</v>
      </c>
      <c r="C2602" s="9">
        <f t="shared" si="40"/>
        <v>2021</v>
      </c>
      <c r="D2602" s="9" t="str">
        <f>TEXT(salestable[[#This Row],[OrderDate]],"MMM")</f>
        <v>Dec</v>
      </c>
      <c r="E2602" s="9" t="s">
        <v>6964</v>
      </c>
      <c r="F2602" s="9" t="s">
        <v>1107</v>
      </c>
      <c r="G2602" s="9" t="s">
        <v>261</v>
      </c>
      <c r="H2602" s="9" t="s">
        <v>262</v>
      </c>
      <c r="I2602" s="9" t="s">
        <v>180</v>
      </c>
      <c r="J2602" s="9" t="s">
        <v>109</v>
      </c>
      <c r="K2602" s="25">
        <v>5</v>
      </c>
      <c r="L2602" s="11">
        <v>559.46</v>
      </c>
      <c r="M2602" s="12">
        <v>0</v>
      </c>
      <c r="N2602" s="13">
        <v>139.86000000000001</v>
      </c>
      <c r="O2602" s="13">
        <v>6.23</v>
      </c>
      <c r="P2602" s="13">
        <v>2943.39</v>
      </c>
      <c r="Q2602" s="9" t="s">
        <v>27</v>
      </c>
      <c r="R2602" s="9" t="s">
        <v>132</v>
      </c>
      <c r="S2602" s="9" t="s">
        <v>139</v>
      </c>
      <c r="T2602" s="9" t="s">
        <v>140</v>
      </c>
      <c r="U2602" s="9" t="s">
        <v>43</v>
      </c>
      <c r="V2602" s="9" t="s">
        <v>1896</v>
      </c>
    </row>
    <row r="2603" spans="1:22" ht="17.100000000000001" customHeight="1" x14ac:dyDescent="0.25">
      <c r="A2603" s="29" t="s">
        <v>6965</v>
      </c>
      <c r="B2603" s="15">
        <v>44405</v>
      </c>
      <c r="C2603" s="9">
        <f t="shared" si="40"/>
        <v>2021</v>
      </c>
      <c r="D2603" s="9" t="str">
        <f>TEXT(salestable[[#This Row],[OrderDate]],"MMM")</f>
        <v>Jul</v>
      </c>
      <c r="E2603" s="14" t="s">
        <v>6966</v>
      </c>
      <c r="F2603" s="14" t="s">
        <v>2575</v>
      </c>
      <c r="G2603" s="14" t="s">
        <v>36</v>
      </c>
      <c r="H2603" s="14" t="s">
        <v>37</v>
      </c>
      <c r="I2603" s="14" t="s">
        <v>180</v>
      </c>
      <c r="J2603" s="14" t="s">
        <v>256</v>
      </c>
      <c r="K2603" s="25">
        <v>2</v>
      </c>
      <c r="L2603" s="16">
        <v>131.43</v>
      </c>
      <c r="M2603" s="17">
        <v>0.05</v>
      </c>
      <c r="N2603" s="18">
        <v>19.98</v>
      </c>
      <c r="O2603" s="18">
        <v>5.31</v>
      </c>
      <c r="P2603" s="18">
        <v>275.01</v>
      </c>
      <c r="Q2603" s="14" t="s">
        <v>153</v>
      </c>
      <c r="R2603" s="14" t="s">
        <v>28</v>
      </c>
      <c r="S2603" s="14" t="s">
        <v>166</v>
      </c>
      <c r="T2603" s="14" t="s">
        <v>167</v>
      </c>
      <c r="U2603" s="14" t="s">
        <v>31</v>
      </c>
      <c r="V2603" s="14" t="s">
        <v>6967</v>
      </c>
    </row>
    <row r="2604" spans="1:22" ht="17.100000000000001" customHeight="1" x14ac:dyDescent="0.25">
      <c r="A2604" s="28" t="s">
        <v>6968</v>
      </c>
      <c r="B2604" s="10">
        <v>45439</v>
      </c>
      <c r="C2604" s="9">
        <f t="shared" si="40"/>
        <v>2024</v>
      </c>
      <c r="D2604" s="9" t="str">
        <f>TEXT(salestable[[#This Row],[OrderDate]],"MMM")</f>
        <v>May</v>
      </c>
      <c r="E2604" s="9" t="s">
        <v>4651</v>
      </c>
      <c r="F2604" s="9" t="s">
        <v>497</v>
      </c>
      <c r="G2604" s="9" t="s">
        <v>530</v>
      </c>
      <c r="H2604" s="9" t="s">
        <v>531</v>
      </c>
      <c r="I2604" s="9" t="s">
        <v>180</v>
      </c>
      <c r="J2604" s="9" t="s">
        <v>26</v>
      </c>
      <c r="K2604" s="25">
        <v>2</v>
      </c>
      <c r="L2604" s="11">
        <v>308.75</v>
      </c>
      <c r="M2604" s="12">
        <v>0</v>
      </c>
      <c r="N2604" s="13">
        <v>74.099999999999994</v>
      </c>
      <c r="O2604" s="13">
        <v>13.33</v>
      </c>
      <c r="P2604" s="13">
        <v>704.93</v>
      </c>
      <c r="Q2604" s="9" t="s">
        <v>40</v>
      </c>
      <c r="R2604" s="9" t="s">
        <v>28</v>
      </c>
      <c r="S2604" s="9" t="s">
        <v>41</v>
      </c>
      <c r="T2604" s="9" t="s">
        <v>42</v>
      </c>
      <c r="U2604" s="9" t="s">
        <v>72</v>
      </c>
      <c r="V2604" s="9" t="s">
        <v>2935</v>
      </c>
    </row>
    <row r="2605" spans="1:22" ht="17.100000000000001" customHeight="1" x14ac:dyDescent="0.25">
      <c r="A2605" s="29" t="s">
        <v>6969</v>
      </c>
      <c r="B2605" s="15">
        <v>45015</v>
      </c>
      <c r="C2605" s="9">
        <f t="shared" si="40"/>
        <v>2023</v>
      </c>
      <c r="D2605" s="9" t="str">
        <f>TEXT(salestable[[#This Row],[OrderDate]],"MMM")</f>
        <v>Mar</v>
      </c>
      <c r="E2605" s="14" t="s">
        <v>6970</v>
      </c>
      <c r="F2605" s="14" t="s">
        <v>1120</v>
      </c>
      <c r="G2605" s="14" t="s">
        <v>56</v>
      </c>
      <c r="H2605" s="14" t="s">
        <v>57</v>
      </c>
      <c r="I2605" s="14" t="s">
        <v>108</v>
      </c>
      <c r="J2605" s="14" t="s">
        <v>354</v>
      </c>
      <c r="K2605" s="25">
        <v>1</v>
      </c>
      <c r="L2605" s="16">
        <v>523.41</v>
      </c>
      <c r="M2605" s="17">
        <v>0.05</v>
      </c>
      <c r="N2605" s="18">
        <v>39.78</v>
      </c>
      <c r="O2605" s="18">
        <v>2.64</v>
      </c>
      <c r="P2605" s="18">
        <v>539.66</v>
      </c>
      <c r="Q2605" s="14" t="s">
        <v>153</v>
      </c>
      <c r="R2605" s="14" t="s">
        <v>28</v>
      </c>
      <c r="S2605" s="14" t="s">
        <v>60</v>
      </c>
      <c r="T2605" s="14" t="s">
        <v>61</v>
      </c>
      <c r="U2605" s="14" t="s">
        <v>43</v>
      </c>
      <c r="V2605" s="14" t="s">
        <v>2019</v>
      </c>
    </row>
    <row r="2606" spans="1:22" ht="17.100000000000001" customHeight="1" x14ac:dyDescent="0.25">
      <c r="A2606" s="28" t="s">
        <v>6971</v>
      </c>
      <c r="B2606" s="10">
        <v>45535</v>
      </c>
      <c r="C2606" s="9">
        <f t="shared" si="40"/>
        <v>2024</v>
      </c>
      <c r="D2606" s="9" t="str">
        <f>TEXT(salestable[[#This Row],[OrderDate]],"MMM")</f>
        <v>Aug</v>
      </c>
      <c r="E2606" s="9" t="s">
        <v>6972</v>
      </c>
      <c r="F2606" s="9" t="s">
        <v>591</v>
      </c>
      <c r="G2606" s="9" t="s">
        <v>812</v>
      </c>
      <c r="H2606" s="9" t="s">
        <v>813</v>
      </c>
      <c r="I2606" s="9" t="s">
        <v>108</v>
      </c>
      <c r="J2606" s="9" t="s">
        <v>26</v>
      </c>
      <c r="K2606" s="25">
        <v>2</v>
      </c>
      <c r="L2606" s="11">
        <v>363.28</v>
      </c>
      <c r="M2606" s="12">
        <v>0.2</v>
      </c>
      <c r="N2606" s="13">
        <v>69.75</v>
      </c>
      <c r="O2606" s="13">
        <v>13.22</v>
      </c>
      <c r="P2606" s="13">
        <v>664.22</v>
      </c>
      <c r="Q2606" s="9" t="s">
        <v>27</v>
      </c>
      <c r="R2606" s="9" t="s">
        <v>28</v>
      </c>
      <c r="S2606" s="9" t="s">
        <v>29</v>
      </c>
      <c r="T2606" s="9" t="s">
        <v>30</v>
      </c>
      <c r="U2606" s="9" t="s">
        <v>43</v>
      </c>
      <c r="V2606" s="9" t="s">
        <v>6973</v>
      </c>
    </row>
    <row r="2607" spans="1:22" ht="17.100000000000001" customHeight="1" x14ac:dyDescent="0.25">
      <c r="A2607" s="29" t="s">
        <v>6974</v>
      </c>
      <c r="B2607" s="15">
        <v>44943</v>
      </c>
      <c r="C2607" s="9">
        <f t="shared" si="40"/>
        <v>2023</v>
      </c>
      <c r="D2607" s="9" t="str">
        <f>TEXT(salestable[[#This Row],[OrderDate]],"MMM")</f>
        <v>Jan</v>
      </c>
      <c r="E2607" s="14" t="s">
        <v>6975</v>
      </c>
      <c r="F2607" s="14" t="s">
        <v>291</v>
      </c>
      <c r="G2607" s="14" t="s">
        <v>391</v>
      </c>
      <c r="H2607" s="14" t="s">
        <v>392</v>
      </c>
      <c r="I2607" s="14" t="s">
        <v>98</v>
      </c>
      <c r="J2607" s="14" t="s">
        <v>58</v>
      </c>
      <c r="K2607" s="25">
        <v>4</v>
      </c>
      <c r="L2607" s="16">
        <v>373.38</v>
      </c>
      <c r="M2607" s="17">
        <v>0.1</v>
      </c>
      <c r="N2607" s="18">
        <v>107.53</v>
      </c>
      <c r="O2607" s="18">
        <v>4.92</v>
      </c>
      <c r="P2607" s="18">
        <v>1456.62</v>
      </c>
      <c r="Q2607" s="14" t="s">
        <v>69</v>
      </c>
      <c r="R2607" s="14" t="s">
        <v>28</v>
      </c>
      <c r="S2607" s="14" t="s">
        <v>145</v>
      </c>
      <c r="T2607" s="14" t="s">
        <v>146</v>
      </c>
      <c r="U2607" s="14" t="s">
        <v>72</v>
      </c>
      <c r="V2607" s="14" t="s">
        <v>1902</v>
      </c>
    </row>
    <row r="2608" spans="1:22" ht="17.100000000000001" customHeight="1" x14ac:dyDescent="0.25">
      <c r="A2608" s="28" t="s">
        <v>6976</v>
      </c>
      <c r="B2608" s="10">
        <v>44518</v>
      </c>
      <c r="C2608" s="9">
        <f t="shared" si="40"/>
        <v>2021</v>
      </c>
      <c r="D2608" s="9" t="str">
        <f>TEXT(salestable[[#This Row],[OrderDate]],"MMM")</f>
        <v>Nov</v>
      </c>
      <c r="E2608" s="9" t="s">
        <v>6977</v>
      </c>
      <c r="F2608" s="9" t="s">
        <v>55</v>
      </c>
      <c r="G2608" s="9" t="s">
        <v>675</v>
      </c>
      <c r="H2608" s="9" t="s">
        <v>676</v>
      </c>
      <c r="I2608" s="9" t="s">
        <v>25</v>
      </c>
      <c r="J2608" s="9" t="s">
        <v>68</v>
      </c>
      <c r="K2608" s="25">
        <v>3</v>
      </c>
      <c r="L2608" s="11">
        <v>322.98</v>
      </c>
      <c r="M2608" s="12">
        <v>0</v>
      </c>
      <c r="N2608" s="13">
        <v>77.52</v>
      </c>
      <c r="O2608" s="13">
        <v>14.82</v>
      </c>
      <c r="P2608" s="13">
        <v>1061.28</v>
      </c>
      <c r="Q2608" s="9" t="s">
        <v>40</v>
      </c>
      <c r="R2608" s="9" t="s">
        <v>28</v>
      </c>
      <c r="S2608" s="9" t="s">
        <v>210</v>
      </c>
      <c r="T2608" s="9" t="s">
        <v>42</v>
      </c>
      <c r="U2608" s="9" t="s">
        <v>43</v>
      </c>
      <c r="V2608" s="9" t="s">
        <v>4954</v>
      </c>
    </row>
    <row r="2609" spans="1:22" ht="17.100000000000001" customHeight="1" x14ac:dyDescent="0.25">
      <c r="A2609" s="29" t="s">
        <v>6978</v>
      </c>
      <c r="B2609" s="15">
        <v>44611</v>
      </c>
      <c r="C2609" s="9">
        <f t="shared" si="40"/>
        <v>2022</v>
      </c>
      <c r="D2609" s="9" t="str">
        <f>TEXT(salestable[[#This Row],[OrderDate]],"MMM")</f>
        <v>Feb</v>
      </c>
      <c r="E2609" s="14" t="s">
        <v>6979</v>
      </c>
      <c r="F2609" s="14" t="s">
        <v>260</v>
      </c>
      <c r="G2609" s="14" t="s">
        <v>202</v>
      </c>
      <c r="H2609" s="14" t="s">
        <v>203</v>
      </c>
      <c r="I2609" s="14" t="s">
        <v>25</v>
      </c>
      <c r="J2609" s="14" t="s">
        <v>79</v>
      </c>
      <c r="K2609" s="25">
        <v>3</v>
      </c>
      <c r="L2609" s="16">
        <v>332.42</v>
      </c>
      <c r="M2609" s="17">
        <v>0</v>
      </c>
      <c r="N2609" s="18">
        <v>49.86</v>
      </c>
      <c r="O2609" s="18">
        <v>7.27</v>
      </c>
      <c r="P2609" s="18">
        <v>1054.3900000000001</v>
      </c>
      <c r="Q2609" s="14" t="s">
        <v>27</v>
      </c>
      <c r="R2609" s="14" t="s">
        <v>28</v>
      </c>
      <c r="S2609" s="14" t="s">
        <v>210</v>
      </c>
      <c r="T2609" s="14" t="s">
        <v>42</v>
      </c>
      <c r="U2609" s="14" t="s">
        <v>43</v>
      </c>
      <c r="V2609" s="14" t="s">
        <v>6980</v>
      </c>
    </row>
    <row r="2610" spans="1:22" ht="17.100000000000001" customHeight="1" x14ac:dyDescent="0.25">
      <c r="A2610" s="28" t="s">
        <v>6981</v>
      </c>
      <c r="B2610" s="10">
        <v>44415</v>
      </c>
      <c r="C2610" s="9">
        <f t="shared" si="40"/>
        <v>2021</v>
      </c>
      <c r="D2610" s="9" t="str">
        <f>TEXT(salestable[[#This Row],[OrderDate]],"MMM")</f>
        <v>Aug</v>
      </c>
      <c r="E2610" s="9" t="s">
        <v>6982</v>
      </c>
      <c r="F2610" s="9" t="s">
        <v>1081</v>
      </c>
      <c r="G2610" s="9" t="s">
        <v>386</v>
      </c>
      <c r="H2610" s="9" t="s">
        <v>387</v>
      </c>
      <c r="I2610" s="9" t="s">
        <v>50</v>
      </c>
      <c r="J2610" s="9" t="s">
        <v>123</v>
      </c>
      <c r="K2610" s="25">
        <v>3</v>
      </c>
      <c r="L2610" s="11">
        <v>392.74</v>
      </c>
      <c r="M2610" s="12">
        <v>0.05</v>
      </c>
      <c r="N2610" s="13">
        <v>89.54</v>
      </c>
      <c r="O2610" s="13">
        <v>13.13</v>
      </c>
      <c r="P2610" s="13">
        <v>1221.98</v>
      </c>
      <c r="Q2610" s="9" t="s">
        <v>27</v>
      </c>
      <c r="R2610" s="9" t="s">
        <v>132</v>
      </c>
      <c r="S2610" s="9" t="s">
        <v>139</v>
      </c>
      <c r="T2610" s="9" t="s">
        <v>140</v>
      </c>
      <c r="U2610" s="9" t="s">
        <v>43</v>
      </c>
      <c r="V2610" s="9" t="s">
        <v>1503</v>
      </c>
    </row>
    <row r="2611" spans="1:22" ht="17.100000000000001" customHeight="1" x14ac:dyDescent="0.25">
      <c r="A2611" s="29" t="s">
        <v>6983</v>
      </c>
      <c r="B2611" s="15">
        <v>45611</v>
      </c>
      <c r="C2611" s="9">
        <f t="shared" si="40"/>
        <v>2024</v>
      </c>
      <c r="D2611" s="9" t="str">
        <f>TEXT(salestable[[#This Row],[OrderDate]],"MMM")</f>
        <v>Nov</v>
      </c>
      <c r="E2611" s="14" t="s">
        <v>6984</v>
      </c>
      <c r="F2611" s="14" t="s">
        <v>652</v>
      </c>
      <c r="G2611" s="14" t="s">
        <v>226</v>
      </c>
      <c r="H2611" s="14" t="s">
        <v>227</v>
      </c>
      <c r="I2611" s="14" t="s">
        <v>25</v>
      </c>
      <c r="J2611" s="14" t="s">
        <v>123</v>
      </c>
      <c r="K2611" s="25">
        <v>3</v>
      </c>
      <c r="L2611" s="16">
        <v>240.84</v>
      </c>
      <c r="M2611" s="17">
        <v>0.25</v>
      </c>
      <c r="N2611" s="18">
        <v>0</v>
      </c>
      <c r="O2611" s="18">
        <v>1.0900000000000001</v>
      </c>
      <c r="P2611" s="18">
        <v>542.98</v>
      </c>
      <c r="Q2611" s="14" t="s">
        <v>69</v>
      </c>
      <c r="R2611" s="14" t="s">
        <v>28</v>
      </c>
      <c r="S2611" s="14" t="s">
        <v>71</v>
      </c>
      <c r="T2611" s="14" t="s">
        <v>42</v>
      </c>
      <c r="U2611" s="14" t="s">
        <v>31</v>
      </c>
      <c r="V2611" s="14" t="s">
        <v>2494</v>
      </c>
    </row>
    <row r="2612" spans="1:22" ht="17.100000000000001" customHeight="1" x14ac:dyDescent="0.25">
      <c r="A2612" s="28" t="s">
        <v>6985</v>
      </c>
      <c r="B2612" s="10">
        <v>44419</v>
      </c>
      <c r="C2612" s="9">
        <f t="shared" si="40"/>
        <v>2021</v>
      </c>
      <c r="D2612" s="9" t="str">
        <f>TEXT(salestable[[#This Row],[OrderDate]],"MMM")</f>
        <v>Aug</v>
      </c>
      <c r="E2612" s="9" t="s">
        <v>6986</v>
      </c>
      <c r="F2612" s="9" t="s">
        <v>481</v>
      </c>
      <c r="G2612" s="9" t="s">
        <v>244</v>
      </c>
      <c r="H2612" s="9" t="s">
        <v>245</v>
      </c>
      <c r="I2612" s="9" t="s">
        <v>108</v>
      </c>
      <c r="J2612" s="9" t="s">
        <v>68</v>
      </c>
      <c r="K2612" s="25">
        <v>3</v>
      </c>
      <c r="L2612" s="11">
        <v>344.04</v>
      </c>
      <c r="M2612" s="12">
        <v>0.2</v>
      </c>
      <c r="N2612" s="13">
        <v>41.28</v>
      </c>
      <c r="O2612" s="13">
        <v>4.09</v>
      </c>
      <c r="P2612" s="13">
        <v>871.07</v>
      </c>
      <c r="Q2612" s="9" t="s">
        <v>80</v>
      </c>
      <c r="R2612" s="9" t="s">
        <v>132</v>
      </c>
      <c r="S2612" s="9" t="s">
        <v>182</v>
      </c>
      <c r="T2612" s="9" t="s">
        <v>183</v>
      </c>
      <c r="U2612" s="9" t="s">
        <v>43</v>
      </c>
      <c r="V2612" s="9" t="s">
        <v>914</v>
      </c>
    </row>
    <row r="2613" spans="1:22" ht="17.100000000000001" customHeight="1" x14ac:dyDescent="0.25">
      <c r="A2613" s="29" t="s">
        <v>6987</v>
      </c>
      <c r="B2613" s="15">
        <v>45013</v>
      </c>
      <c r="C2613" s="9">
        <f t="shared" si="40"/>
        <v>2023</v>
      </c>
      <c r="D2613" s="9" t="str">
        <f>TEXT(salestable[[#This Row],[OrderDate]],"MMM")</f>
        <v>Mar</v>
      </c>
      <c r="E2613" s="14" t="s">
        <v>6988</v>
      </c>
      <c r="F2613" s="14" t="s">
        <v>1170</v>
      </c>
      <c r="G2613" s="14" t="s">
        <v>280</v>
      </c>
      <c r="H2613" s="14" t="s">
        <v>281</v>
      </c>
      <c r="I2613" s="14" t="s">
        <v>50</v>
      </c>
      <c r="J2613" s="14" t="s">
        <v>68</v>
      </c>
      <c r="K2613" s="25">
        <v>2</v>
      </c>
      <c r="L2613" s="16">
        <v>34.090000000000003</v>
      </c>
      <c r="M2613" s="17">
        <v>0</v>
      </c>
      <c r="N2613" s="18">
        <v>3.41</v>
      </c>
      <c r="O2613" s="18">
        <v>4.0199999999999996</v>
      </c>
      <c r="P2613" s="18">
        <v>75.61</v>
      </c>
      <c r="Q2613" s="14" t="s">
        <v>153</v>
      </c>
      <c r="R2613" s="14" t="s">
        <v>28</v>
      </c>
      <c r="S2613" s="14" t="s">
        <v>188</v>
      </c>
      <c r="T2613" s="14" t="s">
        <v>82</v>
      </c>
      <c r="U2613" s="14" t="s">
        <v>43</v>
      </c>
      <c r="V2613" s="14" t="s">
        <v>52</v>
      </c>
    </row>
    <row r="2614" spans="1:22" ht="17.100000000000001" customHeight="1" x14ac:dyDescent="0.25">
      <c r="A2614" s="28" t="s">
        <v>6989</v>
      </c>
      <c r="B2614" s="10">
        <v>44319</v>
      </c>
      <c r="C2614" s="9">
        <f t="shared" si="40"/>
        <v>2021</v>
      </c>
      <c r="D2614" s="9" t="str">
        <f>TEXT(salestable[[#This Row],[OrderDate]],"MMM")</f>
        <v>May</v>
      </c>
      <c r="E2614" s="9" t="s">
        <v>6990</v>
      </c>
      <c r="F2614" s="9" t="s">
        <v>1496</v>
      </c>
      <c r="G2614" s="9" t="s">
        <v>202</v>
      </c>
      <c r="H2614" s="9" t="s">
        <v>203</v>
      </c>
      <c r="I2614" s="9" t="s">
        <v>180</v>
      </c>
      <c r="J2614" s="9" t="s">
        <v>123</v>
      </c>
      <c r="K2614" s="25">
        <v>3</v>
      </c>
      <c r="L2614" s="11">
        <v>469.1</v>
      </c>
      <c r="M2614" s="12">
        <v>0</v>
      </c>
      <c r="N2614" s="13">
        <v>168.88</v>
      </c>
      <c r="O2614" s="13">
        <v>10.130000000000001</v>
      </c>
      <c r="P2614" s="13">
        <v>1586.31</v>
      </c>
      <c r="Q2614" s="9" t="s">
        <v>40</v>
      </c>
      <c r="R2614" s="9" t="s">
        <v>28</v>
      </c>
      <c r="S2614" s="9" t="s">
        <v>71</v>
      </c>
      <c r="T2614" s="9" t="s">
        <v>42</v>
      </c>
      <c r="U2614" s="9" t="s">
        <v>235</v>
      </c>
      <c r="V2614" s="9" t="s">
        <v>6991</v>
      </c>
    </row>
    <row r="2615" spans="1:22" ht="17.100000000000001" customHeight="1" x14ac:dyDescent="0.25">
      <c r="A2615" s="29" t="s">
        <v>6992</v>
      </c>
      <c r="B2615" s="15">
        <v>44801</v>
      </c>
      <c r="C2615" s="9">
        <f t="shared" si="40"/>
        <v>2022</v>
      </c>
      <c r="D2615" s="9" t="str">
        <f>TEXT(salestable[[#This Row],[OrderDate]],"MMM")</f>
        <v>Aug</v>
      </c>
      <c r="E2615" s="14" t="s">
        <v>6993</v>
      </c>
      <c r="F2615" s="14" t="s">
        <v>451</v>
      </c>
      <c r="G2615" s="14" t="s">
        <v>226</v>
      </c>
      <c r="H2615" s="14" t="s">
        <v>227</v>
      </c>
      <c r="I2615" s="14" t="s">
        <v>108</v>
      </c>
      <c r="J2615" s="14" t="s">
        <v>354</v>
      </c>
      <c r="K2615" s="25">
        <v>1</v>
      </c>
      <c r="L2615" s="16">
        <v>416.97</v>
      </c>
      <c r="M2615" s="17">
        <v>0</v>
      </c>
      <c r="N2615" s="18">
        <v>33.36</v>
      </c>
      <c r="O2615" s="18">
        <v>8.08</v>
      </c>
      <c r="P2615" s="18">
        <v>458.41</v>
      </c>
      <c r="Q2615" s="14" t="s">
        <v>27</v>
      </c>
      <c r="R2615" s="14" t="s">
        <v>181</v>
      </c>
      <c r="S2615" s="14" t="s">
        <v>339</v>
      </c>
      <c r="T2615" s="14" t="s">
        <v>82</v>
      </c>
      <c r="U2615" s="14" t="s">
        <v>43</v>
      </c>
      <c r="V2615" s="14" t="s">
        <v>6994</v>
      </c>
    </row>
    <row r="2616" spans="1:22" ht="17.100000000000001" customHeight="1" x14ac:dyDescent="0.25">
      <c r="A2616" s="28" t="s">
        <v>6995</v>
      </c>
      <c r="B2616" s="10">
        <v>45178</v>
      </c>
      <c r="C2616" s="9">
        <f t="shared" si="40"/>
        <v>2023</v>
      </c>
      <c r="D2616" s="9" t="str">
        <f>TEXT(salestable[[#This Row],[OrderDate]],"MMM")</f>
        <v>Sep</v>
      </c>
      <c r="E2616" s="9" t="s">
        <v>6996</v>
      </c>
      <c r="F2616" s="9" t="s">
        <v>35</v>
      </c>
      <c r="G2616" s="9" t="s">
        <v>319</v>
      </c>
      <c r="H2616" s="9" t="s">
        <v>320</v>
      </c>
      <c r="I2616" s="9" t="s">
        <v>180</v>
      </c>
      <c r="J2616" s="9" t="s">
        <v>79</v>
      </c>
      <c r="K2616" s="25">
        <v>2</v>
      </c>
      <c r="L2616" s="11">
        <v>450.68</v>
      </c>
      <c r="M2616" s="12">
        <v>0</v>
      </c>
      <c r="N2616" s="13">
        <v>72.11</v>
      </c>
      <c r="O2616" s="13">
        <v>2.64</v>
      </c>
      <c r="P2616" s="13">
        <v>976.11</v>
      </c>
      <c r="Q2616" s="9" t="s">
        <v>69</v>
      </c>
      <c r="R2616" s="9" t="s">
        <v>132</v>
      </c>
      <c r="S2616" s="9" t="s">
        <v>339</v>
      </c>
      <c r="T2616" s="9" t="s">
        <v>82</v>
      </c>
      <c r="U2616" s="9" t="s">
        <v>31</v>
      </c>
      <c r="V2616" s="9" t="s">
        <v>3165</v>
      </c>
    </row>
    <row r="2617" spans="1:22" ht="17.100000000000001" customHeight="1" x14ac:dyDescent="0.25">
      <c r="A2617" s="29" t="s">
        <v>6997</v>
      </c>
      <c r="B2617" s="15">
        <v>45464</v>
      </c>
      <c r="C2617" s="9">
        <f t="shared" si="40"/>
        <v>2024</v>
      </c>
      <c r="D2617" s="9" t="str">
        <f>TEXT(salestable[[#This Row],[OrderDate]],"MMM")</f>
        <v>Jun</v>
      </c>
      <c r="E2617" s="14" t="s">
        <v>6998</v>
      </c>
      <c r="F2617" s="14" t="s">
        <v>624</v>
      </c>
      <c r="G2617" s="14" t="s">
        <v>226</v>
      </c>
      <c r="H2617" s="14" t="s">
        <v>227</v>
      </c>
      <c r="I2617" s="14" t="s">
        <v>98</v>
      </c>
      <c r="J2617" s="14" t="s">
        <v>58</v>
      </c>
      <c r="K2617" s="25">
        <v>3</v>
      </c>
      <c r="L2617" s="16">
        <v>327.10000000000002</v>
      </c>
      <c r="M2617" s="17">
        <v>0.05</v>
      </c>
      <c r="N2617" s="18">
        <v>111.87</v>
      </c>
      <c r="O2617" s="18">
        <v>1.89</v>
      </c>
      <c r="P2617" s="18">
        <v>1046</v>
      </c>
      <c r="Q2617" s="14" t="s">
        <v>27</v>
      </c>
      <c r="R2617" s="14" t="s">
        <v>28</v>
      </c>
      <c r="S2617" s="14" t="s">
        <v>71</v>
      </c>
      <c r="T2617" s="14" t="s">
        <v>42</v>
      </c>
      <c r="U2617" s="14" t="s">
        <v>43</v>
      </c>
      <c r="V2617" s="14" t="s">
        <v>6999</v>
      </c>
    </row>
    <row r="2618" spans="1:22" ht="17.100000000000001" customHeight="1" x14ac:dyDescent="0.25">
      <c r="A2618" s="28" t="s">
        <v>7000</v>
      </c>
      <c r="B2618" s="10">
        <v>45235</v>
      </c>
      <c r="C2618" s="9">
        <f t="shared" si="40"/>
        <v>2023</v>
      </c>
      <c r="D2618" s="9" t="str">
        <f>TEXT(salestable[[#This Row],[OrderDate]],"MMM")</f>
        <v>Nov</v>
      </c>
      <c r="E2618" s="9" t="s">
        <v>7001</v>
      </c>
      <c r="F2618" s="9" t="s">
        <v>461</v>
      </c>
      <c r="G2618" s="9" t="s">
        <v>130</v>
      </c>
      <c r="H2618" s="9" t="s">
        <v>131</v>
      </c>
      <c r="I2618" s="9" t="s">
        <v>98</v>
      </c>
      <c r="J2618" s="9" t="s">
        <v>26</v>
      </c>
      <c r="K2618" s="25">
        <v>4</v>
      </c>
      <c r="L2618" s="11">
        <v>319.39</v>
      </c>
      <c r="M2618" s="12">
        <v>0.1</v>
      </c>
      <c r="N2618" s="13">
        <v>91.98</v>
      </c>
      <c r="O2618" s="13">
        <v>11.48</v>
      </c>
      <c r="P2618" s="13">
        <v>1253.26</v>
      </c>
      <c r="Q2618" s="9" t="s">
        <v>69</v>
      </c>
      <c r="R2618" s="9" t="s">
        <v>28</v>
      </c>
      <c r="S2618" s="9" t="s">
        <v>124</v>
      </c>
      <c r="T2618" s="9" t="s">
        <v>125</v>
      </c>
      <c r="U2618" s="9" t="s">
        <v>72</v>
      </c>
      <c r="V2618" s="9" t="s">
        <v>4516</v>
      </c>
    </row>
    <row r="2619" spans="1:22" ht="17.100000000000001" customHeight="1" x14ac:dyDescent="0.25">
      <c r="A2619" s="29" t="s">
        <v>7002</v>
      </c>
      <c r="B2619" s="15">
        <v>44956</v>
      </c>
      <c r="C2619" s="9">
        <f t="shared" si="40"/>
        <v>2023</v>
      </c>
      <c r="D2619" s="9" t="str">
        <f>TEXT(salestable[[#This Row],[OrderDate]],"MMM")</f>
        <v>Jan</v>
      </c>
      <c r="E2619" s="14" t="s">
        <v>7003</v>
      </c>
      <c r="F2619" s="14" t="s">
        <v>1314</v>
      </c>
      <c r="G2619" s="14" t="s">
        <v>121</v>
      </c>
      <c r="H2619" s="14" t="s">
        <v>122</v>
      </c>
      <c r="I2619" s="14" t="s">
        <v>25</v>
      </c>
      <c r="J2619" s="14" t="s">
        <v>39</v>
      </c>
      <c r="K2619" s="25">
        <v>5</v>
      </c>
      <c r="L2619" s="16">
        <v>73.38</v>
      </c>
      <c r="M2619" s="17">
        <v>0.3</v>
      </c>
      <c r="N2619" s="18">
        <v>30.82</v>
      </c>
      <c r="O2619" s="18">
        <v>0.56999999999999995</v>
      </c>
      <c r="P2619" s="18">
        <v>288.22000000000003</v>
      </c>
      <c r="Q2619" s="14" t="s">
        <v>80</v>
      </c>
      <c r="R2619" s="14" t="s">
        <v>132</v>
      </c>
      <c r="S2619" s="14" t="s">
        <v>71</v>
      </c>
      <c r="T2619" s="14" t="s">
        <v>42</v>
      </c>
      <c r="U2619" s="14" t="s">
        <v>91</v>
      </c>
      <c r="V2619" s="14" t="s">
        <v>4996</v>
      </c>
    </row>
    <row r="2620" spans="1:22" ht="17.100000000000001" customHeight="1" x14ac:dyDescent="0.25">
      <c r="A2620" s="28" t="s">
        <v>7004</v>
      </c>
      <c r="B2620" s="10">
        <v>44324</v>
      </c>
      <c r="C2620" s="9">
        <f t="shared" si="40"/>
        <v>2021</v>
      </c>
      <c r="D2620" s="9" t="str">
        <f>TEXT(salestable[[#This Row],[OrderDate]],"MMM")</f>
        <v>May</v>
      </c>
      <c r="E2620" s="9" t="s">
        <v>7005</v>
      </c>
      <c r="F2620" s="9" t="s">
        <v>328</v>
      </c>
      <c r="G2620" s="9" t="s">
        <v>391</v>
      </c>
      <c r="H2620" s="9" t="s">
        <v>392</v>
      </c>
      <c r="I2620" s="9" t="s">
        <v>98</v>
      </c>
      <c r="J2620" s="9" t="s">
        <v>68</v>
      </c>
      <c r="K2620" s="25">
        <v>3</v>
      </c>
      <c r="L2620" s="11">
        <v>225.03</v>
      </c>
      <c r="M2620" s="12">
        <v>0.1</v>
      </c>
      <c r="N2620" s="13">
        <v>48.61</v>
      </c>
      <c r="O2620" s="13">
        <v>3.79</v>
      </c>
      <c r="P2620" s="13">
        <v>659.98</v>
      </c>
      <c r="Q2620" s="9" t="s">
        <v>80</v>
      </c>
      <c r="R2620" s="9" t="s">
        <v>132</v>
      </c>
      <c r="S2620" s="9" t="s">
        <v>60</v>
      </c>
      <c r="T2620" s="9" t="s">
        <v>61</v>
      </c>
      <c r="U2620" s="9" t="s">
        <v>43</v>
      </c>
      <c r="V2620" s="9" t="s">
        <v>5143</v>
      </c>
    </row>
    <row r="2621" spans="1:22" ht="17.100000000000001" customHeight="1" x14ac:dyDescent="0.25">
      <c r="A2621" s="29" t="s">
        <v>7006</v>
      </c>
      <c r="B2621" s="15">
        <v>45498</v>
      </c>
      <c r="C2621" s="9">
        <f t="shared" si="40"/>
        <v>2024</v>
      </c>
      <c r="D2621" s="9" t="str">
        <f>TEXT(salestable[[#This Row],[OrderDate]],"MMM")</f>
        <v>Jul</v>
      </c>
      <c r="E2621" s="14" t="s">
        <v>7007</v>
      </c>
      <c r="F2621" s="14" t="s">
        <v>652</v>
      </c>
      <c r="G2621" s="14" t="s">
        <v>114</v>
      </c>
      <c r="H2621" s="14" t="s">
        <v>115</v>
      </c>
      <c r="I2621" s="14" t="s">
        <v>38</v>
      </c>
      <c r="J2621" s="14" t="s">
        <v>39</v>
      </c>
      <c r="K2621" s="25">
        <v>3</v>
      </c>
      <c r="L2621" s="16">
        <v>76.38</v>
      </c>
      <c r="M2621" s="17">
        <v>0</v>
      </c>
      <c r="N2621" s="18">
        <v>27.5</v>
      </c>
      <c r="O2621" s="18">
        <v>11.38</v>
      </c>
      <c r="P2621" s="18">
        <v>268.02</v>
      </c>
      <c r="Q2621" s="14" t="s">
        <v>69</v>
      </c>
      <c r="R2621" s="14" t="s">
        <v>28</v>
      </c>
      <c r="S2621" s="14" t="s">
        <v>41</v>
      </c>
      <c r="T2621" s="14" t="s">
        <v>42</v>
      </c>
      <c r="U2621" s="14" t="s">
        <v>43</v>
      </c>
      <c r="V2621" s="14" t="s">
        <v>5547</v>
      </c>
    </row>
    <row r="2622" spans="1:22" ht="17.100000000000001" customHeight="1" x14ac:dyDescent="0.25">
      <c r="A2622" s="28" t="s">
        <v>7008</v>
      </c>
      <c r="B2622" s="10">
        <v>45468</v>
      </c>
      <c r="C2622" s="9">
        <f t="shared" si="40"/>
        <v>2024</v>
      </c>
      <c r="D2622" s="9" t="str">
        <f>TEXT(salestable[[#This Row],[OrderDate]],"MMM")</f>
        <v>Jun</v>
      </c>
      <c r="E2622" s="9" t="s">
        <v>7009</v>
      </c>
      <c r="F2622" s="9" t="s">
        <v>1919</v>
      </c>
      <c r="G2622" s="9" t="s">
        <v>400</v>
      </c>
      <c r="H2622" s="9" t="s">
        <v>401</v>
      </c>
      <c r="I2622" s="9" t="s">
        <v>50</v>
      </c>
      <c r="J2622" s="9" t="s">
        <v>109</v>
      </c>
      <c r="K2622" s="25">
        <v>2</v>
      </c>
      <c r="L2622" s="11">
        <v>265.69</v>
      </c>
      <c r="M2622" s="12">
        <v>0.1</v>
      </c>
      <c r="N2622" s="13">
        <v>38.26</v>
      </c>
      <c r="O2622" s="13">
        <v>3.82</v>
      </c>
      <c r="P2622" s="13">
        <v>520.32000000000005</v>
      </c>
      <c r="Q2622" s="9" t="s">
        <v>69</v>
      </c>
      <c r="R2622" s="9" t="s">
        <v>132</v>
      </c>
      <c r="S2622" s="9" t="s">
        <v>221</v>
      </c>
      <c r="T2622" s="9" t="s">
        <v>222</v>
      </c>
      <c r="U2622" s="9" t="s">
        <v>43</v>
      </c>
      <c r="V2622" s="9" t="s">
        <v>4489</v>
      </c>
    </row>
    <row r="2623" spans="1:22" ht="17.100000000000001" customHeight="1" x14ac:dyDescent="0.25">
      <c r="A2623" s="29" t="s">
        <v>7010</v>
      </c>
      <c r="B2623" s="15">
        <v>43849</v>
      </c>
      <c r="C2623" s="9">
        <f t="shared" si="40"/>
        <v>2020</v>
      </c>
      <c r="D2623" s="9" t="str">
        <f>TEXT(salestable[[#This Row],[OrderDate]],"MMM")</f>
        <v>Jan</v>
      </c>
      <c r="E2623" s="14" t="s">
        <v>7011</v>
      </c>
      <c r="F2623" s="14" t="s">
        <v>253</v>
      </c>
      <c r="G2623" s="14" t="s">
        <v>391</v>
      </c>
      <c r="H2623" s="14" t="s">
        <v>392</v>
      </c>
      <c r="I2623" s="14" t="s">
        <v>50</v>
      </c>
      <c r="J2623" s="14" t="s">
        <v>256</v>
      </c>
      <c r="K2623" s="25">
        <v>2</v>
      </c>
      <c r="L2623" s="16">
        <v>83.6</v>
      </c>
      <c r="M2623" s="17">
        <v>0</v>
      </c>
      <c r="N2623" s="18">
        <v>8.36</v>
      </c>
      <c r="O2623" s="18">
        <v>10.49</v>
      </c>
      <c r="P2623" s="18">
        <v>186.05</v>
      </c>
      <c r="Q2623" s="14" t="s">
        <v>80</v>
      </c>
      <c r="R2623" s="14" t="s">
        <v>28</v>
      </c>
      <c r="S2623" s="14" t="s">
        <v>124</v>
      </c>
      <c r="T2623" s="14" t="s">
        <v>125</v>
      </c>
      <c r="U2623" s="14" t="s">
        <v>43</v>
      </c>
      <c r="V2623" s="14" t="s">
        <v>3341</v>
      </c>
    </row>
    <row r="2624" spans="1:22" ht="17.100000000000001" customHeight="1" x14ac:dyDescent="0.25">
      <c r="A2624" s="28" t="s">
        <v>7012</v>
      </c>
      <c r="B2624" s="10">
        <v>45308</v>
      </c>
      <c r="C2624" s="9">
        <f t="shared" si="40"/>
        <v>2024</v>
      </c>
      <c r="D2624" s="9" t="str">
        <f>TEXT(salestable[[#This Row],[OrderDate]],"MMM")</f>
        <v>Jan</v>
      </c>
      <c r="E2624" s="9" t="s">
        <v>7013</v>
      </c>
      <c r="F2624" s="9" t="s">
        <v>332</v>
      </c>
      <c r="G2624" s="9" t="s">
        <v>592</v>
      </c>
      <c r="H2624" s="9" t="s">
        <v>593</v>
      </c>
      <c r="I2624" s="9" t="s">
        <v>108</v>
      </c>
      <c r="J2624" s="9" t="s">
        <v>68</v>
      </c>
      <c r="K2624" s="25">
        <v>5</v>
      </c>
      <c r="L2624" s="11">
        <v>350.88</v>
      </c>
      <c r="M2624" s="12">
        <v>0.15</v>
      </c>
      <c r="N2624" s="13">
        <v>268.42</v>
      </c>
      <c r="O2624" s="13">
        <v>2.76</v>
      </c>
      <c r="P2624" s="13">
        <v>1762.42</v>
      </c>
      <c r="Q2624" s="9" t="s">
        <v>80</v>
      </c>
      <c r="R2624" s="9" t="s">
        <v>28</v>
      </c>
      <c r="S2624" s="9" t="s">
        <v>89</v>
      </c>
      <c r="T2624" s="9" t="s">
        <v>90</v>
      </c>
      <c r="U2624" s="9" t="s">
        <v>43</v>
      </c>
      <c r="V2624" s="9" t="s">
        <v>3373</v>
      </c>
    </row>
    <row r="2625" spans="1:22" ht="17.100000000000001" customHeight="1" x14ac:dyDescent="0.25">
      <c r="A2625" s="29" t="s">
        <v>7014</v>
      </c>
      <c r="B2625" s="15">
        <v>45336</v>
      </c>
      <c r="C2625" s="9">
        <f t="shared" si="40"/>
        <v>2024</v>
      </c>
      <c r="D2625" s="9" t="str">
        <f>TEXT(salestable[[#This Row],[OrderDate]],"MMM")</f>
        <v>Feb</v>
      </c>
      <c r="E2625" s="14" t="s">
        <v>7015</v>
      </c>
      <c r="F2625" s="14" t="s">
        <v>2111</v>
      </c>
      <c r="G2625" s="14" t="s">
        <v>36</v>
      </c>
      <c r="H2625" s="14" t="s">
        <v>37</v>
      </c>
      <c r="I2625" s="14" t="s">
        <v>25</v>
      </c>
      <c r="J2625" s="14" t="s">
        <v>79</v>
      </c>
      <c r="K2625" s="25">
        <v>1</v>
      </c>
      <c r="L2625" s="16">
        <v>198.73</v>
      </c>
      <c r="M2625" s="17">
        <v>0.1</v>
      </c>
      <c r="N2625" s="18">
        <v>8.94</v>
      </c>
      <c r="O2625" s="18">
        <v>11.15</v>
      </c>
      <c r="P2625" s="18">
        <v>198.95</v>
      </c>
      <c r="Q2625" s="14" t="s">
        <v>69</v>
      </c>
      <c r="R2625" s="14" t="s">
        <v>28</v>
      </c>
      <c r="S2625" s="14" t="s">
        <v>51</v>
      </c>
      <c r="T2625" s="14" t="s">
        <v>42</v>
      </c>
      <c r="U2625" s="14" t="s">
        <v>43</v>
      </c>
      <c r="V2625" s="14" t="s">
        <v>1284</v>
      </c>
    </row>
    <row r="2626" spans="1:22" ht="17.100000000000001" customHeight="1" x14ac:dyDescent="0.25">
      <c r="A2626" s="28" t="s">
        <v>7016</v>
      </c>
      <c r="B2626" s="10">
        <v>45448</v>
      </c>
      <c r="C2626" s="9">
        <f t="shared" si="40"/>
        <v>2024</v>
      </c>
      <c r="D2626" s="9" t="str">
        <f>TEXT(salestable[[#This Row],[OrderDate]],"MMM")</f>
        <v>Jun</v>
      </c>
      <c r="E2626" s="9" t="s">
        <v>7017</v>
      </c>
      <c r="F2626" s="9" t="s">
        <v>986</v>
      </c>
      <c r="G2626" s="9" t="s">
        <v>391</v>
      </c>
      <c r="H2626" s="9" t="s">
        <v>392</v>
      </c>
      <c r="I2626" s="9" t="s">
        <v>50</v>
      </c>
      <c r="J2626" s="9" t="s">
        <v>354</v>
      </c>
      <c r="K2626" s="25">
        <v>1</v>
      </c>
      <c r="L2626" s="11">
        <v>104.52</v>
      </c>
      <c r="M2626" s="12">
        <v>0</v>
      </c>
      <c r="N2626" s="13">
        <v>8.36</v>
      </c>
      <c r="O2626" s="13">
        <v>1</v>
      </c>
      <c r="P2626" s="13">
        <v>113.88</v>
      </c>
      <c r="Q2626" s="9" t="s">
        <v>69</v>
      </c>
      <c r="R2626" s="9" t="s">
        <v>28</v>
      </c>
      <c r="S2626" s="9" t="s">
        <v>339</v>
      </c>
      <c r="T2626" s="9" t="s">
        <v>82</v>
      </c>
      <c r="U2626" s="9" t="s">
        <v>43</v>
      </c>
      <c r="V2626" s="9" t="s">
        <v>6122</v>
      </c>
    </row>
    <row r="2627" spans="1:22" ht="17.100000000000001" customHeight="1" x14ac:dyDescent="0.25">
      <c r="A2627" s="29" t="s">
        <v>7018</v>
      </c>
      <c r="B2627" s="15">
        <v>44227</v>
      </c>
      <c r="C2627" s="9">
        <f t="shared" si="40"/>
        <v>2021</v>
      </c>
      <c r="D2627" s="9" t="str">
        <f>TEXT(salestable[[#This Row],[OrderDate]],"MMM")</f>
        <v>Jan</v>
      </c>
      <c r="E2627" s="14" t="s">
        <v>7019</v>
      </c>
      <c r="F2627" s="14" t="s">
        <v>960</v>
      </c>
      <c r="G2627" s="14" t="s">
        <v>36</v>
      </c>
      <c r="H2627" s="14" t="s">
        <v>37</v>
      </c>
      <c r="I2627" s="14" t="s">
        <v>38</v>
      </c>
      <c r="J2627" s="14" t="s">
        <v>68</v>
      </c>
      <c r="K2627" s="25">
        <v>1</v>
      </c>
      <c r="L2627" s="16">
        <v>476.14</v>
      </c>
      <c r="M2627" s="17">
        <v>0</v>
      </c>
      <c r="N2627" s="18">
        <v>23.81</v>
      </c>
      <c r="O2627" s="18">
        <v>11.04</v>
      </c>
      <c r="P2627" s="18">
        <v>510.99</v>
      </c>
      <c r="Q2627" s="14" t="s">
        <v>40</v>
      </c>
      <c r="R2627" s="14" t="s">
        <v>28</v>
      </c>
      <c r="S2627" s="14" t="s">
        <v>154</v>
      </c>
      <c r="T2627" s="14" t="s">
        <v>155</v>
      </c>
      <c r="U2627" s="14" t="s">
        <v>31</v>
      </c>
      <c r="V2627" s="14" t="s">
        <v>2750</v>
      </c>
    </row>
    <row r="2628" spans="1:22" ht="17.100000000000001" customHeight="1" x14ac:dyDescent="0.25">
      <c r="A2628" s="28" t="s">
        <v>7020</v>
      </c>
      <c r="B2628" s="10">
        <v>44831</v>
      </c>
      <c r="C2628" s="9">
        <f t="shared" ref="C2628:C2691" si="41">YEAR(B2628)</f>
        <v>2022</v>
      </c>
      <c r="D2628" s="9" t="str">
        <f>TEXT(salestable[[#This Row],[OrderDate]],"MMM")</f>
        <v>Sep</v>
      </c>
      <c r="E2628" s="9" t="s">
        <v>7021</v>
      </c>
      <c r="F2628" s="9" t="s">
        <v>343</v>
      </c>
      <c r="G2628" s="9" t="s">
        <v>358</v>
      </c>
      <c r="H2628" s="9" t="s">
        <v>359</v>
      </c>
      <c r="I2628" s="9" t="s">
        <v>38</v>
      </c>
      <c r="J2628" s="9" t="s">
        <v>39</v>
      </c>
      <c r="K2628" s="25">
        <v>3</v>
      </c>
      <c r="L2628" s="11">
        <v>537.30999999999995</v>
      </c>
      <c r="M2628" s="12">
        <v>0</v>
      </c>
      <c r="N2628" s="13">
        <v>80.599999999999994</v>
      </c>
      <c r="O2628" s="13">
        <v>5.21</v>
      </c>
      <c r="P2628" s="13">
        <v>1697.74</v>
      </c>
      <c r="Q2628" s="9" t="s">
        <v>27</v>
      </c>
      <c r="R2628" s="9" t="s">
        <v>28</v>
      </c>
      <c r="S2628" s="9" t="s">
        <v>71</v>
      </c>
      <c r="T2628" s="9" t="s">
        <v>42</v>
      </c>
      <c r="U2628" s="9" t="s">
        <v>43</v>
      </c>
      <c r="V2628" s="9" t="s">
        <v>7022</v>
      </c>
    </row>
    <row r="2629" spans="1:22" ht="17.100000000000001" customHeight="1" x14ac:dyDescent="0.25">
      <c r="A2629" s="29" t="s">
        <v>7023</v>
      </c>
      <c r="B2629" s="15">
        <v>45133</v>
      </c>
      <c r="C2629" s="9">
        <f t="shared" si="41"/>
        <v>2023</v>
      </c>
      <c r="D2629" s="9" t="str">
        <f>TEXT(salestable[[#This Row],[OrderDate]],"MMM")</f>
        <v>Jul</v>
      </c>
      <c r="E2629" s="14" t="s">
        <v>7024</v>
      </c>
      <c r="F2629" s="14" t="s">
        <v>1028</v>
      </c>
      <c r="G2629" s="14" t="s">
        <v>530</v>
      </c>
      <c r="H2629" s="14" t="s">
        <v>531</v>
      </c>
      <c r="I2629" s="14" t="s">
        <v>38</v>
      </c>
      <c r="J2629" s="14" t="s">
        <v>79</v>
      </c>
      <c r="K2629" s="25">
        <v>2</v>
      </c>
      <c r="L2629" s="16">
        <v>596.20000000000005</v>
      </c>
      <c r="M2629" s="17">
        <v>0</v>
      </c>
      <c r="N2629" s="18">
        <v>59.62</v>
      </c>
      <c r="O2629" s="18">
        <v>14.65</v>
      </c>
      <c r="P2629" s="18">
        <v>1266.67</v>
      </c>
      <c r="Q2629" s="14" t="s">
        <v>27</v>
      </c>
      <c r="R2629" s="14" t="s">
        <v>28</v>
      </c>
      <c r="S2629" s="14" t="s">
        <v>100</v>
      </c>
      <c r="T2629" s="14" t="s">
        <v>101</v>
      </c>
      <c r="U2629" s="14" t="s">
        <v>43</v>
      </c>
      <c r="V2629" s="14" t="s">
        <v>7025</v>
      </c>
    </row>
    <row r="2630" spans="1:22" ht="17.100000000000001" customHeight="1" x14ac:dyDescent="0.25">
      <c r="A2630" s="28" t="s">
        <v>7026</v>
      </c>
      <c r="B2630" s="10">
        <v>44681</v>
      </c>
      <c r="C2630" s="9">
        <f t="shared" si="41"/>
        <v>2022</v>
      </c>
      <c r="D2630" s="9" t="str">
        <f>TEXT(salestable[[#This Row],[OrderDate]],"MMM")</f>
        <v>Apr</v>
      </c>
      <c r="E2630" s="9" t="s">
        <v>7027</v>
      </c>
      <c r="F2630" s="9" t="s">
        <v>1077</v>
      </c>
      <c r="G2630" s="9" t="s">
        <v>87</v>
      </c>
      <c r="H2630" s="9" t="s">
        <v>88</v>
      </c>
      <c r="I2630" s="9" t="s">
        <v>25</v>
      </c>
      <c r="J2630" s="9" t="s">
        <v>79</v>
      </c>
      <c r="K2630" s="25">
        <v>3</v>
      </c>
      <c r="L2630" s="11">
        <v>581.47</v>
      </c>
      <c r="M2630" s="12">
        <v>0.05</v>
      </c>
      <c r="N2630" s="13">
        <v>132.58000000000001</v>
      </c>
      <c r="O2630" s="13">
        <v>8.9499999999999993</v>
      </c>
      <c r="P2630" s="13">
        <v>1798.72</v>
      </c>
      <c r="Q2630" s="9" t="s">
        <v>27</v>
      </c>
      <c r="R2630" s="9" t="s">
        <v>28</v>
      </c>
      <c r="S2630" s="9" t="s">
        <v>124</v>
      </c>
      <c r="T2630" s="9" t="s">
        <v>125</v>
      </c>
      <c r="U2630" s="9" t="s">
        <v>43</v>
      </c>
      <c r="V2630" s="9" t="s">
        <v>1164</v>
      </c>
    </row>
    <row r="2631" spans="1:22" ht="17.100000000000001" customHeight="1" x14ac:dyDescent="0.25">
      <c r="A2631" s="29" t="s">
        <v>7028</v>
      </c>
      <c r="B2631" s="15">
        <v>45219</v>
      </c>
      <c r="C2631" s="9">
        <f t="shared" si="41"/>
        <v>2023</v>
      </c>
      <c r="D2631" s="9" t="str">
        <f>TEXT(salestable[[#This Row],[OrderDate]],"MMM")</f>
        <v>Oct</v>
      </c>
      <c r="E2631" s="14" t="s">
        <v>7029</v>
      </c>
      <c r="F2631" s="14" t="s">
        <v>1257</v>
      </c>
      <c r="G2631" s="14" t="s">
        <v>386</v>
      </c>
      <c r="H2631" s="14" t="s">
        <v>387</v>
      </c>
      <c r="I2631" s="14" t="s">
        <v>50</v>
      </c>
      <c r="J2631" s="14" t="s">
        <v>263</v>
      </c>
      <c r="K2631" s="25">
        <v>2</v>
      </c>
      <c r="L2631" s="16">
        <v>276.22000000000003</v>
      </c>
      <c r="M2631" s="17">
        <v>0</v>
      </c>
      <c r="N2631" s="18">
        <v>44.2</v>
      </c>
      <c r="O2631" s="18">
        <v>5.93</v>
      </c>
      <c r="P2631" s="18">
        <v>602.57000000000005</v>
      </c>
      <c r="Q2631" s="14" t="s">
        <v>153</v>
      </c>
      <c r="R2631" s="14" t="s">
        <v>28</v>
      </c>
      <c r="S2631" s="14" t="s">
        <v>188</v>
      </c>
      <c r="T2631" s="14" t="s">
        <v>82</v>
      </c>
      <c r="U2631" s="14" t="s">
        <v>43</v>
      </c>
      <c r="V2631" s="14" t="s">
        <v>7030</v>
      </c>
    </row>
    <row r="2632" spans="1:22" ht="17.100000000000001" customHeight="1" x14ac:dyDescent="0.25">
      <c r="A2632" s="28" t="s">
        <v>7031</v>
      </c>
      <c r="B2632" s="10">
        <v>45185</v>
      </c>
      <c r="C2632" s="9">
        <f t="shared" si="41"/>
        <v>2023</v>
      </c>
      <c r="D2632" s="9" t="str">
        <f>TEXT(salestable[[#This Row],[OrderDate]],"MMM")</f>
        <v>Sep</v>
      </c>
      <c r="E2632" s="9" t="s">
        <v>1816</v>
      </c>
      <c r="F2632" s="9" t="s">
        <v>2185</v>
      </c>
      <c r="G2632" s="9" t="s">
        <v>434</v>
      </c>
      <c r="H2632" s="9" t="s">
        <v>435</v>
      </c>
      <c r="I2632" s="9" t="s">
        <v>50</v>
      </c>
      <c r="J2632" s="9" t="s">
        <v>58</v>
      </c>
      <c r="K2632" s="25">
        <v>5</v>
      </c>
      <c r="L2632" s="11">
        <v>65.64</v>
      </c>
      <c r="M2632" s="12">
        <v>0</v>
      </c>
      <c r="N2632" s="13">
        <v>39.380000000000003</v>
      </c>
      <c r="O2632" s="13">
        <v>7.81</v>
      </c>
      <c r="P2632" s="13">
        <v>375.39</v>
      </c>
      <c r="Q2632" s="9" t="s">
        <v>40</v>
      </c>
      <c r="R2632" s="9" t="s">
        <v>28</v>
      </c>
      <c r="S2632" s="9" t="s">
        <v>71</v>
      </c>
      <c r="T2632" s="9" t="s">
        <v>42</v>
      </c>
      <c r="U2632" s="9" t="s">
        <v>91</v>
      </c>
      <c r="V2632" s="9" t="s">
        <v>7032</v>
      </c>
    </row>
    <row r="2633" spans="1:22" ht="17.100000000000001" customHeight="1" x14ac:dyDescent="0.25">
      <c r="A2633" s="29" t="s">
        <v>7033</v>
      </c>
      <c r="B2633" s="15">
        <v>45495</v>
      </c>
      <c r="C2633" s="9">
        <f t="shared" si="41"/>
        <v>2024</v>
      </c>
      <c r="D2633" s="9" t="str">
        <f>TEXT(salestable[[#This Row],[OrderDate]],"MMM")</f>
        <v>Jul</v>
      </c>
      <c r="E2633" s="14" t="s">
        <v>7034</v>
      </c>
      <c r="F2633" s="14" t="s">
        <v>597</v>
      </c>
      <c r="G2633" s="14" t="s">
        <v>286</v>
      </c>
      <c r="H2633" s="14" t="s">
        <v>287</v>
      </c>
      <c r="I2633" s="14" t="s">
        <v>98</v>
      </c>
      <c r="J2633" s="14" t="s">
        <v>58</v>
      </c>
      <c r="K2633" s="25">
        <v>1</v>
      </c>
      <c r="L2633" s="16">
        <v>332.09</v>
      </c>
      <c r="M2633" s="17">
        <v>0</v>
      </c>
      <c r="N2633" s="18">
        <v>16.600000000000001</v>
      </c>
      <c r="O2633" s="18">
        <v>12.71</v>
      </c>
      <c r="P2633" s="18">
        <v>361.4</v>
      </c>
      <c r="Q2633" s="14" t="s">
        <v>80</v>
      </c>
      <c r="R2633" s="14" t="s">
        <v>28</v>
      </c>
      <c r="S2633" s="14" t="s">
        <v>51</v>
      </c>
      <c r="T2633" s="14" t="s">
        <v>42</v>
      </c>
      <c r="U2633" s="14" t="s">
        <v>43</v>
      </c>
      <c r="V2633" s="14" t="s">
        <v>713</v>
      </c>
    </row>
    <row r="2634" spans="1:22" ht="17.100000000000001" customHeight="1" x14ac:dyDescent="0.25">
      <c r="A2634" s="28" t="s">
        <v>7035</v>
      </c>
      <c r="B2634" s="10">
        <v>45198</v>
      </c>
      <c r="C2634" s="9">
        <f t="shared" si="41"/>
        <v>2023</v>
      </c>
      <c r="D2634" s="9" t="str">
        <f>TEXT(salestable[[#This Row],[OrderDate]],"MMM")</f>
        <v>Sep</v>
      </c>
      <c r="E2634" s="9" t="s">
        <v>7036</v>
      </c>
      <c r="F2634" s="9" t="s">
        <v>365</v>
      </c>
      <c r="G2634" s="9" t="s">
        <v>208</v>
      </c>
      <c r="H2634" s="9" t="s">
        <v>209</v>
      </c>
      <c r="I2634" s="9" t="s">
        <v>98</v>
      </c>
      <c r="J2634" s="9" t="s">
        <v>123</v>
      </c>
      <c r="K2634" s="25">
        <v>1</v>
      </c>
      <c r="L2634" s="11">
        <v>579.78</v>
      </c>
      <c r="M2634" s="12">
        <v>0.05</v>
      </c>
      <c r="N2634" s="13">
        <v>44.06</v>
      </c>
      <c r="O2634" s="13">
        <v>6.75</v>
      </c>
      <c r="P2634" s="13">
        <v>601.6</v>
      </c>
      <c r="Q2634" s="9" t="s">
        <v>69</v>
      </c>
      <c r="R2634" s="9" t="s">
        <v>28</v>
      </c>
      <c r="S2634" s="9" t="s">
        <v>60</v>
      </c>
      <c r="T2634" s="9" t="s">
        <v>61</v>
      </c>
      <c r="U2634" s="9" t="s">
        <v>43</v>
      </c>
      <c r="V2634" s="9" t="s">
        <v>765</v>
      </c>
    </row>
    <row r="2635" spans="1:22" ht="17.100000000000001" customHeight="1" x14ac:dyDescent="0.25">
      <c r="A2635" s="29" t="s">
        <v>7037</v>
      </c>
      <c r="B2635" s="15">
        <v>44652</v>
      </c>
      <c r="C2635" s="9">
        <f t="shared" si="41"/>
        <v>2022</v>
      </c>
      <c r="D2635" s="9" t="str">
        <f>TEXT(salestable[[#This Row],[OrderDate]],"MMM")</f>
        <v>Apr</v>
      </c>
      <c r="E2635" s="14" t="s">
        <v>7038</v>
      </c>
      <c r="F2635" s="14" t="s">
        <v>1465</v>
      </c>
      <c r="G2635" s="14" t="s">
        <v>592</v>
      </c>
      <c r="H2635" s="14" t="s">
        <v>593</v>
      </c>
      <c r="I2635" s="14" t="s">
        <v>25</v>
      </c>
      <c r="J2635" s="14" t="s">
        <v>263</v>
      </c>
      <c r="K2635" s="25">
        <v>2</v>
      </c>
      <c r="L2635" s="16">
        <v>195.43</v>
      </c>
      <c r="M2635" s="17">
        <v>0.2</v>
      </c>
      <c r="N2635" s="18">
        <v>15.63</v>
      </c>
      <c r="O2635" s="18">
        <v>0.42</v>
      </c>
      <c r="P2635" s="18">
        <v>328.74</v>
      </c>
      <c r="Q2635" s="14" t="s">
        <v>40</v>
      </c>
      <c r="R2635" s="14" t="s">
        <v>28</v>
      </c>
      <c r="S2635" s="14" t="s">
        <v>221</v>
      </c>
      <c r="T2635" s="14" t="s">
        <v>222</v>
      </c>
      <c r="U2635" s="14" t="s">
        <v>43</v>
      </c>
      <c r="V2635" s="14" t="s">
        <v>517</v>
      </c>
    </row>
    <row r="2636" spans="1:22" ht="17.100000000000001" customHeight="1" x14ac:dyDescent="0.25">
      <c r="A2636" s="28" t="s">
        <v>7039</v>
      </c>
      <c r="B2636" s="10">
        <v>44285</v>
      </c>
      <c r="C2636" s="9">
        <f t="shared" si="41"/>
        <v>2021</v>
      </c>
      <c r="D2636" s="9" t="str">
        <f>TEXT(salestable[[#This Row],[OrderDate]],"MMM")</f>
        <v>Mar</v>
      </c>
      <c r="E2636" s="9" t="s">
        <v>7040</v>
      </c>
      <c r="F2636" s="9" t="s">
        <v>836</v>
      </c>
      <c r="G2636" s="9" t="s">
        <v>36</v>
      </c>
      <c r="H2636" s="9" t="s">
        <v>37</v>
      </c>
      <c r="I2636" s="9" t="s">
        <v>38</v>
      </c>
      <c r="J2636" s="9" t="s">
        <v>68</v>
      </c>
      <c r="K2636" s="25">
        <v>4</v>
      </c>
      <c r="L2636" s="11">
        <v>82.62</v>
      </c>
      <c r="M2636" s="12">
        <v>0.05</v>
      </c>
      <c r="N2636" s="13">
        <v>25.12</v>
      </c>
      <c r="O2636" s="13">
        <v>10.26</v>
      </c>
      <c r="P2636" s="13">
        <v>349.34</v>
      </c>
      <c r="Q2636" s="9" t="s">
        <v>80</v>
      </c>
      <c r="R2636" s="9" t="s">
        <v>28</v>
      </c>
      <c r="S2636" s="9" t="s">
        <v>89</v>
      </c>
      <c r="T2636" s="9" t="s">
        <v>90</v>
      </c>
      <c r="U2636" s="9" t="s">
        <v>43</v>
      </c>
      <c r="V2636" s="9" t="s">
        <v>1767</v>
      </c>
    </row>
    <row r="2637" spans="1:22" ht="17.100000000000001" customHeight="1" x14ac:dyDescent="0.25">
      <c r="A2637" s="29" t="s">
        <v>7041</v>
      </c>
      <c r="B2637" s="15">
        <v>45455</v>
      </c>
      <c r="C2637" s="9">
        <f t="shared" si="41"/>
        <v>2024</v>
      </c>
      <c r="D2637" s="9" t="str">
        <f>TEXT(salestable[[#This Row],[OrderDate]],"MMM")</f>
        <v>Jun</v>
      </c>
      <c r="E2637" s="14" t="s">
        <v>7042</v>
      </c>
      <c r="F2637" s="14" t="s">
        <v>405</v>
      </c>
      <c r="G2637" s="14" t="s">
        <v>233</v>
      </c>
      <c r="H2637" s="14" t="s">
        <v>234</v>
      </c>
      <c r="I2637" s="14" t="s">
        <v>180</v>
      </c>
      <c r="J2637" s="14" t="s">
        <v>79</v>
      </c>
      <c r="K2637" s="25">
        <v>2</v>
      </c>
      <c r="L2637" s="16">
        <v>299.99</v>
      </c>
      <c r="M2637" s="17">
        <v>0.1</v>
      </c>
      <c r="N2637" s="18">
        <v>27</v>
      </c>
      <c r="O2637" s="18">
        <v>5.28</v>
      </c>
      <c r="P2637" s="18">
        <v>572.26</v>
      </c>
      <c r="Q2637" s="14" t="s">
        <v>27</v>
      </c>
      <c r="R2637" s="14" t="s">
        <v>28</v>
      </c>
      <c r="S2637" s="14" t="s">
        <v>182</v>
      </c>
      <c r="T2637" s="14" t="s">
        <v>183</v>
      </c>
      <c r="U2637" s="14" t="s">
        <v>43</v>
      </c>
      <c r="V2637" s="14" t="s">
        <v>5456</v>
      </c>
    </row>
    <row r="2638" spans="1:22" ht="17.100000000000001" customHeight="1" x14ac:dyDescent="0.25">
      <c r="A2638" s="28" t="s">
        <v>7043</v>
      </c>
      <c r="B2638" s="10">
        <v>44555</v>
      </c>
      <c r="C2638" s="9">
        <f t="shared" si="41"/>
        <v>2021</v>
      </c>
      <c r="D2638" s="9" t="str">
        <f>TEXT(salestable[[#This Row],[OrderDate]],"MMM")</f>
        <v>Dec</v>
      </c>
      <c r="E2638" s="9" t="s">
        <v>7044</v>
      </c>
      <c r="F2638" s="9" t="s">
        <v>1250</v>
      </c>
      <c r="G2638" s="9" t="s">
        <v>244</v>
      </c>
      <c r="H2638" s="9" t="s">
        <v>245</v>
      </c>
      <c r="I2638" s="9" t="s">
        <v>108</v>
      </c>
      <c r="J2638" s="9" t="s">
        <v>123</v>
      </c>
      <c r="K2638" s="25">
        <v>2</v>
      </c>
      <c r="L2638" s="11">
        <v>89.7</v>
      </c>
      <c r="M2638" s="12">
        <v>0</v>
      </c>
      <c r="N2638" s="13">
        <v>14.35</v>
      </c>
      <c r="O2638" s="13">
        <v>1.54</v>
      </c>
      <c r="P2638" s="13">
        <v>195.29</v>
      </c>
      <c r="Q2638" s="9" t="s">
        <v>27</v>
      </c>
      <c r="R2638" s="9" t="s">
        <v>28</v>
      </c>
      <c r="S2638" s="9" t="s">
        <v>182</v>
      </c>
      <c r="T2638" s="9" t="s">
        <v>183</v>
      </c>
      <c r="U2638" s="9" t="s">
        <v>43</v>
      </c>
      <c r="V2638" s="9" t="s">
        <v>7045</v>
      </c>
    </row>
    <row r="2639" spans="1:22" ht="17.100000000000001" customHeight="1" x14ac:dyDescent="0.25">
      <c r="A2639" s="29" t="s">
        <v>7046</v>
      </c>
      <c r="B2639" s="15">
        <v>45509</v>
      </c>
      <c r="C2639" s="9">
        <f t="shared" si="41"/>
        <v>2024</v>
      </c>
      <c r="D2639" s="9" t="str">
        <f>TEXT(salestable[[#This Row],[OrderDate]],"MMM")</f>
        <v>Aug</v>
      </c>
      <c r="E2639" s="14" t="s">
        <v>7047</v>
      </c>
      <c r="F2639" s="14" t="s">
        <v>1878</v>
      </c>
      <c r="G2639" s="14" t="s">
        <v>56</v>
      </c>
      <c r="H2639" s="14" t="s">
        <v>57</v>
      </c>
      <c r="I2639" s="14" t="s">
        <v>50</v>
      </c>
      <c r="J2639" s="14" t="s">
        <v>256</v>
      </c>
      <c r="K2639" s="25">
        <v>4</v>
      </c>
      <c r="L2639" s="16">
        <v>448.98</v>
      </c>
      <c r="M2639" s="17">
        <v>0.15</v>
      </c>
      <c r="N2639" s="18">
        <v>0</v>
      </c>
      <c r="O2639" s="18">
        <v>14.31</v>
      </c>
      <c r="P2639" s="18">
        <v>1540.84</v>
      </c>
      <c r="Q2639" s="14" t="s">
        <v>69</v>
      </c>
      <c r="R2639" s="14" t="s">
        <v>132</v>
      </c>
      <c r="S2639" s="14" t="s">
        <v>221</v>
      </c>
      <c r="T2639" s="14" t="s">
        <v>222</v>
      </c>
      <c r="U2639" s="14" t="s">
        <v>43</v>
      </c>
      <c r="V2639" s="14" t="s">
        <v>4811</v>
      </c>
    </row>
    <row r="2640" spans="1:22" ht="17.100000000000001" customHeight="1" x14ac:dyDescent="0.25">
      <c r="A2640" s="28" t="s">
        <v>7048</v>
      </c>
      <c r="B2640" s="10">
        <v>44919</v>
      </c>
      <c r="C2640" s="9">
        <f t="shared" si="41"/>
        <v>2022</v>
      </c>
      <c r="D2640" s="9" t="str">
        <f>TEXT(salestable[[#This Row],[OrderDate]],"MMM")</f>
        <v>Dec</v>
      </c>
      <c r="E2640" s="9" t="s">
        <v>7049</v>
      </c>
      <c r="F2640" s="9" t="s">
        <v>706</v>
      </c>
      <c r="G2640" s="9" t="s">
        <v>592</v>
      </c>
      <c r="H2640" s="9" t="s">
        <v>593</v>
      </c>
      <c r="I2640" s="9" t="s">
        <v>108</v>
      </c>
      <c r="J2640" s="9" t="s">
        <v>39</v>
      </c>
      <c r="K2640" s="25">
        <v>2</v>
      </c>
      <c r="L2640" s="11">
        <v>401.64</v>
      </c>
      <c r="M2640" s="12">
        <v>0</v>
      </c>
      <c r="N2640" s="13">
        <v>96.39</v>
      </c>
      <c r="O2640" s="13">
        <v>7.63</v>
      </c>
      <c r="P2640" s="13">
        <v>907.3</v>
      </c>
      <c r="Q2640" s="9" t="s">
        <v>27</v>
      </c>
      <c r="R2640" s="9" t="s">
        <v>28</v>
      </c>
      <c r="S2640" s="9" t="s">
        <v>182</v>
      </c>
      <c r="T2640" s="9" t="s">
        <v>183</v>
      </c>
      <c r="U2640" s="9" t="s">
        <v>31</v>
      </c>
      <c r="V2640" s="9" t="s">
        <v>325</v>
      </c>
    </row>
    <row r="2641" spans="1:22" ht="17.100000000000001" customHeight="1" x14ac:dyDescent="0.25">
      <c r="A2641" s="29" t="s">
        <v>7050</v>
      </c>
      <c r="B2641" s="15">
        <v>44930</v>
      </c>
      <c r="C2641" s="9">
        <f t="shared" si="41"/>
        <v>2023</v>
      </c>
      <c r="D2641" s="9" t="str">
        <f>TEXT(salestable[[#This Row],[OrderDate]],"MMM")</f>
        <v>Jan</v>
      </c>
      <c r="E2641" s="14" t="s">
        <v>7051</v>
      </c>
      <c r="F2641" s="14" t="s">
        <v>680</v>
      </c>
      <c r="G2641" s="14" t="s">
        <v>434</v>
      </c>
      <c r="H2641" s="14" t="s">
        <v>435</v>
      </c>
      <c r="I2641" s="14" t="s">
        <v>98</v>
      </c>
      <c r="J2641" s="14" t="s">
        <v>256</v>
      </c>
      <c r="K2641" s="25">
        <v>1</v>
      </c>
      <c r="L2641" s="16">
        <v>13.29</v>
      </c>
      <c r="M2641" s="17">
        <v>0.25</v>
      </c>
      <c r="N2641" s="18">
        <v>0.5</v>
      </c>
      <c r="O2641" s="18">
        <v>6</v>
      </c>
      <c r="P2641" s="18">
        <v>16.47</v>
      </c>
      <c r="Q2641" s="14" t="s">
        <v>80</v>
      </c>
      <c r="R2641" s="14" t="s">
        <v>28</v>
      </c>
      <c r="S2641" s="14" t="s">
        <v>228</v>
      </c>
      <c r="T2641" s="14" t="s">
        <v>82</v>
      </c>
      <c r="U2641" s="14" t="s">
        <v>43</v>
      </c>
      <c r="V2641" s="14" t="s">
        <v>2208</v>
      </c>
    </row>
    <row r="2642" spans="1:22" ht="17.100000000000001" customHeight="1" x14ac:dyDescent="0.25">
      <c r="A2642" s="28" t="s">
        <v>7052</v>
      </c>
      <c r="B2642" s="10">
        <v>44541</v>
      </c>
      <c r="C2642" s="9">
        <f t="shared" si="41"/>
        <v>2021</v>
      </c>
      <c r="D2642" s="9" t="str">
        <f>TEXT(salestable[[#This Row],[OrderDate]],"MMM")</f>
        <v>Dec</v>
      </c>
      <c r="E2642" s="9" t="s">
        <v>7053</v>
      </c>
      <c r="F2642" s="9" t="s">
        <v>369</v>
      </c>
      <c r="G2642" s="9" t="s">
        <v>469</v>
      </c>
      <c r="H2642" s="9" t="s">
        <v>470</v>
      </c>
      <c r="I2642" s="9" t="s">
        <v>108</v>
      </c>
      <c r="J2642" s="9" t="s">
        <v>354</v>
      </c>
      <c r="K2642" s="25">
        <v>3</v>
      </c>
      <c r="L2642" s="11">
        <v>61.28</v>
      </c>
      <c r="M2642" s="12">
        <v>0.25</v>
      </c>
      <c r="N2642" s="13">
        <v>0</v>
      </c>
      <c r="O2642" s="13">
        <v>14.23</v>
      </c>
      <c r="P2642" s="13">
        <v>152.11000000000001</v>
      </c>
      <c r="Q2642" s="9" t="s">
        <v>40</v>
      </c>
      <c r="R2642" s="9" t="s">
        <v>28</v>
      </c>
      <c r="S2642" s="9" t="s">
        <v>124</v>
      </c>
      <c r="T2642" s="9" t="s">
        <v>125</v>
      </c>
      <c r="U2642" s="9" t="s">
        <v>43</v>
      </c>
      <c r="V2642" s="9" t="s">
        <v>5040</v>
      </c>
    </row>
    <row r="2643" spans="1:22" ht="17.100000000000001" customHeight="1" x14ac:dyDescent="0.25">
      <c r="A2643" s="29" t="s">
        <v>7054</v>
      </c>
      <c r="B2643" s="15">
        <v>43973</v>
      </c>
      <c r="C2643" s="9">
        <f t="shared" si="41"/>
        <v>2020</v>
      </c>
      <c r="D2643" s="9" t="str">
        <f>TEXT(salestable[[#This Row],[OrderDate]],"MMM")</f>
        <v>May</v>
      </c>
      <c r="E2643" s="14" t="s">
        <v>7055</v>
      </c>
      <c r="F2643" s="14" t="s">
        <v>260</v>
      </c>
      <c r="G2643" s="14" t="s">
        <v>400</v>
      </c>
      <c r="H2643" s="14" t="s">
        <v>401</v>
      </c>
      <c r="I2643" s="14" t="s">
        <v>98</v>
      </c>
      <c r="J2643" s="14" t="s">
        <v>123</v>
      </c>
      <c r="K2643" s="25">
        <v>2</v>
      </c>
      <c r="L2643" s="16">
        <v>500.26</v>
      </c>
      <c r="M2643" s="17">
        <v>0</v>
      </c>
      <c r="N2643" s="18">
        <v>80.040000000000006</v>
      </c>
      <c r="O2643" s="18">
        <v>14.08</v>
      </c>
      <c r="P2643" s="18">
        <v>1094.6400000000001</v>
      </c>
      <c r="Q2643" s="14" t="s">
        <v>80</v>
      </c>
      <c r="R2643" s="14" t="s">
        <v>28</v>
      </c>
      <c r="S2643" s="14" t="s">
        <v>51</v>
      </c>
      <c r="T2643" s="14" t="s">
        <v>42</v>
      </c>
      <c r="U2643" s="14" t="s">
        <v>31</v>
      </c>
      <c r="V2643" s="14" t="s">
        <v>1931</v>
      </c>
    </row>
    <row r="2644" spans="1:22" ht="17.100000000000001" customHeight="1" x14ac:dyDescent="0.25">
      <c r="A2644" s="28" t="s">
        <v>7056</v>
      </c>
      <c r="B2644" s="10">
        <v>44747</v>
      </c>
      <c r="C2644" s="9">
        <f t="shared" si="41"/>
        <v>2022</v>
      </c>
      <c r="D2644" s="9" t="str">
        <f>TEXT(salestable[[#This Row],[OrderDate]],"MMM")</f>
        <v>Jul</v>
      </c>
      <c r="E2644" s="9" t="s">
        <v>7057</v>
      </c>
      <c r="F2644" s="9" t="s">
        <v>1418</v>
      </c>
      <c r="G2644" s="9" t="s">
        <v>521</v>
      </c>
      <c r="H2644" s="9" t="s">
        <v>522</v>
      </c>
      <c r="I2644" s="9" t="s">
        <v>25</v>
      </c>
      <c r="J2644" s="9" t="s">
        <v>39</v>
      </c>
      <c r="K2644" s="25">
        <v>4</v>
      </c>
      <c r="L2644" s="11">
        <v>147.97</v>
      </c>
      <c r="M2644" s="12">
        <v>0.15</v>
      </c>
      <c r="N2644" s="13">
        <v>40.25</v>
      </c>
      <c r="O2644" s="13">
        <v>13.27</v>
      </c>
      <c r="P2644" s="13">
        <v>556.62</v>
      </c>
      <c r="Q2644" s="9" t="s">
        <v>40</v>
      </c>
      <c r="R2644" s="9" t="s">
        <v>132</v>
      </c>
      <c r="S2644" s="9" t="s">
        <v>210</v>
      </c>
      <c r="T2644" s="9" t="s">
        <v>42</v>
      </c>
      <c r="U2644" s="9" t="s">
        <v>43</v>
      </c>
      <c r="V2644" s="9" t="s">
        <v>7058</v>
      </c>
    </row>
    <row r="2645" spans="1:22" ht="17.100000000000001" customHeight="1" x14ac:dyDescent="0.25">
      <c r="A2645" s="29" t="s">
        <v>7059</v>
      </c>
      <c r="B2645" s="15">
        <v>44658</v>
      </c>
      <c r="C2645" s="9">
        <f t="shared" si="41"/>
        <v>2022</v>
      </c>
      <c r="D2645" s="9" t="str">
        <f>TEXT(salestable[[#This Row],[OrderDate]],"MMM")</f>
        <v>Apr</v>
      </c>
      <c r="E2645" s="14" t="s">
        <v>7060</v>
      </c>
      <c r="F2645" s="14" t="s">
        <v>894</v>
      </c>
      <c r="G2645" s="14" t="s">
        <v>130</v>
      </c>
      <c r="H2645" s="14" t="s">
        <v>131</v>
      </c>
      <c r="I2645" s="14" t="s">
        <v>25</v>
      </c>
      <c r="J2645" s="14" t="s">
        <v>26</v>
      </c>
      <c r="K2645" s="25">
        <v>1</v>
      </c>
      <c r="L2645" s="16">
        <v>300.77</v>
      </c>
      <c r="M2645" s="17">
        <v>0.3</v>
      </c>
      <c r="N2645" s="18">
        <v>37.9</v>
      </c>
      <c r="O2645" s="18">
        <v>2.46</v>
      </c>
      <c r="P2645" s="18">
        <v>250.9</v>
      </c>
      <c r="Q2645" s="14" t="s">
        <v>153</v>
      </c>
      <c r="R2645" s="14" t="s">
        <v>28</v>
      </c>
      <c r="S2645" s="14" t="s">
        <v>124</v>
      </c>
      <c r="T2645" s="14" t="s">
        <v>125</v>
      </c>
      <c r="U2645" s="14" t="s">
        <v>43</v>
      </c>
      <c r="V2645" s="14" t="s">
        <v>1828</v>
      </c>
    </row>
    <row r="2646" spans="1:22" ht="17.100000000000001" customHeight="1" x14ac:dyDescent="0.25">
      <c r="A2646" s="28" t="s">
        <v>7061</v>
      </c>
      <c r="B2646" s="10">
        <v>44435</v>
      </c>
      <c r="C2646" s="9">
        <f t="shared" si="41"/>
        <v>2021</v>
      </c>
      <c r="D2646" s="9" t="str">
        <f>TEXT(salestable[[#This Row],[OrderDate]],"MMM")</f>
        <v>Aug</v>
      </c>
      <c r="E2646" s="9" t="s">
        <v>7062</v>
      </c>
      <c r="F2646" s="9" t="s">
        <v>347</v>
      </c>
      <c r="G2646" s="9" t="s">
        <v>783</v>
      </c>
      <c r="H2646" s="9" t="s">
        <v>784</v>
      </c>
      <c r="I2646" s="9" t="s">
        <v>98</v>
      </c>
      <c r="J2646" s="9" t="s">
        <v>68</v>
      </c>
      <c r="K2646" s="25">
        <v>1</v>
      </c>
      <c r="L2646" s="11">
        <v>97.88</v>
      </c>
      <c r="M2646" s="12">
        <v>0</v>
      </c>
      <c r="N2646" s="13">
        <v>7.83</v>
      </c>
      <c r="O2646" s="13">
        <v>3.44</v>
      </c>
      <c r="P2646" s="13">
        <v>109.15</v>
      </c>
      <c r="Q2646" s="9" t="s">
        <v>40</v>
      </c>
      <c r="R2646" s="9" t="s">
        <v>132</v>
      </c>
      <c r="S2646" s="9" t="s">
        <v>124</v>
      </c>
      <c r="T2646" s="9" t="s">
        <v>125</v>
      </c>
      <c r="U2646" s="9" t="s">
        <v>43</v>
      </c>
      <c r="V2646" s="9" t="s">
        <v>2263</v>
      </c>
    </row>
    <row r="2647" spans="1:22" ht="17.100000000000001" customHeight="1" x14ac:dyDescent="0.25">
      <c r="A2647" s="29" t="s">
        <v>7063</v>
      </c>
      <c r="B2647" s="15">
        <v>45327</v>
      </c>
      <c r="C2647" s="9">
        <f t="shared" si="41"/>
        <v>2024</v>
      </c>
      <c r="D2647" s="9" t="str">
        <f>TEXT(salestable[[#This Row],[OrderDate]],"MMM")</f>
        <v>Feb</v>
      </c>
      <c r="E2647" s="14" t="s">
        <v>7064</v>
      </c>
      <c r="F2647" s="14" t="s">
        <v>885</v>
      </c>
      <c r="G2647" s="14" t="s">
        <v>48</v>
      </c>
      <c r="H2647" s="14" t="s">
        <v>49</v>
      </c>
      <c r="I2647" s="14" t="s">
        <v>25</v>
      </c>
      <c r="J2647" s="14" t="s">
        <v>354</v>
      </c>
      <c r="K2647" s="25">
        <v>1</v>
      </c>
      <c r="L2647" s="16">
        <v>441.42</v>
      </c>
      <c r="M2647" s="17">
        <v>0.15</v>
      </c>
      <c r="N2647" s="18">
        <v>18.760000000000002</v>
      </c>
      <c r="O2647" s="18">
        <v>6.2</v>
      </c>
      <c r="P2647" s="18">
        <v>400.17</v>
      </c>
      <c r="Q2647" s="14" t="s">
        <v>40</v>
      </c>
      <c r="R2647" s="14" t="s">
        <v>181</v>
      </c>
      <c r="S2647" s="14" t="s">
        <v>210</v>
      </c>
      <c r="T2647" s="14" t="s">
        <v>42</v>
      </c>
      <c r="U2647" s="14" t="s">
        <v>235</v>
      </c>
      <c r="V2647" s="14" t="s">
        <v>7065</v>
      </c>
    </row>
    <row r="2648" spans="1:22" ht="17.100000000000001" customHeight="1" x14ac:dyDescent="0.25">
      <c r="A2648" s="28" t="s">
        <v>7066</v>
      </c>
      <c r="B2648" s="10">
        <v>45271</v>
      </c>
      <c r="C2648" s="9">
        <f t="shared" si="41"/>
        <v>2023</v>
      </c>
      <c r="D2648" s="9" t="str">
        <f>TEXT(salestable[[#This Row],[OrderDate]],"MMM")</f>
        <v>Dec</v>
      </c>
      <c r="E2648" s="9" t="s">
        <v>7067</v>
      </c>
      <c r="F2648" s="9" t="s">
        <v>1002</v>
      </c>
      <c r="G2648" s="9" t="s">
        <v>66</v>
      </c>
      <c r="H2648" s="9" t="s">
        <v>67</v>
      </c>
      <c r="I2648" s="9" t="s">
        <v>108</v>
      </c>
      <c r="J2648" s="9" t="s">
        <v>263</v>
      </c>
      <c r="K2648" s="25">
        <v>5</v>
      </c>
      <c r="L2648" s="11">
        <v>452.04</v>
      </c>
      <c r="M2648" s="12">
        <v>0.15</v>
      </c>
      <c r="N2648" s="13">
        <v>153.69</v>
      </c>
      <c r="O2648" s="13">
        <v>1.58</v>
      </c>
      <c r="P2648" s="13">
        <v>2076.44</v>
      </c>
      <c r="Q2648" s="9" t="s">
        <v>40</v>
      </c>
      <c r="R2648" s="9" t="s">
        <v>28</v>
      </c>
      <c r="S2648" s="9" t="s">
        <v>89</v>
      </c>
      <c r="T2648" s="9" t="s">
        <v>90</v>
      </c>
      <c r="U2648" s="9" t="s">
        <v>235</v>
      </c>
      <c r="V2648" s="9" t="s">
        <v>1957</v>
      </c>
    </row>
    <row r="2649" spans="1:22" ht="17.100000000000001" customHeight="1" x14ac:dyDescent="0.25">
      <c r="A2649" s="29" t="s">
        <v>7068</v>
      </c>
      <c r="B2649" s="15">
        <v>44135</v>
      </c>
      <c r="C2649" s="9">
        <f t="shared" si="41"/>
        <v>2020</v>
      </c>
      <c r="D2649" s="9" t="str">
        <f>TEXT(salestable[[#This Row],[OrderDate]],"MMM")</f>
        <v>Oct</v>
      </c>
      <c r="E2649" s="14" t="s">
        <v>7069</v>
      </c>
      <c r="F2649" s="14" t="s">
        <v>192</v>
      </c>
      <c r="G2649" s="14" t="s">
        <v>233</v>
      </c>
      <c r="H2649" s="14" t="s">
        <v>234</v>
      </c>
      <c r="I2649" s="14" t="s">
        <v>50</v>
      </c>
      <c r="J2649" s="14" t="s">
        <v>26</v>
      </c>
      <c r="K2649" s="25">
        <v>3</v>
      </c>
      <c r="L2649" s="16">
        <v>361.52</v>
      </c>
      <c r="M2649" s="17">
        <v>0</v>
      </c>
      <c r="N2649" s="18">
        <v>54.23</v>
      </c>
      <c r="O2649" s="18">
        <v>8.64</v>
      </c>
      <c r="P2649" s="18">
        <v>1147.43</v>
      </c>
      <c r="Q2649" s="14" t="s">
        <v>153</v>
      </c>
      <c r="R2649" s="14" t="s">
        <v>28</v>
      </c>
      <c r="S2649" s="14" t="s">
        <v>228</v>
      </c>
      <c r="T2649" s="14" t="s">
        <v>82</v>
      </c>
      <c r="U2649" s="14" t="s">
        <v>72</v>
      </c>
      <c r="V2649" s="14" t="s">
        <v>7070</v>
      </c>
    </row>
    <row r="2650" spans="1:22" ht="17.100000000000001" customHeight="1" x14ac:dyDescent="0.25">
      <c r="A2650" s="28" t="s">
        <v>7071</v>
      </c>
      <c r="B2650" s="10">
        <v>44566</v>
      </c>
      <c r="C2650" s="9">
        <f t="shared" si="41"/>
        <v>2022</v>
      </c>
      <c r="D2650" s="9" t="str">
        <f>TEXT(salestable[[#This Row],[OrderDate]],"MMM")</f>
        <v>Jan</v>
      </c>
      <c r="E2650" s="9" t="s">
        <v>7072</v>
      </c>
      <c r="F2650" s="9" t="s">
        <v>318</v>
      </c>
      <c r="G2650" s="9" t="s">
        <v>261</v>
      </c>
      <c r="H2650" s="9" t="s">
        <v>262</v>
      </c>
      <c r="I2650" s="9" t="s">
        <v>108</v>
      </c>
      <c r="J2650" s="9" t="s">
        <v>26</v>
      </c>
      <c r="K2650" s="25">
        <v>4</v>
      </c>
      <c r="L2650" s="11">
        <v>202.79</v>
      </c>
      <c r="M2650" s="12">
        <v>0</v>
      </c>
      <c r="N2650" s="13">
        <v>40.56</v>
      </c>
      <c r="O2650" s="13">
        <v>11.87</v>
      </c>
      <c r="P2650" s="13">
        <v>863.59</v>
      </c>
      <c r="Q2650" s="9" t="s">
        <v>69</v>
      </c>
      <c r="R2650" s="9" t="s">
        <v>99</v>
      </c>
      <c r="S2650" s="9" t="s">
        <v>221</v>
      </c>
      <c r="T2650" s="9" t="s">
        <v>222</v>
      </c>
      <c r="U2650" s="9" t="s">
        <v>43</v>
      </c>
      <c r="V2650" s="9" t="s">
        <v>7073</v>
      </c>
    </row>
    <row r="2651" spans="1:22" ht="17.100000000000001" customHeight="1" x14ac:dyDescent="0.25">
      <c r="A2651" s="29" t="s">
        <v>7074</v>
      </c>
      <c r="B2651" s="15">
        <v>45351</v>
      </c>
      <c r="C2651" s="9">
        <f t="shared" si="41"/>
        <v>2024</v>
      </c>
      <c r="D2651" s="9" t="str">
        <f>TEXT(salestable[[#This Row],[OrderDate]],"MMM")</f>
        <v>Feb</v>
      </c>
      <c r="E2651" s="14" t="s">
        <v>7075</v>
      </c>
      <c r="F2651" s="14" t="s">
        <v>538</v>
      </c>
      <c r="G2651" s="14" t="s">
        <v>23</v>
      </c>
      <c r="H2651" s="14" t="s">
        <v>24</v>
      </c>
      <c r="I2651" s="14" t="s">
        <v>180</v>
      </c>
      <c r="J2651" s="14" t="s">
        <v>109</v>
      </c>
      <c r="K2651" s="25">
        <v>5</v>
      </c>
      <c r="L2651" s="16">
        <v>335.12</v>
      </c>
      <c r="M2651" s="17">
        <v>0.05</v>
      </c>
      <c r="N2651" s="18">
        <v>191.02</v>
      </c>
      <c r="O2651" s="18">
        <v>8.59</v>
      </c>
      <c r="P2651" s="18">
        <v>1791.43</v>
      </c>
      <c r="Q2651" s="14" t="s">
        <v>40</v>
      </c>
      <c r="R2651" s="14" t="s">
        <v>132</v>
      </c>
      <c r="S2651" s="14" t="s">
        <v>228</v>
      </c>
      <c r="T2651" s="14" t="s">
        <v>82</v>
      </c>
      <c r="U2651" s="14" t="s">
        <v>31</v>
      </c>
      <c r="V2651" s="14" t="s">
        <v>1466</v>
      </c>
    </row>
    <row r="2652" spans="1:22" ht="17.100000000000001" customHeight="1" x14ac:dyDescent="0.25">
      <c r="A2652" s="28" t="s">
        <v>7076</v>
      </c>
      <c r="B2652" s="10">
        <v>44121</v>
      </c>
      <c r="C2652" s="9">
        <f t="shared" si="41"/>
        <v>2020</v>
      </c>
      <c r="D2652" s="9" t="str">
        <f>TEXT(salestable[[#This Row],[OrderDate]],"MMM")</f>
        <v>Oct</v>
      </c>
      <c r="E2652" s="9" t="s">
        <v>7077</v>
      </c>
      <c r="F2652" s="9" t="s">
        <v>501</v>
      </c>
      <c r="G2652" s="9" t="s">
        <v>178</v>
      </c>
      <c r="H2652" s="9" t="s">
        <v>179</v>
      </c>
      <c r="I2652" s="9" t="s">
        <v>38</v>
      </c>
      <c r="J2652" s="9" t="s">
        <v>26</v>
      </c>
      <c r="K2652" s="25">
        <v>4</v>
      </c>
      <c r="L2652" s="11">
        <v>91.73</v>
      </c>
      <c r="M2652" s="12">
        <v>0.1</v>
      </c>
      <c r="N2652" s="13">
        <v>26.42</v>
      </c>
      <c r="O2652" s="13">
        <v>9.56</v>
      </c>
      <c r="P2652" s="13">
        <v>366.21</v>
      </c>
      <c r="Q2652" s="9" t="s">
        <v>153</v>
      </c>
      <c r="R2652" s="9" t="s">
        <v>28</v>
      </c>
      <c r="S2652" s="9" t="s">
        <v>60</v>
      </c>
      <c r="T2652" s="9" t="s">
        <v>61</v>
      </c>
      <c r="U2652" s="9" t="s">
        <v>43</v>
      </c>
      <c r="V2652" s="9" t="s">
        <v>6026</v>
      </c>
    </row>
    <row r="2653" spans="1:22" ht="17.100000000000001" customHeight="1" x14ac:dyDescent="0.25">
      <c r="A2653" s="29" t="s">
        <v>7078</v>
      </c>
      <c r="B2653" s="15">
        <v>43932</v>
      </c>
      <c r="C2653" s="9">
        <f t="shared" si="41"/>
        <v>2020</v>
      </c>
      <c r="D2653" s="9" t="str">
        <f>TEXT(salestable[[#This Row],[OrderDate]],"MMM")</f>
        <v>Apr</v>
      </c>
      <c r="E2653" s="14" t="s">
        <v>7079</v>
      </c>
      <c r="F2653" s="14" t="s">
        <v>1919</v>
      </c>
      <c r="G2653" s="14" t="s">
        <v>337</v>
      </c>
      <c r="H2653" s="14" t="s">
        <v>338</v>
      </c>
      <c r="I2653" s="14" t="s">
        <v>98</v>
      </c>
      <c r="J2653" s="14" t="s">
        <v>39</v>
      </c>
      <c r="K2653" s="25">
        <v>3</v>
      </c>
      <c r="L2653" s="16">
        <v>558.33000000000004</v>
      </c>
      <c r="M2653" s="17">
        <v>0</v>
      </c>
      <c r="N2653" s="18">
        <v>301.5</v>
      </c>
      <c r="O2653" s="18">
        <v>11.97</v>
      </c>
      <c r="P2653" s="18">
        <v>1988.46</v>
      </c>
      <c r="Q2653" s="14" t="s">
        <v>27</v>
      </c>
      <c r="R2653" s="14" t="s">
        <v>132</v>
      </c>
      <c r="S2653" s="14" t="s">
        <v>41</v>
      </c>
      <c r="T2653" s="14" t="s">
        <v>42</v>
      </c>
      <c r="U2653" s="14" t="s">
        <v>91</v>
      </c>
      <c r="V2653" s="14" t="s">
        <v>6516</v>
      </c>
    </row>
    <row r="2654" spans="1:22" ht="17.100000000000001" customHeight="1" x14ac:dyDescent="0.25">
      <c r="A2654" s="28" t="s">
        <v>7080</v>
      </c>
      <c r="B2654" s="10">
        <v>45121</v>
      </c>
      <c r="C2654" s="9">
        <f t="shared" si="41"/>
        <v>2023</v>
      </c>
      <c r="D2654" s="9" t="str">
        <f>TEXT(salestable[[#This Row],[OrderDate]],"MMM")</f>
        <v>Jul</v>
      </c>
      <c r="E2654" s="9" t="s">
        <v>7081</v>
      </c>
      <c r="F2654" s="9" t="s">
        <v>520</v>
      </c>
      <c r="G2654" s="9" t="s">
        <v>469</v>
      </c>
      <c r="H2654" s="9" t="s">
        <v>470</v>
      </c>
      <c r="I2654" s="9" t="s">
        <v>98</v>
      </c>
      <c r="J2654" s="9" t="s">
        <v>354</v>
      </c>
      <c r="K2654" s="25">
        <v>2</v>
      </c>
      <c r="L2654" s="11">
        <v>503.81</v>
      </c>
      <c r="M2654" s="12">
        <v>0.05</v>
      </c>
      <c r="N2654" s="13">
        <v>47.86</v>
      </c>
      <c r="O2654" s="13">
        <v>13.86</v>
      </c>
      <c r="P2654" s="13">
        <v>1018.96</v>
      </c>
      <c r="Q2654" s="9" t="s">
        <v>27</v>
      </c>
      <c r="R2654" s="9" t="s">
        <v>28</v>
      </c>
      <c r="S2654" s="9" t="s">
        <v>188</v>
      </c>
      <c r="T2654" s="9" t="s">
        <v>82</v>
      </c>
      <c r="U2654" s="9" t="s">
        <v>43</v>
      </c>
      <c r="V2654" s="9" t="s">
        <v>5743</v>
      </c>
    </row>
    <row r="2655" spans="1:22" ht="17.100000000000001" customHeight="1" x14ac:dyDescent="0.25">
      <c r="A2655" s="29" t="s">
        <v>7082</v>
      </c>
      <c r="B2655" s="15">
        <v>44697</v>
      </c>
      <c r="C2655" s="9">
        <f t="shared" si="41"/>
        <v>2022</v>
      </c>
      <c r="D2655" s="9" t="str">
        <f>TEXT(salestable[[#This Row],[OrderDate]],"MMM")</f>
        <v>May</v>
      </c>
      <c r="E2655" s="14" t="s">
        <v>7083</v>
      </c>
      <c r="F2655" s="14" t="s">
        <v>1618</v>
      </c>
      <c r="G2655" s="14" t="s">
        <v>77</v>
      </c>
      <c r="H2655" s="14" t="s">
        <v>78</v>
      </c>
      <c r="I2655" s="14" t="s">
        <v>98</v>
      </c>
      <c r="J2655" s="14" t="s">
        <v>26</v>
      </c>
      <c r="K2655" s="25">
        <v>4</v>
      </c>
      <c r="L2655" s="16">
        <v>121.22</v>
      </c>
      <c r="M2655" s="17">
        <v>0.1</v>
      </c>
      <c r="N2655" s="18">
        <v>21.82</v>
      </c>
      <c r="O2655" s="18">
        <v>7.48</v>
      </c>
      <c r="P2655" s="18">
        <v>465.69</v>
      </c>
      <c r="Q2655" s="14" t="s">
        <v>80</v>
      </c>
      <c r="R2655" s="14" t="s">
        <v>28</v>
      </c>
      <c r="S2655" s="14" t="s">
        <v>154</v>
      </c>
      <c r="T2655" s="14" t="s">
        <v>155</v>
      </c>
      <c r="U2655" s="14" t="s">
        <v>31</v>
      </c>
      <c r="V2655" s="14" t="s">
        <v>2478</v>
      </c>
    </row>
    <row r="2656" spans="1:22" ht="17.100000000000001" customHeight="1" x14ac:dyDescent="0.25">
      <c r="A2656" s="28" t="s">
        <v>7084</v>
      </c>
      <c r="B2656" s="10">
        <v>44798</v>
      </c>
      <c r="C2656" s="9">
        <f t="shared" si="41"/>
        <v>2022</v>
      </c>
      <c r="D2656" s="9" t="str">
        <f>TEXT(salestable[[#This Row],[OrderDate]],"MMM")</f>
        <v>Aug</v>
      </c>
      <c r="E2656" s="9" t="s">
        <v>3013</v>
      </c>
      <c r="F2656" s="9" t="s">
        <v>396</v>
      </c>
      <c r="G2656" s="9" t="s">
        <v>456</v>
      </c>
      <c r="H2656" s="9" t="s">
        <v>457</v>
      </c>
      <c r="I2656" s="9" t="s">
        <v>98</v>
      </c>
      <c r="J2656" s="9" t="s">
        <v>256</v>
      </c>
      <c r="K2656" s="25">
        <v>5</v>
      </c>
      <c r="L2656" s="11">
        <v>384.4</v>
      </c>
      <c r="M2656" s="12">
        <v>0</v>
      </c>
      <c r="N2656" s="13">
        <v>230.64</v>
      </c>
      <c r="O2656" s="13">
        <v>7.28</v>
      </c>
      <c r="P2656" s="13">
        <v>2159.92</v>
      </c>
      <c r="Q2656" s="9" t="s">
        <v>80</v>
      </c>
      <c r="R2656" s="9" t="s">
        <v>28</v>
      </c>
      <c r="S2656" s="9" t="s">
        <v>166</v>
      </c>
      <c r="T2656" s="9" t="s">
        <v>167</v>
      </c>
      <c r="U2656" s="9" t="s">
        <v>43</v>
      </c>
      <c r="V2656" s="9" t="s">
        <v>5764</v>
      </c>
    </row>
    <row r="2657" spans="1:22" ht="17.100000000000001" customHeight="1" x14ac:dyDescent="0.25">
      <c r="A2657" s="29" t="s">
        <v>7085</v>
      </c>
      <c r="B2657" s="15">
        <v>45476</v>
      </c>
      <c r="C2657" s="9">
        <f t="shared" si="41"/>
        <v>2024</v>
      </c>
      <c r="D2657" s="9" t="str">
        <f>TEXT(salestable[[#This Row],[OrderDate]],"MMM")</f>
        <v>Jul</v>
      </c>
      <c r="E2657" s="14" t="s">
        <v>7086</v>
      </c>
      <c r="F2657" s="14" t="s">
        <v>757</v>
      </c>
      <c r="G2657" s="14" t="s">
        <v>352</v>
      </c>
      <c r="H2657" s="14" t="s">
        <v>353</v>
      </c>
      <c r="I2657" s="14" t="s">
        <v>108</v>
      </c>
      <c r="J2657" s="14" t="s">
        <v>123</v>
      </c>
      <c r="K2657" s="25">
        <v>4</v>
      </c>
      <c r="L2657" s="16">
        <v>154.07</v>
      </c>
      <c r="M2657" s="17">
        <v>0.05</v>
      </c>
      <c r="N2657" s="18">
        <v>70.260000000000005</v>
      </c>
      <c r="O2657" s="18">
        <v>1.9</v>
      </c>
      <c r="P2657" s="18">
        <v>657.63</v>
      </c>
      <c r="Q2657" s="14" t="s">
        <v>69</v>
      </c>
      <c r="R2657" s="14" t="s">
        <v>28</v>
      </c>
      <c r="S2657" s="14" t="s">
        <v>188</v>
      </c>
      <c r="T2657" s="14" t="s">
        <v>82</v>
      </c>
      <c r="U2657" s="14" t="s">
        <v>31</v>
      </c>
      <c r="V2657" s="14" t="s">
        <v>4553</v>
      </c>
    </row>
    <row r="2658" spans="1:22" ht="17.100000000000001" customHeight="1" x14ac:dyDescent="0.25">
      <c r="A2658" s="28" t="s">
        <v>7087</v>
      </c>
      <c r="B2658" s="10">
        <v>44804</v>
      </c>
      <c r="C2658" s="9">
        <f t="shared" si="41"/>
        <v>2022</v>
      </c>
      <c r="D2658" s="9" t="str">
        <f>TEXT(salestable[[#This Row],[OrderDate]],"MMM")</f>
        <v>Aug</v>
      </c>
      <c r="E2658" s="9" t="s">
        <v>7088</v>
      </c>
      <c r="F2658" s="9" t="s">
        <v>379</v>
      </c>
      <c r="G2658" s="9" t="s">
        <v>469</v>
      </c>
      <c r="H2658" s="9" t="s">
        <v>470</v>
      </c>
      <c r="I2658" s="9" t="s">
        <v>25</v>
      </c>
      <c r="J2658" s="9" t="s">
        <v>123</v>
      </c>
      <c r="K2658" s="25">
        <v>3</v>
      </c>
      <c r="L2658" s="11">
        <v>101.56</v>
      </c>
      <c r="M2658" s="12">
        <v>0.05</v>
      </c>
      <c r="N2658" s="13">
        <v>34.729999999999997</v>
      </c>
      <c r="O2658" s="13">
        <v>0.62</v>
      </c>
      <c r="P2658" s="13">
        <v>324.8</v>
      </c>
      <c r="Q2658" s="9" t="s">
        <v>80</v>
      </c>
      <c r="R2658" s="9" t="s">
        <v>28</v>
      </c>
      <c r="S2658" s="9" t="s">
        <v>154</v>
      </c>
      <c r="T2658" s="9" t="s">
        <v>155</v>
      </c>
      <c r="U2658" s="9" t="s">
        <v>43</v>
      </c>
      <c r="V2658" s="9" t="s">
        <v>7089</v>
      </c>
    </row>
    <row r="2659" spans="1:22" ht="17.100000000000001" customHeight="1" x14ac:dyDescent="0.25">
      <c r="A2659" s="29" t="s">
        <v>7090</v>
      </c>
      <c r="B2659" s="15">
        <v>44672</v>
      </c>
      <c r="C2659" s="9">
        <f t="shared" si="41"/>
        <v>2022</v>
      </c>
      <c r="D2659" s="9" t="str">
        <f>TEXT(salestable[[#This Row],[OrderDate]],"MMM")</f>
        <v>Apr</v>
      </c>
      <c r="E2659" s="14" t="s">
        <v>7091</v>
      </c>
      <c r="F2659" s="14" t="s">
        <v>311</v>
      </c>
      <c r="G2659" s="14" t="s">
        <v>226</v>
      </c>
      <c r="H2659" s="14" t="s">
        <v>227</v>
      </c>
      <c r="I2659" s="14" t="s">
        <v>98</v>
      </c>
      <c r="J2659" s="14" t="s">
        <v>68</v>
      </c>
      <c r="K2659" s="25">
        <v>4</v>
      </c>
      <c r="L2659" s="16">
        <v>142.41</v>
      </c>
      <c r="M2659" s="17">
        <v>0</v>
      </c>
      <c r="N2659" s="18">
        <v>102.54</v>
      </c>
      <c r="O2659" s="18">
        <v>0.26</v>
      </c>
      <c r="P2659" s="18">
        <v>672.44</v>
      </c>
      <c r="Q2659" s="14" t="s">
        <v>40</v>
      </c>
      <c r="R2659" s="14" t="s">
        <v>99</v>
      </c>
      <c r="S2659" s="14" t="s">
        <v>228</v>
      </c>
      <c r="T2659" s="14" t="s">
        <v>82</v>
      </c>
      <c r="U2659" s="14" t="s">
        <v>43</v>
      </c>
      <c r="V2659" s="14" t="s">
        <v>4671</v>
      </c>
    </row>
    <row r="2660" spans="1:22" ht="17.100000000000001" customHeight="1" x14ac:dyDescent="0.25">
      <c r="A2660" s="28" t="s">
        <v>7092</v>
      </c>
      <c r="B2660" s="10">
        <v>44792</v>
      </c>
      <c r="C2660" s="9">
        <f t="shared" si="41"/>
        <v>2022</v>
      </c>
      <c r="D2660" s="9" t="str">
        <f>TEXT(salestable[[#This Row],[OrderDate]],"MMM")</f>
        <v>Aug</v>
      </c>
      <c r="E2660" s="9" t="s">
        <v>7093</v>
      </c>
      <c r="F2660" s="9" t="s">
        <v>768</v>
      </c>
      <c r="G2660" s="9" t="s">
        <v>23</v>
      </c>
      <c r="H2660" s="9" t="s">
        <v>24</v>
      </c>
      <c r="I2660" s="9" t="s">
        <v>180</v>
      </c>
      <c r="J2660" s="9" t="s">
        <v>39</v>
      </c>
      <c r="K2660" s="25">
        <v>2</v>
      </c>
      <c r="L2660" s="11">
        <v>329.16</v>
      </c>
      <c r="M2660" s="12">
        <v>0.2</v>
      </c>
      <c r="N2660" s="13">
        <v>63.2</v>
      </c>
      <c r="O2660" s="13">
        <v>0.26</v>
      </c>
      <c r="P2660" s="13">
        <v>590.12</v>
      </c>
      <c r="Q2660" s="9" t="s">
        <v>153</v>
      </c>
      <c r="R2660" s="9" t="s">
        <v>28</v>
      </c>
      <c r="S2660" s="9" t="s">
        <v>188</v>
      </c>
      <c r="T2660" s="9" t="s">
        <v>82</v>
      </c>
      <c r="U2660" s="9" t="s">
        <v>31</v>
      </c>
      <c r="V2660" s="9" t="s">
        <v>3706</v>
      </c>
    </row>
    <row r="2661" spans="1:22" ht="17.100000000000001" customHeight="1" x14ac:dyDescent="0.25">
      <c r="A2661" s="29" t="s">
        <v>7094</v>
      </c>
      <c r="B2661" s="15">
        <v>44772</v>
      </c>
      <c r="C2661" s="9">
        <f t="shared" si="41"/>
        <v>2022</v>
      </c>
      <c r="D2661" s="9" t="str">
        <f>TEXT(salestable[[#This Row],[OrderDate]],"MMM")</f>
        <v>Jul</v>
      </c>
      <c r="E2661" s="14" t="s">
        <v>7095</v>
      </c>
      <c r="F2661" s="14" t="s">
        <v>1878</v>
      </c>
      <c r="G2661" s="14" t="s">
        <v>208</v>
      </c>
      <c r="H2661" s="14" t="s">
        <v>209</v>
      </c>
      <c r="I2661" s="14" t="s">
        <v>98</v>
      </c>
      <c r="J2661" s="14" t="s">
        <v>79</v>
      </c>
      <c r="K2661" s="25">
        <v>3</v>
      </c>
      <c r="L2661" s="16">
        <v>93.03</v>
      </c>
      <c r="M2661" s="17">
        <v>0</v>
      </c>
      <c r="N2661" s="18">
        <v>33.49</v>
      </c>
      <c r="O2661" s="18">
        <v>13.66</v>
      </c>
      <c r="P2661" s="18">
        <v>326.24</v>
      </c>
      <c r="Q2661" s="14" t="s">
        <v>59</v>
      </c>
      <c r="R2661" s="14" t="s">
        <v>28</v>
      </c>
      <c r="S2661" s="14" t="s">
        <v>221</v>
      </c>
      <c r="T2661" s="14" t="s">
        <v>222</v>
      </c>
      <c r="U2661" s="14" t="s">
        <v>43</v>
      </c>
      <c r="V2661" s="14" t="s">
        <v>1995</v>
      </c>
    </row>
    <row r="2662" spans="1:22" ht="17.100000000000001" customHeight="1" x14ac:dyDescent="0.25">
      <c r="A2662" s="28" t="s">
        <v>7096</v>
      </c>
      <c r="B2662" s="10">
        <v>45631</v>
      </c>
      <c r="C2662" s="9">
        <f t="shared" si="41"/>
        <v>2024</v>
      </c>
      <c r="D2662" s="9" t="str">
        <f>TEXT(salestable[[#This Row],[OrderDate]],"MMM")</f>
        <v>Dec</v>
      </c>
      <c r="E2662" s="9" t="s">
        <v>7097</v>
      </c>
      <c r="F2662" s="9" t="s">
        <v>865</v>
      </c>
      <c r="G2662" s="9" t="s">
        <v>87</v>
      </c>
      <c r="H2662" s="9" t="s">
        <v>88</v>
      </c>
      <c r="I2662" s="9" t="s">
        <v>98</v>
      </c>
      <c r="J2662" s="9" t="s">
        <v>58</v>
      </c>
      <c r="K2662" s="25">
        <v>1</v>
      </c>
      <c r="L2662" s="11">
        <v>137.57</v>
      </c>
      <c r="M2662" s="12">
        <v>0.1</v>
      </c>
      <c r="N2662" s="13">
        <v>6.19</v>
      </c>
      <c r="O2662" s="13">
        <v>1.74</v>
      </c>
      <c r="P2662" s="13">
        <v>131.74</v>
      </c>
      <c r="Q2662" s="9" t="s">
        <v>69</v>
      </c>
      <c r="R2662" s="9" t="s">
        <v>28</v>
      </c>
      <c r="S2662" s="9" t="s">
        <v>116</v>
      </c>
      <c r="T2662" s="9" t="s">
        <v>42</v>
      </c>
      <c r="U2662" s="9" t="s">
        <v>43</v>
      </c>
      <c r="V2662" s="9" t="s">
        <v>2868</v>
      </c>
    </row>
    <row r="2663" spans="1:22" ht="17.100000000000001" customHeight="1" x14ac:dyDescent="0.25">
      <c r="A2663" s="29" t="s">
        <v>7098</v>
      </c>
      <c r="B2663" s="15">
        <v>44857</v>
      </c>
      <c r="C2663" s="9">
        <f t="shared" si="41"/>
        <v>2022</v>
      </c>
      <c r="D2663" s="9" t="str">
        <f>TEXT(salestable[[#This Row],[OrderDate]],"MMM")</f>
        <v>Oct</v>
      </c>
      <c r="E2663" s="14" t="s">
        <v>7099</v>
      </c>
      <c r="F2663" s="14" t="s">
        <v>324</v>
      </c>
      <c r="G2663" s="14" t="s">
        <v>530</v>
      </c>
      <c r="H2663" s="14" t="s">
        <v>531</v>
      </c>
      <c r="I2663" s="14" t="s">
        <v>180</v>
      </c>
      <c r="J2663" s="14" t="s">
        <v>256</v>
      </c>
      <c r="K2663" s="25">
        <v>5</v>
      </c>
      <c r="L2663" s="16">
        <v>540.6</v>
      </c>
      <c r="M2663" s="17">
        <v>0.1</v>
      </c>
      <c r="N2663" s="18">
        <v>0</v>
      </c>
      <c r="O2663" s="18">
        <v>11</v>
      </c>
      <c r="P2663" s="18">
        <v>2443.6999999999998</v>
      </c>
      <c r="Q2663" s="14" t="s">
        <v>27</v>
      </c>
      <c r="R2663" s="14" t="s">
        <v>28</v>
      </c>
      <c r="S2663" s="14" t="s">
        <v>221</v>
      </c>
      <c r="T2663" s="14" t="s">
        <v>222</v>
      </c>
      <c r="U2663" s="14" t="s">
        <v>43</v>
      </c>
      <c r="V2663" s="14" t="s">
        <v>1973</v>
      </c>
    </row>
    <row r="2664" spans="1:22" ht="17.100000000000001" customHeight="1" x14ac:dyDescent="0.25">
      <c r="A2664" s="28" t="s">
        <v>7100</v>
      </c>
      <c r="B2664" s="10">
        <v>43915</v>
      </c>
      <c r="C2664" s="9">
        <f t="shared" si="41"/>
        <v>2020</v>
      </c>
      <c r="D2664" s="9" t="str">
        <f>TEXT(salestable[[#This Row],[OrderDate]],"MMM")</f>
        <v>Mar</v>
      </c>
      <c r="E2664" s="9" t="s">
        <v>7101</v>
      </c>
      <c r="F2664" s="9" t="s">
        <v>1170</v>
      </c>
      <c r="G2664" s="9" t="s">
        <v>469</v>
      </c>
      <c r="H2664" s="9" t="s">
        <v>470</v>
      </c>
      <c r="I2664" s="9" t="s">
        <v>98</v>
      </c>
      <c r="J2664" s="9" t="s">
        <v>109</v>
      </c>
      <c r="K2664" s="25">
        <v>2</v>
      </c>
      <c r="L2664" s="11">
        <v>252.75</v>
      </c>
      <c r="M2664" s="12">
        <v>0</v>
      </c>
      <c r="N2664" s="13">
        <v>0</v>
      </c>
      <c r="O2664" s="13">
        <v>12.95</v>
      </c>
      <c r="P2664" s="13">
        <v>518.45000000000005</v>
      </c>
      <c r="Q2664" s="9" t="s">
        <v>69</v>
      </c>
      <c r="R2664" s="9" t="s">
        <v>28</v>
      </c>
      <c r="S2664" s="9" t="s">
        <v>182</v>
      </c>
      <c r="T2664" s="9" t="s">
        <v>183</v>
      </c>
      <c r="U2664" s="9" t="s">
        <v>31</v>
      </c>
      <c r="V2664" s="9" t="s">
        <v>2494</v>
      </c>
    </row>
    <row r="2665" spans="1:22" ht="17.100000000000001" customHeight="1" x14ac:dyDescent="0.25">
      <c r="A2665" s="29" t="s">
        <v>7102</v>
      </c>
      <c r="B2665" s="15">
        <v>45648</v>
      </c>
      <c r="C2665" s="9">
        <f t="shared" si="41"/>
        <v>2024</v>
      </c>
      <c r="D2665" s="9" t="str">
        <f>TEXT(salestable[[#This Row],[OrderDate]],"MMM")</f>
        <v>Dec</v>
      </c>
      <c r="E2665" s="14" t="s">
        <v>7103</v>
      </c>
      <c r="F2665" s="14" t="s">
        <v>1614</v>
      </c>
      <c r="G2665" s="14" t="s">
        <v>456</v>
      </c>
      <c r="H2665" s="14" t="s">
        <v>457</v>
      </c>
      <c r="I2665" s="14" t="s">
        <v>25</v>
      </c>
      <c r="J2665" s="14" t="s">
        <v>109</v>
      </c>
      <c r="K2665" s="25">
        <v>5</v>
      </c>
      <c r="L2665" s="16">
        <v>456.6</v>
      </c>
      <c r="M2665" s="17">
        <v>0.05</v>
      </c>
      <c r="N2665" s="18">
        <v>108.44</v>
      </c>
      <c r="O2665" s="18">
        <v>13.61</v>
      </c>
      <c r="P2665" s="18">
        <v>2290.9</v>
      </c>
      <c r="Q2665" s="14" t="s">
        <v>40</v>
      </c>
      <c r="R2665" s="14" t="s">
        <v>28</v>
      </c>
      <c r="S2665" s="14" t="s">
        <v>139</v>
      </c>
      <c r="T2665" s="14" t="s">
        <v>140</v>
      </c>
      <c r="U2665" s="14" t="s">
        <v>235</v>
      </c>
      <c r="V2665" s="14" t="s">
        <v>6668</v>
      </c>
    </row>
    <row r="2666" spans="1:22" ht="17.100000000000001" customHeight="1" x14ac:dyDescent="0.25">
      <c r="A2666" s="28" t="s">
        <v>7104</v>
      </c>
      <c r="B2666" s="10">
        <v>44158</v>
      </c>
      <c r="C2666" s="9">
        <f t="shared" si="41"/>
        <v>2020</v>
      </c>
      <c r="D2666" s="9" t="str">
        <f>TEXT(salestable[[#This Row],[OrderDate]],"MMM")</f>
        <v>Nov</v>
      </c>
      <c r="E2666" s="9" t="s">
        <v>7105</v>
      </c>
      <c r="F2666" s="9" t="s">
        <v>1402</v>
      </c>
      <c r="G2666" s="9" t="s">
        <v>386</v>
      </c>
      <c r="H2666" s="9" t="s">
        <v>387</v>
      </c>
      <c r="I2666" s="9" t="s">
        <v>108</v>
      </c>
      <c r="J2666" s="9" t="s">
        <v>354</v>
      </c>
      <c r="K2666" s="25">
        <v>2</v>
      </c>
      <c r="L2666" s="11">
        <v>47.42</v>
      </c>
      <c r="M2666" s="12">
        <v>0</v>
      </c>
      <c r="N2666" s="13">
        <v>7.59</v>
      </c>
      <c r="O2666" s="13">
        <v>4.93</v>
      </c>
      <c r="P2666" s="13">
        <v>107.36</v>
      </c>
      <c r="Q2666" s="9" t="s">
        <v>27</v>
      </c>
      <c r="R2666" s="9" t="s">
        <v>28</v>
      </c>
      <c r="S2666" s="9" t="s">
        <v>41</v>
      </c>
      <c r="T2666" s="9" t="s">
        <v>42</v>
      </c>
      <c r="U2666" s="9" t="s">
        <v>43</v>
      </c>
      <c r="V2666" s="9" t="s">
        <v>6127</v>
      </c>
    </row>
    <row r="2667" spans="1:22" ht="17.100000000000001" customHeight="1" x14ac:dyDescent="0.25">
      <c r="A2667" s="29" t="s">
        <v>7106</v>
      </c>
      <c r="B2667" s="15">
        <v>44646</v>
      </c>
      <c r="C2667" s="9">
        <f t="shared" si="41"/>
        <v>2022</v>
      </c>
      <c r="D2667" s="9" t="str">
        <f>TEXT(salestable[[#This Row],[OrderDate]],"MMM")</f>
        <v>Mar</v>
      </c>
      <c r="E2667" s="14" t="s">
        <v>7107</v>
      </c>
      <c r="F2667" s="14" t="s">
        <v>624</v>
      </c>
      <c r="G2667" s="14" t="s">
        <v>96</v>
      </c>
      <c r="H2667" s="14" t="s">
        <v>97</v>
      </c>
      <c r="I2667" s="14" t="s">
        <v>108</v>
      </c>
      <c r="J2667" s="14" t="s">
        <v>109</v>
      </c>
      <c r="K2667" s="25">
        <v>1</v>
      </c>
      <c r="L2667" s="16">
        <v>529.38</v>
      </c>
      <c r="M2667" s="17">
        <v>0</v>
      </c>
      <c r="N2667" s="18">
        <v>42.35</v>
      </c>
      <c r="O2667" s="18">
        <v>7.0000000000000007E-2</v>
      </c>
      <c r="P2667" s="18">
        <v>571.79999999999995</v>
      </c>
      <c r="Q2667" s="14" t="s">
        <v>27</v>
      </c>
      <c r="R2667" s="14" t="s">
        <v>28</v>
      </c>
      <c r="S2667" s="14" t="s">
        <v>182</v>
      </c>
      <c r="T2667" s="14" t="s">
        <v>183</v>
      </c>
      <c r="U2667" s="14" t="s">
        <v>43</v>
      </c>
      <c r="V2667" s="14" t="s">
        <v>2030</v>
      </c>
    </row>
    <row r="2668" spans="1:22" ht="17.100000000000001" customHeight="1" x14ac:dyDescent="0.25">
      <c r="A2668" s="28" t="s">
        <v>7108</v>
      </c>
      <c r="B2668" s="10">
        <v>45304</v>
      </c>
      <c r="C2668" s="9">
        <f t="shared" si="41"/>
        <v>2024</v>
      </c>
      <c r="D2668" s="9" t="str">
        <f>TEXT(salestable[[#This Row],[OrderDate]],"MMM")</f>
        <v>Jan</v>
      </c>
      <c r="E2668" s="9" t="s">
        <v>7109</v>
      </c>
      <c r="F2668" s="9" t="s">
        <v>192</v>
      </c>
      <c r="G2668" s="9" t="s">
        <v>208</v>
      </c>
      <c r="H2668" s="9" t="s">
        <v>209</v>
      </c>
      <c r="I2668" s="9" t="s">
        <v>108</v>
      </c>
      <c r="J2668" s="9" t="s">
        <v>109</v>
      </c>
      <c r="K2668" s="25">
        <v>1</v>
      </c>
      <c r="L2668" s="11">
        <v>369.63</v>
      </c>
      <c r="M2668" s="12">
        <v>0.15</v>
      </c>
      <c r="N2668" s="13">
        <v>15.71</v>
      </c>
      <c r="O2668" s="13">
        <v>13.14</v>
      </c>
      <c r="P2668" s="13">
        <v>343.04</v>
      </c>
      <c r="Q2668" s="9" t="s">
        <v>69</v>
      </c>
      <c r="R2668" s="9" t="s">
        <v>28</v>
      </c>
      <c r="S2668" s="9" t="s">
        <v>51</v>
      </c>
      <c r="T2668" s="9" t="s">
        <v>42</v>
      </c>
      <c r="U2668" s="9" t="s">
        <v>43</v>
      </c>
      <c r="V2668" s="9" t="s">
        <v>6231</v>
      </c>
    </row>
    <row r="2669" spans="1:22" ht="17.100000000000001" customHeight="1" x14ac:dyDescent="0.25">
      <c r="A2669" s="29" t="s">
        <v>7110</v>
      </c>
      <c r="B2669" s="15">
        <v>44284</v>
      </c>
      <c r="C2669" s="9">
        <f t="shared" si="41"/>
        <v>2021</v>
      </c>
      <c r="D2669" s="9" t="str">
        <f>TEXT(salestable[[#This Row],[OrderDate]],"MMM")</f>
        <v>Mar</v>
      </c>
      <c r="E2669" s="14" t="s">
        <v>7111</v>
      </c>
      <c r="F2669" s="14" t="s">
        <v>520</v>
      </c>
      <c r="G2669" s="14" t="s">
        <v>261</v>
      </c>
      <c r="H2669" s="14" t="s">
        <v>262</v>
      </c>
      <c r="I2669" s="14" t="s">
        <v>180</v>
      </c>
      <c r="J2669" s="14" t="s">
        <v>354</v>
      </c>
      <c r="K2669" s="25">
        <v>1</v>
      </c>
      <c r="L2669" s="16">
        <v>378.67</v>
      </c>
      <c r="M2669" s="17">
        <v>0.25</v>
      </c>
      <c r="N2669" s="18">
        <v>51.12</v>
      </c>
      <c r="O2669" s="18">
        <v>5.5</v>
      </c>
      <c r="P2669" s="18">
        <v>340.62</v>
      </c>
      <c r="Q2669" s="14" t="s">
        <v>69</v>
      </c>
      <c r="R2669" s="14" t="s">
        <v>28</v>
      </c>
      <c r="S2669" s="14" t="s">
        <v>154</v>
      </c>
      <c r="T2669" s="14" t="s">
        <v>155</v>
      </c>
      <c r="U2669" s="14" t="s">
        <v>91</v>
      </c>
      <c r="V2669" s="14" t="s">
        <v>4248</v>
      </c>
    </row>
    <row r="2670" spans="1:22" ht="17.100000000000001" customHeight="1" x14ac:dyDescent="0.25">
      <c r="A2670" s="28" t="s">
        <v>7112</v>
      </c>
      <c r="B2670" s="10">
        <v>44459</v>
      </c>
      <c r="C2670" s="9">
        <f t="shared" si="41"/>
        <v>2021</v>
      </c>
      <c r="D2670" s="9" t="str">
        <f>TEXT(salestable[[#This Row],[OrderDate]],"MMM")</f>
        <v>Sep</v>
      </c>
      <c r="E2670" s="9" t="s">
        <v>7113</v>
      </c>
      <c r="F2670" s="9" t="s">
        <v>620</v>
      </c>
      <c r="G2670" s="9" t="s">
        <v>130</v>
      </c>
      <c r="H2670" s="9" t="s">
        <v>131</v>
      </c>
      <c r="I2670" s="9" t="s">
        <v>108</v>
      </c>
      <c r="J2670" s="9" t="s">
        <v>256</v>
      </c>
      <c r="K2670" s="25">
        <v>2</v>
      </c>
      <c r="L2670" s="11">
        <v>143.25</v>
      </c>
      <c r="M2670" s="12">
        <v>0</v>
      </c>
      <c r="N2670" s="13">
        <v>51.57</v>
      </c>
      <c r="O2670" s="13">
        <v>6.09</v>
      </c>
      <c r="P2670" s="13">
        <v>344.16</v>
      </c>
      <c r="Q2670" s="9" t="s">
        <v>40</v>
      </c>
      <c r="R2670" s="9" t="s">
        <v>28</v>
      </c>
      <c r="S2670" s="9" t="s">
        <v>166</v>
      </c>
      <c r="T2670" s="9" t="s">
        <v>167</v>
      </c>
      <c r="U2670" s="9" t="s">
        <v>43</v>
      </c>
      <c r="V2670" s="9" t="s">
        <v>3742</v>
      </c>
    </row>
    <row r="2671" spans="1:22" ht="17.100000000000001" customHeight="1" x14ac:dyDescent="0.25">
      <c r="A2671" s="29" t="s">
        <v>7114</v>
      </c>
      <c r="B2671" s="15">
        <v>45075</v>
      </c>
      <c r="C2671" s="9">
        <f t="shared" si="41"/>
        <v>2023</v>
      </c>
      <c r="D2671" s="9" t="str">
        <f>TEXT(salestable[[#This Row],[OrderDate]],"MMM")</f>
        <v>May</v>
      </c>
      <c r="E2671" s="14" t="s">
        <v>1540</v>
      </c>
      <c r="F2671" s="14" t="s">
        <v>706</v>
      </c>
      <c r="G2671" s="14" t="s">
        <v>77</v>
      </c>
      <c r="H2671" s="14" t="s">
        <v>78</v>
      </c>
      <c r="I2671" s="14" t="s">
        <v>98</v>
      </c>
      <c r="J2671" s="14" t="s">
        <v>39</v>
      </c>
      <c r="K2671" s="25">
        <v>5</v>
      </c>
      <c r="L2671" s="16">
        <v>177.02</v>
      </c>
      <c r="M2671" s="17">
        <v>0.1</v>
      </c>
      <c r="N2671" s="18">
        <v>95.59</v>
      </c>
      <c r="O2671" s="18">
        <v>9.52</v>
      </c>
      <c r="P2671" s="18">
        <v>901.7</v>
      </c>
      <c r="Q2671" s="14" t="s">
        <v>153</v>
      </c>
      <c r="R2671" s="14" t="s">
        <v>28</v>
      </c>
      <c r="S2671" s="14" t="s">
        <v>182</v>
      </c>
      <c r="T2671" s="14" t="s">
        <v>183</v>
      </c>
      <c r="U2671" s="14" t="s">
        <v>43</v>
      </c>
      <c r="V2671" s="14" t="s">
        <v>7115</v>
      </c>
    </row>
    <row r="2672" spans="1:22" ht="17.100000000000001" customHeight="1" x14ac:dyDescent="0.25">
      <c r="A2672" s="28" t="s">
        <v>7116</v>
      </c>
      <c r="B2672" s="10">
        <v>45008</v>
      </c>
      <c r="C2672" s="9">
        <f t="shared" si="41"/>
        <v>2023</v>
      </c>
      <c r="D2672" s="9" t="str">
        <f>TEXT(salestable[[#This Row],[OrderDate]],"MMM")</f>
        <v>Mar</v>
      </c>
      <c r="E2672" s="9" t="s">
        <v>7117</v>
      </c>
      <c r="F2672" s="9" t="s">
        <v>163</v>
      </c>
      <c r="G2672" s="9" t="s">
        <v>151</v>
      </c>
      <c r="H2672" s="9" t="s">
        <v>152</v>
      </c>
      <c r="I2672" s="9" t="s">
        <v>98</v>
      </c>
      <c r="J2672" s="9" t="s">
        <v>354</v>
      </c>
      <c r="K2672" s="25">
        <v>4</v>
      </c>
      <c r="L2672" s="11">
        <v>294.95</v>
      </c>
      <c r="M2672" s="12">
        <v>0.15</v>
      </c>
      <c r="N2672" s="13">
        <v>120.34</v>
      </c>
      <c r="O2672" s="13">
        <v>11.89</v>
      </c>
      <c r="P2672" s="13">
        <v>1135.06</v>
      </c>
      <c r="Q2672" s="9" t="s">
        <v>27</v>
      </c>
      <c r="R2672" s="9" t="s">
        <v>181</v>
      </c>
      <c r="S2672" s="9" t="s">
        <v>210</v>
      </c>
      <c r="T2672" s="9" t="s">
        <v>42</v>
      </c>
      <c r="U2672" s="9" t="s">
        <v>43</v>
      </c>
      <c r="V2672" s="9" t="s">
        <v>621</v>
      </c>
    </row>
    <row r="2673" spans="1:22" ht="17.100000000000001" customHeight="1" x14ac:dyDescent="0.25">
      <c r="A2673" s="29" t="s">
        <v>7118</v>
      </c>
      <c r="B2673" s="15">
        <v>44495</v>
      </c>
      <c r="C2673" s="9">
        <f t="shared" si="41"/>
        <v>2021</v>
      </c>
      <c r="D2673" s="9" t="str">
        <f>TEXT(salestable[[#This Row],[OrderDate]],"MMM")</f>
        <v>Oct</v>
      </c>
      <c r="E2673" s="14" t="s">
        <v>7119</v>
      </c>
      <c r="F2673" s="14" t="s">
        <v>275</v>
      </c>
      <c r="G2673" s="14" t="s">
        <v>233</v>
      </c>
      <c r="H2673" s="14" t="s">
        <v>234</v>
      </c>
      <c r="I2673" s="14" t="s">
        <v>50</v>
      </c>
      <c r="J2673" s="14" t="s">
        <v>68</v>
      </c>
      <c r="K2673" s="25">
        <v>5</v>
      </c>
      <c r="L2673" s="16">
        <v>433.65</v>
      </c>
      <c r="M2673" s="17">
        <v>0.25</v>
      </c>
      <c r="N2673" s="18">
        <v>81.31</v>
      </c>
      <c r="O2673" s="18">
        <v>8.3699999999999992</v>
      </c>
      <c r="P2673" s="18">
        <v>1715.87</v>
      </c>
      <c r="Q2673" s="14" t="s">
        <v>69</v>
      </c>
      <c r="R2673" s="14" t="s">
        <v>28</v>
      </c>
      <c r="S2673" s="14" t="s">
        <v>71</v>
      </c>
      <c r="T2673" s="14" t="s">
        <v>42</v>
      </c>
      <c r="U2673" s="14" t="s">
        <v>43</v>
      </c>
      <c r="V2673" s="14" t="s">
        <v>3924</v>
      </c>
    </row>
    <row r="2674" spans="1:22" ht="17.100000000000001" customHeight="1" x14ac:dyDescent="0.25">
      <c r="A2674" s="28" t="s">
        <v>7120</v>
      </c>
      <c r="B2674" s="10">
        <v>43842</v>
      </c>
      <c r="C2674" s="9">
        <f t="shared" si="41"/>
        <v>2020</v>
      </c>
      <c r="D2674" s="9" t="str">
        <f>TEXT(salestable[[#This Row],[OrderDate]],"MMM")</f>
        <v>Jan</v>
      </c>
      <c r="E2674" s="9" t="s">
        <v>7121</v>
      </c>
      <c r="F2674" s="9" t="s">
        <v>1077</v>
      </c>
      <c r="G2674" s="9" t="s">
        <v>675</v>
      </c>
      <c r="H2674" s="9" t="s">
        <v>676</v>
      </c>
      <c r="I2674" s="9" t="s">
        <v>108</v>
      </c>
      <c r="J2674" s="9" t="s">
        <v>263</v>
      </c>
      <c r="K2674" s="25">
        <v>4</v>
      </c>
      <c r="L2674" s="11">
        <v>165.95</v>
      </c>
      <c r="M2674" s="12">
        <v>0.05</v>
      </c>
      <c r="N2674" s="13">
        <v>31.53</v>
      </c>
      <c r="O2674" s="13">
        <v>10.220000000000001</v>
      </c>
      <c r="P2674" s="13">
        <v>672.36</v>
      </c>
      <c r="Q2674" s="9" t="s">
        <v>80</v>
      </c>
      <c r="R2674" s="9" t="s">
        <v>28</v>
      </c>
      <c r="S2674" s="9" t="s">
        <v>60</v>
      </c>
      <c r="T2674" s="9" t="s">
        <v>61</v>
      </c>
      <c r="U2674" s="9" t="s">
        <v>43</v>
      </c>
      <c r="V2674" s="9" t="s">
        <v>914</v>
      </c>
    </row>
    <row r="2675" spans="1:22" ht="17.100000000000001" customHeight="1" x14ac:dyDescent="0.25">
      <c r="A2675" s="29" t="s">
        <v>7122</v>
      </c>
      <c r="B2675" s="15">
        <v>44987</v>
      </c>
      <c r="C2675" s="9">
        <f t="shared" si="41"/>
        <v>2023</v>
      </c>
      <c r="D2675" s="9" t="str">
        <f>TEXT(salestable[[#This Row],[OrderDate]],"MMM")</f>
        <v>Mar</v>
      </c>
      <c r="E2675" s="14" t="s">
        <v>7123</v>
      </c>
      <c r="F2675" s="14" t="s">
        <v>1878</v>
      </c>
      <c r="G2675" s="14" t="s">
        <v>226</v>
      </c>
      <c r="H2675" s="14" t="s">
        <v>227</v>
      </c>
      <c r="I2675" s="14" t="s">
        <v>38</v>
      </c>
      <c r="J2675" s="14" t="s">
        <v>26</v>
      </c>
      <c r="K2675" s="25">
        <v>2</v>
      </c>
      <c r="L2675" s="16">
        <v>513.53</v>
      </c>
      <c r="M2675" s="17">
        <v>0.05</v>
      </c>
      <c r="N2675" s="18">
        <v>78.06</v>
      </c>
      <c r="O2675" s="18">
        <v>10.78</v>
      </c>
      <c r="P2675" s="18">
        <v>1064.55</v>
      </c>
      <c r="Q2675" s="14" t="s">
        <v>69</v>
      </c>
      <c r="R2675" s="14" t="s">
        <v>28</v>
      </c>
      <c r="S2675" s="14" t="s">
        <v>60</v>
      </c>
      <c r="T2675" s="14" t="s">
        <v>61</v>
      </c>
      <c r="U2675" s="14" t="s">
        <v>43</v>
      </c>
      <c r="V2675" s="14" t="s">
        <v>4747</v>
      </c>
    </row>
    <row r="2676" spans="1:22" ht="17.100000000000001" customHeight="1" x14ac:dyDescent="0.25">
      <c r="A2676" s="28" t="s">
        <v>7124</v>
      </c>
      <c r="B2676" s="10">
        <v>44134</v>
      </c>
      <c r="C2676" s="9">
        <f t="shared" si="41"/>
        <v>2020</v>
      </c>
      <c r="D2676" s="9" t="str">
        <f>TEXT(salestable[[#This Row],[OrderDate]],"MMM")</f>
        <v>Oct</v>
      </c>
      <c r="E2676" s="9" t="s">
        <v>607</v>
      </c>
      <c r="F2676" s="9" t="s">
        <v>772</v>
      </c>
      <c r="G2676" s="9" t="s">
        <v>358</v>
      </c>
      <c r="H2676" s="9" t="s">
        <v>359</v>
      </c>
      <c r="I2676" s="9" t="s">
        <v>108</v>
      </c>
      <c r="J2676" s="9" t="s">
        <v>58</v>
      </c>
      <c r="K2676" s="25">
        <v>2</v>
      </c>
      <c r="L2676" s="11">
        <v>589.87</v>
      </c>
      <c r="M2676" s="12">
        <v>0</v>
      </c>
      <c r="N2676" s="13">
        <v>58.99</v>
      </c>
      <c r="O2676" s="13">
        <v>5.03</v>
      </c>
      <c r="P2676" s="13">
        <v>1243.76</v>
      </c>
      <c r="Q2676" s="9" t="s">
        <v>153</v>
      </c>
      <c r="R2676" s="9" t="s">
        <v>132</v>
      </c>
      <c r="S2676" s="9" t="s">
        <v>124</v>
      </c>
      <c r="T2676" s="9" t="s">
        <v>125</v>
      </c>
      <c r="U2676" s="9" t="s">
        <v>43</v>
      </c>
      <c r="V2676" s="9" t="s">
        <v>1602</v>
      </c>
    </row>
    <row r="2677" spans="1:22" ht="17.100000000000001" customHeight="1" x14ac:dyDescent="0.25">
      <c r="A2677" s="29" t="s">
        <v>7125</v>
      </c>
      <c r="B2677" s="15">
        <v>45147</v>
      </c>
      <c r="C2677" s="9">
        <f t="shared" si="41"/>
        <v>2023</v>
      </c>
      <c r="D2677" s="9" t="str">
        <f>TEXT(salestable[[#This Row],[OrderDate]],"MMM")</f>
        <v>Aug</v>
      </c>
      <c r="E2677" s="14" t="s">
        <v>7126</v>
      </c>
      <c r="F2677" s="14" t="s">
        <v>497</v>
      </c>
      <c r="G2677" s="14" t="s">
        <v>130</v>
      </c>
      <c r="H2677" s="14" t="s">
        <v>131</v>
      </c>
      <c r="I2677" s="14" t="s">
        <v>25</v>
      </c>
      <c r="J2677" s="14" t="s">
        <v>263</v>
      </c>
      <c r="K2677" s="25">
        <v>3</v>
      </c>
      <c r="L2677" s="16">
        <v>310.58</v>
      </c>
      <c r="M2677" s="17">
        <v>0</v>
      </c>
      <c r="N2677" s="18">
        <v>0</v>
      </c>
      <c r="O2677" s="18">
        <v>8.8800000000000008</v>
      </c>
      <c r="P2677" s="18">
        <v>940.62</v>
      </c>
      <c r="Q2677" s="14" t="s">
        <v>69</v>
      </c>
      <c r="R2677" s="14" t="s">
        <v>28</v>
      </c>
      <c r="S2677" s="14" t="s">
        <v>51</v>
      </c>
      <c r="T2677" s="14" t="s">
        <v>42</v>
      </c>
      <c r="U2677" s="14" t="s">
        <v>72</v>
      </c>
      <c r="V2677" s="14" t="s">
        <v>5092</v>
      </c>
    </row>
    <row r="2678" spans="1:22" ht="17.100000000000001" customHeight="1" x14ac:dyDescent="0.25">
      <c r="A2678" s="28" t="s">
        <v>7127</v>
      </c>
      <c r="B2678" s="10">
        <v>44805</v>
      </c>
      <c r="C2678" s="9">
        <f t="shared" si="41"/>
        <v>2022</v>
      </c>
      <c r="D2678" s="9" t="str">
        <f>TEXT(salestable[[#This Row],[OrderDate]],"MMM")</f>
        <v>Sep</v>
      </c>
      <c r="E2678" s="9" t="s">
        <v>7128</v>
      </c>
      <c r="F2678" s="9" t="s">
        <v>694</v>
      </c>
      <c r="G2678" s="9" t="s">
        <v>233</v>
      </c>
      <c r="H2678" s="9" t="s">
        <v>234</v>
      </c>
      <c r="I2678" s="9" t="s">
        <v>98</v>
      </c>
      <c r="J2678" s="9" t="s">
        <v>58</v>
      </c>
      <c r="K2678" s="25">
        <v>4</v>
      </c>
      <c r="L2678" s="11">
        <v>389.1</v>
      </c>
      <c r="M2678" s="12">
        <v>0</v>
      </c>
      <c r="N2678" s="13">
        <v>124.51</v>
      </c>
      <c r="O2678" s="13">
        <v>1.51</v>
      </c>
      <c r="P2678" s="13">
        <v>1682.42</v>
      </c>
      <c r="Q2678" s="9" t="s">
        <v>27</v>
      </c>
      <c r="R2678" s="9" t="s">
        <v>99</v>
      </c>
      <c r="S2678" s="9" t="s">
        <v>188</v>
      </c>
      <c r="T2678" s="9" t="s">
        <v>82</v>
      </c>
      <c r="U2678" s="9" t="s">
        <v>43</v>
      </c>
      <c r="V2678" s="9" t="s">
        <v>2152</v>
      </c>
    </row>
    <row r="2679" spans="1:22" ht="17.100000000000001" customHeight="1" x14ac:dyDescent="0.25">
      <c r="A2679" s="29" t="s">
        <v>7129</v>
      </c>
      <c r="B2679" s="15">
        <v>45154</v>
      </c>
      <c r="C2679" s="9">
        <f t="shared" si="41"/>
        <v>2023</v>
      </c>
      <c r="D2679" s="9" t="str">
        <f>TEXT(salestable[[#This Row],[OrderDate]],"MMM")</f>
        <v>Aug</v>
      </c>
      <c r="E2679" s="14" t="s">
        <v>7130</v>
      </c>
      <c r="F2679" s="14" t="s">
        <v>953</v>
      </c>
      <c r="G2679" s="14" t="s">
        <v>352</v>
      </c>
      <c r="H2679" s="14" t="s">
        <v>353</v>
      </c>
      <c r="I2679" s="14" t="s">
        <v>50</v>
      </c>
      <c r="J2679" s="14" t="s">
        <v>39</v>
      </c>
      <c r="K2679" s="25">
        <v>5</v>
      </c>
      <c r="L2679" s="16">
        <v>569.97</v>
      </c>
      <c r="M2679" s="17">
        <v>0.1</v>
      </c>
      <c r="N2679" s="18">
        <v>307.77999999999997</v>
      </c>
      <c r="O2679" s="18">
        <v>8.6300000000000008</v>
      </c>
      <c r="P2679" s="18">
        <v>2881.28</v>
      </c>
      <c r="Q2679" s="14" t="s">
        <v>69</v>
      </c>
      <c r="R2679" s="14" t="s">
        <v>28</v>
      </c>
      <c r="S2679" s="14" t="s">
        <v>228</v>
      </c>
      <c r="T2679" s="14" t="s">
        <v>82</v>
      </c>
      <c r="U2679" s="14" t="s">
        <v>43</v>
      </c>
      <c r="V2679" s="14" t="s">
        <v>5407</v>
      </c>
    </row>
    <row r="2680" spans="1:22" ht="17.100000000000001" customHeight="1" x14ac:dyDescent="0.25">
      <c r="A2680" s="28" t="s">
        <v>7131</v>
      </c>
      <c r="B2680" s="10">
        <v>45594</v>
      </c>
      <c r="C2680" s="9">
        <f t="shared" si="41"/>
        <v>2024</v>
      </c>
      <c r="D2680" s="9" t="str">
        <f>TEXT(salestable[[#This Row],[OrderDate]],"MMM")</f>
        <v>Oct</v>
      </c>
      <c r="E2680" s="9" t="s">
        <v>7132</v>
      </c>
      <c r="F2680" s="9" t="s">
        <v>2236</v>
      </c>
      <c r="G2680" s="9" t="s">
        <v>280</v>
      </c>
      <c r="H2680" s="9" t="s">
        <v>281</v>
      </c>
      <c r="I2680" s="9" t="s">
        <v>50</v>
      </c>
      <c r="J2680" s="9" t="s">
        <v>354</v>
      </c>
      <c r="K2680" s="25">
        <v>4</v>
      </c>
      <c r="L2680" s="11">
        <v>388.92</v>
      </c>
      <c r="M2680" s="12">
        <v>0.05</v>
      </c>
      <c r="N2680" s="13">
        <v>177.35</v>
      </c>
      <c r="O2680" s="13">
        <v>3.65</v>
      </c>
      <c r="P2680" s="13">
        <v>1658.9</v>
      </c>
      <c r="Q2680" s="9" t="s">
        <v>80</v>
      </c>
      <c r="R2680" s="9" t="s">
        <v>28</v>
      </c>
      <c r="S2680" s="9" t="s">
        <v>228</v>
      </c>
      <c r="T2680" s="9" t="s">
        <v>82</v>
      </c>
      <c r="U2680" s="9" t="s">
        <v>43</v>
      </c>
      <c r="V2680" s="9" t="s">
        <v>5576</v>
      </c>
    </row>
    <row r="2681" spans="1:22" ht="17.100000000000001" customHeight="1" x14ac:dyDescent="0.25">
      <c r="A2681" s="29" t="s">
        <v>7133</v>
      </c>
      <c r="B2681" s="15">
        <v>44613</v>
      </c>
      <c r="C2681" s="9">
        <f t="shared" si="41"/>
        <v>2022</v>
      </c>
      <c r="D2681" s="9" t="str">
        <f>TEXT(salestable[[#This Row],[OrderDate]],"MMM")</f>
        <v>Feb</v>
      </c>
      <c r="E2681" s="14" t="s">
        <v>7134</v>
      </c>
      <c r="F2681" s="14" t="s">
        <v>1379</v>
      </c>
      <c r="G2681" s="14" t="s">
        <v>456</v>
      </c>
      <c r="H2681" s="14" t="s">
        <v>457</v>
      </c>
      <c r="I2681" s="14" t="s">
        <v>180</v>
      </c>
      <c r="J2681" s="14" t="s">
        <v>39</v>
      </c>
      <c r="K2681" s="25">
        <v>1</v>
      </c>
      <c r="L2681" s="16">
        <v>393.91</v>
      </c>
      <c r="M2681" s="17">
        <v>0</v>
      </c>
      <c r="N2681" s="18">
        <v>19.7</v>
      </c>
      <c r="O2681" s="18">
        <v>1.52</v>
      </c>
      <c r="P2681" s="18">
        <v>415.13</v>
      </c>
      <c r="Q2681" s="14" t="s">
        <v>69</v>
      </c>
      <c r="R2681" s="14" t="s">
        <v>28</v>
      </c>
      <c r="S2681" s="14" t="s">
        <v>188</v>
      </c>
      <c r="T2681" s="14" t="s">
        <v>82</v>
      </c>
      <c r="U2681" s="14" t="s">
        <v>43</v>
      </c>
      <c r="V2681" s="14" t="s">
        <v>6800</v>
      </c>
    </row>
    <row r="2682" spans="1:22" ht="17.100000000000001" customHeight="1" x14ac:dyDescent="0.25">
      <c r="A2682" s="28" t="s">
        <v>7135</v>
      </c>
      <c r="B2682" s="10">
        <v>43873</v>
      </c>
      <c r="C2682" s="9">
        <f t="shared" si="41"/>
        <v>2020</v>
      </c>
      <c r="D2682" s="9" t="str">
        <f>TEXT(salestable[[#This Row],[OrderDate]],"MMM")</f>
        <v>Feb</v>
      </c>
      <c r="E2682" s="9" t="s">
        <v>7136</v>
      </c>
      <c r="F2682" s="9" t="s">
        <v>1636</v>
      </c>
      <c r="G2682" s="9" t="s">
        <v>812</v>
      </c>
      <c r="H2682" s="9" t="s">
        <v>813</v>
      </c>
      <c r="I2682" s="9" t="s">
        <v>108</v>
      </c>
      <c r="J2682" s="9" t="s">
        <v>79</v>
      </c>
      <c r="K2682" s="25">
        <v>2</v>
      </c>
      <c r="L2682" s="11">
        <v>35.39</v>
      </c>
      <c r="M2682" s="12">
        <v>0</v>
      </c>
      <c r="N2682" s="13">
        <v>12.74</v>
      </c>
      <c r="O2682" s="13">
        <v>3.4</v>
      </c>
      <c r="P2682" s="13">
        <v>86.92</v>
      </c>
      <c r="Q2682" s="9" t="s">
        <v>69</v>
      </c>
      <c r="R2682" s="9" t="s">
        <v>28</v>
      </c>
      <c r="S2682" s="9" t="s">
        <v>71</v>
      </c>
      <c r="T2682" s="9" t="s">
        <v>42</v>
      </c>
      <c r="U2682" s="9" t="s">
        <v>43</v>
      </c>
      <c r="V2682" s="9" t="s">
        <v>7137</v>
      </c>
    </row>
    <row r="2683" spans="1:22" ht="17.100000000000001" customHeight="1" x14ac:dyDescent="0.25">
      <c r="A2683" s="29" t="s">
        <v>7138</v>
      </c>
      <c r="B2683" s="15">
        <v>44774</v>
      </c>
      <c r="C2683" s="9">
        <f t="shared" si="41"/>
        <v>2022</v>
      </c>
      <c r="D2683" s="9" t="str">
        <f>TEXT(salestable[[#This Row],[OrderDate]],"MMM")</f>
        <v>Aug</v>
      </c>
      <c r="E2683" s="14" t="s">
        <v>7139</v>
      </c>
      <c r="F2683" s="14" t="s">
        <v>253</v>
      </c>
      <c r="G2683" s="14" t="s">
        <v>208</v>
      </c>
      <c r="H2683" s="14" t="s">
        <v>209</v>
      </c>
      <c r="I2683" s="14" t="s">
        <v>50</v>
      </c>
      <c r="J2683" s="14" t="s">
        <v>354</v>
      </c>
      <c r="K2683" s="25">
        <v>1</v>
      </c>
      <c r="L2683" s="16">
        <v>430.23</v>
      </c>
      <c r="M2683" s="17">
        <v>0.1</v>
      </c>
      <c r="N2683" s="18">
        <v>46.46</v>
      </c>
      <c r="O2683" s="18">
        <v>8.2100000000000009</v>
      </c>
      <c r="P2683" s="18">
        <v>441.88</v>
      </c>
      <c r="Q2683" s="14" t="s">
        <v>80</v>
      </c>
      <c r="R2683" s="14" t="s">
        <v>28</v>
      </c>
      <c r="S2683" s="14" t="s">
        <v>29</v>
      </c>
      <c r="T2683" s="14" t="s">
        <v>30</v>
      </c>
      <c r="U2683" s="14" t="s">
        <v>43</v>
      </c>
      <c r="V2683" s="14" t="s">
        <v>5936</v>
      </c>
    </row>
    <row r="2684" spans="1:22" ht="17.100000000000001" customHeight="1" x14ac:dyDescent="0.25">
      <c r="A2684" s="28" t="s">
        <v>7140</v>
      </c>
      <c r="B2684" s="10">
        <v>44173</v>
      </c>
      <c r="C2684" s="9">
        <f t="shared" si="41"/>
        <v>2020</v>
      </c>
      <c r="D2684" s="9" t="str">
        <f>TEXT(salestable[[#This Row],[OrderDate]],"MMM")</f>
        <v>Dec</v>
      </c>
      <c r="E2684" s="9" t="s">
        <v>7141</v>
      </c>
      <c r="F2684" s="9" t="s">
        <v>611</v>
      </c>
      <c r="G2684" s="9" t="s">
        <v>386</v>
      </c>
      <c r="H2684" s="9" t="s">
        <v>387</v>
      </c>
      <c r="I2684" s="9" t="s">
        <v>38</v>
      </c>
      <c r="J2684" s="9" t="s">
        <v>26</v>
      </c>
      <c r="K2684" s="25">
        <v>1</v>
      </c>
      <c r="L2684" s="11">
        <v>295.89</v>
      </c>
      <c r="M2684" s="12">
        <v>0</v>
      </c>
      <c r="N2684" s="13">
        <v>23.67</v>
      </c>
      <c r="O2684" s="13">
        <v>3.17</v>
      </c>
      <c r="P2684" s="13">
        <v>322.73</v>
      </c>
      <c r="Q2684" s="9" t="s">
        <v>69</v>
      </c>
      <c r="R2684" s="9" t="s">
        <v>28</v>
      </c>
      <c r="S2684" s="9" t="s">
        <v>221</v>
      </c>
      <c r="T2684" s="9" t="s">
        <v>222</v>
      </c>
      <c r="U2684" s="9" t="s">
        <v>31</v>
      </c>
      <c r="V2684" s="9" t="s">
        <v>2177</v>
      </c>
    </row>
    <row r="2685" spans="1:22" ht="17.100000000000001" customHeight="1" x14ac:dyDescent="0.25">
      <c r="A2685" s="29" t="s">
        <v>7142</v>
      </c>
      <c r="B2685" s="15">
        <v>45180</v>
      </c>
      <c r="C2685" s="9">
        <f t="shared" si="41"/>
        <v>2023</v>
      </c>
      <c r="D2685" s="9" t="str">
        <f>TEXT(salestable[[#This Row],[OrderDate]],"MMM")</f>
        <v>Sep</v>
      </c>
      <c r="E2685" s="14" t="s">
        <v>2312</v>
      </c>
      <c r="F2685" s="14" t="s">
        <v>757</v>
      </c>
      <c r="G2685" s="14" t="s">
        <v>56</v>
      </c>
      <c r="H2685" s="14" t="s">
        <v>57</v>
      </c>
      <c r="I2685" s="14" t="s">
        <v>180</v>
      </c>
      <c r="J2685" s="14" t="s">
        <v>263</v>
      </c>
      <c r="K2685" s="25">
        <v>1</v>
      </c>
      <c r="L2685" s="16">
        <v>396.93</v>
      </c>
      <c r="M2685" s="17">
        <v>0.15</v>
      </c>
      <c r="N2685" s="18">
        <v>16.87</v>
      </c>
      <c r="O2685" s="18">
        <v>1.36</v>
      </c>
      <c r="P2685" s="18">
        <v>355.62</v>
      </c>
      <c r="Q2685" s="14" t="s">
        <v>69</v>
      </c>
      <c r="R2685" s="14" t="s">
        <v>132</v>
      </c>
      <c r="S2685" s="14" t="s">
        <v>210</v>
      </c>
      <c r="T2685" s="14" t="s">
        <v>42</v>
      </c>
      <c r="U2685" s="14" t="s">
        <v>43</v>
      </c>
      <c r="V2685" s="14" t="s">
        <v>1951</v>
      </c>
    </row>
    <row r="2686" spans="1:22" ht="17.100000000000001" customHeight="1" x14ac:dyDescent="0.25">
      <c r="A2686" s="28" t="s">
        <v>7143</v>
      </c>
      <c r="B2686" s="10">
        <v>44328</v>
      </c>
      <c r="C2686" s="9">
        <f t="shared" si="41"/>
        <v>2021</v>
      </c>
      <c r="D2686" s="9" t="str">
        <f>TEXT(salestable[[#This Row],[OrderDate]],"MMM")</f>
        <v>May</v>
      </c>
      <c r="E2686" s="9" t="s">
        <v>7144</v>
      </c>
      <c r="F2686" s="9" t="s">
        <v>379</v>
      </c>
      <c r="G2686" s="9" t="s">
        <v>202</v>
      </c>
      <c r="H2686" s="9" t="s">
        <v>203</v>
      </c>
      <c r="I2686" s="9" t="s">
        <v>25</v>
      </c>
      <c r="J2686" s="9" t="s">
        <v>79</v>
      </c>
      <c r="K2686" s="25">
        <v>4</v>
      </c>
      <c r="L2686" s="11">
        <v>470.99</v>
      </c>
      <c r="M2686" s="12">
        <v>0.1</v>
      </c>
      <c r="N2686" s="13">
        <v>135.65</v>
      </c>
      <c r="O2686" s="13">
        <v>6.97</v>
      </c>
      <c r="P2686" s="13">
        <v>1838.18</v>
      </c>
      <c r="Q2686" s="9" t="s">
        <v>27</v>
      </c>
      <c r="R2686" s="9" t="s">
        <v>99</v>
      </c>
      <c r="S2686" s="9" t="s">
        <v>116</v>
      </c>
      <c r="T2686" s="9" t="s">
        <v>42</v>
      </c>
      <c r="U2686" s="9" t="s">
        <v>43</v>
      </c>
      <c r="V2686" s="9" t="s">
        <v>3283</v>
      </c>
    </row>
    <row r="2687" spans="1:22" ht="17.100000000000001" customHeight="1" x14ac:dyDescent="0.25">
      <c r="A2687" s="29" t="s">
        <v>7145</v>
      </c>
      <c r="B2687" s="15">
        <v>44194</v>
      </c>
      <c r="C2687" s="9">
        <f t="shared" si="41"/>
        <v>2020</v>
      </c>
      <c r="D2687" s="9" t="str">
        <f>TEXT(salestable[[#This Row],[OrderDate]],"MMM")</f>
        <v>Dec</v>
      </c>
      <c r="E2687" s="14" t="s">
        <v>7146</v>
      </c>
      <c r="F2687" s="14" t="s">
        <v>429</v>
      </c>
      <c r="G2687" s="14" t="s">
        <v>374</v>
      </c>
      <c r="H2687" s="14" t="s">
        <v>375</v>
      </c>
      <c r="I2687" s="14" t="s">
        <v>25</v>
      </c>
      <c r="J2687" s="14" t="s">
        <v>109</v>
      </c>
      <c r="K2687" s="25">
        <v>2</v>
      </c>
      <c r="L2687" s="16">
        <v>323.95999999999998</v>
      </c>
      <c r="M2687" s="17">
        <v>0.1</v>
      </c>
      <c r="N2687" s="18">
        <v>69.98</v>
      </c>
      <c r="O2687" s="18">
        <v>6.46</v>
      </c>
      <c r="P2687" s="18">
        <v>659.57</v>
      </c>
      <c r="Q2687" s="14" t="s">
        <v>153</v>
      </c>
      <c r="R2687" s="14" t="s">
        <v>28</v>
      </c>
      <c r="S2687" s="14" t="s">
        <v>188</v>
      </c>
      <c r="T2687" s="14" t="s">
        <v>82</v>
      </c>
      <c r="U2687" s="14" t="s">
        <v>43</v>
      </c>
      <c r="V2687" s="14" t="s">
        <v>4795</v>
      </c>
    </row>
    <row r="2688" spans="1:22" ht="17.100000000000001" customHeight="1" x14ac:dyDescent="0.25">
      <c r="A2688" s="28" t="s">
        <v>7147</v>
      </c>
      <c r="B2688" s="10">
        <v>44721</v>
      </c>
      <c r="C2688" s="9">
        <f t="shared" si="41"/>
        <v>2022</v>
      </c>
      <c r="D2688" s="9" t="str">
        <f>TEXT(salestable[[#This Row],[OrderDate]],"MMM")</f>
        <v>Jun</v>
      </c>
      <c r="E2688" s="9" t="s">
        <v>7148</v>
      </c>
      <c r="F2688" s="9" t="s">
        <v>1081</v>
      </c>
      <c r="G2688" s="9" t="s">
        <v>130</v>
      </c>
      <c r="H2688" s="9" t="s">
        <v>131</v>
      </c>
      <c r="I2688" s="9" t="s">
        <v>50</v>
      </c>
      <c r="J2688" s="9" t="s">
        <v>39</v>
      </c>
      <c r="K2688" s="25">
        <v>5</v>
      </c>
      <c r="L2688" s="11">
        <v>152.11000000000001</v>
      </c>
      <c r="M2688" s="12">
        <v>0.15</v>
      </c>
      <c r="N2688" s="13">
        <v>32.32</v>
      </c>
      <c r="O2688" s="13">
        <v>2</v>
      </c>
      <c r="P2688" s="13">
        <v>680.79</v>
      </c>
      <c r="Q2688" s="9" t="s">
        <v>80</v>
      </c>
      <c r="R2688" s="9" t="s">
        <v>28</v>
      </c>
      <c r="S2688" s="9" t="s">
        <v>124</v>
      </c>
      <c r="T2688" s="9" t="s">
        <v>125</v>
      </c>
      <c r="U2688" s="9" t="s">
        <v>43</v>
      </c>
      <c r="V2688" s="9" t="s">
        <v>268</v>
      </c>
    </row>
    <row r="2689" spans="1:22" ht="17.100000000000001" customHeight="1" x14ac:dyDescent="0.25">
      <c r="A2689" s="29" t="s">
        <v>7149</v>
      </c>
      <c r="B2689" s="15">
        <v>44257</v>
      </c>
      <c r="C2689" s="9">
        <f t="shared" si="41"/>
        <v>2021</v>
      </c>
      <c r="D2689" s="9" t="str">
        <f>TEXT(salestable[[#This Row],[OrderDate]],"MMM")</f>
        <v>Mar</v>
      </c>
      <c r="E2689" s="14" t="s">
        <v>7150</v>
      </c>
      <c r="F2689" s="14" t="s">
        <v>1919</v>
      </c>
      <c r="G2689" s="14" t="s">
        <v>106</v>
      </c>
      <c r="H2689" s="14" t="s">
        <v>107</v>
      </c>
      <c r="I2689" s="14" t="s">
        <v>38</v>
      </c>
      <c r="J2689" s="14" t="s">
        <v>263</v>
      </c>
      <c r="K2689" s="25">
        <v>5</v>
      </c>
      <c r="L2689" s="16">
        <v>513.07000000000005</v>
      </c>
      <c r="M2689" s="17">
        <v>0</v>
      </c>
      <c r="N2689" s="18">
        <v>128.27000000000001</v>
      </c>
      <c r="O2689" s="18">
        <v>1.28</v>
      </c>
      <c r="P2689" s="18">
        <v>2694.9</v>
      </c>
      <c r="Q2689" s="14" t="s">
        <v>69</v>
      </c>
      <c r="R2689" s="14" t="s">
        <v>28</v>
      </c>
      <c r="S2689" s="14" t="s">
        <v>51</v>
      </c>
      <c r="T2689" s="14" t="s">
        <v>42</v>
      </c>
      <c r="U2689" s="14" t="s">
        <v>43</v>
      </c>
      <c r="V2689" s="14" t="s">
        <v>7151</v>
      </c>
    </row>
    <row r="2690" spans="1:22" ht="17.100000000000001" customHeight="1" x14ac:dyDescent="0.25">
      <c r="A2690" s="28" t="s">
        <v>7152</v>
      </c>
      <c r="B2690" s="10">
        <v>44835</v>
      </c>
      <c r="C2690" s="9">
        <f t="shared" si="41"/>
        <v>2022</v>
      </c>
      <c r="D2690" s="9" t="str">
        <f>TEXT(salestable[[#This Row],[OrderDate]],"MMM")</f>
        <v>Oct</v>
      </c>
      <c r="E2690" s="9" t="s">
        <v>1163</v>
      </c>
      <c r="F2690" s="9" t="s">
        <v>648</v>
      </c>
      <c r="G2690" s="9" t="s">
        <v>130</v>
      </c>
      <c r="H2690" s="9" t="s">
        <v>131</v>
      </c>
      <c r="I2690" s="9" t="s">
        <v>50</v>
      </c>
      <c r="J2690" s="9" t="s">
        <v>256</v>
      </c>
      <c r="K2690" s="25">
        <v>2</v>
      </c>
      <c r="L2690" s="11">
        <v>492.26</v>
      </c>
      <c r="M2690" s="12">
        <v>0.05</v>
      </c>
      <c r="N2690" s="13">
        <v>74.819999999999993</v>
      </c>
      <c r="O2690" s="13">
        <v>11.4</v>
      </c>
      <c r="P2690" s="13">
        <v>1021.51</v>
      </c>
      <c r="Q2690" s="9" t="s">
        <v>27</v>
      </c>
      <c r="R2690" s="9" t="s">
        <v>28</v>
      </c>
      <c r="S2690" s="9" t="s">
        <v>89</v>
      </c>
      <c r="T2690" s="9" t="s">
        <v>90</v>
      </c>
      <c r="U2690" s="9" t="s">
        <v>43</v>
      </c>
      <c r="V2690" s="9" t="s">
        <v>1630</v>
      </c>
    </row>
    <row r="2691" spans="1:22" ht="17.100000000000001" customHeight="1" x14ac:dyDescent="0.25">
      <c r="A2691" s="29" t="s">
        <v>7153</v>
      </c>
      <c r="B2691" s="15">
        <v>43851</v>
      </c>
      <c r="C2691" s="9">
        <f t="shared" si="41"/>
        <v>2020</v>
      </c>
      <c r="D2691" s="9" t="str">
        <f>TEXT(salestable[[#This Row],[OrderDate]],"MMM")</f>
        <v>Jan</v>
      </c>
      <c r="E2691" s="14" t="s">
        <v>7154</v>
      </c>
      <c r="F2691" s="14" t="s">
        <v>347</v>
      </c>
      <c r="G2691" s="14" t="s">
        <v>492</v>
      </c>
      <c r="H2691" s="14" t="s">
        <v>493</v>
      </c>
      <c r="I2691" s="14" t="s">
        <v>50</v>
      </c>
      <c r="J2691" s="14" t="s">
        <v>123</v>
      </c>
      <c r="K2691" s="25">
        <v>1</v>
      </c>
      <c r="L2691" s="16">
        <v>86.43</v>
      </c>
      <c r="M2691" s="17">
        <v>0.25</v>
      </c>
      <c r="N2691" s="18">
        <v>3.24</v>
      </c>
      <c r="O2691" s="18">
        <v>13.19</v>
      </c>
      <c r="P2691" s="18">
        <v>81.25</v>
      </c>
      <c r="Q2691" s="14" t="s">
        <v>40</v>
      </c>
      <c r="R2691" s="14" t="s">
        <v>28</v>
      </c>
      <c r="S2691" s="14" t="s">
        <v>339</v>
      </c>
      <c r="T2691" s="14" t="s">
        <v>82</v>
      </c>
      <c r="U2691" s="14" t="s">
        <v>43</v>
      </c>
      <c r="V2691" s="14" t="s">
        <v>3049</v>
      </c>
    </row>
    <row r="2692" spans="1:22" ht="17.100000000000001" customHeight="1" x14ac:dyDescent="0.25">
      <c r="A2692" s="28" t="s">
        <v>7155</v>
      </c>
      <c r="B2692" s="10">
        <v>44237</v>
      </c>
      <c r="C2692" s="9">
        <f t="shared" ref="C2692:C2755" si="42">YEAR(B2692)</f>
        <v>2021</v>
      </c>
      <c r="D2692" s="9" t="str">
        <f>TEXT(salestable[[#This Row],[OrderDate]],"MMM")</f>
        <v>Feb</v>
      </c>
      <c r="E2692" s="9" t="s">
        <v>7156</v>
      </c>
      <c r="F2692" s="9" t="s">
        <v>1192</v>
      </c>
      <c r="G2692" s="9" t="s">
        <v>391</v>
      </c>
      <c r="H2692" s="9" t="s">
        <v>392</v>
      </c>
      <c r="I2692" s="9" t="s">
        <v>108</v>
      </c>
      <c r="J2692" s="9" t="s">
        <v>354</v>
      </c>
      <c r="K2692" s="25">
        <v>4</v>
      </c>
      <c r="L2692" s="11">
        <v>220.07</v>
      </c>
      <c r="M2692" s="12">
        <v>0.15</v>
      </c>
      <c r="N2692" s="13">
        <v>0</v>
      </c>
      <c r="O2692" s="13">
        <v>14.89</v>
      </c>
      <c r="P2692" s="13">
        <v>763.13</v>
      </c>
      <c r="Q2692" s="9" t="s">
        <v>69</v>
      </c>
      <c r="R2692" s="9" t="s">
        <v>28</v>
      </c>
      <c r="S2692" s="9" t="s">
        <v>51</v>
      </c>
      <c r="T2692" s="9" t="s">
        <v>42</v>
      </c>
      <c r="U2692" s="9" t="s">
        <v>43</v>
      </c>
      <c r="V2692" s="9" t="s">
        <v>7157</v>
      </c>
    </row>
    <row r="2693" spans="1:22" ht="17.100000000000001" customHeight="1" x14ac:dyDescent="0.25">
      <c r="A2693" s="29" t="s">
        <v>7158</v>
      </c>
      <c r="B2693" s="15">
        <v>44449</v>
      </c>
      <c r="C2693" s="9">
        <f t="shared" si="42"/>
        <v>2021</v>
      </c>
      <c r="D2693" s="9" t="str">
        <f>TEXT(salestable[[#This Row],[OrderDate]],"MMM")</f>
        <v>Sep</v>
      </c>
      <c r="E2693" s="14" t="s">
        <v>7159</v>
      </c>
      <c r="F2693" s="14" t="s">
        <v>365</v>
      </c>
      <c r="G2693" s="14" t="s">
        <v>164</v>
      </c>
      <c r="H2693" s="14" t="s">
        <v>165</v>
      </c>
      <c r="I2693" s="14" t="s">
        <v>38</v>
      </c>
      <c r="J2693" s="14" t="s">
        <v>39</v>
      </c>
      <c r="K2693" s="25">
        <v>5</v>
      </c>
      <c r="L2693" s="16">
        <v>524.59</v>
      </c>
      <c r="M2693" s="17">
        <v>0.2</v>
      </c>
      <c r="N2693" s="18">
        <v>104.92</v>
      </c>
      <c r="O2693" s="18">
        <v>3.28</v>
      </c>
      <c r="P2693" s="18">
        <v>2206.56</v>
      </c>
      <c r="Q2693" s="14" t="s">
        <v>27</v>
      </c>
      <c r="R2693" s="14" t="s">
        <v>28</v>
      </c>
      <c r="S2693" s="14" t="s">
        <v>221</v>
      </c>
      <c r="T2693" s="14" t="s">
        <v>222</v>
      </c>
      <c r="U2693" s="14" t="s">
        <v>91</v>
      </c>
      <c r="V2693" s="14" t="s">
        <v>938</v>
      </c>
    </row>
    <row r="2694" spans="1:22" ht="17.100000000000001" customHeight="1" x14ac:dyDescent="0.25">
      <c r="A2694" s="28" t="s">
        <v>7160</v>
      </c>
      <c r="B2694" s="10">
        <v>44845</v>
      </c>
      <c r="C2694" s="9">
        <f t="shared" si="42"/>
        <v>2022</v>
      </c>
      <c r="D2694" s="9" t="str">
        <f>TEXT(salestable[[#This Row],[OrderDate]],"MMM")</f>
        <v>Oct</v>
      </c>
      <c r="E2694" s="9" t="s">
        <v>7161</v>
      </c>
      <c r="F2694" s="9" t="s">
        <v>964</v>
      </c>
      <c r="G2694" s="9" t="s">
        <v>66</v>
      </c>
      <c r="H2694" s="9" t="s">
        <v>67</v>
      </c>
      <c r="I2694" s="9" t="s">
        <v>50</v>
      </c>
      <c r="J2694" s="9" t="s">
        <v>79</v>
      </c>
      <c r="K2694" s="25">
        <v>2</v>
      </c>
      <c r="L2694" s="11">
        <v>476.36</v>
      </c>
      <c r="M2694" s="12">
        <v>0.15</v>
      </c>
      <c r="N2694" s="13">
        <v>97.18</v>
      </c>
      <c r="O2694" s="13">
        <v>1.76</v>
      </c>
      <c r="P2694" s="13">
        <v>908.75</v>
      </c>
      <c r="Q2694" s="9" t="s">
        <v>27</v>
      </c>
      <c r="R2694" s="9" t="s">
        <v>132</v>
      </c>
      <c r="S2694" s="9" t="s">
        <v>210</v>
      </c>
      <c r="T2694" s="9" t="s">
        <v>42</v>
      </c>
      <c r="U2694" s="9" t="s">
        <v>43</v>
      </c>
      <c r="V2694" s="9" t="s">
        <v>6999</v>
      </c>
    </row>
    <row r="2695" spans="1:22" ht="17.100000000000001" customHeight="1" x14ac:dyDescent="0.25">
      <c r="A2695" s="29" t="s">
        <v>7162</v>
      </c>
      <c r="B2695" s="15">
        <v>44166</v>
      </c>
      <c r="C2695" s="9">
        <f t="shared" si="42"/>
        <v>2020</v>
      </c>
      <c r="D2695" s="9" t="str">
        <f>TEXT(salestable[[#This Row],[OrderDate]],"MMM")</f>
        <v>Dec</v>
      </c>
      <c r="E2695" s="14" t="s">
        <v>7163</v>
      </c>
      <c r="F2695" s="14" t="s">
        <v>1736</v>
      </c>
      <c r="G2695" s="14" t="s">
        <v>106</v>
      </c>
      <c r="H2695" s="14" t="s">
        <v>107</v>
      </c>
      <c r="I2695" s="14" t="s">
        <v>98</v>
      </c>
      <c r="J2695" s="14" t="s">
        <v>26</v>
      </c>
      <c r="K2695" s="25">
        <v>4</v>
      </c>
      <c r="L2695" s="16">
        <v>539.78</v>
      </c>
      <c r="M2695" s="17">
        <v>0</v>
      </c>
      <c r="N2695" s="18">
        <v>172.73</v>
      </c>
      <c r="O2695" s="18">
        <v>0.53</v>
      </c>
      <c r="P2695" s="18">
        <v>2332.38</v>
      </c>
      <c r="Q2695" s="14" t="s">
        <v>27</v>
      </c>
      <c r="R2695" s="14" t="s">
        <v>28</v>
      </c>
      <c r="S2695" s="14" t="s">
        <v>71</v>
      </c>
      <c r="T2695" s="14" t="s">
        <v>42</v>
      </c>
      <c r="U2695" s="14" t="s">
        <v>72</v>
      </c>
      <c r="V2695" s="14" t="s">
        <v>5619</v>
      </c>
    </row>
    <row r="2696" spans="1:22" ht="17.100000000000001" customHeight="1" x14ac:dyDescent="0.25">
      <c r="A2696" s="28" t="s">
        <v>7164</v>
      </c>
      <c r="B2696" s="10">
        <v>44971</v>
      </c>
      <c r="C2696" s="9">
        <f t="shared" si="42"/>
        <v>2023</v>
      </c>
      <c r="D2696" s="9" t="str">
        <f>TEXT(salestable[[#This Row],[OrderDate]],"MMM")</f>
        <v>Feb</v>
      </c>
      <c r="E2696" s="9" t="s">
        <v>7165</v>
      </c>
      <c r="F2696" s="9" t="s">
        <v>351</v>
      </c>
      <c r="G2696" s="9" t="s">
        <v>492</v>
      </c>
      <c r="H2696" s="9" t="s">
        <v>493</v>
      </c>
      <c r="I2696" s="9" t="s">
        <v>25</v>
      </c>
      <c r="J2696" s="9" t="s">
        <v>123</v>
      </c>
      <c r="K2696" s="25">
        <v>2</v>
      </c>
      <c r="L2696" s="11">
        <v>116.81</v>
      </c>
      <c r="M2696" s="12">
        <v>0</v>
      </c>
      <c r="N2696" s="13">
        <v>0</v>
      </c>
      <c r="O2696" s="13">
        <v>8.2100000000000009</v>
      </c>
      <c r="P2696" s="13">
        <v>241.83</v>
      </c>
      <c r="Q2696" s="9" t="s">
        <v>69</v>
      </c>
      <c r="R2696" s="9" t="s">
        <v>28</v>
      </c>
      <c r="S2696" s="9" t="s">
        <v>339</v>
      </c>
      <c r="T2696" s="9" t="s">
        <v>82</v>
      </c>
      <c r="U2696" s="9" t="s">
        <v>43</v>
      </c>
      <c r="V2696" s="9" t="s">
        <v>360</v>
      </c>
    </row>
    <row r="2697" spans="1:22" ht="17.100000000000001" customHeight="1" x14ac:dyDescent="0.25">
      <c r="A2697" s="29" t="s">
        <v>7166</v>
      </c>
      <c r="B2697" s="15">
        <v>44978</v>
      </c>
      <c r="C2697" s="9">
        <f t="shared" si="42"/>
        <v>2023</v>
      </c>
      <c r="D2697" s="9" t="str">
        <f>TEXT(salestable[[#This Row],[OrderDate]],"MMM")</f>
        <v>Feb</v>
      </c>
      <c r="E2697" s="14" t="s">
        <v>7167</v>
      </c>
      <c r="F2697" s="14" t="s">
        <v>702</v>
      </c>
      <c r="G2697" s="14" t="s">
        <v>36</v>
      </c>
      <c r="H2697" s="14" t="s">
        <v>37</v>
      </c>
      <c r="I2697" s="14" t="s">
        <v>108</v>
      </c>
      <c r="J2697" s="14" t="s">
        <v>109</v>
      </c>
      <c r="K2697" s="25">
        <v>2</v>
      </c>
      <c r="L2697" s="16">
        <v>333</v>
      </c>
      <c r="M2697" s="17">
        <v>0.05</v>
      </c>
      <c r="N2697" s="18">
        <v>0</v>
      </c>
      <c r="O2697" s="18">
        <v>0.72</v>
      </c>
      <c r="P2697" s="18">
        <v>633.41999999999996</v>
      </c>
      <c r="Q2697" s="14" t="s">
        <v>40</v>
      </c>
      <c r="R2697" s="14" t="s">
        <v>28</v>
      </c>
      <c r="S2697" s="14" t="s">
        <v>51</v>
      </c>
      <c r="T2697" s="14" t="s">
        <v>42</v>
      </c>
      <c r="U2697" s="14" t="s">
        <v>43</v>
      </c>
      <c r="V2697" s="14" t="s">
        <v>5193</v>
      </c>
    </row>
    <row r="2698" spans="1:22" ht="17.100000000000001" customHeight="1" x14ac:dyDescent="0.25">
      <c r="A2698" s="28" t="s">
        <v>7168</v>
      </c>
      <c r="B2698" s="10">
        <v>44229</v>
      </c>
      <c r="C2698" s="9">
        <f t="shared" si="42"/>
        <v>2021</v>
      </c>
      <c r="D2698" s="9" t="str">
        <f>TEXT(salestable[[#This Row],[OrderDate]],"MMM")</f>
        <v>Feb</v>
      </c>
      <c r="E2698" s="9" t="s">
        <v>7169</v>
      </c>
      <c r="F2698" s="9" t="s">
        <v>2440</v>
      </c>
      <c r="G2698" s="9" t="s">
        <v>456</v>
      </c>
      <c r="H2698" s="9" t="s">
        <v>457</v>
      </c>
      <c r="I2698" s="9" t="s">
        <v>98</v>
      </c>
      <c r="J2698" s="9" t="s">
        <v>256</v>
      </c>
      <c r="K2698" s="25">
        <v>5</v>
      </c>
      <c r="L2698" s="11">
        <v>287.83</v>
      </c>
      <c r="M2698" s="12">
        <v>0.1</v>
      </c>
      <c r="N2698" s="13">
        <v>64.760000000000005</v>
      </c>
      <c r="O2698" s="13">
        <v>1.1399999999999999</v>
      </c>
      <c r="P2698" s="13">
        <v>1361.14</v>
      </c>
      <c r="Q2698" s="9" t="s">
        <v>40</v>
      </c>
      <c r="R2698" s="9" t="s">
        <v>28</v>
      </c>
      <c r="S2698" s="9" t="s">
        <v>182</v>
      </c>
      <c r="T2698" s="9" t="s">
        <v>183</v>
      </c>
      <c r="U2698" s="9" t="s">
        <v>43</v>
      </c>
      <c r="V2698" s="9" t="s">
        <v>6111</v>
      </c>
    </row>
    <row r="2699" spans="1:22" ht="17.100000000000001" customHeight="1" x14ac:dyDescent="0.25">
      <c r="A2699" s="29" t="s">
        <v>7170</v>
      </c>
      <c r="B2699" s="15">
        <v>44623</v>
      </c>
      <c r="C2699" s="9">
        <f t="shared" si="42"/>
        <v>2022</v>
      </c>
      <c r="D2699" s="9" t="str">
        <f>TEXT(salestable[[#This Row],[OrderDate]],"MMM")</f>
        <v>Mar</v>
      </c>
      <c r="E2699" s="14" t="s">
        <v>7171</v>
      </c>
      <c r="F2699" s="14" t="s">
        <v>497</v>
      </c>
      <c r="G2699" s="14" t="s">
        <v>456</v>
      </c>
      <c r="H2699" s="14" t="s">
        <v>457</v>
      </c>
      <c r="I2699" s="14" t="s">
        <v>180</v>
      </c>
      <c r="J2699" s="14" t="s">
        <v>109</v>
      </c>
      <c r="K2699" s="25">
        <v>4</v>
      </c>
      <c r="L2699" s="16">
        <v>130.47</v>
      </c>
      <c r="M2699" s="17">
        <v>0</v>
      </c>
      <c r="N2699" s="18">
        <v>41.75</v>
      </c>
      <c r="O2699" s="18">
        <v>13.06</v>
      </c>
      <c r="P2699" s="18">
        <v>576.69000000000005</v>
      </c>
      <c r="Q2699" s="14" t="s">
        <v>69</v>
      </c>
      <c r="R2699" s="14" t="s">
        <v>28</v>
      </c>
      <c r="S2699" s="14" t="s">
        <v>228</v>
      </c>
      <c r="T2699" s="14" t="s">
        <v>82</v>
      </c>
      <c r="U2699" s="14" t="s">
        <v>91</v>
      </c>
      <c r="V2699" s="14" t="s">
        <v>5287</v>
      </c>
    </row>
    <row r="2700" spans="1:22" ht="17.100000000000001" customHeight="1" x14ac:dyDescent="0.25">
      <c r="A2700" s="28" t="s">
        <v>7172</v>
      </c>
      <c r="B2700" s="10">
        <v>44545</v>
      </c>
      <c r="C2700" s="9">
        <f t="shared" si="42"/>
        <v>2021</v>
      </c>
      <c r="D2700" s="9" t="str">
        <f>TEXT(salestable[[#This Row],[OrderDate]],"MMM")</f>
        <v>Dec</v>
      </c>
      <c r="E2700" s="9" t="s">
        <v>7173</v>
      </c>
      <c r="F2700" s="9" t="s">
        <v>249</v>
      </c>
      <c r="G2700" s="9" t="s">
        <v>812</v>
      </c>
      <c r="H2700" s="9" t="s">
        <v>813</v>
      </c>
      <c r="I2700" s="9" t="s">
        <v>98</v>
      </c>
      <c r="J2700" s="9" t="s">
        <v>68</v>
      </c>
      <c r="K2700" s="25">
        <v>5</v>
      </c>
      <c r="L2700" s="11">
        <v>303.63</v>
      </c>
      <c r="M2700" s="12">
        <v>0.05</v>
      </c>
      <c r="N2700" s="13">
        <v>72.11</v>
      </c>
      <c r="O2700" s="13">
        <v>10.17</v>
      </c>
      <c r="P2700" s="13">
        <v>1524.52</v>
      </c>
      <c r="Q2700" s="9" t="s">
        <v>80</v>
      </c>
      <c r="R2700" s="9" t="s">
        <v>28</v>
      </c>
      <c r="S2700" s="9" t="s">
        <v>210</v>
      </c>
      <c r="T2700" s="9" t="s">
        <v>42</v>
      </c>
      <c r="U2700" s="9" t="s">
        <v>43</v>
      </c>
      <c r="V2700" s="9" t="s">
        <v>3146</v>
      </c>
    </row>
    <row r="2701" spans="1:22" ht="17.100000000000001" customHeight="1" x14ac:dyDescent="0.25">
      <c r="A2701" s="29" t="s">
        <v>7174</v>
      </c>
      <c r="B2701" s="15">
        <v>43881</v>
      </c>
      <c r="C2701" s="9">
        <f t="shared" si="42"/>
        <v>2020</v>
      </c>
      <c r="D2701" s="9" t="str">
        <f>TEXT(salestable[[#This Row],[OrderDate]],"MMM")</f>
        <v>Feb</v>
      </c>
      <c r="E2701" s="14" t="s">
        <v>7175</v>
      </c>
      <c r="F2701" s="14" t="s">
        <v>666</v>
      </c>
      <c r="G2701" s="14" t="s">
        <v>280</v>
      </c>
      <c r="H2701" s="14" t="s">
        <v>281</v>
      </c>
      <c r="I2701" s="14" t="s">
        <v>108</v>
      </c>
      <c r="J2701" s="14" t="s">
        <v>26</v>
      </c>
      <c r="K2701" s="25">
        <v>3</v>
      </c>
      <c r="L2701" s="16">
        <v>161.44999999999999</v>
      </c>
      <c r="M2701" s="17">
        <v>0</v>
      </c>
      <c r="N2701" s="18">
        <v>58.12</v>
      </c>
      <c r="O2701" s="18">
        <v>11.62</v>
      </c>
      <c r="P2701" s="18">
        <v>554.09</v>
      </c>
      <c r="Q2701" s="14" t="s">
        <v>40</v>
      </c>
      <c r="R2701" s="14" t="s">
        <v>132</v>
      </c>
      <c r="S2701" s="14" t="s">
        <v>41</v>
      </c>
      <c r="T2701" s="14" t="s">
        <v>42</v>
      </c>
      <c r="U2701" s="14" t="s">
        <v>72</v>
      </c>
      <c r="V2701" s="14" t="s">
        <v>268</v>
      </c>
    </row>
    <row r="2702" spans="1:22" ht="17.100000000000001" customHeight="1" x14ac:dyDescent="0.25">
      <c r="A2702" s="28" t="s">
        <v>7176</v>
      </c>
      <c r="B2702" s="10">
        <v>45637</v>
      </c>
      <c r="C2702" s="9">
        <f t="shared" si="42"/>
        <v>2024</v>
      </c>
      <c r="D2702" s="9" t="str">
        <f>TEXT(salestable[[#This Row],[OrderDate]],"MMM")</f>
        <v>Dec</v>
      </c>
      <c r="E2702" s="9" t="s">
        <v>7177</v>
      </c>
      <c r="F2702" s="9" t="s">
        <v>591</v>
      </c>
      <c r="G2702" s="9" t="s">
        <v>226</v>
      </c>
      <c r="H2702" s="9" t="s">
        <v>227</v>
      </c>
      <c r="I2702" s="9" t="s">
        <v>50</v>
      </c>
      <c r="J2702" s="9" t="s">
        <v>354</v>
      </c>
      <c r="K2702" s="25">
        <v>2</v>
      </c>
      <c r="L2702" s="11">
        <v>475.65</v>
      </c>
      <c r="M2702" s="12">
        <v>0.05</v>
      </c>
      <c r="N2702" s="13">
        <v>45.19</v>
      </c>
      <c r="O2702" s="13">
        <v>12.11</v>
      </c>
      <c r="P2702" s="13">
        <v>961.04</v>
      </c>
      <c r="Q2702" s="9" t="s">
        <v>153</v>
      </c>
      <c r="R2702" s="9" t="s">
        <v>28</v>
      </c>
      <c r="S2702" s="9" t="s">
        <v>81</v>
      </c>
      <c r="T2702" s="9" t="s">
        <v>82</v>
      </c>
      <c r="U2702" s="9" t="s">
        <v>43</v>
      </c>
      <c r="V2702" s="9" t="s">
        <v>126</v>
      </c>
    </row>
    <row r="2703" spans="1:22" ht="17.100000000000001" customHeight="1" x14ac:dyDescent="0.25">
      <c r="A2703" s="29" t="s">
        <v>7178</v>
      </c>
      <c r="B2703" s="15">
        <v>44154</v>
      </c>
      <c r="C2703" s="9">
        <f t="shared" si="42"/>
        <v>2020</v>
      </c>
      <c r="D2703" s="9" t="str">
        <f>TEXT(salestable[[#This Row],[OrderDate]],"MMM")</f>
        <v>Nov</v>
      </c>
      <c r="E2703" s="14" t="s">
        <v>7179</v>
      </c>
      <c r="F2703" s="14" t="s">
        <v>336</v>
      </c>
      <c r="G2703" s="14" t="s">
        <v>358</v>
      </c>
      <c r="H2703" s="14" t="s">
        <v>359</v>
      </c>
      <c r="I2703" s="14" t="s">
        <v>108</v>
      </c>
      <c r="J2703" s="14" t="s">
        <v>109</v>
      </c>
      <c r="K2703" s="25">
        <v>3</v>
      </c>
      <c r="L2703" s="16">
        <v>577.79999999999995</v>
      </c>
      <c r="M2703" s="17">
        <v>0.05</v>
      </c>
      <c r="N2703" s="18">
        <v>131.74</v>
      </c>
      <c r="O2703" s="18">
        <v>1.44</v>
      </c>
      <c r="P2703" s="18">
        <v>1779.91</v>
      </c>
      <c r="Q2703" s="14" t="s">
        <v>80</v>
      </c>
      <c r="R2703" s="14" t="s">
        <v>28</v>
      </c>
      <c r="S2703" s="14" t="s">
        <v>139</v>
      </c>
      <c r="T2703" s="14" t="s">
        <v>140</v>
      </c>
      <c r="U2703" s="14" t="s">
        <v>43</v>
      </c>
      <c r="V2703" s="14" t="s">
        <v>4103</v>
      </c>
    </row>
    <row r="2704" spans="1:22" ht="17.100000000000001" customHeight="1" x14ac:dyDescent="0.25">
      <c r="A2704" s="28" t="s">
        <v>7180</v>
      </c>
      <c r="B2704" s="10">
        <v>44619</v>
      </c>
      <c r="C2704" s="9">
        <f t="shared" si="42"/>
        <v>2022</v>
      </c>
      <c r="D2704" s="9" t="str">
        <f>TEXT(salestable[[#This Row],[OrderDate]],"MMM")</f>
        <v>Feb</v>
      </c>
      <c r="E2704" s="9" t="s">
        <v>7181</v>
      </c>
      <c r="F2704" s="9" t="s">
        <v>1509</v>
      </c>
      <c r="G2704" s="9" t="s">
        <v>261</v>
      </c>
      <c r="H2704" s="9" t="s">
        <v>262</v>
      </c>
      <c r="I2704" s="9" t="s">
        <v>50</v>
      </c>
      <c r="J2704" s="9" t="s">
        <v>354</v>
      </c>
      <c r="K2704" s="25">
        <v>2</v>
      </c>
      <c r="L2704" s="11">
        <v>491.75</v>
      </c>
      <c r="M2704" s="12">
        <v>0.15</v>
      </c>
      <c r="N2704" s="13">
        <v>41.8</v>
      </c>
      <c r="O2704" s="13">
        <v>3.67</v>
      </c>
      <c r="P2704" s="13">
        <v>881.44</v>
      </c>
      <c r="Q2704" s="9" t="s">
        <v>69</v>
      </c>
      <c r="R2704" s="9" t="s">
        <v>28</v>
      </c>
      <c r="S2704" s="9" t="s">
        <v>188</v>
      </c>
      <c r="T2704" s="9" t="s">
        <v>82</v>
      </c>
      <c r="U2704" s="9" t="s">
        <v>43</v>
      </c>
      <c r="V2704" s="9" t="s">
        <v>7182</v>
      </c>
    </row>
    <row r="2705" spans="1:22" ht="17.100000000000001" customHeight="1" x14ac:dyDescent="0.25">
      <c r="A2705" s="29" t="s">
        <v>7183</v>
      </c>
      <c r="B2705" s="15">
        <v>43971</v>
      </c>
      <c r="C2705" s="9">
        <f t="shared" si="42"/>
        <v>2020</v>
      </c>
      <c r="D2705" s="9" t="str">
        <f>TEXT(salestable[[#This Row],[OrderDate]],"MMM")</f>
        <v>May</v>
      </c>
      <c r="E2705" s="14" t="s">
        <v>1621</v>
      </c>
      <c r="F2705" s="14" t="s">
        <v>113</v>
      </c>
      <c r="G2705" s="14" t="s">
        <v>521</v>
      </c>
      <c r="H2705" s="14" t="s">
        <v>522</v>
      </c>
      <c r="I2705" s="14" t="s">
        <v>180</v>
      </c>
      <c r="J2705" s="14" t="s">
        <v>26</v>
      </c>
      <c r="K2705" s="25">
        <v>1</v>
      </c>
      <c r="L2705" s="16">
        <v>427.68</v>
      </c>
      <c r="M2705" s="17">
        <v>0.2</v>
      </c>
      <c r="N2705" s="18">
        <v>17.11</v>
      </c>
      <c r="O2705" s="18">
        <v>7.25</v>
      </c>
      <c r="P2705" s="18">
        <v>366.5</v>
      </c>
      <c r="Q2705" s="14" t="s">
        <v>80</v>
      </c>
      <c r="R2705" s="14" t="s">
        <v>28</v>
      </c>
      <c r="S2705" s="14" t="s">
        <v>124</v>
      </c>
      <c r="T2705" s="14" t="s">
        <v>125</v>
      </c>
      <c r="U2705" s="14" t="s">
        <v>43</v>
      </c>
      <c r="V2705" s="14" t="s">
        <v>7184</v>
      </c>
    </row>
    <row r="2706" spans="1:22" ht="17.100000000000001" customHeight="1" x14ac:dyDescent="0.25">
      <c r="A2706" s="28" t="s">
        <v>7185</v>
      </c>
      <c r="B2706" s="10">
        <v>44300</v>
      </c>
      <c r="C2706" s="9">
        <f t="shared" si="42"/>
        <v>2021</v>
      </c>
      <c r="D2706" s="9" t="str">
        <f>TEXT(salestable[[#This Row],[OrderDate]],"MMM")</f>
        <v>Apr</v>
      </c>
      <c r="E2706" s="9" t="s">
        <v>7186</v>
      </c>
      <c r="F2706" s="9" t="s">
        <v>447</v>
      </c>
      <c r="G2706" s="9" t="s">
        <v>23</v>
      </c>
      <c r="H2706" s="9" t="s">
        <v>24</v>
      </c>
      <c r="I2706" s="9" t="s">
        <v>108</v>
      </c>
      <c r="J2706" s="9" t="s">
        <v>109</v>
      </c>
      <c r="K2706" s="25">
        <v>1</v>
      </c>
      <c r="L2706" s="11">
        <v>344.31</v>
      </c>
      <c r="M2706" s="12">
        <v>0</v>
      </c>
      <c r="N2706" s="13">
        <v>17.22</v>
      </c>
      <c r="O2706" s="13">
        <v>6.71</v>
      </c>
      <c r="P2706" s="13">
        <v>368.24</v>
      </c>
      <c r="Q2706" s="9" t="s">
        <v>153</v>
      </c>
      <c r="R2706" s="9" t="s">
        <v>28</v>
      </c>
      <c r="S2706" s="9" t="s">
        <v>339</v>
      </c>
      <c r="T2706" s="9" t="s">
        <v>82</v>
      </c>
      <c r="U2706" s="9" t="s">
        <v>43</v>
      </c>
      <c r="V2706" s="9" t="s">
        <v>4618</v>
      </c>
    </row>
    <row r="2707" spans="1:22" ht="17.100000000000001" customHeight="1" x14ac:dyDescent="0.25">
      <c r="A2707" s="29" t="s">
        <v>7187</v>
      </c>
      <c r="B2707" s="15">
        <v>44617</v>
      </c>
      <c r="C2707" s="9">
        <f t="shared" si="42"/>
        <v>2022</v>
      </c>
      <c r="D2707" s="9" t="str">
        <f>TEXT(salestable[[#This Row],[OrderDate]],"MMM")</f>
        <v>Feb</v>
      </c>
      <c r="E2707" s="14" t="s">
        <v>7188</v>
      </c>
      <c r="F2707" s="14" t="s">
        <v>757</v>
      </c>
      <c r="G2707" s="14" t="s">
        <v>492</v>
      </c>
      <c r="H2707" s="14" t="s">
        <v>493</v>
      </c>
      <c r="I2707" s="14" t="s">
        <v>38</v>
      </c>
      <c r="J2707" s="14" t="s">
        <v>26</v>
      </c>
      <c r="K2707" s="25">
        <v>3</v>
      </c>
      <c r="L2707" s="16">
        <v>96.14</v>
      </c>
      <c r="M2707" s="17">
        <v>0.2</v>
      </c>
      <c r="N2707" s="18">
        <v>27.69</v>
      </c>
      <c r="O2707" s="18">
        <v>14.6</v>
      </c>
      <c r="P2707" s="18">
        <v>273.02999999999997</v>
      </c>
      <c r="Q2707" s="14" t="s">
        <v>69</v>
      </c>
      <c r="R2707" s="14" t="s">
        <v>28</v>
      </c>
      <c r="S2707" s="14" t="s">
        <v>339</v>
      </c>
      <c r="T2707" s="14" t="s">
        <v>82</v>
      </c>
      <c r="U2707" s="14" t="s">
        <v>235</v>
      </c>
      <c r="V2707" s="14" t="s">
        <v>471</v>
      </c>
    </row>
    <row r="2708" spans="1:22" ht="17.100000000000001" customHeight="1" x14ac:dyDescent="0.25">
      <c r="A2708" s="28" t="s">
        <v>7189</v>
      </c>
      <c r="B2708" s="10">
        <v>45188</v>
      </c>
      <c r="C2708" s="9">
        <f t="shared" si="42"/>
        <v>2023</v>
      </c>
      <c r="D2708" s="9" t="str">
        <f>TEXT(salestable[[#This Row],[OrderDate]],"MMM")</f>
        <v>Sep</v>
      </c>
      <c r="E2708" s="9" t="s">
        <v>7190</v>
      </c>
      <c r="F2708" s="9" t="s">
        <v>637</v>
      </c>
      <c r="G2708" s="9" t="s">
        <v>178</v>
      </c>
      <c r="H2708" s="9" t="s">
        <v>179</v>
      </c>
      <c r="I2708" s="9" t="s">
        <v>38</v>
      </c>
      <c r="J2708" s="9" t="s">
        <v>263</v>
      </c>
      <c r="K2708" s="25">
        <v>3</v>
      </c>
      <c r="L2708" s="11">
        <v>591.29999999999995</v>
      </c>
      <c r="M2708" s="12">
        <v>0.1</v>
      </c>
      <c r="N2708" s="13">
        <v>0</v>
      </c>
      <c r="O2708" s="13">
        <v>4.75</v>
      </c>
      <c r="P2708" s="13">
        <v>1601.26</v>
      </c>
      <c r="Q2708" s="9" t="s">
        <v>80</v>
      </c>
      <c r="R2708" s="9" t="s">
        <v>132</v>
      </c>
      <c r="S2708" s="9" t="s">
        <v>166</v>
      </c>
      <c r="T2708" s="9" t="s">
        <v>167</v>
      </c>
      <c r="U2708" s="9" t="s">
        <v>43</v>
      </c>
      <c r="V2708" s="9" t="s">
        <v>6466</v>
      </c>
    </row>
    <row r="2709" spans="1:22" ht="17.100000000000001" customHeight="1" x14ac:dyDescent="0.25">
      <c r="A2709" s="29" t="s">
        <v>7191</v>
      </c>
      <c r="B2709" s="15">
        <v>44794</v>
      </c>
      <c r="C2709" s="9">
        <f t="shared" si="42"/>
        <v>2022</v>
      </c>
      <c r="D2709" s="9" t="str">
        <f>TEXT(salestable[[#This Row],[OrderDate]],"MMM")</f>
        <v>Aug</v>
      </c>
      <c r="E2709" s="14" t="s">
        <v>7192</v>
      </c>
      <c r="F2709" s="14" t="s">
        <v>648</v>
      </c>
      <c r="G2709" s="14" t="s">
        <v>400</v>
      </c>
      <c r="H2709" s="14" t="s">
        <v>401</v>
      </c>
      <c r="I2709" s="14" t="s">
        <v>50</v>
      </c>
      <c r="J2709" s="14" t="s">
        <v>256</v>
      </c>
      <c r="K2709" s="25">
        <v>1</v>
      </c>
      <c r="L2709" s="16">
        <v>274.49</v>
      </c>
      <c r="M2709" s="17">
        <v>0.05</v>
      </c>
      <c r="N2709" s="18">
        <v>20.86</v>
      </c>
      <c r="O2709" s="18">
        <v>10.77</v>
      </c>
      <c r="P2709" s="18">
        <v>292.39999999999998</v>
      </c>
      <c r="Q2709" s="14" t="s">
        <v>69</v>
      </c>
      <c r="R2709" s="14" t="s">
        <v>181</v>
      </c>
      <c r="S2709" s="14" t="s">
        <v>228</v>
      </c>
      <c r="T2709" s="14" t="s">
        <v>82</v>
      </c>
      <c r="U2709" s="14" t="s">
        <v>43</v>
      </c>
      <c r="V2709" s="14" t="s">
        <v>7193</v>
      </c>
    </row>
    <row r="2710" spans="1:22" ht="17.100000000000001" customHeight="1" x14ac:dyDescent="0.25">
      <c r="A2710" s="28" t="s">
        <v>7194</v>
      </c>
      <c r="B2710" s="10">
        <v>44838</v>
      </c>
      <c r="C2710" s="9">
        <f t="shared" si="42"/>
        <v>2022</v>
      </c>
      <c r="D2710" s="9" t="str">
        <f>TEXT(salestable[[#This Row],[OrderDate]],"MMM")</f>
        <v>Oct</v>
      </c>
      <c r="E2710" s="9" t="s">
        <v>7195</v>
      </c>
      <c r="F2710" s="9" t="s">
        <v>1509</v>
      </c>
      <c r="G2710" s="9" t="s">
        <v>96</v>
      </c>
      <c r="H2710" s="9" t="s">
        <v>97</v>
      </c>
      <c r="I2710" s="9" t="s">
        <v>98</v>
      </c>
      <c r="J2710" s="9" t="s">
        <v>123</v>
      </c>
      <c r="K2710" s="25">
        <v>5</v>
      </c>
      <c r="L2710" s="11">
        <v>65.23</v>
      </c>
      <c r="M2710" s="12">
        <v>0.1</v>
      </c>
      <c r="N2710" s="13">
        <v>52.84</v>
      </c>
      <c r="O2710" s="13">
        <v>14.67</v>
      </c>
      <c r="P2710" s="13">
        <v>361.04</v>
      </c>
      <c r="Q2710" s="9" t="s">
        <v>69</v>
      </c>
      <c r="R2710" s="9" t="s">
        <v>28</v>
      </c>
      <c r="S2710" s="9" t="s">
        <v>71</v>
      </c>
      <c r="T2710" s="9" t="s">
        <v>42</v>
      </c>
      <c r="U2710" s="9" t="s">
        <v>43</v>
      </c>
      <c r="V2710" s="9" t="s">
        <v>7196</v>
      </c>
    </row>
    <row r="2711" spans="1:22" ht="17.100000000000001" customHeight="1" x14ac:dyDescent="0.25">
      <c r="A2711" s="29" t="s">
        <v>7197</v>
      </c>
      <c r="B2711" s="15">
        <v>44203</v>
      </c>
      <c r="C2711" s="9">
        <f t="shared" si="42"/>
        <v>2021</v>
      </c>
      <c r="D2711" s="9" t="str">
        <f>TEXT(salestable[[#This Row],[OrderDate]],"MMM")</f>
        <v>Jan</v>
      </c>
      <c r="E2711" s="14" t="s">
        <v>7198</v>
      </c>
      <c r="F2711" s="14" t="s">
        <v>843</v>
      </c>
      <c r="G2711" s="14" t="s">
        <v>286</v>
      </c>
      <c r="H2711" s="14" t="s">
        <v>287</v>
      </c>
      <c r="I2711" s="14" t="s">
        <v>108</v>
      </c>
      <c r="J2711" s="14" t="s">
        <v>39</v>
      </c>
      <c r="K2711" s="25">
        <v>3</v>
      </c>
      <c r="L2711" s="16">
        <v>189.54</v>
      </c>
      <c r="M2711" s="17">
        <v>0.1</v>
      </c>
      <c r="N2711" s="18">
        <v>0</v>
      </c>
      <c r="O2711" s="18">
        <v>7.93</v>
      </c>
      <c r="P2711" s="18">
        <v>519.69000000000005</v>
      </c>
      <c r="Q2711" s="14" t="s">
        <v>153</v>
      </c>
      <c r="R2711" s="14" t="s">
        <v>28</v>
      </c>
      <c r="S2711" s="14" t="s">
        <v>89</v>
      </c>
      <c r="T2711" s="14" t="s">
        <v>90</v>
      </c>
      <c r="U2711" s="14" t="s">
        <v>43</v>
      </c>
      <c r="V2711" s="14" t="s">
        <v>3839</v>
      </c>
    </row>
    <row r="2712" spans="1:22" ht="17.100000000000001" customHeight="1" x14ac:dyDescent="0.25">
      <c r="A2712" s="28" t="s">
        <v>7199</v>
      </c>
      <c r="B2712" s="10">
        <v>45418</v>
      </c>
      <c r="C2712" s="9">
        <f t="shared" si="42"/>
        <v>2024</v>
      </c>
      <c r="D2712" s="9" t="str">
        <f>TEXT(salestable[[#This Row],[OrderDate]],"MMM")</f>
        <v>May</v>
      </c>
      <c r="E2712" s="9" t="s">
        <v>7200</v>
      </c>
      <c r="F2712" s="9" t="s">
        <v>443</v>
      </c>
      <c r="G2712" s="9" t="s">
        <v>945</v>
      </c>
      <c r="H2712" s="9" t="s">
        <v>946</v>
      </c>
      <c r="I2712" s="9" t="s">
        <v>50</v>
      </c>
      <c r="J2712" s="9" t="s">
        <v>26</v>
      </c>
      <c r="K2712" s="25">
        <v>5</v>
      </c>
      <c r="L2712" s="11">
        <v>586.52</v>
      </c>
      <c r="M2712" s="12">
        <v>0</v>
      </c>
      <c r="N2712" s="13">
        <v>234.61</v>
      </c>
      <c r="O2712" s="13">
        <v>4.25</v>
      </c>
      <c r="P2712" s="13">
        <v>3171.46</v>
      </c>
      <c r="Q2712" s="9" t="s">
        <v>69</v>
      </c>
      <c r="R2712" s="9" t="s">
        <v>28</v>
      </c>
      <c r="S2712" s="9" t="s">
        <v>81</v>
      </c>
      <c r="T2712" s="9" t="s">
        <v>82</v>
      </c>
      <c r="U2712" s="9" t="s">
        <v>43</v>
      </c>
      <c r="V2712" s="9" t="s">
        <v>1615</v>
      </c>
    </row>
    <row r="2713" spans="1:22" ht="17.100000000000001" customHeight="1" x14ac:dyDescent="0.25">
      <c r="A2713" s="29" t="s">
        <v>7201</v>
      </c>
      <c r="B2713" s="15">
        <v>44324</v>
      </c>
      <c r="C2713" s="9">
        <f t="shared" si="42"/>
        <v>2021</v>
      </c>
      <c r="D2713" s="9" t="str">
        <f>TEXT(salestable[[#This Row],[OrderDate]],"MMM")</f>
        <v>May</v>
      </c>
      <c r="E2713" s="14" t="s">
        <v>7202</v>
      </c>
      <c r="F2713" s="14" t="s">
        <v>113</v>
      </c>
      <c r="G2713" s="14" t="s">
        <v>337</v>
      </c>
      <c r="H2713" s="14" t="s">
        <v>338</v>
      </c>
      <c r="I2713" s="14" t="s">
        <v>98</v>
      </c>
      <c r="J2713" s="14" t="s">
        <v>109</v>
      </c>
      <c r="K2713" s="25">
        <v>1</v>
      </c>
      <c r="L2713" s="16">
        <v>21.94</v>
      </c>
      <c r="M2713" s="17">
        <v>0</v>
      </c>
      <c r="N2713" s="18">
        <v>1.1000000000000001</v>
      </c>
      <c r="O2713" s="18">
        <v>7.24</v>
      </c>
      <c r="P2713" s="18">
        <v>30.28</v>
      </c>
      <c r="Q2713" s="14" t="s">
        <v>80</v>
      </c>
      <c r="R2713" s="14" t="s">
        <v>28</v>
      </c>
      <c r="S2713" s="14" t="s">
        <v>51</v>
      </c>
      <c r="T2713" s="14" t="s">
        <v>42</v>
      </c>
      <c r="U2713" s="14" t="s">
        <v>43</v>
      </c>
      <c r="V2713" s="14" t="s">
        <v>7203</v>
      </c>
    </row>
    <row r="2714" spans="1:22" ht="17.100000000000001" customHeight="1" x14ac:dyDescent="0.25">
      <c r="A2714" s="28" t="s">
        <v>7204</v>
      </c>
      <c r="B2714" s="10">
        <v>45393</v>
      </c>
      <c r="C2714" s="9">
        <f t="shared" si="42"/>
        <v>2024</v>
      </c>
      <c r="D2714" s="9" t="str">
        <f>TEXT(salestable[[#This Row],[OrderDate]],"MMM")</f>
        <v>Apr</v>
      </c>
      <c r="E2714" s="9" t="s">
        <v>7205</v>
      </c>
      <c r="F2714" s="9" t="s">
        <v>271</v>
      </c>
      <c r="G2714" s="9" t="s">
        <v>178</v>
      </c>
      <c r="H2714" s="9" t="s">
        <v>179</v>
      </c>
      <c r="I2714" s="9" t="s">
        <v>108</v>
      </c>
      <c r="J2714" s="9" t="s">
        <v>263</v>
      </c>
      <c r="K2714" s="25">
        <v>1</v>
      </c>
      <c r="L2714" s="11">
        <v>128.94999999999999</v>
      </c>
      <c r="M2714" s="12">
        <v>0</v>
      </c>
      <c r="N2714" s="13">
        <v>6.45</v>
      </c>
      <c r="O2714" s="13">
        <v>7.99</v>
      </c>
      <c r="P2714" s="13">
        <v>143.38999999999999</v>
      </c>
      <c r="Q2714" s="9" t="s">
        <v>69</v>
      </c>
      <c r="R2714" s="9" t="s">
        <v>28</v>
      </c>
      <c r="S2714" s="9" t="s">
        <v>41</v>
      </c>
      <c r="T2714" s="9" t="s">
        <v>42</v>
      </c>
      <c r="U2714" s="9" t="s">
        <v>31</v>
      </c>
      <c r="V2714" s="9" t="s">
        <v>7206</v>
      </c>
    </row>
    <row r="2715" spans="1:22" ht="17.100000000000001" customHeight="1" x14ac:dyDescent="0.25">
      <c r="A2715" s="29" t="s">
        <v>7207</v>
      </c>
      <c r="B2715" s="15">
        <v>45523</v>
      </c>
      <c r="C2715" s="9">
        <f t="shared" si="42"/>
        <v>2024</v>
      </c>
      <c r="D2715" s="9" t="str">
        <f>TEXT(salestable[[#This Row],[OrderDate]],"MMM")</f>
        <v>Aug</v>
      </c>
      <c r="E2715" s="14" t="s">
        <v>7208</v>
      </c>
      <c r="F2715" s="14" t="s">
        <v>670</v>
      </c>
      <c r="G2715" s="14" t="s">
        <v>130</v>
      </c>
      <c r="H2715" s="14" t="s">
        <v>131</v>
      </c>
      <c r="I2715" s="14" t="s">
        <v>25</v>
      </c>
      <c r="J2715" s="14" t="s">
        <v>26</v>
      </c>
      <c r="K2715" s="25">
        <v>1</v>
      </c>
      <c r="L2715" s="16">
        <v>423.07</v>
      </c>
      <c r="M2715" s="17">
        <v>0.05</v>
      </c>
      <c r="N2715" s="18">
        <v>72.34</v>
      </c>
      <c r="O2715" s="18">
        <v>9.06</v>
      </c>
      <c r="P2715" s="18">
        <v>483.32</v>
      </c>
      <c r="Q2715" s="14" t="s">
        <v>153</v>
      </c>
      <c r="R2715" s="14" t="s">
        <v>28</v>
      </c>
      <c r="S2715" s="14" t="s">
        <v>124</v>
      </c>
      <c r="T2715" s="14" t="s">
        <v>125</v>
      </c>
      <c r="U2715" s="14" t="s">
        <v>31</v>
      </c>
      <c r="V2715" s="14" t="s">
        <v>5848</v>
      </c>
    </row>
    <row r="2716" spans="1:22" ht="17.100000000000001" customHeight="1" x14ac:dyDescent="0.25">
      <c r="A2716" s="28" t="s">
        <v>7209</v>
      </c>
      <c r="B2716" s="10">
        <v>44581</v>
      </c>
      <c r="C2716" s="9">
        <f t="shared" si="42"/>
        <v>2022</v>
      </c>
      <c r="D2716" s="9" t="str">
        <f>TEXT(salestable[[#This Row],[OrderDate]],"MMM")</f>
        <v>Jan</v>
      </c>
      <c r="E2716" s="9" t="s">
        <v>7210</v>
      </c>
      <c r="F2716" s="9" t="s">
        <v>1028</v>
      </c>
      <c r="G2716" s="9" t="s">
        <v>302</v>
      </c>
      <c r="H2716" s="9" t="s">
        <v>303</v>
      </c>
      <c r="I2716" s="9" t="s">
        <v>50</v>
      </c>
      <c r="J2716" s="9" t="s">
        <v>256</v>
      </c>
      <c r="K2716" s="25">
        <v>4</v>
      </c>
      <c r="L2716" s="11">
        <v>438.75</v>
      </c>
      <c r="M2716" s="12">
        <v>0</v>
      </c>
      <c r="N2716" s="13">
        <v>140.4</v>
      </c>
      <c r="O2716" s="13">
        <v>3.5</v>
      </c>
      <c r="P2716" s="13">
        <v>1898.9</v>
      </c>
      <c r="Q2716" s="9" t="s">
        <v>80</v>
      </c>
      <c r="R2716" s="9" t="s">
        <v>28</v>
      </c>
      <c r="S2716" s="9" t="s">
        <v>51</v>
      </c>
      <c r="T2716" s="9" t="s">
        <v>42</v>
      </c>
      <c r="U2716" s="9" t="s">
        <v>43</v>
      </c>
      <c r="V2716" s="9" t="s">
        <v>7115</v>
      </c>
    </row>
    <row r="2717" spans="1:22" ht="17.100000000000001" customHeight="1" x14ac:dyDescent="0.25">
      <c r="A2717" s="29" t="s">
        <v>7211</v>
      </c>
      <c r="B2717" s="15">
        <v>45010</v>
      </c>
      <c r="C2717" s="9">
        <f t="shared" si="42"/>
        <v>2023</v>
      </c>
      <c r="D2717" s="9" t="str">
        <f>TEXT(salestable[[#This Row],[OrderDate]],"MMM")</f>
        <v>Mar</v>
      </c>
      <c r="E2717" s="14" t="s">
        <v>7212</v>
      </c>
      <c r="F2717" s="14" t="s">
        <v>47</v>
      </c>
      <c r="G2717" s="14" t="s">
        <v>286</v>
      </c>
      <c r="H2717" s="14" t="s">
        <v>287</v>
      </c>
      <c r="I2717" s="14" t="s">
        <v>98</v>
      </c>
      <c r="J2717" s="14" t="s">
        <v>58</v>
      </c>
      <c r="K2717" s="25">
        <v>3</v>
      </c>
      <c r="L2717" s="16">
        <v>410.39</v>
      </c>
      <c r="M2717" s="17">
        <v>0.1</v>
      </c>
      <c r="N2717" s="18">
        <v>88.64</v>
      </c>
      <c r="O2717" s="18">
        <v>3.12</v>
      </c>
      <c r="P2717" s="18">
        <v>1199.81</v>
      </c>
      <c r="Q2717" s="14" t="s">
        <v>59</v>
      </c>
      <c r="R2717" s="14" t="s">
        <v>28</v>
      </c>
      <c r="S2717" s="14" t="s">
        <v>210</v>
      </c>
      <c r="T2717" s="14" t="s">
        <v>42</v>
      </c>
      <c r="U2717" s="14" t="s">
        <v>43</v>
      </c>
      <c r="V2717" s="14" t="s">
        <v>5037</v>
      </c>
    </row>
    <row r="2718" spans="1:22" ht="17.100000000000001" customHeight="1" x14ac:dyDescent="0.25">
      <c r="A2718" s="28" t="s">
        <v>7213</v>
      </c>
      <c r="B2718" s="10">
        <v>44121</v>
      </c>
      <c r="C2718" s="9">
        <f t="shared" si="42"/>
        <v>2020</v>
      </c>
      <c r="D2718" s="9" t="str">
        <f>TEXT(salestable[[#This Row],[OrderDate]],"MMM")</f>
        <v>Oct</v>
      </c>
      <c r="E2718" s="9" t="s">
        <v>7214</v>
      </c>
      <c r="F2718" s="9" t="s">
        <v>1333</v>
      </c>
      <c r="G2718" s="9" t="s">
        <v>521</v>
      </c>
      <c r="H2718" s="9" t="s">
        <v>522</v>
      </c>
      <c r="I2718" s="9" t="s">
        <v>50</v>
      </c>
      <c r="J2718" s="9" t="s">
        <v>68</v>
      </c>
      <c r="K2718" s="25">
        <v>1</v>
      </c>
      <c r="L2718" s="11">
        <v>304.17</v>
      </c>
      <c r="M2718" s="12">
        <v>0.1</v>
      </c>
      <c r="N2718" s="13">
        <v>49.28</v>
      </c>
      <c r="O2718" s="13">
        <v>1.02</v>
      </c>
      <c r="P2718" s="13">
        <v>324.05</v>
      </c>
      <c r="Q2718" s="9" t="s">
        <v>27</v>
      </c>
      <c r="R2718" s="9" t="s">
        <v>132</v>
      </c>
      <c r="S2718" s="9" t="s">
        <v>29</v>
      </c>
      <c r="T2718" s="9" t="s">
        <v>30</v>
      </c>
      <c r="U2718" s="9" t="s">
        <v>43</v>
      </c>
      <c r="V2718" s="9" t="s">
        <v>7215</v>
      </c>
    </row>
    <row r="2719" spans="1:22" ht="17.100000000000001" customHeight="1" x14ac:dyDescent="0.25">
      <c r="A2719" s="29" t="s">
        <v>7216</v>
      </c>
      <c r="B2719" s="15">
        <v>45502</v>
      </c>
      <c r="C2719" s="9">
        <f t="shared" si="42"/>
        <v>2024</v>
      </c>
      <c r="D2719" s="9" t="str">
        <f>TEXT(salestable[[#This Row],[OrderDate]],"MMM")</f>
        <v>Jul</v>
      </c>
      <c r="E2719" s="14" t="s">
        <v>7217</v>
      </c>
      <c r="F2719" s="14" t="s">
        <v>562</v>
      </c>
      <c r="G2719" s="14" t="s">
        <v>137</v>
      </c>
      <c r="H2719" s="14" t="s">
        <v>138</v>
      </c>
      <c r="I2719" s="14" t="s">
        <v>38</v>
      </c>
      <c r="J2719" s="14" t="s">
        <v>58</v>
      </c>
      <c r="K2719" s="25">
        <v>1</v>
      </c>
      <c r="L2719" s="16">
        <v>133.6</v>
      </c>
      <c r="M2719" s="17">
        <v>0</v>
      </c>
      <c r="N2719" s="18">
        <v>10.69</v>
      </c>
      <c r="O2719" s="18">
        <v>5.14</v>
      </c>
      <c r="P2719" s="18">
        <v>149.43</v>
      </c>
      <c r="Q2719" s="14" t="s">
        <v>80</v>
      </c>
      <c r="R2719" s="14" t="s">
        <v>132</v>
      </c>
      <c r="S2719" s="14" t="s">
        <v>51</v>
      </c>
      <c r="T2719" s="14" t="s">
        <v>42</v>
      </c>
      <c r="U2719" s="14" t="s">
        <v>43</v>
      </c>
      <c r="V2719" s="14" t="s">
        <v>4491</v>
      </c>
    </row>
    <row r="2720" spans="1:22" ht="17.100000000000001" customHeight="1" x14ac:dyDescent="0.25">
      <c r="A2720" s="28" t="s">
        <v>7218</v>
      </c>
      <c r="B2720" s="10">
        <v>44998</v>
      </c>
      <c r="C2720" s="9">
        <f t="shared" si="42"/>
        <v>2023</v>
      </c>
      <c r="D2720" s="9" t="str">
        <f>TEXT(salestable[[#This Row],[OrderDate]],"MMM")</f>
        <v>Mar</v>
      </c>
      <c r="E2720" s="9" t="s">
        <v>7219</v>
      </c>
      <c r="F2720" s="9" t="s">
        <v>177</v>
      </c>
      <c r="G2720" s="9" t="s">
        <v>358</v>
      </c>
      <c r="H2720" s="9" t="s">
        <v>359</v>
      </c>
      <c r="I2720" s="9" t="s">
        <v>25</v>
      </c>
      <c r="J2720" s="9" t="s">
        <v>79</v>
      </c>
      <c r="K2720" s="25">
        <v>4</v>
      </c>
      <c r="L2720" s="11">
        <v>154.66999999999999</v>
      </c>
      <c r="M2720" s="12">
        <v>0.1</v>
      </c>
      <c r="N2720" s="13">
        <v>100.23</v>
      </c>
      <c r="O2720" s="13">
        <v>11.9</v>
      </c>
      <c r="P2720" s="13">
        <v>668.94</v>
      </c>
      <c r="Q2720" s="9" t="s">
        <v>153</v>
      </c>
      <c r="R2720" s="9" t="s">
        <v>28</v>
      </c>
      <c r="S2720" s="9" t="s">
        <v>210</v>
      </c>
      <c r="T2720" s="9" t="s">
        <v>42</v>
      </c>
      <c r="U2720" s="9" t="s">
        <v>43</v>
      </c>
      <c r="V2720" s="9" t="s">
        <v>223</v>
      </c>
    </row>
    <row r="2721" spans="1:22" ht="17.100000000000001" customHeight="1" x14ac:dyDescent="0.25">
      <c r="A2721" s="29" t="s">
        <v>7220</v>
      </c>
      <c r="B2721" s="15">
        <v>43936</v>
      </c>
      <c r="C2721" s="9">
        <f t="shared" si="42"/>
        <v>2020</v>
      </c>
      <c r="D2721" s="9" t="str">
        <f>TEXT(salestable[[#This Row],[OrderDate]],"MMM")</f>
        <v>Apr</v>
      </c>
      <c r="E2721" s="14" t="s">
        <v>7221</v>
      </c>
      <c r="F2721" s="14" t="s">
        <v>343</v>
      </c>
      <c r="G2721" s="14" t="s">
        <v>280</v>
      </c>
      <c r="H2721" s="14" t="s">
        <v>281</v>
      </c>
      <c r="I2721" s="14" t="s">
        <v>50</v>
      </c>
      <c r="J2721" s="14" t="s">
        <v>123</v>
      </c>
      <c r="K2721" s="25">
        <v>1</v>
      </c>
      <c r="L2721" s="16">
        <v>137.05000000000001</v>
      </c>
      <c r="M2721" s="17">
        <v>0.05</v>
      </c>
      <c r="N2721" s="18">
        <v>15.62</v>
      </c>
      <c r="O2721" s="18">
        <v>11.89</v>
      </c>
      <c r="P2721" s="18">
        <v>157.71</v>
      </c>
      <c r="Q2721" s="14" t="s">
        <v>27</v>
      </c>
      <c r="R2721" s="14" t="s">
        <v>28</v>
      </c>
      <c r="S2721" s="14" t="s">
        <v>71</v>
      </c>
      <c r="T2721" s="14" t="s">
        <v>42</v>
      </c>
      <c r="U2721" s="14" t="s">
        <v>43</v>
      </c>
      <c r="V2721" s="14" t="s">
        <v>1817</v>
      </c>
    </row>
    <row r="2722" spans="1:22" ht="17.100000000000001" customHeight="1" x14ac:dyDescent="0.25">
      <c r="A2722" s="28" t="s">
        <v>7222</v>
      </c>
      <c r="B2722" s="10">
        <v>45274</v>
      </c>
      <c r="C2722" s="9">
        <f t="shared" si="42"/>
        <v>2023</v>
      </c>
      <c r="D2722" s="9" t="str">
        <f>TEXT(salestable[[#This Row],[OrderDate]],"MMM")</f>
        <v>Dec</v>
      </c>
      <c r="E2722" s="9" t="s">
        <v>7223</v>
      </c>
      <c r="F2722" s="9" t="s">
        <v>1496</v>
      </c>
      <c r="G2722" s="9" t="s">
        <v>675</v>
      </c>
      <c r="H2722" s="9" t="s">
        <v>676</v>
      </c>
      <c r="I2722" s="9" t="s">
        <v>108</v>
      </c>
      <c r="J2722" s="9" t="s">
        <v>263</v>
      </c>
      <c r="K2722" s="25">
        <v>1</v>
      </c>
      <c r="L2722" s="11">
        <v>596.71</v>
      </c>
      <c r="M2722" s="12">
        <v>0</v>
      </c>
      <c r="N2722" s="13">
        <v>47.74</v>
      </c>
      <c r="O2722" s="13">
        <v>2.54</v>
      </c>
      <c r="P2722" s="13">
        <v>646.99</v>
      </c>
      <c r="Q2722" s="9" t="s">
        <v>69</v>
      </c>
      <c r="R2722" s="9" t="s">
        <v>28</v>
      </c>
      <c r="S2722" s="9" t="s">
        <v>100</v>
      </c>
      <c r="T2722" s="9" t="s">
        <v>101</v>
      </c>
      <c r="U2722" s="9" t="s">
        <v>43</v>
      </c>
      <c r="V2722" s="9" t="s">
        <v>1247</v>
      </c>
    </row>
    <row r="2723" spans="1:22" ht="17.100000000000001" customHeight="1" x14ac:dyDescent="0.25">
      <c r="A2723" s="29" t="s">
        <v>7224</v>
      </c>
      <c r="B2723" s="15">
        <v>44500</v>
      </c>
      <c r="C2723" s="9">
        <f t="shared" si="42"/>
        <v>2021</v>
      </c>
      <c r="D2723" s="9" t="str">
        <f>TEXT(salestable[[#This Row],[OrderDate]],"MMM")</f>
        <v>Oct</v>
      </c>
      <c r="E2723" s="14" t="s">
        <v>7225</v>
      </c>
      <c r="F2723" s="14" t="s">
        <v>439</v>
      </c>
      <c r="G2723" s="14" t="s">
        <v>137</v>
      </c>
      <c r="H2723" s="14" t="s">
        <v>138</v>
      </c>
      <c r="I2723" s="14" t="s">
        <v>108</v>
      </c>
      <c r="J2723" s="14" t="s">
        <v>263</v>
      </c>
      <c r="K2723" s="25">
        <v>5</v>
      </c>
      <c r="L2723" s="16">
        <v>57.31</v>
      </c>
      <c r="M2723" s="17">
        <v>0</v>
      </c>
      <c r="N2723" s="18">
        <v>51.58</v>
      </c>
      <c r="O2723" s="18">
        <v>1.51</v>
      </c>
      <c r="P2723" s="18">
        <v>339.64</v>
      </c>
      <c r="Q2723" s="14" t="s">
        <v>69</v>
      </c>
      <c r="R2723" s="14" t="s">
        <v>28</v>
      </c>
      <c r="S2723" s="14" t="s">
        <v>51</v>
      </c>
      <c r="T2723" s="14" t="s">
        <v>42</v>
      </c>
      <c r="U2723" s="14" t="s">
        <v>31</v>
      </c>
      <c r="V2723" s="14" t="s">
        <v>4133</v>
      </c>
    </row>
    <row r="2724" spans="1:22" ht="17.100000000000001" customHeight="1" x14ac:dyDescent="0.25">
      <c r="A2724" s="28" t="s">
        <v>7226</v>
      </c>
      <c r="B2724" s="10">
        <v>45512</v>
      </c>
      <c r="C2724" s="9">
        <f t="shared" si="42"/>
        <v>2024</v>
      </c>
      <c r="D2724" s="9" t="str">
        <f>TEXT(salestable[[#This Row],[OrderDate]],"MMM")</f>
        <v>Aug</v>
      </c>
      <c r="E2724" s="9" t="s">
        <v>7227</v>
      </c>
      <c r="F2724" s="9" t="s">
        <v>1264</v>
      </c>
      <c r="G2724" s="9" t="s">
        <v>574</v>
      </c>
      <c r="H2724" s="9" t="s">
        <v>575</v>
      </c>
      <c r="I2724" s="9" t="s">
        <v>180</v>
      </c>
      <c r="J2724" s="9" t="s">
        <v>354</v>
      </c>
      <c r="K2724" s="25">
        <v>2</v>
      </c>
      <c r="L2724" s="11">
        <v>456.66</v>
      </c>
      <c r="M2724" s="12">
        <v>0</v>
      </c>
      <c r="N2724" s="13">
        <v>45.67</v>
      </c>
      <c r="O2724" s="13">
        <v>8.52</v>
      </c>
      <c r="P2724" s="13">
        <v>967.51</v>
      </c>
      <c r="Q2724" s="9" t="s">
        <v>69</v>
      </c>
      <c r="R2724" s="9" t="s">
        <v>28</v>
      </c>
      <c r="S2724" s="9" t="s">
        <v>124</v>
      </c>
      <c r="T2724" s="9" t="s">
        <v>125</v>
      </c>
      <c r="U2724" s="9" t="s">
        <v>31</v>
      </c>
      <c r="V2724" s="9" t="s">
        <v>2243</v>
      </c>
    </row>
    <row r="2725" spans="1:22" ht="17.100000000000001" customHeight="1" x14ac:dyDescent="0.25">
      <c r="A2725" s="29" t="s">
        <v>7228</v>
      </c>
      <c r="B2725" s="15">
        <v>43832</v>
      </c>
      <c r="C2725" s="9">
        <f t="shared" si="42"/>
        <v>2020</v>
      </c>
      <c r="D2725" s="9" t="str">
        <f>TEXT(salestable[[#This Row],[OrderDate]],"MMM")</f>
        <v>Jan</v>
      </c>
      <c r="E2725" s="14" t="s">
        <v>7229</v>
      </c>
      <c r="F2725" s="14" t="s">
        <v>232</v>
      </c>
      <c r="G2725" s="14" t="s">
        <v>574</v>
      </c>
      <c r="H2725" s="14" t="s">
        <v>575</v>
      </c>
      <c r="I2725" s="14" t="s">
        <v>98</v>
      </c>
      <c r="J2725" s="14" t="s">
        <v>256</v>
      </c>
      <c r="K2725" s="25">
        <v>2</v>
      </c>
      <c r="L2725" s="16">
        <v>489.27</v>
      </c>
      <c r="M2725" s="17">
        <v>0.1</v>
      </c>
      <c r="N2725" s="18">
        <v>70.45</v>
      </c>
      <c r="O2725" s="18">
        <v>12.02</v>
      </c>
      <c r="P2725" s="18">
        <v>963.16</v>
      </c>
      <c r="Q2725" s="14" t="s">
        <v>80</v>
      </c>
      <c r="R2725" s="14" t="s">
        <v>28</v>
      </c>
      <c r="S2725" s="14" t="s">
        <v>71</v>
      </c>
      <c r="T2725" s="14" t="s">
        <v>42</v>
      </c>
      <c r="U2725" s="14" t="s">
        <v>43</v>
      </c>
      <c r="V2725" s="14" t="s">
        <v>5196</v>
      </c>
    </row>
    <row r="2726" spans="1:22" ht="17.100000000000001" customHeight="1" x14ac:dyDescent="0.25">
      <c r="A2726" s="28" t="s">
        <v>7230</v>
      </c>
      <c r="B2726" s="10">
        <v>44419</v>
      </c>
      <c r="C2726" s="9">
        <f t="shared" si="42"/>
        <v>2021</v>
      </c>
      <c r="D2726" s="9" t="str">
        <f>TEXT(salestable[[#This Row],[OrderDate]],"MMM")</f>
        <v>Aug</v>
      </c>
      <c r="E2726" s="9" t="s">
        <v>7231</v>
      </c>
      <c r="F2726" s="9" t="s">
        <v>904</v>
      </c>
      <c r="G2726" s="9" t="s">
        <v>208</v>
      </c>
      <c r="H2726" s="9" t="s">
        <v>209</v>
      </c>
      <c r="I2726" s="9" t="s">
        <v>50</v>
      </c>
      <c r="J2726" s="9" t="s">
        <v>39</v>
      </c>
      <c r="K2726" s="25">
        <v>1</v>
      </c>
      <c r="L2726" s="11">
        <v>17.52</v>
      </c>
      <c r="M2726" s="12">
        <v>0.15</v>
      </c>
      <c r="N2726" s="13">
        <v>1.19</v>
      </c>
      <c r="O2726" s="13">
        <v>0.88</v>
      </c>
      <c r="P2726" s="13">
        <v>16.96</v>
      </c>
      <c r="Q2726" s="9" t="s">
        <v>27</v>
      </c>
      <c r="R2726" s="9" t="s">
        <v>28</v>
      </c>
      <c r="S2726" s="9" t="s">
        <v>89</v>
      </c>
      <c r="T2726" s="9" t="s">
        <v>90</v>
      </c>
      <c r="U2726" s="9" t="s">
        <v>43</v>
      </c>
      <c r="V2726" s="9" t="s">
        <v>1889</v>
      </c>
    </row>
    <row r="2727" spans="1:22" ht="17.100000000000001" customHeight="1" x14ac:dyDescent="0.25">
      <c r="A2727" s="29" t="s">
        <v>7232</v>
      </c>
      <c r="B2727" s="15">
        <v>44474</v>
      </c>
      <c r="C2727" s="9">
        <f t="shared" si="42"/>
        <v>2021</v>
      </c>
      <c r="D2727" s="9" t="str">
        <f>TEXT(salestable[[#This Row],[OrderDate]],"MMM")</f>
        <v>Oct</v>
      </c>
      <c r="E2727" s="14" t="s">
        <v>7233</v>
      </c>
      <c r="F2727" s="14" t="s">
        <v>243</v>
      </c>
      <c r="G2727" s="14" t="s">
        <v>352</v>
      </c>
      <c r="H2727" s="14" t="s">
        <v>353</v>
      </c>
      <c r="I2727" s="14" t="s">
        <v>38</v>
      </c>
      <c r="J2727" s="14" t="s">
        <v>256</v>
      </c>
      <c r="K2727" s="25">
        <v>2</v>
      </c>
      <c r="L2727" s="16">
        <v>6.01</v>
      </c>
      <c r="M2727" s="17">
        <v>0</v>
      </c>
      <c r="N2727" s="18">
        <v>0</v>
      </c>
      <c r="O2727" s="18">
        <v>6.25</v>
      </c>
      <c r="P2727" s="18">
        <v>18.27</v>
      </c>
      <c r="Q2727" s="14" t="s">
        <v>40</v>
      </c>
      <c r="R2727" s="14" t="s">
        <v>132</v>
      </c>
      <c r="S2727" s="14" t="s">
        <v>210</v>
      </c>
      <c r="T2727" s="14" t="s">
        <v>42</v>
      </c>
      <c r="U2727" s="14" t="s">
        <v>43</v>
      </c>
      <c r="V2727" s="14" t="s">
        <v>5206</v>
      </c>
    </row>
    <row r="2728" spans="1:22" ht="17.100000000000001" customHeight="1" x14ac:dyDescent="0.25">
      <c r="A2728" s="28" t="s">
        <v>7234</v>
      </c>
      <c r="B2728" s="10">
        <v>43920</v>
      </c>
      <c r="C2728" s="9">
        <f t="shared" si="42"/>
        <v>2020</v>
      </c>
      <c r="D2728" s="9" t="str">
        <f>TEXT(salestable[[#This Row],[OrderDate]],"MMM")</f>
        <v>Mar</v>
      </c>
      <c r="E2728" s="9" t="s">
        <v>7235</v>
      </c>
      <c r="F2728" s="9" t="s">
        <v>136</v>
      </c>
      <c r="G2728" s="9" t="s">
        <v>592</v>
      </c>
      <c r="H2728" s="9" t="s">
        <v>593</v>
      </c>
      <c r="I2728" s="9" t="s">
        <v>38</v>
      </c>
      <c r="J2728" s="9" t="s">
        <v>256</v>
      </c>
      <c r="K2728" s="25">
        <v>3</v>
      </c>
      <c r="L2728" s="11">
        <v>430.64</v>
      </c>
      <c r="M2728" s="12">
        <v>0</v>
      </c>
      <c r="N2728" s="13">
        <v>0</v>
      </c>
      <c r="O2728" s="13">
        <v>9.49</v>
      </c>
      <c r="P2728" s="13">
        <v>1301.4100000000001</v>
      </c>
      <c r="Q2728" s="9" t="s">
        <v>27</v>
      </c>
      <c r="R2728" s="9" t="s">
        <v>132</v>
      </c>
      <c r="S2728" s="9" t="s">
        <v>89</v>
      </c>
      <c r="T2728" s="9" t="s">
        <v>90</v>
      </c>
      <c r="U2728" s="9" t="s">
        <v>43</v>
      </c>
      <c r="V2728" s="9" t="s">
        <v>2163</v>
      </c>
    </row>
    <row r="2729" spans="1:22" ht="17.100000000000001" customHeight="1" x14ac:dyDescent="0.25">
      <c r="A2729" s="29" t="s">
        <v>7236</v>
      </c>
      <c r="B2729" s="15">
        <v>45199</v>
      </c>
      <c r="C2729" s="9">
        <f t="shared" si="42"/>
        <v>2023</v>
      </c>
      <c r="D2729" s="9" t="str">
        <f>TEXT(salestable[[#This Row],[OrderDate]],"MMM")</f>
        <v>Sep</v>
      </c>
      <c r="E2729" s="14" t="s">
        <v>7237</v>
      </c>
      <c r="F2729" s="14" t="s">
        <v>666</v>
      </c>
      <c r="G2729" s="14" t="s">
        <v>202</v>
      </c>
      <c r="H2729" s="14" t="s">
        <v>203</v>
      </c>
      <c r="I2729" s="14" t="s">
        <v>108</v>
      </c>
      <c r="J2729" s="14" t="s">
        <v>39</v>
      </c>
      <c r="K2729" s="25">
        <v>2</v>
      </c>
      <c r="L2729" s="16">
        <v>583.36</v>
      </c>
      <c r="M2729" s="17">
        <v>0.15</v>
      </c>
      <c r="N2729" s="18">
        <v>178.51</v>
      </c>
      <c r="O2729" s="18">
        <v>7.97</v>
      </c>
      <c r="P2729" s="18">
        <v>1178.19</v>
      </c>
      <c r="Q2729" s="14" t="s">
        <v>69</v>
      </c>
      <c r="R2729" s="14" t="s">
        <v>28</v>
      </c>
      <c r="S2729" s="14" t="s">
        <v>339</v>
      </c>
      <c r="T2729" s="14" t="s">
        <v>82</v>
      </c>
      <c r="U2729" s="14" t="s">
        <v>43</v>
      </c>
      <c r="V2729" s="14" t="s">
        <v>3363</v>
      </c>
    </row>
    <row r="2730" spans="1:22" ht="17.100000000000001" customHeight="1" x14ac:dyDescent="0.25">
      <c r="A2730" s="28" t="s">
        <v>7238</v>
      </c>
      <c r="B2730" s="10">
        <v>44180</v>
      </c>
      <c r="C2730" s="9">
        <f t="shared" si="42"/>
        <v>2020</v>
      </c>
      <c r="D2730" s="9" t="str">
        <f>TEXT(salestable[[#This Row],[OrderDate]],"MMM")</f>
        <v>Dec</v>
      </c>
      <c r="E2730" s="9" t="s">
        <v>1214</v>
      </c>
      <c r="F2730" s="9" t="s">
        <v>1736</v>
      </c>
      <c r="G2730" s="9" t="s">
        <v>164</v>
      </c>
      <c r="H2730" s="9" t="s">
        <v>165</v>
      </c>
      <c r="I2730" s="9" t="s">
        <v>38</v>
      </c>
      <c r="J2730" s="9" t="s">
        <v>109</v>
      </c>
      <c r="K2730" s="25">
        <v>3</v>
      </c>
      <c r="L2730" s="11">
        <v>260.75</v>
      </c>
      <c r="M2730" s="12">
        <v>0.15</v>
      </c>
      <c r="N2730" s="13">
        <v>119.68</v>
      </c>
      <c r="O2730" s="13">
        <v>6.7</v>
      </c>
      <c r="P2730" s="13">
        <v>791.29</v>
      </c>
      <c r="Q2730" s="9" t="s">
        <v>27</v>
      </c>
      <c r="R2730" s="9" t="s">
        <v>99</v>
      </c>
      <c r="S2730" s="9" t="s">
        <v>154</v>
      </c>
      <c r="T2730" s="9" t="s">
        <v>155</v>
      </c>
      <c r="U2730" s="9" t="s">
        <v>43</v>
      </c>
      <c r="V2730" s="9" t="s">
        <v>7239</v>
      </c>
    </row>
    <row r="2731" spans="1:22" ht="17.100000000000001" customHeight="1" x14ac:dyDescent="0.25">
      <c r="A2731" s="29" t="s">
        <v>7240</v>
      </c>
      <c r="B2731" s="15">
        <v>45313</v>
      </c>
      <c r="C2731" s="9">
        <f t="shared" si="42"/>
        <v>2024</v>
      </c>
      <c r="D2731" s="9" t="str">
        <f>TEXT(salestable[[#This Row],[OrderDate]],"MMM")</f>
        <v>Jan</v>
      </c>
      <c r="E2731" s="14" t="s">
        <v>7241</v>
      </c>
      <c r="F2731" s="14" t="s">
        <v>746</v>
      </c>
      <c r="G2731" s="14" t="s">
        <v>244</v>
      </c>
      <c r="H2731" s="14" t="s">
        <v>245</v>
      </c>
      <c r="I2731" s="14" t="s">
        <v>108</v>
      </c>
      <c r="J2731" s="14" t="s">
        <v>263</v>
      </c>
      <c r="K2731" s="25">
        <v>5</v>
      </c>
      <c r="L2731" s="16">
        <v>486.78</v>
      </c>
      <c r="M2731" s="17">
        <v>0.05</v>
      </c>
      <c r="N2731" s="18">
        <v>184.98</v>
      </c>
      <c r="O2731" s="18">
        <v>5.54</v>
      </c>
      <c r="P2731" s="18">
        <v>2502.7199999999998</v>
      </c>
      <c r="Q2731" s="14" t="s">
        <v>40</v>
      </c>
      <c r="R2731" s="14" t="s">
        <v>28</v>
      </c>
      <c r="S2731" s="14" t="s">
        <v>51</v>
      </c>
      <c r="T2731" s="14" t="s">
        <v>42</v>
      </c>
      <c r="U2731" s="14" t="s">
        <v>43</v>
      </c>
      <c r="V2731" s="14" t="s">
        <v>1167</v>
      </c>
    </row>
    <row r="2732" spans="1:22" ht="17.100000000000001" customHeight="1" x14ac:dyDescent="0.25">
      <c r="A2732" s="28" t="s">
        <v>7242</v>
      </c>
      <c r="B2732" s="10">
        <v>45117</v>
      </c>
      <c r="C2732" s="9">
        <f t="shared" si="42"/>
        <v>2023</v>
      </c>
      <c r="D2732" s="9" t="str">
        <f>TEXT(salestable[[#This Row],[OrderDate]],"MMM")</f>
        <v>Jul</v>
      </c>
      <c r="E2732" s="9" t="s">
        <v>7243</v>
      </c>
      <c r="F2732" s="9" t="s">
        <v>2185</v>
      </c>
      <c r="G2732" s="9" t="s">
        <v>319</v>
      </c>
      <c r="H2732" s="9" t="s">
        <v>320</v>
      </c>
      <c r="I2732" s="9" t="s">
        <v>50</v>
      </c>
      <c r="J2732" s="9" t="s">
        <v>79</v>
      </c>
      <c r="K2732" s="25">
        <v>4</v>
      </c>
      <c r="L2732" s="11">
        <v>416.54</v>
      </c>
      <c r="M2732" s="12">
        <v>0.1</v>
      </c>
      <c r="N2732" s="13">
        <v>74.98</v>
      </c>
      <c r="O2732" s="13">
        <v>7.54</v>
      </c>
      <c r="P2732" s="13">
        <v>1582.06</v>
      </c>
      <c r="Q2732" s="9" t="s">
        <v>40</v>
      </c>
      <c r="R2732" s="9" t="s">
        <v>28</v>
      </c>
      <c r="S2732" s="9" t="s">
        <v>89</v>
      </c>
      <c r="T2732" s="9" t="s">
        <v>90</v>
      </c>
      <c r="U2732" s="9" t="s">
        <v>91</v>
      </c>
      <c r="V2732" s="9" t="s">
        <v>2803</v>
      </c>
    </row>
    <row r="2733" spans="1:22" ht="17.100000000000001" customHeight="1" x14ac:dyDescent="0.25">
      <c r="A2733" s="29" t="s">
        <v>7244</v>
      </c>
      <c r="B2733" s="15">
        <v>45205</v>
      </c>
      <c r="C2733" s="9">
        <f t="shared" si="42"/>
        <v>2023</v>
      </c>
      <c r="D2733" s="9" t="str">
        <f>TEXT(salestable[[#This Row],[OrderDate]],"MMM")</f>
        <v>Oct</v>
      </c>
      <c r="E2733" s="14" t="s">
        <v>7245</v>
      </c>
      <c r="F2733" s="14" t="s">
        <v>1120</v>
      </c>
      <c r="G2733" s="14" t="s">
        <v>114</v>
      </c>
      <c r="H2733" s="14" t="s">
        <v>115</v>
      </c>
      <c r="I2733" s="14" t="s">
        <v>108</v>
      </c>
      <c r="J2733" s="14" t="s">
        <v>263</v>
      </c>
      <c r="K2733" s="25">
        <v>5</v>
      </c>
      <c r="L2733" s="16">
        <v>87.93</v>
      </c>
      <c r="M2733" s="17">
        <v>0</v>
      </c>
      <c r="N2733" s="18">
        <v>21.98</v>
      </c>
      <c r="O2733" s="18">
        <v>7.86</v>
      </c>
      <c r="P2733" s="18">
        <v>469.49</v>
      </c>
      <c r="Q2733" s="14" t="s">
        <v>69</v>
      </c>
      <c r="R2733" s="14" t="s">
        <v>181</v>
      </c>
      <c r="S2733" s="14" t="s">
        <v>145</v>
      </c>
      <c r="T2733" s="14" t="s">
        <v>146</v>
      </c>
      <c r="U2733" s="14" t="s">
        <v>31</v>
      </c>
      <c r="V2733" s="14" t="s">
        <v>2473</v>
      </c>
    </row>
    <row r="2734" spans="1:22" ht="17.100000000000001" customHeight="1" x14ac:dyDescent="0.25">
      <c r="A2734" s="28" t="s">
        <v>7246</v>
      </c>
      <c r="B2734" s="10">
        <v>44962</v>
      </c>
      <c r="C2734" s="9">
        <f t="shared" si="42"/>
        <v>2023</v>
      </c>
      <c r="D2734" s="9" t="str">
        <f>TEXT(salestable[[#This Row],[OrderDate]],"MMM")</f>
        <v>Feb</v>
      </c>
      <c r="E2734" s="9" t="s">
        <v>7247</v>
      </c>
      <c r="F2734" s="9" t="s">
        <v>2185</v>
      </c>
      <c r="G2734" s="9" t="s">
        <v>244</v>
      </c>
      <c r="H2734" s="9" t="s">
        <v>245</v>
      </c>
      <c r="I2734" s="9" t="s">
        <v>25</v>
      </c>
      <c r="J2734" s="9" t="s">
        <v>79</v>
      </c>
      <c r="K2734" s="25">
        <v>2</v>
      </c>
      <c r="L2734" s="11">
        <v>191.43</v>
      </c>
      <c r="M2734" s="12">
        <v>0.1</v>
      </c>
      <c r="N2734" s="13">
        <v>41.35</v>
      </c>
      <c r="O2734" s="13">
        <v>3.06</v>
      </c>
      <c r="P2734" s="13">
        <v>388.98</v>
      </c>
      <c r="Q2734" s="9" t="s">
        <v>69</v>
      </c>
      <c r="R2734" s="9" t="s">
        <v>28</v>
      </c>
      <c r="S2734" s="9" t="s">
        <v>182</v>
      </c>
      <c r="T2734" s="9" t="s">
        <v>183</v>
      </c>
      <c r="U2734" s="9" t="s">
        <v>43</v>
      </c>
      <c r="V2734" s="9" t="s">
        <v>996</v>
      </c>
    </row>
    <row r="2735" spans="1:22" ht="17.100000000000001" customHeight="1" x14ac:dyDescent="0.25">
      <c r="A2735" s="29" t="s">
        <v>7248</v>
      </c>
      <c r="B2735" s="15">
        <v>45440</v>
      </c>
      <c r="C2735" s="9">
        <f t="shared" si="42"/>
        <v>2024</v>
      </c>
      <c r="D2735" s="9" t="str">
        <f>TEXT(salestable[[#This Row],[OrderDate]],"MMM")</f>
        <v>May</v>
      </c>
      <c r="E2735" s="14" t="s">
        <v>7249</v>
      </c>
      <c r="F2735" s="14" t="s">
        <v>960</v>
      </c>
      <c r="G2735" s="14" t="s">
        <v>178</v>
      </c>
      <c r="H2735" s="14" t="s">
        <v>179</v>
      </c>
      <c r="I2735" s="14" t="s">
        <v>180</v>
      </c>
      <c r="J2735" s="14" t="s">
        <v>256</v>
      </c>
      <c r="K2735" s="25">
        <v>4</v>
      </c>
      <c r="L2735" s="16">
        <v>535.64</v>
      </c>
      <c r="M2735" s="17">
        <v>0.15</v>
      </c>
      <c r="N2735" s="18">
        <v>145.69</v>
      </c>
      <c r="O2735" s="18">
        <v>7.54</v>
      </c>
      <c r="P2735" s="18">
        <v>1974.41</v>
      </c>
      <c r="Q2735" s="14" t="s">
        <v>40</v>
      </c>
      <c r="R2735" s="14" t="s">
        <v>28</v>
      </c>
      <c r="S2735" s="14" t="s">
        <v>139</v>
      </c>
      <c r="T2735" s="14" t="s">
        <v>140</v>
      </c>
      <c r="U2735" s="14" t="s">
        <v>43</v>
      </c>
      <c r="V2735" s="14" t="s">
        <v>4209</v>
      </c>
    </row>
    <row r="2736" spans="1:22" ht="17.100000000000001" customHeight="1" x14ac:dyDescent="0.25">
      <c r="A2736" s="28" t="s">
        <v>7250</v>
      </c>
      <c r="B2736" s="10">
        <v>44893</v>
      </c>
      <c r="C2736" s="9">
        <f t="shared" si="42"/>
        <v>2022</v>
      </c>
      <c r="D2736" s="9" t="str">
        <f>TEXT(salestable[[#This Row],[OrderDate]],"MMM")</f>
        <v>Nov</v>
      </c>
      <c r="E2736" s="9" t="s">
        <v>7251</v>
      </c>
      <c r="F2736" s="9" t="s">
        <v>336</v>
      </c>
      <c r="G2736" s="9" t="s">
        <v>492</v>
      </c>
      <c r="H2736" s="9" t="s">
        <v>493</v>
      </c>
      <c r="I2736" s="9" t="s">
        <v>108</v>
      </c>
      <c r="J2736" s="9" t="s">
        <v>109</v>
      </c>
      <c r="K2736" s="25">
        <v>5</v>
      </c>
      <c r="L2736" s="11">
        <v>461.69</v>
      </c>
      <c r="M2736" s="12">
        <v>0</v>
      </c>
      <c r="N2736" s="13">
        <v>277.01</v>
      </c>
      <c r="O2736" s="13">
        <v>2.5</v>
      </c>
      <c r="P2736" s="13">
        <v>2587.96</v>
      </c>
      <c r="Q2736" s="9" t="s">
        <v>59</v>
      </c>
      <c r="R2736" s="9" t="s">
        <v>28</v>
      </c>
      <c r="S2736" s="9" t="s">
        <v>116</v>
      </c>
      <c r="T2736" s="9" t="s">
        <v>42</v>
      </c>
      <c r="U2736" s="9" t="s">
        <v>31</v>
      </c>
      <c r="V2736" s="9" t="s">
        <v>6506</v>
      </c>
    </row>
    <row r="2737" spans="1:22" ht="17.100000000000001" customHeight="1" x14ac:dyDescent="0.25">
      <c r="A2737" s="29" t="s">
        <v>7252</v>
      </c>
      <c r="B2737" s="15">
        <v>44739</v>
      </c>
      <c r="C2737" s="9">
        <f t="shared" si="42"/>
        <v>2022</v>
      </c>
      <c r="D2737" s="9" t="str">
        <f>TEXT(salestable[[#This Row],[OrderDate]],"MMM")</f>
        <v>Jun</v>
      </c>
      <c r="E2737" s="14" t="s">
        <v>7253</v>
      </c>
      <c r="F2737" s="14" t="s">
        <v>1739</v>
      </c>
      <c r="G2737" s="14" t="s">
        <v>96</v>
      </c>
      <c r="H2737" s="14" t="s">
        <v>97</v>
      </c>
      <c r="I2737" s="14" t="s">
        <v>98</v>
      </c>
      <c r="J2737" s="14" t="s">
        <v>58</v>
      </c>
      <c r="K2737" s="25">
        <v>3</v>
      </c>
      <c r="L2737" s="16">
        <v>14.06</v>
      </c>
      <c r="M2737" s="17">
        <v>0</v>
      </c>
      <c r="N2737" s="18">
        <v>5.0599999999999996</v>
      </c>
      <c r="O2737" s="18">
        <v>2.61</v>
      </c>
      <c r="P2737" s="18">
        <v>49.85</v>
      </c>
      <c r="Q2737" s="14" t="s">
        <v>80</v>
      </c>
      <c r="R2737" s="14" t="s">
        <v>28</v>
      </c>
      <c r="S2737" s="14" t="s">
        <v>182</v>
      </c>
      <c r="T2737" s="14" t="s">
        <v>183</v>
      </c>
      <c r="U2737" s="14" t="s">
        <v>31</v>
      </c>
      <c r="V2737" s="14" t="s">
        <v>7254</v>
      </c>
    </row>
    <row r="2738" spans="1:22" ht="17.100000000000001" customHeight="1" x14ac:dyDescent="0.25">
      <c r="A2738" s="28" t="s">
        <v>7255</v>
      </c>
      <c r="B2738" s="10">
        <v>43989</v>
      </c>
      <c r="C2738" s="9">
        <f t="shared" si="42"/>
        <v>2020</v>
      </c>
      <c r="D2738" s="9" t="str">
        <f>TEXT(salestable[[#This Row],[OrderDate]],"MMM")</f>
        <v>Jun</v>
      </c>
      <c r="E2738" s="9" t="s">
        <v>7256</v>
      </c>
      <c r="F2738" s="9" t="s">
        <v>249</v>
      </c>
      <c r="G2738" s="9" t="s">
        <v>337</v>
      </c>
      <c r="H2738" s="9" t="s">
        <v>338</v>
      </c>
      <c r="I2738" s="9" t="s">
        <v>108</v>
      </c>
      <c r="J2738" s="9" t="s">
        <v>109</v>
      </c>
      <c r="K2738" s="25">
        <v>2</v>
      </c>
      <c r="L2738" s="11">
        <v>256.5</v>
      </c>
      <c r="M2738" s="12">
        <v>0</v>
      </c>
      <c r="N2738" s="13">
        <v>25.65</v>
      </c>
      <c r="O2738" s="13">
        <v>11.71</v>
      </c>
      <c r="P2738" s="13">
        <v>550.36</v>
      </c>
      <c r="Q2738" s="9" t="s">
        <v>27</v>
      </c>
      <c r="R2738" s="9" t="s">
        <v>132</v>
      </c>
      <c r="S2738" s="9" t="s">
        <v>100</v>
      </c>
      <c r="T2738" s="9" t="s">
        <v>101</v>
      </c>
      <c r="U2738" s="9" t="s">
        <v>235</v>
      </c>
      <c r="V2738" s="9" t="s">
        <v>7257</v>
      </c>
    </row>
    <row r="2739" spans="1:22" ht="17.100000000000001" customHeight="1" x14ac:dyDescent="0.25">
      <c r="A2739" s="29" t="s">
        <v>7258</v>
      </c>
      <c r="B2739" s="15">
        <v>45437</v>
      </c>
      <c r="C2739" s="9">
        <f t="shared" si="42"/>
        <v>2024</v>
      </c>
      <c r="D2739" s="9" t="str">
        <f>TEXT(salestable[[#This Row],[OrderDate]],"MMM")</f>
        <v>May</v>
      </c>
      <c r="E2739" s="14" t="s">
        <v>7259</v>
      </c>
      <c r="F2739" s="14" t="s">
        <v>1107</v>
      </c>
      <c r="G2739" s="14" t="s">
        <v>469</v>
      </c>
      <c r="H2739" s="14" t="s">
        <v>470</v>
      </c>
      <c r="I2739" s="14" t="s">
        <v>25</v>
      </c>
      <c r="J2739" s="14" t="s">
        <v>68</v>
      </c>
      <c r="K2739" s="25">
        <v>3</v>
      </c>
      <c r="L2739" s="16">
        <v>49.75</v>
      </c>
      <c r="M2739" s="17">
        <v>0</v>
      </c>
      <c r="N2739" s="18">
        <v>11.94</v>
      </c>
      <c r="O2739" s="18">
        <v>11.65</v>
      </c>
      <c r="P2739" s="18">
        <v>172.84</v>
      </c>
      <c r="Q2739" s="14" t="s">
        <v>40</v>
      </c>
      <c r="R2739" s="14" t="s">
        <v>28</v>
      </c>
      <c r="S2739" s="14" t="s">
        <v>188</v>
      </c>
      <c r="T2739" s="14" t="s">
        <v>82</v>
      </c>
      <c r="U2739" s="14" t="s">
        <v>43</v>
      </c>
      <c r="V2739" s="14" t="s">
        <v>6830</v>
      </c>
    </row>
    <row r="2740" spans="1:22" ht="17.100000000000001" customHeight="1" x14ac:dyDescent="0.25">
      <c r="A2740" s="28" t="s">
        <v>7260</v>
      </c>
      <c r="B2740" s="10">
        <v>44789</v>
      </c>
      <c r="C2740" s="9">
        <f t="shared" si="42"/>
        <v>2022</v>
      </c>
      <c r="D2740" s="9" t="str">
        <f>TEXT(salestable[[#This Row],[OrderDate]],"MMM")</f>
        <v>Aug</v>
      </c>
      <c r="E2740" s="9" t="s">
        <v>7261</v>
      </c>
      <c r="F2740" s="9" t="s">
        <v>566</v>
      </c>
      <c r="G2740" s="9" t="s">
        <v>87</v>
      </c>
      <c r="H2740" s="9" t="s">
        <v>88</v>
      </c>
      <c r="I2740" s="9" t="s">
        <v>25</v>
      </c>
      <c r="J2740" s="9" t="s">
        <v>79</v>
      </c>
      <c r="K2740" s="25">
        <v>2</v>
      </c>
      <c r="L2740" s="11">
        <v>83.13</v>
      </c>
      <c r="M2740" s="12">
        <v>0.05</v>
      </c>
      <c r="N2740" s="13">
        <v>7.9</v>
      </c>
      <c r="O2740" s="13">
        <v>11.98</v>
      </c>
      <c r="P2740" s="13">
        <v>177.83</v>
      </c>
      <c r="Q2740" s="9" t="s">
        <v>69</v>
      </c>
      <c r="R2740" s="9" t="s">
        <v>132</v>
      </c>
      <c r="S2740" s="9" t="s">
        <v>166</v>
      </c>
      <c r="T2740" s="9" t="s">
        <v>167</v>
      </c>
      <c r="U2740" s="9" t="s">
        <v>43</v>
      </c>
      <c r="V2740" s="9" t="s">
        <v>1809</v>
      </c>
    </row>
    <row r="2741" spans="1:22" ht="17.100000000000001" customHeight="1" x14ac:dyDescent="0.25">
      <c r="A2741" s="29" t="s">
        <v>7262</v>
      </c>
      <c r="B2741" s="15">
        <v>44142</v>
      </c>
      <c r="C2741" s="9">
        <f t="shared" si="42"/>
        <v>2020</v>
      </c>
      <c r="D2741" s="9" t="str">
        <f>TEXT(salestable[[#This Row],[OrderDate]],"MMM")</f>
        <v>Nov</v>
      </c>
      <c r="E2741" s="14" t="s">
        <v>7263</v>
      </c>
      <c r="F2741" s="14" t="s">
        <v>311</v>
      </c>
      <c r="G2741" s="14" t="s">
        <v>945</v>
      </c>
      <c r="H2741" s="14" t="s">
        <v>946</v>
      </c>
      <c r="I2741" s="14" t="s">
        <v>38</v>
      </c>
      <c r="J2741" s="14" t="s">
        <v>256</v>
      </c>
      <c r="K2741" s="25">
        <v>5</v>
      </c>
      <c r="L2741" s="16">
        <v>411.56</v>
      </c>
      <c r="M2741" s="17">
        <v>0.15</v>
      </c>
      <c r="N2741" s="18">
        <v>87.46</v>
      </c>
      <c r="O2741" s="18">
        <v>1.34</v>
      </c>
      <c r="P2741" s="18">
        <v>1837.93</v>
      </c>
      <c r="Q2741" s="14" t="s">
        <v>69</v>
      </c>
      <c r="R2741" s="14" t="s">
        <v>28</v>
      </c>
      <c r="S2741" s="14" t="s">
        <v>29</v>
      </c>
      <c r="T2741" s="14" t="s">
        <v>30</v>
      </c>
      <c r="U2741" s="14" t="s">
        <v>43</v>
      </c>
      <c r="V2741" s="14" t="s">
        <v>4017</v>
      </c>
    </row>
    <row r="2742" spans="1:22" ht="17.100000000000001" customHeight="1" x14ac:dyDescent="0.25">
      <c r="A2742" s="28" t="s">
        <v>7264</v>
      </c>
      <c r="B2742" s="10">
        <v>45095</v>
      </c>
      <c r="C2742" s="9">
        <f t="shared" si="42"/>
        <v>2023</v>
      </c>
      <c r="D2742" s="9" t="str">
        <f>TEXT(salestable[[#This Row],[OrderDate]],"MMM")</f>
        <v>Jun</v>
      </c>
      <c r="E2742" s="9" t="s">
        <v>7265</v>
      </c>
      <c r="F2742" s="9" t="s">
        <v>757</v>
      </c>
      <c r="G2742" s="9" t="s">
        <v>530</v>
      </c>
      <c r="H2742" s="9" t="s">
        <v>531</v>
      </c>
      <c r="I2742" s="9" t="s">
        <v>108</v>
      </c>
      <c r="J2742" s="9" t="s">
        <v>68</v>
      </c>
      <c r="K2742" s="25">
        <v>1</v>
      </c>
      <c r="L2742" s="11">
        <v>385.61</v>
      </c>
      <c r="M2742" s="12">
        <v>0</v>
      </c>
      <c r="N2742" s="13">
        <v>46.27</v>
      </c>
      <c r="O2742" s="13">
        <v>7.04</v>
      </c>
      <c r="P2742" s="13">
        <v>438.92</v>
      </c>
      <c r="Q2742" s="9" t="s">
        <v>27</v>
      </c>
      <c r="R2742" s="9" t="s">
        <v>28</v>
      </c>
      <c r="S2742" s="9" t="s">
        <v>116</v>
      </c>
      <c r="T2742" s="9" t="s">
        <v>42</v>
      </c>
      <c r="U2742" s="9" t="s">
        <v>31</v>
      </c>
      <c r="V2742" s="9" t="s">
        <v>5893</v>
      </c>
    </row>
    <row r="2743" spans="1:22" ht="17.100000000000001" customHeight="1" x14ac:dyDescent="0.25">
      <c r="A2743" s="29" t="s">
        <v>7266</v>
      </c>
      <c r="B2743" s="15">
        <v>44275</v>
      </c>
      <c r="C2743" s="9">
        <f t="shared" si="42"/>
        <v>2021</v>
      </c>
      <c r="D2743" s="9" t="str">
        <f>TEXT(salestable[[#This Row],[OrderDate]],"MMM")</f>
        <v>Mar</v>
      </c>
      <c r="E2743" s="14" t="s">
        <v>7267</v>
      </c>
      <c r="F2743" s="14" t="s">
        <v>516</v>
      </c>
      <c r="G2743" s="14" t="s">
        <v>226</v>
      </c>
      <c r="H2743" s="14" t="s">
        <v>227</v>
      </c>
      <c r="I2743" s="14" t="s">
        <v>108</v>
      </c>
      <c r="J2743" s="14" t="s">
        <v>354</v>
      </c>
      <c r="K2743" s="25">
        <v>5</v>
      </c>
      <c r="L2743" s="16">
        <v>25.58</v>
      </c>
      <c r="M2743" s="17">
        <v>0.25</v>
      </c>
      <c r="N2743" s="18">
        <v>7.67</v>
      </c>
      <c r="O2743" s="18">
        <v>2.33</v>
      </c>
      <c r="P2743" s="18">
        <v>105.92</v>
      </c>
      <c r="Q2743" s="14" t="s">
        <v>69</v>
      </c>
      <c r="R2743" s="14" t="s">
        <v>28</v>
      </c>
      <c r="S2743" s="14" t="s">
        <v>145</v>
      </c>
      <c r="T2743" s="14" t="s">
        <v>146</v>
      </c>
      <c r="U2743" s="14" t="s">
        <v>43</v>
      </c>
      <c r="V2743" s="14" t="s">
        <v>478</v>
      </c>
    </row>
    <row r="2744" spans="1:22" ht="17.100000000000001" customHeight="1" x14ac:dyDescent="0.25">
      <c r="A2744" s="28" t="s">
        <v>7268</v>
      </c>
      <c r="B2744" s="10">
        <v>44128</v>
      </c>
      <c r="C2744" s="9">
        <f t="shared" si="42"/>
        <v>2020</v>
      </c>
      <c r="D2744" s="9" t="str">
        <f>TEXT(salestable[[#This Row],[OrderDate]],"MMM")</f>
        <v>Oct</v>
      </c>
      <c r="E2744" s="9" t="s">
        <v>7269</v>
      </c>
      <c r="F2744" s="9" t="s">
        <v>555</v>
      </c>
      <c r="G2744" s="9" t="s">
        <v>358</v>
      </c>
      <c r="H2744" s="9" t="s">
        <v>359</v>
      </c>
      <c r="I2744" s="9" t="s">
        <v>38</v>
      </c>
      <c r="J2744" s="9" t="s">
        <v>26</v>
      </c>
      <c r="K2744" s="25">
        <v>2</v>
      </c>
      <c r="L2744" s="11">
        <v>232.08</v>
      </c>
      <c r="M2744" s="12">
        <v>0</v>
      </c>
      <c r="N2744" s="13">
        <v>23.21</v>
      </c>
      <c r="O2744" s="13">
        <v>10.88</v>
      </c>
      <c r="P2744" s="13">
        <v>498.25</v>
      </c>
      <c r="Q2744" s="9" t="s">
        <v>69</v>
      </c>
      <c r="R2744" s="9" t="s">
        <v>132</v>
      </c>
      <c r="S2744" s="9" t="s">
        <v>41</v>
      </c>
      <c r="T2744" s="9" t="s">
        <v>42</v>
      </c>
      <c r="U2744" s="9" t="s">
        <v>43</v>
      </c>
      <c r="V2744" s="9" t="s">
        <v>7270</v>
      </c>
    </row>
    <row r="2745" spans="1:22" ht="17.100000000000001" customHeight="1" x14ac:dyDescent="0.25">
      <c r="A2745" s="29" t="s">
        <v>7271</v>
      </c>
      <c r="B2745" s="15">
        <v>44782</v>
      </c>
      <c r="C2745" s="9">
        <f t="shared" si="42"/>
        <v>2022</v>
      </c>
      <c r="D2745" s="9" t="str">
        <f>TEXT(salestable[[#This Row],[OrderDate]],"MMM")</f>
        <v>Aug</v>
      </c>
      <c r="E2745" s="14" t="s">
        <v>7272</v>
      </c>
      <c r="F2745" s="14" t="s">
        <v>865</v>
      </c>
      <c r="G2745" s="14" t="s">
        <v>164</v>
      </c>
      <c r="H2745" s="14" t="s">
        <v>165</v>
      </c>
      <c r="I2745" s="14" t="s">
        <v>98</v>
      </c>
      <c r="J2745" s="14" t="s">
        <v>109</v>
      </c>
      <c r="K2745" s="25">
        <v>3</v>
      </c>
      <c r="L2745" s="16">
        <v>145.77000000000001</v>
      </c>
      <c r="M2745" s="17">
        <v>0</v>
      </c>
      <c r="N2745" s="18">
        <v>78.72</v>
      </c>
      <c r="O2745" s="18">
        <v>2.98</v>
      </c>
      <c r="P2745" s="18">
        <v>519.01</v>
      </c>
      <c r="Q2745" s="14" t="s">
        <v>69</v>
      </c>
      <c r="R2745" s="14" t="s">
        <v>99</v>
      </c>
      <c r="S2745" s="14" t="s">
        <v>71</v>
      </c>
      <c r="T2745" s="14" t="s">
        <v>42</v>
      </c>
      <c r="U2745" s="14" t="s">
        <v>43</v>
      </c>
      <c r="V2745" s="14" t="s">
        <v>4628</v>
      </c>
    </row>
    <row r="2746" spans="1:22" ht="17.100000000000001" customHeight="1" x14ac:dyDescent="0.25">
      <c r="A2746" s="28" t="s">
        <v>7273</v>
      </c>
      <c r="B2746" s="10">
        <v>43866</v>
      </c>
      <c r="C2746" s="9">
        <f t="shared" si="42"/>
        <v>2020</v>
      </c>
      <c r="D2746" s="9" t="str">
        <f>TEXT(salestable[[#This Row],[OrderDate]],"MMM")</f>
        <v>Feb</v>
      </c>
      <c r="E2746" s="9" t="s">
        <v>7274</v>
      </c>
      <c r="F2746" s="9" t="s">
        <v>881</v>
      </c>
      <c r="G2746" s="9" t="s">
        <v>592</v>
      </c>
      <c r="H2746" s="9" t="s">
        <v>593</v>
      </c>
      <c r="I2746" s="9" t="s">
        <v>98</v>
      </c>
      <c r="J2746" s="9" t="s">
        <v>26</v>
      </c>
      <c r="K2746" s="25">
        <v>2</v>
      </c>
      <c r="L2746" s="11">
        <v>483.08</v>
      </c>
      <c r="M2746" s="12">
        <v>0.15</v>
      </c>
      <c r="N2746" s="13">
        <v>98.55</v>
      </c>
      <c r="O2746" s="13">
        <v>1.86</v>
      </c>
      <c r="P2746" s="13">
        <v>921.65</v>
      </c>
      <c r="Q2746" s="9" t="s">
        <v>27</v>
      </c>
      <c r="R2746" s="9" t="s">
        <v>99</v>
      </c>
      <c r="S2746" s="9" t="s">
        <v>41</v>
      </c>
      <c r="T2746" s="9" t="s">
        <v>42</v>
      </c>
      <c r="U2746" s="9" t="s">
        <v>43</v>
      </c>
      <c r="V2746" s="9" t="s">
        <v>2911</v>
      </c>
    </row>
    <row r="2747" spans="1:22" ht="17.100000000000001" customHeight="1" x14ac:dyDescent="0.25">
      <c r="A2747" s="29" t="s">
        <v>7275</v>
      </c>
      <c r="B2747" s="15">
        <v>44938</v>
      </c>
      <c r="C2747" s="9">
        <f t="shared" si="42"/>
        <v>2023</v>
      </c>
      <c r="D2747" s="9" t="str">
        <f>TEXT(salestable[[#This Row],[OrderDate]],"MMM")</f>
        <v>Jan</v>
      </c>
      <c r="E2747" s="14" t="s">
        <v>7276</v>
      </c>
      <c r="F2747" s="14" t="s">
        <v>1878</v>
      </c>
      <c r="G2747" s="14" t="s">
        <v>77</v>
      </c>
      <c r="H2747" s="14" t="s">
        <v>78</v>
      </c>
      <c r="I2747" s="14" t="s">
        <v>180</v>
      </c>
      <c r="J2747" s="14" t="s">
        <v>123</v>
      </c>
      <c r="K2747" s="25">
        <v>3</v>
      </c>
      <c r="L2747" s="16">
        <v>268.67</v>
      </c>
      <c r="M2747" s="17">
        <v>0.1</v>
      </c>
      <c r="N2747" s="18">
        <v>87.05</v>
      </c>
      <c r="O2747" s="18">
        <v>10.1</v>
      </c>
      <c r="P2747" s="18">
        <v>822.56</v>
      </c>
      <c r="Q2747" s="14" t="s">
        <v>69</v>
      </c>
      <c r="R2747" s="14" t="s">
        <v>28</v>
      </c>
      <c r="S2747" s="14" t="s">
        <v>124</v>
      </c>
      <c r="T2747" s="14" t="s">
        <v>125</v>
      </c>
      <c r="U2747" s="14" t="s">
        <v>43</v>
      </c>
      <c r="V2747" s="14" t="s">
        <v>1158</v>
      </c>
    </row>
    <row r="2748" spans="1:22" ht="17.100000000000001" customHeight="1" x14ac:dyDescent="0.25">
      <c r="A2748" s="28" t="s">
        <v>7277</v>
      </c>
      <c r="B2748" s="10">
        <v>45306</v>
      </c>
      <c r="C2748" s="9">
        <f t="shared" si="42"/>
        <v>2024</v>
      </c>
      <c r="D2748" s="9" t="str">
        <f>TEXT(salestable[[#This Row],[OrderDate]],"MMM")</f>
        <v>Jan</v>
      </c>
      <c r="E2748" s="9" t="s">
        <v>7278</v>
      </c>
      <c r="F2748" s="9" t="s">
        <v>1192</v>
      </c>
      <c r="G2748" s="9" t="s">
        <v>812</v>
      </c>
      <c r="H2748" s="9" t="s">
        <v>813</v>
      </c>
      <c r="I2748" s="9" t="s">
        <v>38</v>
      </c>
      <c r="J2748" s="9" t="s">
        <v>123</v>
      </c>
      <c r="K2748" s="25">
        <v>4</v>
      </c>
      <c r="L2748" s="11">
        <v>227.8</v>
      </c>
      <c r="M2748" s="12">
        <v>0</v>
      </c>
      <c r="N2748" s="13">
        <v>72.900000000000006</v>
      </c>
      <c r="O2748" s="13">
        <v>13.41</v>
      </c>
      <c r="P2748" s="13">
        <v>997.51</v>
      </c>
      <c r="Q2748" s="9" t="s">
        <v>27</v>
      </c>
      <c r="R2748" s="9" t="s">
        <v>28</v>
      </c>
      <c r="S2748" s="9" t="s">
        <v>182</v>
      </c>
      <c r="T2748" s="9" t="s">
        <v>183</v>
      </c>
      <c r="U2748" s="9" t="s">
        <v>43</v>
      </c>
      <c r="V2748" s="9" t="s">
        <v>2913</v>
      </c>
    </row>
    <row r="2749" spans="1:22" ht="17.100000000000001" customHeight="1" x14ac:dyDescent="0.25">
      <c r="A2749" s="29" t="s">
        <v>7279</v>
      </c>
      <c r="B2749" s="15">
        <v>45629</v>
      </c>
      <c r="C2749" s="9">
        <f t="shared" si="42"/>
        <v>2024</v>
      </c>
      <c r="D2749" s="9" t="str">
        <f>TEXT(salestable[[#This Row],[OrderDate]],"MMM")</f>
        <v>Dec</v>
      </c>
      <c r="E2749" s="14" t="s">
        <v>7280</v>
      </c>
      <c r="F2749" s="14" t="s">
        <v>1593</v>
      </c>
      <c r="G2749" s="14" t="s">
        <v>36</v>
      </c>
      <c r="H2749" s="14" t="s">
        <v>37</v>
      </c>
      <c r="I2749" s="14" t="s">
        <v>38</v>
      </c>
      <c r="J2749" s="14" t="s">
        <v>58</v>
      </c>
      <c r="K2749" s="25">
        <v>5</v>
      </c>
      <c r="L2749" s="16">
        <v>285.64999999999998</v>
      </c>
      <c r="M2749" s="17">
        <v>0.1</v>
      </c>
      <c r="N2749" s="18">
        <v>102.83</v>
      </c>
      <c r="O2749" s="18">
        <v>12.28</v>
      </c>
      <c r="P2749" s="18">
        <v>1400.54</v>
      </c>
      <c r="Q2749" s="14" t="s">
        <v>27</v>
      </c>
      <c r="R2749" s="14" t="s">
        <v>132</v>
      </c>
      <c r="S2749" s="14" t="s">
        <v>228</v>
      </c>
      <c r="T2749" s="14" t="s">
        <v>82</v>
      </c>
      <c r="U2749" s="14" t="s">
        <v>43</v>
      </c>
      <c r="V2749" s="14" t="s">
        <v>993</v>
      </c>
    </row>
    <row r="2750" spans="1:22" ht="17.100000000000001" customHeight="1" x14ac:dyDescent="0.25">
      <c r="A2750" s="28" t="s">
        <v>7281</v>
      </c>
      <c r="B2750" s="10">
        <v>45239</v>
      </c>
      <c r="C2750" s="9">
        <f t="shared" si="42"/>
        <v>2023</v>
      </c>
      <c r="D2750" s="9" t="str">
        <f>TEXT(salestable[[#This Row],[OrderDate]],"MMM")</f>
        <v>Nov</v>
      </c>
      <c r="E2750" s="9" t="s">
        <v>7282</v>
      </c>
      <c r="F2750" s="9" t="s">
        <v>1264</v>
      </c>
      <c r="G2750" s="9" t="s">
        <v>286</v>
      </c>
      <c r="H2750" s="9" t="s">
        <v>287</v>
      </c>
      <c r="I2750" s="9" t="s">
        <v>25</v>
      </c>
      <c r="J2750" s="9" t="s">
        <v>256</v>
      </c>
      <c r="K2750" s="25">
        <v>2</v>
      </c>
      <c r="L2750" s="11">
        <v>487.75</v>
      </c>
      <c r="M2750" s="12">
        <v>0.05</v>
      </c>
      <c r="N2750" s="13">
        <v>166.81</v>
      </c>
      <c r="O2750" s="13">
        <v>1.79</v>
      </c>
      <c r="P2750" s="13">
        <v>1095.32</v>
      </c>
      <c r="Q2750" s="9" t="s">
        <v>69</v>
      </c>
      <c r="R2750" s="9" t="s">
        <v>28</v>
      </c>
      <c r="S2750" s="9" t="s">
        <v>116</v>
      </c>
      <c r="T2750" s="9" t="s">
        <v>42</v>
      </c>
      <c r="U2750" s="9" t="s">
        <v>43</v>
      </c>
      <c r="V2750" s="9" t="s">
        <v>3878</v>
      </c>
    </row>
    <row r="2751" spans="1:22" ht="17.100000000000001" customHeight="1" x14ac:dyDescent="0.25">
      <c r="A2751" s="29" t="s">
        <v>7283</v>
      </c>
      <c r="B2751" s="15">
        <v>45026</v>
      </c>
      <c r="C2751" s="9">
        <f t="shared" si="42"/>
        <v>2023</v>
      </c>
      <c r="D2751" s="9" t="str">
        <f>TEXT(salestable[[#This Row],[OrderDate]],"MMM")</f>
        <v>Apr</v>
      </c>
      <c r="E2751" s="14" t="s">
        <v>7284</v>
      </c>
      <c r="F2751" s="14" t="s">
        <v>86</v>
      </c>
      <c r="G2751" s="14" t="s">
        <v>178</v>
      </c>
      <c r="H2751" s="14" t="s">
        <v>179</v>
      </c>
      <c r="I2751" s="14" t="s">
        <v>180</v>
      </c>
      <c r="J2751" s="14" t="s">
        <v>79</v>
      </c>
      <c r="K2751" s="25">
        <v>1</v>
      </c>
      <c r="L2751" s="16">
        <v>212.17</v>
      </c>
      <c r="M2751" s="17">
        <v>0.15</v>
      </c>
      <c r="N2751" s="18">
        <v>21.64</v>
      </c>
      <c r="O2751" s="18">
        <v>2.04</v>
      </c>
      <c r="P2751" s="18">
        <v>204.02</v>
      </c>
      <c r="Q2751" s="14" t="s">
        <v>40</v>
      </c>
      <c r="R2751" s="14" t="s">
        <v>28</v>
      </c>
      <c r="S2751" s="14" t="s">
        <v>166</v>
      </c>
      <c r="T2751" s="14" t="s">
        <v>167</v>
      </c>
      <c r="U2751" s="14" t="s">
        <v>31</v>
      </c>
      <c r="V2751" s="14" t="s">
        <v>7285</v>
      </c>
    </row>
    <row r="2752" spans="1:22" ht="17.100000000000001" customHeight="1" x14ac:dyDescent="0.25">
      <c r="A2752" s="28" t="s">
        <v>7286</v>
      </c>
      <c r="B2752" s="10">
        <v>45230</v>
      </c>
      <c r="C2752" s="9">
        <f t="shared" si="42"/>
        <v>2023</v>
      </c>
      <c r="D2752" s="9" t="str">
        <f>TEXT(salestable[[#This Row],[OrderDate]],"MMM")</f>
        <v>Oct</v>
      </c>
      <c r="E2752" s="9" t="s">
        <v>7287</v>
      </c>
      <c r="F2752" s="9" t="s">
        <v>720</v>
      </c>
      <c r="G2752" s="9" t="s">
        <v>226</v>
      </c>
      <c r="H2752" s="9" t="s">
        <v>227</v>
      </c>
      <c r="I2752" s="9" t="s">
        <v>98</v>
      </c>
      <c r="J2752" s="9" t="s">
        <v>39</v>
      </c>
      <c r="K2752" s="25">
        <v>2</v>
      </c>
      <c r="L2752" s="11">
        <v>371.02</v>
      </c>
      <c r="M2752" s="12">
        <v>0.3</v>
      </c>
      <c r="N2752" s="13">
        <v>93.5</v>
      </c>
      <c r="O2752" s="13">
        <v>1.84</v>
      </c>
      <c r="P2752" s="13">
        <v>614.77</v>
      </c>
      <c r="Q2752" s="9" t="s">
        <v>69</v>
      </c>
      <c r="R2752" s="9" t="s">
        <v>132</v>
      </c>
      <c r="S2752" s="9" t="s">
        <v>339</v>
      </c>
      <c r="T2752" s="9" t="s">
        <v>82</v>
      </c>
      <c r="U2752" s="9" t="s">
        <v>43</v>
      </c>
      <c r="V2752" s="9" t="s">
        <v>527</v>
      </c>
    </row>
    <row r="2753" spans="1:22" ht="17.100000000000001" customHeight="1" x14ac:dyDescent="0.25">
      <c r="A2753" s="29" t="s">
        <v>7288</v>
      </c>
      <c r="B2753" s="15">
        <v>45539</v>
      </c>
      <c r="C2753" s="9">
        <f t="shared" si="42"/>
        <v>2024</v>
      </c>
      <c r="D2753" s="9" t="str">
        <f>TEXT(salestable[[#This Row],[OrderDate]],"MMM")</f>
        <v>Sep</v>
      </c>
      <c r="E2753" s="14" t="s">
        <v>7289</v>
      </c>
      <c r="F2753" s="14" t="s">
        <v>1056</v>
      </c>
      <c r="G2753" s="14" t="s">
        <v>87</v>
      </c>
      <c r="H2753" s="14" t="s">
        <v>88</v>
      </c>
      <c r="I2753" s="14" t="s">
        <v>98</v>
      </c>
      <c r="J2753" s="14" t="s">
        <v>256</v>
      </c>
      <c r="K2753" s="25">
        <v>1</v>
      </c>
      <c r="L2753" s="16">
        <v>78.61</v>
      </c>
      <c r="M2753" s="17">
        <v>0.15</v>
      </c>
      <c r="N2753" s="18">
        <v>5.35</v>
      </c>
      <c r="O2753" s="18">
        <v>11.23</v>
      </c>
      <c r="P2753" s="18">
        <v>83.4</v>
      </c>
      <c r="Q2753" s="14" t="s">
        <v>69</v>
      </c>
      <c r="R2753" s="14" t="s">
        <v>28</v>
      </c>
      <c r="S2753" s="14" t="s">
        <v>100</v>
      </c>
      <c r="T2753" s="14" t="s">
        <v>101</v>
      </c>
      <c r="U2753" s="14" t="s">
        <v>43</v>
      </c>
      <c r="V2753" s="14" t="s">
        <v>3101</v>
      </c>
    </row>
    <row r="2754" spans="1:22" ht="17.100000000000001" customHeight="1" x14ac:dyDescent="0.25">
      <c r="A2754" s="28" t="s">
        <v>7290</v>
      </c>
      <c r="B2754" s="10">
        <v>45216</v>
      </c>
      <c r="C2754" s="9">
        <f t="shared" si="42"/>
        <v>2023</v>
      </c>
      <c r="D2754" s="9" t="str">
        <f>TEXT(salestable[[#This Row],[OrderDate]],"MMM")</f>
        <v>Oct</v>
      </c>
      <c r="E2754" s="9" t="s">
        <v>7291</v>
      </c>
      <c r="F2754" s="9" t="s">
        <v>239</v>
      </c>
      <c r="G2754" s="9" t="s">
        <v>48</v>
      </c>
      <c r="H2754" s="9" t="s">
        <v>49</v>
      </c>
      <c r="I2754" s="9" t="s">
        <v>180</v>
      </c>
      <c r="J2754" s="9" t="s">
        <v>26</v>
      </c>
      <c r="K2754" s="25">
        <v>1</v>
      </c>
      <c r="L2754" s="11">
        <v>337.28</v>
      </c>
      <c r="M2754" s="12">
        <v>0</v>
      </c>
      <c r="N2754" s="13">
        <v>16.86</v>
      </c>
      <c r="O2754" s="13">
        <v>7.37</v>
      </c>
      <c r="P2754" s="13">
        <v>361.51</v>
      </c>
      <c r="Q2754" s="9" t="s">
        <v>153</v>
      </c>
      <c r="R2754" s="9" t="s">
        <v>28</v>
      </c>
      <c r="S2754" s="9" t="s">
        <v>116</v>
      </c>
      <c r="T2754" s="9" t="s">
        <v>42</v>
      </c>
      <c r="U2754" s="9" t="s">
        <v>43</v>
      </c>
      <c r="V2754" s="9" t="s">
        <v>2627</v>
      </c>
    </row>
    <row r="2755" spans="1:22" ht="17.100000000000001" customHeight="1" x14ac:dyDescent="0.25">
      <c r="A2755" s="29" t="s">
        <v>7292</v>
      </c>
      <c r="B2755" s="15">
        <v>44389</v>
      </c>
      <c r="C2755" s="9">
        <f t="shared" si="42"/>
        <v>2021</v>
      </c>
      <c r="D2755" s="9" t="str">
        <f>TEXT(salestable[[#This Row],[OrderDate]],"MMM")</f>
        <v>Jul</v>
      </c>
      <c r="E2755" s="14" t="s">
        <v>7293</v>
      </c>
      <c r="F2755" s="14" t="s">
        <v>1618</v>
      </c>
      <c r="G2755" s="14" t="s">
        <v>391</v>
      </c>
      <c r="H2755" s="14" t="s">
        <v>392</v>
      </c>
      <c r="I2755" s="14" t="s">
        <v>25</v>
      </c>
      <c r="J2755" s="14" t="s">
        <v>26</v>
      </c>
      <c r="K2755" s="25">
        <v>2</v>
      </c>
      <c r="L2755" s="16">
        <v>384.81</v>
      </c>
      <c r="M2755" s="17">
        <v>0.1</v>
      </c>
      <c r="N2755" s="18">
        <v>83.12</v>
      </c>
      <c r="O2755" s="18">
        <v>7.28</v>
      </c>
      <c r="P2755" s="18">
        <v>783.06</v>
      </c>
      <c r="Q2755" s="14" t="s">
        <v>69</v>
      </c>
      <c r="R2755" s="14" t="s">
        <v>132</v>
      </c>
      <c r="S2755" s="14" t="s">
        <v>51</v>
      </c>
      <c r="T2755" s="14" t="s">
        <v>42</v>
      </c>
      <c r="U2755" s="14" t="s">
        <v>43</v>
      </c>
      <c r="V2755" s="14" t="s">
        <v>5243</v>
      </c>
    </row>
    <row r="2756" spans="1:22" ht="17.100000000000001" customHeight="1" x14ac:dyDescent="0.25">
      <c r="A2756" s="28" t="s">
        <v>7294</v>
      </c>
      <c r="B2756" s="10">
        <v>44721</v>
      </c>
      <c r="C2756" s="9">
        <f t="shared" ref="C2756:C2819" si="43">YEAR(B2756)</f>
        <v>2022</v>
      </c>
      <c r="D2756" s="9" t="str">
        <f>TEXT(salestable[[#This Row],[OrderDate]],"MMM")</f>
        <v>Jun</v>
      </c>
      <c r="E2756" s="9" t="s">
        <v>7295</v>
      </c>
      <c r="F2756" s="9" t="s">
        <v>3062</v>
      </c>
      <c r="G2756" s="9" t="s">
        <v>208</v>
      </c>
      <c r="H2756" s="9" t="s">
        <v>209</v>
      </c>
      <c r="I2756" s="9" t="s">
        <v>38</v>
      </c>
      <c r="J2756" s="9" t="s">
        <v>79</v>
      </c>
      <c r="K2756" s="25">
        <v>2</v>
      </c>
      <c r="L2756" s="11">
        <v>143.52000000000001</v>
      </c>
      <c r="M2756" s="12">
        <v>0.25</v>
      </c>
      <c r="N2756" s="13">
        <v>17.22</v>
      </c>
      <c r="O2756" s="13">
        <v>3.92</v>
      </c>
      <c r="P2756" s="13">
        <v>236.42</v>
      </c>
      <c r="Q2756" s="9" t="s">
        <v>153</v>
      </c>
      <c r="R2756" s="9" t="s">
        <v>181</v>
      </c>
      <c r="S2756" s="9" t="s">
        <v>81</v>
      </c>
      <c r="T2756" s="9" t="s">
        <v>82</v>
      </c>
      <c r="U2756" s="9" t="s">
        <v>43</v>
      </c>
      <c r="V2756" s="9" t="s">
        <v>7296</v>
      </c>
    </row>
    <row r="2757" spans="1:22" ht="17.100000000000001" customHeight="1" x14ac:dyDescent="0.25">
      <c r="A2757" s="29" t="s">
        <v>7297</v>
      </c>
      <c r="B2757" s="15">
        <v>43971</v>
      </c>
      <c r="C2757" s="9">
        <f t="shared" si="43"/>
        <v>2020</v>
      </c>
      <c r="D2757" s="9" t="str">
        <f>TEXT(salestable[[#This Row],[OrderDate]],"MMM")</f>
        <v>May</v>
      </c>
      <c r="E2757" s="14" t="s">
        <v>7298</v>
      </c>
      <c r="F2757" s="14" t="s">
        <v>328</v>
      </c>
      <c r="G2757" s="14" t="s">
        <v>302</v>
      </c>
      <c r="H2757" s="14" t="s">
        <v>303</v>
      </c>
      <c r="I2757" s="14" t="s">
        <v>38</v>
      </c>
      <c r="J2757" s="14" t="s">
        <v>26</v>
      </c>
      <c r="K2757" s="25">
        <v>2</v>
      </c>
      <c r="L2757" s="16">
        <v>252.54</v>
      </c>
      <c r="M2757" s="17">
        <v>0</v>
      </c>
      <c r="N2757" s="18">
        <v>40.409999999999997</v>
      </c>
      <c r="O2757" s="18">
        <v>3.76</v>
      </c>
      <c r="P2757" s="18">
        <v>549.25</v>
      </c>
      <c r="Q2757" s="14" t="s">
        <v>27</v>
      </c>
      <c r="R2757" s="14" t="s">
        <v>28</v>
      </c>
      <c r="S2757" s="14" t="s">
        <v>60</v>
      </c>
      <c r="T2757" s="14" t="s">
        <v>61</v>
      </c>
      <c r="U2757" s="14" t="s">
        <v>43</v>
      </c>
      <c r="V2757" s="14" t="s">
        <v>4511</v>
      </c>
    </row>
    <row r="2758" spans="1:22" ht="17.100000000000001" customHeight="1" x14ac:dyDescent="0.25">
      <c r="A2758" s="28" t="s">
        <v>7299</v>
      </c>
      <c r="B2758" s="10">
        <v>44717</v>
      </c>
      <c r="C2758" s="9">
        <f t="shared" si="43"/>
        <v>2022</v>
      </c>
      <c r="D2758" s="9" t="str">
        <f>TEXT(salestable[[#This Row],[OrderDate]],"MMM")</f>
        <v>Jun</v>
      </c>
      <c r="E2758" s="9" t="s">
        <v>7300</v>
      </c>
      <c r="F2758" s="9" t="s">
        <v>2440</v>
      </c>
      <c r="G2758" s="9" t="s">
        <v>302</v>
      </c>
      <c r="H2758" s="9" t="s">
        <v>303</v>
      </c>
      <c r="I2758" s="9" t="s">
        <v>180</v>
      </c>
      <c r="J2758" s="9" t="s">
        <v>39</v>
      </c>
      <c r="K2758" s="25">
        <v>2</v>
      </c>
      <c r="L2758" s="11">
        <v>357.69</v>
      </c>
      <c r="M2758" s="12">
        <v>0.1</v>
      </c>
      <c r="N2758" s="13">
        <v>32.19</v>
      </c>
      <c r="O2758" s="13">
        <v>6.77</v>
      </c>
      <c r="P2758" s="13">
        <v>682.8</v>
      </c>
      <c r="Q2758" s="9" t="s">
        <v>69</v>
      </c>
      <c r="R2758" s="9" t="s">
        <v>70</v>
      </c>
      <c r="S2758" s="9" t="s">
        <v>145</v>
      </c>
      <c r="T2758" s="9" t="s">
        <v>146</v>
      </c>
      <c r="U2758" s="9" t="s">
        <v>43</v>
      </c>
      <c r="V2758" s="9" t="s">
        <v>1196</v>
      </c>
    </row>
    <row r="2759" spans="1:22" ht="17.100000000000001" customHeight="1" x14ac:dyDescent="0.25">
      <c r="A2759" s="29" t="s">
        <v>7301</v>
      </c>
      <c r="B2759" s="15">
        <v>44972</v>
      </c>
      <c r="C2759" s="9">
        <f t="shared" si="43"/>
        <v>2023</v>
      </c>
      <c r="D2759" s="9" t="str">
        <f>TEXT(salestable[[#This Row],[OrderDate]],"MMM")</f>
        <v>Feb</v>
      </c>
      <c r="E2759" s="14" t="s">
        <v>7302</v>
      </c>
      <c r="F2759" s="14" t="s">
        <v>706</v>
      </c>
      <c r="G2759" s="14" t="s">
        <v>77</v>
      </c>
      <c r="H2759" s="14" t="s">
        <v>78</v>
      </c>
      <c r="I2759" s="14" t="s">
        <v>108</v>
      </c>
      <c r="J2759" s="14" t="s">
        <v>354</v>
      </c>
      <c r="K2759" s="25">
        <v>2</v>
      </c>
      <c r="L2759" s="16">
        <v>208.24</v>
      </c>
      <c r="M2759" s="17">
        <v>0</v>
      </c>
      <c r="N2759" s="18">
        <v>20.82</v>
      </c>
      <c r="O2759" s="18">
        <v>10.68</v>
      </c>
      <c r="P2759" s="18">
        <v>447.98</v>
      </c>
      <c r="Q2759" s="14" t="s">
        <v>153</v>
      </c>
      <c r="R2759" s="14" t="s">
        <v>28</v>
      </c>
      <c r="S2759" s="14" t="s">
        <v>41</v>
      </c>
      <c r="T2759" s="14" t="s">
        <v>42</v>
      </c>
      <c r="U2759" s="14" t="s">
        <v>43</v>
      </c>
      <c r="V2759" s="14" t="s">
        <v>4045</v>
      </c>
    </row>
    <row r="2760" spans="1:22" ht="17.100000000000001" customHeight="1" x14ac:dyDescent="0.25">
      <c r="A2760" s="28" t="s">
        <v>7303</v>
      </c>
      <c r="B2760" s="10">
        <v>45131</v>
      </c>
      <c r="C2760" s="9">
        <f t="shared" si="43"/>
        <v>2023</v>
      </c>
      <c r="D2760" s="9" t="str">
        <f>TEXT(salestable[[#This Row],[OrderDate]],"MMM")</f>
        <v>Jul</v>
      </c>
      <c r="E2760" s="9" t="s">
        <v>7304</v>
      </c>
      <c r="F2760" s="9" t="s">
        <v>1458</v>
      </c>
      <c r="G2760" s="9" t="s">
        <v>358</v>
      </c>
      <c r="H2760" s="9" t="s">
        <v>359</v>
      </c>
      <c r="I2760" s="9" t="s">
        <v>50</v>
      </c>
      <c r="J2760" s="9" t="s">
        <v>123</v>
      </c>
      <c r="K2760" s="25">
        <v>5</v>
      </c>
      <c r="L2760" s="11">
        <v>93.13</v>
      </c>
      <c r="M2760" s="12">
        <v>0.25</v>
      </c>
      <c r="N2760" s="13">
        <v>17.46</v>
      </c>
      <c r="O2760" s="13">
        <v>13.98</v>
      </c>
      <c r="P2760" s="13">
        <v>380.68</v>
      </c>
      <c r="Q2760" s="9" t="s">
        <v>80</v>
      </c>
      <c r="R2760" s="9" t="s">
        <v>28</v>
      </c>
      <c r="S2760" s="9" t="s">
        <v>166</v>
      </c>
      <c r="T2760" s="9" t="s">
        <v>167</v>
      </c>
      <c r="U2760" s="9" t="s">
        <v>43</v>
      </c>
      <c r="V2760" s="9" t="s">
        <v>6114</v>
      </c>
    </row>
    <row r="2761" spans="1:22" ht="17.100000000000001" customHeight="1" x14ac:dyDescent="0.25">
      <c r="A2761" s="29" t="s">
        <v>7305</v>
      </c>
      <c r="B2761" s="15">
        <v>44556</v>
      </c>
      <c r="C2761" s="9">
        <f t="shared" si="43"/>
        <v>2021</v>
      </c>
      <c r="D2761" s="9" t="str">
        <f>TEXT(salestable[[#This Row],[OrderDate]],"MMM")</f>
        <v>Dec</v>
      </c>
      <c r="E2761" s="14" t="s">
        <v>7306</v>
      </c>
      <c r="F2761" s="14" t="s">
        <v>960</v>
      </c>
      <c r="G2761" s="14" t="s">
        <v>675</v>
      </c>
      <c r="H2761" s="14" t="s">
        <v>676</v>
      </c>
      <c r="I2761" s="14" t="s">
        <v>50</v>
      </c>
      <c r="J2761" s="14" t="s">
        <v>256</v>
      </c>
      <c r="K2761" s="25">
        <v>1</v>
      </c>
      <c r="L2761" s="16">
        <v>25.54</v>
      </c>
      <c r="M2761" s="17">
        <v>0</v>
      </c>
      <c r="N2761" s="18">
        <v>4.5999999999999996</v>
      </c>
      <c r="O2761" s="18">
        <v>2.81</v>
      </c>
      <c r="P2761" s="18">
        <v>32.950000000000003</v>
      </c>
      <c r="Q2761" s="14" t="s">
        <v>69</v>
      </c>
      <c r="R2761" s="14" t="s">
        <v>28</v>
      </c>
      <c r="S2761" s="14" t="s">
        <v>29</v>
      </c>
      <c r="T2761" s="14" t="s">
        <v>30</v>
      </c>
      <c r="U2761" s="14" t="s">
        <v>31</v>
      </c>
      <c r="V2761" s="14" t="s">
        <v>1155</v>
      </c>
    </row>
    <row r="2762" spans="1:22" ht="17.100000000000001" customHeight="1" x14ac:dyDescent="0.25">
      <c r="A2762" s="28" t="s">
        <v>7307</v>
      </c>
      <c r="B2762" s="10">
        <v>45074</v>
      </c>
      <c r="C2762" s="9">
        <f t="shared" si="43"/>
        <v>2023</v>
      </c>
      <c r="D2762" s="9" t="str">
        <f>TEXT(salestable[[#This Row],[OrderDate]],"MMM")</f>
        <v>May</v>
      </c>
      <c r="E2762" s="9" t="s">
        <v>7308</v>
      </c>
      <c r="F2762" s="9" t="s">
        <v>836</v>
      </c>
      <c r="G2762" s="9" t="s">
        <v>302</v>
      </c>
      <c r="H2762" s="9" t="s">
        <v>303</v>
      </c>
      <c r="I2762" s="9" t="s">
        <v>180</v>
      </c>
      <c r="J2762" s="9" t="s">
        <v>79</v>
      </c>
      <c r="K2762" s="25">
        <v>5</v>
      </c>
      <c r="L2762" s="11">
        <v>226.23</v>
      </c>
      <c r="M2762" s="12">
        <v>0.1</v>
      </c>
      <c r="N2762" s="13">
        <v>50.9</v>
      </c>
      <c r="O2762" s="13">
        <v>5.67</v>
      </c>
      <c r="P2762" s="13">
        <v>1074.5999999999999</v>
      </c>
      <c r="Q2762" s="9" t="s">
        <v>27</v>
      </c>
      <c r="R2762" s="9" t="s">
        <v>28</v>
      </c>
      <c r="S2762" s="9" t="s">
        <v>89</v>
      </c>
      <c r="T2762" s="9" t="s">
        <v>90</v>
      </c>
      <c r="U2762" s="9" t="s">
        <v>43</v>
      </c>
      <c r="V2762" s="9" t="s">
        <v>7309</v>
      </c>
    </row>
    <row r="2763" spans="1:22" ht="17.100000000000001" customHeight="1" x14ac:dyDescent="0.25">
      <c r="A2763" s="29" t="s">
        <v>7310</v>
      </c>
      <c r="B2763" s="15">
        <v>44880</v>
      </c>
      <c r="C2763" s="9">
        <f t="shared" si="43"/>
        <v>2022</v>
      </c>
      <c r="D2763" s="9" t="str">
        <f>TEXT(salestable[[#This Row],[OrderDate]],"MMM")</f>
        <v>Nov</v>
      </c>
      <c r="E2763" s="14" t="s">
        <v>7311</v>
      </c>
      <c r="F2763" s="14" t="s">
        <v>746</v>
      </c>
      <c r="G2763" s="14" t="s">
        <v>164</v>
      </c>
      <c r="H2763" s="14" t="s">
        <v>165</v>
      </c>
      <c r="I2763" s="14" t="s">
        <v>50</v>
      </c>
      <c r="J2763" s="14" t="s">
        <v>263</v>
      </c>
      <c r="K2763" s="25">
        <v>1</v>
      </c>
      <c r="L2763" s="16">
        <v>26.23</v>
      </c>
      <c r="M2763" s="17">
        <v>0.1</v>
      </c>
      <c r="N2763" s="18">
        <v>1.89</v>
      </c>
      <c r="O2763" s="18">
        <v>6.45</v>
      </c>
      <c r="P2763" s="18">
        <v>31.95</v>
      </c>
      <c r="Q2763" s="14" t="s">
        <v>40</v>
      </c>
      <c r="R2763" s="14" t="s">
        <v>28</v>
      </c>
      <c r="S2763" s="14" t="s">
        <v>100</v>
      </c>
      <c r="T2763" s="14" t="s">
        <v>101</v>
      </c>
      <c r="U2763" s="14" t="s">
        <v>31</v>
      </c>
      <c r="V2763" s="14" t="s">
        <v>6253</v>
      </c>
    </row>
    <row r="2764" spans="1:22" ht="17.100000000000001" customHeight="1" x14ac:dyDescent="0.25">
      <c r="A2764" s="28" t="s">
        <v>7312</v>
      </c>
      <c r="B2764" s="10">
        <v>44351</v>
      </c>
      <c r="C2764" s="9">
        <f t="shared" si="43"/>
        <v>2021</v>
      </c>
      <c r="D2764" s="9" t="str">
        <f>TEXT(salestable[[#This Row],[OrderDate]],"MMM")</f>
        <v>Jun</v>
      </c>
      <c r="E2764" s="9" t="s">
        <v>7313</v>
      </c>
      <c r="F2764" s="9" t="s">
        <v>239</v>
      </c>
      <c r="G2764" s="9" t="s">
        <v>812</v>
      </c>
      <c r="H2764" s="9" t="s">
        <v>813</v>
      </c>
      <c r="I2764" s="9" t="s">
        <v>98</v>
      </c>
      <c r="J2764" s="9" t="s">
        <v>79</v>
      </c>
      <c r="K2764" s="25">
        <v>4</v>
      </c>
      <c r="L2764" s="11">
        <v>162.78</v>
      </c>
      <c r="M2764" s="12">
        <v>0.1</v>
      </c>
      <c r="N2764" s="13">
        <v>70.319999999999993</v>
      </c>
      <c r="O2764" s="13">
        <v>13.1</v>
      </c>
      <c r="P2764" s="13">
        <v>669.43</v>
      </c>
      <c r="Q2764" s="9" t="s">
        <v>69</v>
      </c>
      <c r="R2764" s="9" t="s">
        <v>28</v>
      </c>
      <c r="S2764" s="9" t="s">
        <v>124</v>
      </c>
      <c r="T2764" s="9" t="s">
        <v>125</v>
      </c>
      <c r="U2764" s="9" t="s">
        <v>43</v>
      </c>
      <c r="V2764" s="9" t="s">
        <v>7314</v>
      </c>
    </row>
    <row r="2765" spans="1:22" ht="17.100000000000001" customHeight="1" x14ac:dyDescent="0.25">
      <c r="A2765" s="29" t="s">
        <v>7315</v>
      </c>
      <c r="B2765" s="15">
        <v>45637</v>
      </c>
      <c r="C2765" s="9">
        <f t="shared" si="43"/>
        <v>2024</v>
      </c>
      <c r="D2765" s="9" t="str">
        <f>TEXT(salestable[[#This Row],[OrderDate]],"MMM")</f>
        <v>Dec</v>
      </c>
      <c r="E2765" s="14" t="s">
        <v>7316</v>
      </c>
      <c r="F2765" s="14" t="s">
        <v>526</v>
      </c>
      <c r="G2765" s="14" t="s">
        <v>945</v>
      </c>
      <c r="H2765" s="14" t="s">
        <v>946</v>
      </c>
      <c r="I2765" s="14" t="s">
        <v>108</v>
      </c>
      <c r="J2765" s="14" t="s">
        <v>39</v>
      </c>
      <c r="K2765" s="25">
        <v>5</v>
      </c>
      <c r="L2765" s="16">
        <v>297.33</v>
      </c>
      <c r="M2765" s="17">
        <v>0</v>
      </c>
      <c r="N2765" s="18">
        <v>118.93</v>
      </c>
      <c r="O2765" s="18">
        <v>5.97</v>
      </c>
      <c r="P2765" s="18">
        <v>1611.55</v>
      </c>
      <c r="Q2765" s="14" t="s">
        <v>153</v>
      </c>
      <c r="R2765" s="14" t="s">
        <v>28</v>
      </c>
      <c r="S2765" s="14" t="s">
        <v>81</v>
      </c>
      <c r="T2765" s="14" t="s">
        <v>82</v>
      </c>
      <c r="U2765" s="14" t="s">
        <v>235</v>
      </c>
      <c r="V2765" s="14" t="s">
        <v>4428</v>
      </c>
    </row>
    <row r="2766" spans="1:22" ht="17.100000000000001" customHeight="1" x14ac:dyDescent="0.25">
      <c r="A2766" s="28" t="s">
        <v>7317</v>
      </c>
      <c r="B2766" s="10">
        <v>43840</v>
      </c>
      <c r="C2766" s="9">
        <f t="shared" si="43"/>
        <v>2020</v>
      </c>
      <c r="D2766" s="9" t="str">
        <f>TEXT(salestable[[#This Row],[OrderDate]],"MMM")</f>
        <v>Jan</v>
      </c>
      <c r="E2766" s="9" t="s">
        <v>7318</v>
      </c>
      <c r="F2766" s="9" t="s">
        <v>974</v>
      </c>
      <c r="G2766" s="9" t="s">
        <v>352</v>
      </c>
      <c r="H2766" s="9" t="s">
        <v>353</v>
      </c>
      <c r="I2766" s="9" t="s">
        <v>180</v>
      </c>
      <c r="J2766" s="9" t="s">
        <v>68</v>
      </c>
      <c r="K2766" s="25">
        <v>5</v>
      </c>
      <c r="L2766" s="11">
        <v>276.38</v>
      </c>
      <c r="M2766" s="12">
        <v>0</v>
      </c>
      <c r="N2766" s="13">
        <v>110.55</v>
      </c>
      <c r="O2766" s="13">
        <v>5.9</v>
      </c>
      <c r="P2766" s="13">
        <v>1498.35</v>
      </c>
      <c r="Q2766" s="9" t="s">
        <v>40</v>
      </c>
      <c r="R2766" s="9" t="s">
        <v>28</v>
      </c>
      <c r="S2766" s="9" t="s">
        <v>124</v>
      </c>
      <c r="T2766" s="9" t="s">
        <v>125</v>
      </c>
      <c r="U2766" s="9" t="s">
        <v>43</v>
      </c>
      <c r="V2766" s="9" t="s">
        <v>7319</v>
      </c>
    </row>
    <row r="2767" spans="1:22" ht="17.100000000000001" customHeight="1" x14ac:dyDescent="0.25">
      <c r="A2767" s="29" t="s">
        <v>7320</v>
      </c>
      <c r="B2767" s="15">
        <v>44814</v>
      </c>
      <c r="C2767" s="9">
        <f t="shared" si="43"/>
        <v>2022</v>
      </c>
      <c r="D2767" s="9" t="str">
        <f>TEXT(salestable[[#This Row],[OrderDate]],"MMM")</f>
        <v>Sep</v>
      </c>
      <c r="E2767" s="14" t="s">
        <v>7321</v>
      </c>
      <c r="F2767" s="14" t="s">
        <v>2185</v>
      </c>
      <c r="G2767" s="14" t="s">
        <v>226</v>
      </c>
      <c r="H2767" s="14" t="s">
        <v>227</v>
      </c>
      <c r="I2767" s="14" t="s">
        <v>180</v>
      </c>
      <c r="J2767" s="14" t="s">
        <v>39</v>
      </c>
      <c r="K2767" s="25">
        <v>3</v>
      </c>
      <c r="L2767" s="16">
        <v>332.52</v>
      </c>
      <c r="M2767" s="17">
        <v>0</v>
      </c>
      <c r="N2767" s="18">
        <v>49.88</v>
      </c>
      <c r="O2767" s="18">
        <v>4.16</v>
      </c>
      <c r="P2767" s="18">
        <v>1051.5999999999999</v>
      </c>
      <c r="Q2767" s="14" t="s">
        <v>27</v>
      </c>
      <c r="R2767" s="14" t="s">
        <v>132</v>
      </c>
      <c r="S2767" s="14" t="s">
        <v>166</v>
      </c>
      <c r="T2767" s="14" t="s">
        <v>167</v>
      </c>
      <c r="U2767" s="14" t="s">
        <v>43</v>
      </c>
      <c r="V2767" s="14" t="s">
        <v>4216</v>
      </c>
    </row>
    <row r="2768" spans="1:22" ht="17.100000000000001" customHeight="1" x14ac:dyDescent="0.25">
      <c r="A2768" s="28" t="s">
        <v>7322</v>
      </c>
      <c r="B2768" s="10">
        <v>44208</v>
      </c>
      <c r="C2768" s="9">
        <f t="shared" si="43"/>
        <v>2021</v>
      </c>
      <c r="D2768" s="9" t="str">
        <f>TEXT(salestable[[#This Row],[OrderDate]],"MMM")</f>
        <v>Jan</v>
      </c>
      <c r="E2768" s="9" t="s">
        <v>7323</v>
      </c>
      <c r="F2768" s="9" t="s">
        <v>1379</v>
      </c>
      <c r="G2768" s="9" t="s">
        <v>492</v>
      </c>
      <c r="H2768" s="9" t="s">
        <v>493</v>
      </c>
      <c r="I2768" s="9" t="s">
        <v>50</v>
      </c>
      <c r="J2768" s="9" t="s">
        <v>58</v>
      </c>
      <c r="K2768" s="25">
        <v>1</v>
      </c>
      <c r="L2768" s="11">
        <v>304.76</v>
      </c>
      <c r="M2768" s="12">
        <v>0</v>
      </c>
      <c r="N2768" s="13">
        <v>15.24</v>
      </c>
      <c r="O2768" s="13">
        <v>2.74</v>
      </c>
      <c r="P2768" s="13">
        <v>322.74</v>
      </c>
      <c r="Q2768" s="9" t="s">
        <v>80</v>
      </c>
      <c r="R2768" s="9" t="s">
        <v>28</v>
      </c>
      <c r="S2768" s="9" t="s">
        <v>60</v>
      </c>
      <c r="T2768" s="9" t="s">
        <v>61</v>
      </c>
      <c r="U2768" s="9" t="s">
        <v>43</v>
      </c>
      <c r="V2768" s="9" t="s">
        <v>4929</v>
      </c>
    </row>
    <row r="2769" spans="1:22" ht="17.100000000000001" customHeight="1" x14ac:dyDescent="0.25">
      <c r="A2769" s="29" t="s">
        <v>7324</v>
      </c>
      <c r="B2769" s="15">
        <v>45487</v>
      </c>
      <c r="C2769" s="9">
        <f t="shared" si="43"/>
        <v>2024</v>
      </c>
      <c r="D2769" s="9" t="str">
        <f>TEXT(salestable[[#This Row],[OrderDate]],"MMM")</f>
        <v>Jul</v>
      </c>
      <c r="E2769" s="14" t="s">
        <v>7325</v>
      </c>
      <c r="F2769" s="14" t="s">
        <v>207</v>
      </c>
      <c r="G2769" s="14" t="s">
        <v>23</v>
      </c>
      <c r="H2769" s="14" t="s">
        <v>24</v>
      </c>
      <c r="I2769" s="14" t="s">
        <v>98</v>
      </c>
      <c r="J2769" s="14" t="s">
        <v>39</v>
      </c>
      <c r="K2769" s="25">
        <v>2</v>
      </c>
      <c r="L2769" s="16">
        <v>287.68</v>
      </c>
      <c r="M2769" s="17">
        <v>0.1</v>
      </c>
      <c r="N2769" s="18">
        <v>93.21</v>
      </c>
      <c r="O2769" s="18">
        <v>8.2899999999999991</v>
      </c>
      <c r="P2769" s="18">
        <v>619.32000000000005</v>
      </c>
      <c r="Q2769" s="14" t="s">
        <v>69</v>
      </c>
      <c r="R2769" s="14" t="s">
        <v>28</v>
      </c>
      <c r="S2769" s="14" t="s">
        <v>81</v>
      </c>
      <c r="T2769" s="14" t="s">
        <v>82</v>
      </c>
      <c r="U2769" s="14" t="s">
        <v>31</v>
      </c>
      <c r="V2769" s="14" t="s">
        <v>7326</v>
      </c>
    </row>
    <row r="2770" spans="1:22" ht="17.100000000000001" customHeight="1" x14ac:dyDescent="0.25">
      <c r="A2770" s="28" t="s">
        <v>7327</v>
      </c>
      <c r="B2770" s="10">
        <v>45491</v>
      </c>
      <c r="C2770" s="9">
        <f t="shared" si="43"/>
        <v>2024</v>
      </c>
      <c r="D2770" s="9" t="str">
        <f>TEXT(salestable[[#This Row],[OrderDate]],"MMM")</f>
        <v>Jul</v>
      </c>
      <c r="E2770" s="9" t="s">
        <v>7328</v>
      </c>
      <c r="F2770" s="9" t="s">
        <v>307</v>
      </c>
      <c r="G2770" s="9" t="s">
        <v>226</v>
      </c>
      <c r="H2770" s="9" t="s">
        <v>227</v>
      </c>
      <c r="I2770" s="9" t="s">
        <v>98</v>
      </c>
      <c r="J2770" s="9" t="s">
        <v>354</v>
      </c>
      <c r="K2770" s="25">
        <v>3</v>
      </c>
      <c r="L2770" s="11">
        <v>148.49</v>
      </c>
      <c r="M2770" s="12">
        <v>0.25</v>
      </c>
      <c r="N2770" s="13">
        <v>26.73</v>
      </c>
      <c r="O2770" s="13">
        <v>6.9</v>
      </c>
      <c r="P2770" s="13">
        <v>367.73</v>
      </c>
      <c r="Q2770" s="9" t="s">
        <v>69</v>
      </c>
      <c r="R2770" s="9" t="s">
        <v>132</v>
      </c>
      <c r="S2770" s="9" t="s">
        <v>188</v>
      </c>
      <c r="T2770" s="9" t="s">
        <v>82</v>
      </c>
      <c r="U2770" s="9" t="s">
        <v>43</v>
      </c>
      <c r="V2770" s="9" t="s">
        <v>3751</v>
      </c>
    </row>
    <row r="2771" spans="1:22" ht="17.100000000000001" customHeight="1" x14ac:dyDescent="0.25">
      <c r="A2771" s="29" t="s">
        <v>7329</v>
      </c>
      <c r="B2771" s="15">
        <v>44512</v>
      </c>
      <c r="C2771" s="9">
        <f t="shared" si="43"/>
        <v>2021</v>
      </c>
      <c r="D2771" s="9" t="str">
        <f>TEXT(salestable[[#This Row],[OrderDate]],"MMM")</f>
        <v>Nov</v>
      </c>
      <c r="E2771" s="14" t="s">
        <v>7330</v>
      </c>
      <c r="F2771" s="14" t="s">
        <v>1892</v>
      </c>
      <c r="G2771" s="14" t="s">
        <v>48</v>
      </c>
      <c r="H2771" s="14" t="s">
        <v>49</v>
      </c>
      <c r="I2771" s="14" t="s">
        <v>98</v>
      </c>
      <c r="J2771" s="14" t="s">
        <v>354</v>
      </c>
      <c r="K2771" s="25">
        <v>1</v>
      </c>
      <c r="L2771" s="16">
        <v>46.82</v>
      </c>
      <c r="M2771" s="17">
        <v>0.05</v>
      </c>
      <c r="N2771" s="18">
        <v>2.2200000000000002</v>
      </c>
      <c r="O2771" s="18">
        <v>6.05</v>
      </c>
      <c r="P2771" s="18">
        <v>52.75</v>
      </c>
      <c r="Q2771" s="14" t="s">
        <v>69</v>
      </c>
      <c r="R2771" s="14" t="s">
        <v>28</v>
      </c>
      <c r="S2771" s="14" t="s">
        <v>71</v>
      </c>
      <c r="T2771" s="14" t="s">
        <v>42</v>
      </c>
      <c r="U2771" s="14" t="s">
        <v>43</v>
      </c>
      <c r="V2771" s="14" t="s">
        <v>5203</v>
      </c>
    </row>
    <row r="2772" spans="1:22" ht="17.100000000000001" customHeight="1" x14ac:dyDescent="0.25">
      <c r="A2772" s="28" t="s">
        <v>7331</v>
      </c>
      <c r="B2772" s="10">
        <v>44414</v>
      </c>
      <c r="C2772" s="9">
        <f t="shared" si="43"/>
        <v>2021</v>
      </c>
      <c r="D2772" s="9" t="str">
        <f>TEXT(salestable[[#This Row],[OrderDate]],"MMM")</f>
        <v>Aug</v>
      </c>
      <c r="E2772" s="9" t="s">
        <v>7332</v>
      </c>
      <c r="F2772" s="9" t="s">
        <v>1943</v>
      </c>
      <c r="G2772" s="9" t="s">
        <v>675</v>
      </c>
      <c r="H2772" s="9" t="s">
        <v>676</v>
      </c>
      <c r="I2772" s="9" t="s">
        <v>108</v>
      </c>
      <c r="J2772" s="9" t="s">
        <v>26</v>
      </c>
      <c r="K2772" s="25">
        <v>4</v>
      </c>
      <c r="L2772" s="11">
        <v>60.52</v>
      </c>
      <c r="M2772" s="12">
        <v>0.1</v>
      </c>
      <c r="N2772" s="13">
        <v>17.43</v>
      </c>
      <c r="O2772" s="13">
        <v>3.38</v>
      </c>
      <c r="P2772" s="13">
        <v>238.68</v>
      </c>
      <c r="Q2772" s="9" t="s">
        <v>69</v>
      </c>
      <c r="R2772" s="9" t="s">
        <v>28</v>
      </c>
      <c r="S2772" s="9" t="s">
        <v>228</v>
      </c>
      <c r="T2772" s="9" t="s">
        <v>82</v>
      </c>
      <c r="U2772" s="9" t="s">
        <v>91</v>
      </c>
      <c r="V2772" s="9" t="s">
        <v>4773</v>
      </c>
    </row>
    <row r="2773" spans="1:22" ht="17.100000000000001" customHeight="1" x14ac:dyDescent="0.25">
      <c r="A2773" s="29" t="s">
        <v>7333</v>
      </c>
      <c r="B2773" s="15">
        <v>43982</v>
      </c>
      <c r="C2773" s="9">
        <f t="shared" si="43"/>
        <v>2020</v>
      </c>
      <c r="D2773" s="9" t="str">
        <f>TEXT(salestable[[#This Row],[OrderDate]],"MMM")</f>
        <v>May</v>
      </c>
      <c r="E2773" s="14" t="s">
        <v>7334</v>
      </c>
      <c r="F2773" s="14" t="s">
        <v>447</v>
      </c>
      <c r="G2773" s="14" t="s">
        <v>172</v>
      </c>
      <c r="H2773" s="14" t="s">
        <v>173</v>
      </c>
      <c r="I2773" s="14" t="s">
        <v>98</v>
      </c>
      <c r="J2773" s="14" t="s">
        <v>263</v>
      </c>
      <c r="K2773" s="25">
        <v>5</v>
      </c>
      <c r="L2773" s="16">
        <v>354.51</v>
      </c>
      <c r="M2773" s="17">
        <v>0.2</v>
      </c>
      <c r="N2773" s="18">
        <v>255.25</v>
      </c>
      <c r="O2773" s="18">
        <v>1.82</v>
      </c>
      <c r="P2773" s="18">
        <v>1675.11</v>
      </c>
      <c r="Q2773" s="14" t="s">
        <v>40</v>
      </c>
      <c r="R2773" s="14" t="s">
        <v>28</v>
      </c>
      <c r="S2773" s="14" t="s">
        <v>29</v>
      </c>
      <c r="T2773" s="14" t="s">
        <v>30</v>
      </c>
      <c r="U2773" s="14" t="s">
        <v>43</v>
      </c>
      <c r="V2773" s="14" t="s">
        <v>7335</v>
      </c>
    </row>
    <row r="2774" spans="1:22" ht="17.100000000000001" customHeight="1" x14ac:dyDescent="0.25">
      <c r="A2774" s="28" t="s">
        <v>7336</v>
      </c>
      <c r="B2774" s="10">
        <v>44550</v>
      </c>
      <c r="C2774" s="9">
        <f t="shared" si="43"/>
        <v>2021</v>
      </c>
      <c r="D2774" s="9" t="str">
        <f>TEXT(salestable[[#This Row],[OrderDate]],"MMM")</f>
        <v>Dec</v>
      </c>
      <c r="E2774" s="9" t="s">
        <v>7337</v>
      </c>
      <c r="F2774" s="9" t="s">
        <v>641</v>
      </c>
      <c r="G2774" s="9" t="s">
        <v>130</v>
      </c>
      <c r="H2774" s="9" t="s">
        <v>131</v>
      </c>
      <c r="I2774" s="9" t="s">
        <v>98</v>
      </c>
      <c r="J2774" s="9" t="s">
        <v>39</v>
      </c>
      <c r="K2774" s="25">
        <v>2</v>
      </c>
      <c r="L2774" s="11">
        <v>446.44</v>
      </c>
      <c r="M2774" s="12">
        <v>0</v>
      </c>
      <c r="N2774" s="13">
        <v>0</v>
      </c>
      <c r="O2774" s="13">
        <v>11.48</v>
      </c>
      <c r="P2774" s="13">
        <v>904.36</v>
      </c>
      <c r="Q2774" s="9" t="s">
        <v>69</v>
      </c>
      <c r="R2774" s="9" t="s">
        <v>28</v>
      </c>
      <c r="S2774" s="9" t="s">
        <v>210</v>
      </c>
      <c r="T2774" s="9" t="s">
        <v>42</v>
      </c>
      <c r="U2774" s="9" t="s">
        <v>72</v>
      </c>
      <c r="V2774" s="9" t="s">
        <v>2027</v>
      </c>
    </row>
    <row r="2775" spans="1:22" ht="17.100000000000001" customHeight="1" x14ac:dyDescent="0.25">
      <c r="A2775" s="29" t="s">
        <v>7338</v>
      </c>
      <c r="B2775" s="15">
        <v>44903</v>
      </c>
      <c r="C2775" s="9">
        <f t="shared" si="43"/>
        <v>2022</v>
      </c>
      <c r="D2775" s="9" t="str">
        <f>TEXT(salestable[[#This Row],[OrderDate]],"MMM")</f>
        <v>Dec</v>
      </c>
      <c r="E2775" s="14" t="s">
        <v>7339</v>
      </c>
      <c r="F2775" s="14" t="s">
        <v>291</v>
      </c>
      <c r="G2775" s="14" t="s">
        <v>492</v>
      </c>
      <c r="H2775" s="14" t="s">
        <v>493</v>
      </c>
      <c r="I2775" s="14" t="s">
        <v>98</v>
      </c>
      <c r="J2775" s="14" t="s">
        <v>26</v>
      </c>
      <c r="K2775" s="25">
        <v>5</v>
      </c>
      <c r="L2775" s="16">
        <v>44.23</v>
      </c>
      <c r="M2775" s="17">
        <v>0</v>
      </c>
      <c r="N2775" s="18">
        <v>17.690000000000001</v>
      </c>
      <c r="O2775" s="18">
        <v>9.39</v>
      </c>
      <c r="P2775" s="18">
        <v>248.23</v>
      </c>
      <c r="Q2775" s="14" t="s">
        <v>69</v>
      </c>
      <c r="R2775" s="14" t="s">
        <v>28</v>
      </c>
      <c r="S2775" s="14" t="s">
        <v>228</v>
      </c>
      <c r="T2775" s="14" t="s">
        <v>82</v>
      </c>
      <c r="U2775" s="14" t="s">
        <v>43</v>
      </c>
      <c r="V2775" s="14" t="s">
        <v>3602</v>
      </c>
    </row>
    <row r="2776" spans="1:22" ht="17.100000000000001" customHeight="1" x14ac:dyDescent="0.25">
      <c r="A2776" s="28" t="s">
        <v>7340</v>
      </c>
      <c r="B2776" s="10">
        <v>45008</v>
      </c>
      <c r="C2776" s="9">
        <f t="shared" si="43"/>
        <v>2023</v>
      </c>
      <c r="D2776" s="9" t="str">
        <f>TEXT(salestable[[#This Row],[OrderDate]],"MMM")</f>
        <v>Mar</v>
      </c>
      <c r="E2776" s="9" t="s">
        <v>7341</v>
      </c>
      <c r="F2776" s="9" t="s">
        <v>65</v>
      </c>
      <c r="G2776" s="9" t="s">
        <v>202</v>
      </c>
      <c r="H2776" s="9" t="s">
        <v>203</v>
      </c>
      <c r="I2776" s="9" t="s">
        <v>180</v>
      </c>
      <c r="J2776" s="9" t="s">
        <v>79</v>
      </c>
      <c r="K2776" s="25">
        <v>2</v>
      </c>
      <c r="L2776" s="11">
        <v>530.23</v>
      </c>
      <c r="M2776" s="12">
        <v>0.1</v>
      </c>
      <c r="N2776" s="13">
        <v>76.349999999999994</v>
      </c>
      <c r="O2776" s="13">
        <v>4.97</v>
      </c>
      <c r="P2776" s="13">
        <v>1035.73</v>
      </c>
      <c r="Q2776" s="9" t="s">
        <v>27</v>
      </c>
      <c r="R2776" s="9" t="s">
        <v>28</v>
      </c>
      <c r="S2776" s="9" t="s">
        <v>139</v>
      </c>
      <c r="T2776" s="9" t="s">
        <v>140</v>
      </c>
      <c r="U2776" s="9" t="s">
        <v>43</v>
      </c>
      <c r="V2776" s="9" t="s">
        <v>6111</v>
      </c>
    </row>
    <row r="2777" spans="1:22" ht="17.100000000000001" customHeight="1" x14ac:dyDescent="0.25">
      <c r="A2777" s="29" t="s">
        <v>7342</v>
      </c>
      <c r="B2777" s="15">
        <v>44689</v>
      </c>
      <c r="C2777" s="9">
        <f t="shared" si="43"/>
        <v>2022</v>
      </c>
      <c r="D2777" s="9" t="str">
        <f>TEXT(salestable[[#This Row],[OrderDate]],"MMM")</f>
        <v>May</v>
      </c>
      <c r="E2777" s="14" t="s">
        <v>7343</v>
      </c>
      <c r="F2777" s="14" t="s">
        <v>301</v>
      </c>
      <c r="G2777" s="14" t="s">
        <v>137</v>
      </c>
      <c r="H2777" s="14" t="s">
        <v>138</v>
      </c>
      <c r="I2777" s="14" t="s">
        <v>98</v>
      </c>
      <c r="J2777" s="14" t="s">
        <v>109</v>
      </c>
      <c r="K2777" s="25">
        <v>1</v>
      </c>
      <c r="L2777" s="16">
        <v>528.1</v>
      </c>
      <c r="M2777" s="17">
        <v>0.05</v>
      </c>
      <c r="N2777" s="18">
        <v>25.08</v>
      </c>
      <c r="O2777" s="18">
        <v>7.09</v>
      </c>
      <c r="P2777" s="18">
        <v>533.86</v>
      </c>
      <c r="Q2777" s="14" t="s">
        <v>40</v>
      </c>
      <c r="R2777" s="14" t="s">
        <v>28</v>
      </c>
      <c r="S2777" s="14" t="s">
        <v>124</v>
      </c>
      <c r="T2777" s="14" t="s">
        <v>125</v>
      </c>
      <c r="U2777" s="14" t="s">
        <v>43</v>
      </c>
      <c r="V2777" s="14" t="s">
        <v>1984</v>
      </c>
    </row>
    <row r="2778" spans="1:22" ht="17.100000000000001" customHeight="1" x14ac:dyDescent="0.25">
      <c r="A2778" s="28" t="s">
        <v>7344</v>
      </c>
      <c r="B2778" s="10">
        <v>45147</v>
      </c>
      <c r="C2778" s="9">
        <f t="shared" si="43"/>
        <v>2023</v>
      </c>
      <c r="D2778" s="9" t="str">
        <f>TEXT(salestable[[#This Row],[OrderDate]],"MMM")</f>
        <v>Aug</v>
      </c>
      <c r="E2778" s="9" t="s">
        <v>7345</v>
      </c>
      <c r="F2778" s="9" t="s">
        <v>555</v>
      </c>
      <c r="G2778" s="9" t="s">
        <v>121</v>
      </c>
      <c r="H2778" s="9" t="s">
        <v>122</v>
      </c>
      <c r="I2778" s="9" t="s">
        <v>50</v>
      </c>
      <c r="J2778" s="9" t="s">
        <v>109</v>
      </c>
      <c r="K2778" s="25">
        <v>3</v>
      </c>
      <c r="L2778" s="11">
        <v>418.03</v>
      </c>
      <c r="M2778" s="12">
        <v>0.05</v>
      </c>
      <c r="N2778" s="13">
        <v>59.57</v>
      </c>
      <c r="O2778" s="13">
        <v>14.11</v>
      </c>
      <c r="P2778" s="13">
        <v>1265.07</v>
      </c>
      <c r="Q2778" s="9" t="s">
        <v>80</v>
      </c>
      <c r="R2778" s="9" t="s">
        <v>28</v>
      </c>
      <c r="S2778" s="9" t="s">
        <v>29</v>
      </c>
      <c r="T2778" s="9" t="s">
        <v>30</v>
      </c>
      <c r="U2778" s="9" t="s">
        <v>43</v>
      </c>
      <c r="V2778" s="9" t="s">
        <v>4635</v>
      </c>
    </row>
    <row r="2779" spans="1:22" ht="17.100000000000001" customHeight="1" x14ac:dyDescent="0.25">
      <c r="A2779" s="29" t="s">
        <v>7346</v>
      </c>
      <c r="B2779" s="15">
        <v>45434</v>
      </c>
      <c r="C2779" s="9">
        <f t="shared" si="43"/>
        <v>2024</v>
      </c>
      <c r="D2779" s="9" t="str">
        <f>TEXT(salestable[[#This Row],[OrderDate]],"MMM")</f>
        <v>May</v>
      </c>
      <c r="E2779" s="14" t="s">
        <v>7347</v>
      </c>
      <c r="F2779" s="14" t="s">
        <v>365</v>
      </c>
      <c r="G2779" s="14" t="s">
        <v>945</v>
      </c>
      <c r="H2779" s="14" t="s">
        <v>946</v>
      </c>
      <c r="I2779" s="14" t="s">
        <v>180</v>
      </c>
      <c r="J2779" s="14" t="s">
        <v>109</v>
      </c>
      <c r="K2779" s="25">
        <v>3</v>
      </c>
      <c r="L2779" s="16">
        <v>308.81</v>
      </c>
      <c r="M2779" s="17">
        <v>0</v>
      </c>
      <c r="N2779" s="18">
        <v>46.32</v>
      </c>
      <c r="O2779" s="18">
        <v>8.59</v>
      </c>
      <c r="P2779" s="18">
        <v>981.34</v>
      </c>
      <c r="Q2779" s="14" t="s">
        <v>69</v>
      </c>
      <c r="R2779" s="14" t="s">
        <v>28</v>
      </c>
      <c r="S2779" s="14" t="s">
        <v>81</v>
      </c>
      <c r="T2779" s="14" t="s">
        <v>82</v>
      </c>
      <c r="U2779" s="14" t="s">
        <v>31</v>
      </c>
      <c r="V2779" s="14" t="s">
        <v>1472</v>
      </c>
    </row>
    <row r="2780" spans="1:22" ht="17.100000000000001" customHeight="1" x14ac:dyDescent="0.25">
      <c r="A2780" s="28" t="s">
        <v>7348</v>
      </c>
      <c r="B2780" s="10">
        <v>43880</v>
      </c>
      <c r="C2780" s="9">
        <f t="shared" si="43"/>
        <v>2020</v>
      </c>
      <c r="D2780" s="9" t="str">
        <f>TEXT(salestable[[#This Row],[OrderDate]],"MMM")</f>
        <v>Feb</v>
      </c>
      <c r="E2780" s="9" t="s">
        <v>7349</v>
      </c>
      <c r="F2780" s="9" t="s">
        <v>1321</v>
      </c>
      <c r="G2780" s="9" t="s">
        <v>172</v>
      </c>
      <c r="H2780" s="9" t="s">
        <v>173</v>
      </c>
      <c r="I2780" s="9" t="s">
        <v>50</v>
      </c>
      <c r="J2780" s="9" t="s">
        <v>263</v>
      </c>
      <c r="K2780" s="25">
        <v>4</v>
      </c>
      <c r="L2780" s="11">
        <v>28.66</v>
      </c>
      <c r="M2780" s="12">
        <v>0</v>
      </c>
      <c r="N2780" s="13">
        <v>9.17</v>
      </c>
      <c r="O2780" s="13">
        <v>5.2</v>
      </c>
      <c r="P2780" s="13">
        <v>129.01</v>
      </c>
      <c r="Q2780" s="9" t="s">
        <v>40</v>
      </c>
      <c r="R2780" s="9" t="s">
        <v>28</v>
      </c>
      <c r="S2780" s="9" t="s">
        <v>60</v>
      </c>
      <c r="T2780" s="9" t="s">
        <v>61</v>
      </c>
      <c r="U2780" s="9" t="s">
        <v>43</v>
      </c>
      <c r="V2780" s="9" t="s">
        <v>3669</v>
      </c>
    </row>
    <row r="2781" spans="1:22" ht="17.100000000000001" customHeight="1" x14ac:dyDescent="0.25">
      <c r="A2781" s="29" t="s">
        <v>7350</v>
      </c>
      <c r="B2781" s="15">
        <v>44494</v>
      </c>
      <c r="C2781" s="9">
        <f t="shared" si="43"/>
        <v>2021</v>
      </c>
      <c r="D2781" s="9" t="str">
        <f>TEXT(salestable[[#This Row],[OrderDate]],"MMM")</f>
        <v>Oct</v>
      </c>
      <c r="E2781" s="14" t="s">
        <v>7351</v>
      </c>
      <c r="F2781" s="14" t="s">
        <v>566</v>
      </c>
      <c r="G2781" s="14" t="s">
        <v>178</v>
      </c>
      <c r="H2781" s="14" t="s">
        <v>179</v>
      </c>
      <c r="I2781" s="14" t="s">
        <v>25</v>
      </c>
      <c r="J2781" s="14" t="s">
        <v>263</v>
      </c>
      <c r="K2781" s="25">
        <v>2</v>
      </c>
      <c r="L2781" s="16">
        <v>299.56</v>
      </c>
      <c r="M2781" s="17">
        <v>0</v>
      </c>
      <c r="N2781" s="18">
        <v>0</v>
      </c>
      <c r="O2781" s="18">
        <v>1.05</v>
      </c>
      <c r="P2781" s="18">
        <v>600.16999999999996</v>
      </c>
      <c r="Q2781" s="14" t="s">
        <v>27</v>
      </c>
      <c r="R2781" s="14" t="s">
        <v>132</v>
      </c>
      <c r="S2781" s="14" t="s">
        <v>139</v>
      </c>
      <c r="T2781" s="14" t="s">
        <v>140</v>
      </c>
      <c r="U2781" s="14" t="s">
        <v>43</v>
      </c>
      <c r="V2781" s="14" t="s">
        <v>6159</v>
      </c>
    </row>
    <row r="2782" spans="1:22" ht="17.100000000000001" customHeight="1" x14ac:dyDescent="0.25">
      <c r="A2782" s="28" t="s">
        <v>7352</v>
      </c>
      <c r="B2782" s="10">
        <v>44361</v>
      </c>
      <c r="C2782" s="9">
        <f t="shared" si="43"/>
        <v>2021</v>
      </c>
      <c r="D2782" s="9" t="str">
        <f>TEXT(salestable[[#This Row],[OrderDate]],"MMM")</f>
        <v>Jun</v>
      </c>
      <c r="E2782" s="9" t="s">
        <v>7353</v>
      </c>
      <c r="F2782" s="9" t="s">
        <v>1802</v>
      </c>
      <c r="G2782" s="9" t="s">
        <v>592</v>
      </c>
      <c r="H2782" s="9" t="s">
        <v>593</v>
      </c>
      <c r="I2782" s="9" t="s">
        <v>38</v>
      </c>
      <c r="J2782" s="9" t="s">
        <v>354</v>
      </c>
      <c r="K2782" s="25">
        <v>5</v>
      </c>
      <c r="L2782" s="11">
        <v>398.02</v>
      </c>
      <c r="M2782" s="12">
        <v>0.2</v>
      </c>
      <c r="N2782" s="13">
        <v>79.599999999999994</v>
      </c>
      <c r="O2782" s="13">
        <v>12.7</v>
      </c>
      <c r="P2782" s="13">
        <v>1684.38</v>
      </c>
      <c r="Q2782" s="9" t="s">
        <v>27</v>
      </c>
      <c r="R2782" s="9" t="s">
        <v>70</v>
      </c>
      <c r="S2782" s="9" t="s">
        <v>166</v>
      </c>
      <c r="T2782" s="9" t="s">
        <v>167</v>
      </c>
      <c r="U2782" s="9" t="s">
        <v>31</v>
      </c>
      <c r="V2782" s="9" t="s">
        <v>3733</v>
      </c>
    </row>
    <row r="2783" spans="1:22" ht="17.100000000000001" customHeight="1" x14ac:dyDescent="0.25">
      <c r="A2783" s="29" t="s">
        <v>7354</v>
      </c>
      <c r="B2783" s="15">
        <v>45466</v>
      </c>
      <c r="C2783" s="9">
        <f t="shared" si="43"/>
        <v>2024</v>
      </c>
      <c r="D2783" s="9" t="str">
        <f>TEXT(salestable[[#This Row],[OrderDate]],"MMM")</f>
        <v>Jun</v>
      </c>
      <c r="E2783" s="14" t="s">
        <v>7355</v>
      </c>
      <c r="F2783" s="14" t="s">
        <v>516</v>
      </c>
      <c r="G2783" s="14" t="s">
        <v>592</v>
      </c>
      <c r="H2783" s="14" t="s">
        <v>593</v>
      </c>
      <c r="I2783" s="14" t="s">
        <v>98</v>
      </c>
      <c r="J2783" s="14" t="s">
        <v>39</v>
      </c>
      <c r="K2783" s="25">
        <v>5</v>
      </c>
      <c r="L2783" s="16">
        <v>563.5</v>
      </c>
      <c r="M2783" s="17">
        <v>0.15</v>
      </c>
      <c r="N2783" s="18">
        <v>119.74</v>
      </c>
      <c r="O2783" s="18">
        <v>4.45</v>
      </c>
      <c r="P2783" s="18">
        <v>2519.06</v>
      </c>
      <c r="Q2783" s="14" t="s">
        <v>40</v>
      </c>
      <c r="R2783" s="14" t="s">
        <v>28</v>
      </c>
      <c r="S2783" s="14" t="s">
        <v>29</v>
      </c>
      <c r="T2783" s="14" t="s">
        <v>30</v>
      </c>
      <c r="U2783" s="14" t="s">
        <v>43</v>
      </c>
      <c r="V2783" s="14" t="s">
        <v>5679</v>
      </c>
    </row>
    <row r="2784" spans="1:22" ht="17.100000000000001" customHeight="1" x14ac:dyDescent="0.25">
      <c r="A2784" s="28" t="s">
        <v>7356</v>
      </c>
      <c r="B2784" s="10">
        <v>44914</v>
      </c>
      <c r="C2784" s="9">
        <f t="shared" si="43"/>
        <v>2022</v>
      </c>
      <c r="D2784" s="9" t="str">
        <f>TEXT(salestable[[#This Row],[OrderDate]],"MMM")</f>
        <v>Dec</v>
      </c>
      <c r="E2784" s="9" t="s">
        <v>7357</v>
      </c>
      <c r="F2784" s="9" t="s">
        <v>684</v>
      </c>
      <c r="G2784" s="9" t="s">
        <v>77</v>
      </c>
      <c r="H2784" s="9" t="s">
        <v>78</v>
      </c>
      <c r="I2784" s="9" t="s">
        <v>180</v>
      </c>
      <c r="J2784" s="9" t="s">
        <v>123</v>
      </c>
      <c r="K2784" s="25">
        <v>4</v>
      </c>
      <c r="L2784" s="11">
        <v>39.840000000000003</v>
      </c>
      <c r="M2784" s="12">
        <v>0</v>
      </c>
      <c r="N2784" s="13">
        <v>12.75</v>
      </c>
      <c r="O2784" s="13">
        <v>9.4600000000000009</v>
      </c>
      <c r="P2784" s="13">
        <v>181.57</v>
      </c>
      <c r="Q2784" s="9" t="s">
        <v>27</v>
      </c>
      <c r="R2784" s="9" t="s">
        <v>132</v>
      </c>
      <c r="S2784" s="9" t="s">
        <v>124</v>
      </c>
      <c r="T2784" s="9" t="s">
        <v>125</v>
      </c>
      <c r="U2784" s="9" t="s">
        <v>43</v>
      </c>
      <c r="V2784" s="9" t="s">
        <v>1490</v>
      </c>
    </row>
    <row r="2785" spans="1:22" ht="17.100000000000001" customHeight="1" x14ac:dyDescent="0.25">
      <c r="A2785" s="29" t="s">
        <v>7358</v>
      </c>
      <c r="B2785" s="15">
        <v>45021</v>
      </c>
      <c r="C2785" s="9">
        <f t="shared" si="43"/>
        <v>2023</v>
      </c>
      <c r="D2785" s="9" t="str">
        <f>TEXT(salestable[[#This Row],[OrderDate]],"MMM")</f>
        <v>Apr</v>
      </c>
      <c r="E2785" s="14" t="s">
        <v>7359</v>
      </c>
      <c r="F2785" s="14" t="s">
        <v>1885</v>
      </c>
      <c r="G2785" s="14" t="s">
        <v>172</v>
      </c>
      <c r="H2785" s="14" t="s">
        <v>173</v>
      </c>
      <c r="I2785" s="14" t="s">
        <v>98</v>
      </c>
      <c r="J2785" s="14" t="s">
        <v>354</v>
      </c>
      <c r="K2785" s="25">
        <v>2</v>
      </c>
      <c r="L2785" s="16">
        <v>451.6</v>
      </c>
      <c r="M2785" s="17">
        <v>0</v>
      </c>
      <c r="N2785" s="18">
        <v>72.260000000000005</v>
      </c>
      <c r="O2785" s="18">
        <v>2.54</v>
      </c>
      <c r="P2785" s="18">
        <v>978</v>
      </c>
      <c r="Q2785" s="14" t="s">
        <v>27</v>
      </c>
      <c r="R2785" s="14" t="s">
        <v>28</v>
      </c>
      <c r="S2785" s="14" t="s">
        <v>188</v>
      </c>
      <c r="T2785" s="14" t="s">
        <v>82</v>
      </c>
      <c r="U2785" s="14" t="s">
        <v>31</v>
      </c>
      <c r="V2785" s="14" t="s">
        <v>440</v>
      </c>
    </row>
    <row r="2786" spans="1:22" ht="17.100000000000001" customHeight="1" x14ac:dyDescent="0.25">
      <c r="A2786" s="28" t="s">
        <v>7360</v>
      </c>
      <c r="B2786" s="10">
        <v>45056</v>
      </c>
      <c r="C2786" s="9">
        <f t="shared" si="43"/>
        <v>2023</v>
      </c>
      <c r="D2786" s="9" t="str">
        <f>TEXT(salestable[[#This Row],[OrderDate]],"MMM")</f>
        <v>May</v>
      </c>
      <c r="E2786" s="9" t="s">
        <v>7361</v>
      </c>
      <c r="F2786" s="9" t="s">
        <v>811</v>
      </c>
      <c r="G2786" s="9" t="s">
        <v>319</v>
      </c>
      <c r="H2786" s="9" t="s">
        <v>320</v>
      </c>
      <c r="I2786" s="9" t="s">
        <v>108</v>
      </c>
      <c r="J2786" s="9" t="s">
        <v>79</v>
      </c>
      <c r="K2786" s="25">
        <v>4</v>
      </c>
      <c r="L2786" s="11">
        <v>381.53</v>
      </c>
      <c r="M2786" s="12">
        <v>0.1</v>
      </c>
      <c r="N2786" s="13">
        <v>109.88</v>
      </c>
      <c r="O2786" s="13">
        <v>3.76</v>
      </c>
      <c r="P2786" s="13">
        <v>1487.15</v>
      </c>
      <c r="Q2786" s="9" t="s">
        <v>69</v>
      </c>
      <c r="R2786" s="9" t="s">
        <v>70</v>
      </c>
      <c r="S2786" s="9" t="s">
        <v>188</v>
      </c>
      <c r="T2786" s="9" t="s">
        <v>82</v>
      </c>
      <c r="U2786" s="9" t="s">
        <v>43</v>
      </c>
      <c r="V2786" s="9" t="s">
        <v>971</v>
      </c>
    </row>
    <row r="2787" spans="1:22" ht="17.100000000000001" customHeight="1" x14ac:dyDescent="0.25">
      <c r="A2787" s="29" t="s">
        <v>7362</v>
      </c>
      <c r="B2787" s="15">
        <v>44687</v>
      </c>
      <c r="C2787" s="9">
        <f t="shared" si="43"/>
        <v>2022</v>
      </c>
      <c r="D2787" s="9" t="str">
        <f>TEXT(salestable[[#This Row],[OrderDate]],"MMM")</f>
        <v>May</v>
      </c>
      <c r="E2787" s="14" t="s">
        <v>7363</v>
      </c>
      <c r="F2787" s="14" t="s">
        <v>923</v>
      </c>
      <c r="G2787" s="14" t="s">
        <v>23</v>
      </c>
      <c r="H2787" s="14" t="s">
        <v>24</v>
      </c>
      <c r="I2787" s="14" t="s">
        <v>38</v>
      </c>
      <c r="J2787" s="14" t="s">
        <v>39</v>
      </c>
      <c r="K2787" s="25">
        <v>4</v>
      </c>
      <c r="L2787" s="16">
        <v>355.23</v>
      </c>
      <c r="M2787" s="17">
        <v>0</v>
      </c>
      <c r="N2787" s="18">
        <v>0</v>
      </c>
      <c r="O2787" s="18">
        <v>3.02</v>
      </c>
      <c r="P2787" s="18">
        <v>1423.94</v>
      </c>
      <c r="Q2787" s="14" t="s">
        <v>69</v>
      </c>
      <c r="R2787" s="14" t="s">
        <v>28</v>
      </c>
      <c r="S2787" s="14" t="s">
        <v>188</v>
      </c>
      <c r="T2787" s="14" t="s">
        <v>82</v>
      </c>
      <c r="U2787" s="14" t="s">
        <v>91</v>
      </c>
      <c r="V2787" s="14" t="s">
        <v>7364</v>
      </c>
    </row>
    <row r="2788" spans="1:22" ht="17.100000000000001" customHeight="1" x14ac:dyDescent="0.25">
      <c r="A2788" s="28" t="s">
        <v>7365</v>
      </c>
      <c r="B2788" s="10">
        <v>43976</v>
      </c>
      <c r="C2788" s="9">
        <f t="shared" si="43"/>
        <v>2020</v>
      </c>
      <c r="D2788" s="9" t="str">
        <f>TEXT(salestable[[#This Row],[OrderDate]],"MMM")</f>
        <v>May</v>
      </c>
      <c r="E2788" s="9" t="s">
        <v>7366</v>
      </c>
      <c r="F2788" s="9" t="s">
        <v>201</v>
      </c>
      <c r="G2788" s="9" t="s">
        <v>87</v>
      </c>
      <c r="H2788" s="9" t="s">
        <v>88</v>
      </c>
      <c r="I2788" s="9" t="s">
        <v>38</v>
      </c>
      <c r="J2788" s="9" t="s">
        <v>58</v>
      </c>
      <c r="K2788" s="25">
        <v>5</v>
      </c>
      <c r="L2788" s="11">
        <v>24.45</v>
      </c>
      <c r="M2788" s="12">
        <v>0.1</v>
      </c>
      <c r="N2788" s="13">
        <v>5.5</v>
      </c>
      <c r="O2788" s="13">
        <v>4.43</v>
      </c>
      <c r="P2788" s="13">
        <v>119.96</v>
      </c>
      <c r="Q2788" s="9" t="s">
        <v>69</v>
      </c>
      <c r="R2788" s="9" t="s">
        <v>28</v>
      </c>
      <c r="S2788" s="9" t="s">
        <v>100</v>
      </c>
      <c r="T2788" s="9" t="s">
        <v>101</v>
      </c>
      <c r="U2788" s="9" t="s">
        <v>31</v>
      </c>
      <c r="V2788" s="9" t="s">
        <v>7367</v>
      </c>
    </row>
    <row r="2789" spans="1:22" ht="17.100000000000001" customHeight="1" x14ac:dyDescent="0.25">
      <c r="A2789" s="29" t="s">
        <v>7368</v>
      </c>
      <c r="B2789" s="15">
        <v>44745</v>
      </c>
      <c r="C2789" s="9">
        <f t="shared" si="43"/>
        <v>2022</v>
      </c>
      <c r="D2789" s="9" t="str">
        <f>TEXT(salestable[[#This Row],[OrderDate]],"MMM")</f>
        <v>Jul</v>
      </c>
      <c r="E2789" s="14" t="s">
        <v>7369</v>
      </c>
      <c r="F2789" s="14" t="s">
        <v>439</v>
      </c>
      <c r="G2789" s="14" t="s">
        <v>302</v>
      </c>
      <c r="H2789" s="14" t="s">
        <v>303</v>
      </c>
      <c r="I2789" s="14" t="s">
        <v>50</v>
      </c>
      <c r="J2789" s="14" t="s">
        <v>354</v>
      </c>
      <c r="K2789" s="25">
        <v>3</v>
      </c>
      <c r="L2789" s="16">
        <v>27.35</v>
      </c>
      <c r="M2789" s="17">
        <v>0</v>
      </c>
      <c r="N2789" s="18">
        <v>9.85</v>
      </c>
      <c r="O2789" s="18">
        <v>0.32</v>
      </c>
      <c r="P2789" s="18">
        <v>92.22</v>
      </c>
      <c r="Q2789" s="14" t="s">
        <v>40</v>
      </c>
      <c r="R2789" s="14" t="s">
        <v>28</v>
      </c>
      <c r="S2789" s="14" t="s">
        <v>100</v>
      </c>
      <c r="T2789" s="14" t="s">
        <v>101</v>
      </c>
      <c r="U2789" s="14" t="s">
        <v>43</v>
      </c>
      <c r="V2789" s="14" t="s">
        <v>2246</v>
      </c>
    </row>
    <row r="2790" spans="1:22" ht="17.100000000000001" customHeight="1" x14ac:dyDescent="0.25">
      <c r="A2790" s="28" t="s">
        <v>7370</v>
      </c>
      <c r="B2790" s="10">
        <v>45530</v>
      </c>
      <c r="C2790" s="9">
        <f t="shared" si="43"/>
        <v>2024</v>
      </c>
      <c r="D2790" s="9" t="str">
        <f>TEXT(salestable[[#This Row],[OrderDate]],"MMM")</f>
        <v>Aug</v>
      </c>
      <c r="E2790" s="9" t="s">
        <v>7371</v>
      </c>
      <c r="F2790" s="9" t="s">
        <v>566</v>
      </c>
      <c r="G2790" s="9" t="s">
        <v>783</v>
      </c>
      <c r="H2790" s="9" t="s">
        <v>784</v>
      </c>
      <c r="I2790" s="9" t="s">
        <v>25</v>
      </c>
      <c r="J2790" s="9" t="s">
        <v>354</v>
      </c>
      <c r="K2790" s="25">
        <v>3</v>
      </c>
      <c r="L2790" s="11">
        <v>408.19</v>
      </c>
      <c r="M2790" s="12">
        <v>0.1</v>
      </c>
      <c r="N2790" s="13">
        <v>198.38</v>
      </c>
      <c r="O2790" s="13">
        <v>12.06</v>
      </c>
      <c r="P2790" s="13">
        <v>1312.55</v>
      </c>
      <c r="Q2790" s="9" t="s">
        <v>27</v>
      </c>
      <c r="R2790" s="9" t="s">
        <v>181</v>
      </c>
      <c r="S2790" s="9" t="s">
        <v>210</v>
      </c>
      <c r="T2790" s="9" t="s">
        <v>42</v>
      </c>
      <c r="U2790" s="9" t="s">
        <v>43</v>
      </c>
      <c r="V2790" s="9" t="s">
        <v>7372</v>
      </c>
    </row>
    <row r="2791" spans="1:22" ht="17.100000000000001" customHeight="1" x14ac:dyDescent="0.25">
      <c r="A2791" s="29" t="s">
        <v>7373</v>
      </c>
      <c r="B2791" s="15">
        <v>44823</v>
      </c>
      <c r="C2791" s="9">
        <f t="shared" si="43"/>
        <v>2022</v>
      </c>
      <c r="D2791" s="9" t="str">
        <f>TEXT(salestable[[#This Row],[OrderDate]],"MMM")</f>
        <v>Sep</v>
      </c>
      <c r="E2791" s="14" t="s">
        <v>7374</v>
      </c>
      <c r="F2791" s="14" t="s">
        <v>2111</v>
      </c>
      <c r="G2791" s="14" t="s">
        <v>36</v>
      </c>
      <c r="H2791" s="14" t="s">
        <v>37</v>
      </c>
      <c r="I2791" s="14" t="s">
        <v>25</v>
      </c>
      <c r="J2791" s="14" t="s">
        <v>256</v>
      </c>
      <c r="K2791" s="25">
        <v>1</v>
      </c>
      <c r="L2791" s="16">
        <v>111.89</v>
      </c>
      <c r="M2791" s="17">
        <v>0</v>
      </c>
      <c r="N2791" s="18">
        <v>8.9499999999999993</v>
      </c>
      <c r="O2791" s="18">
        <v>7.06</v>
      </c>
      <c r="P2791" s="18">
        <v>127.9</v>
      </c>
      <c r="Q2791" s="14" t="s">
        <v>40</v>
      </c>
      <c r="R2791" s="14" t="s">
        <v>28</v>
      </c>
      <c r="S2791" s="14" t="s">
        <v>29</v>
      </c>
      <c r="T2791" s="14" t="s">
        <v>30</v>
      </c>
      <c r="U2791" s="14" t="s">
        <v>43</v>
      </c>
      <c r="V2791" s="14" t="s">
        <v>7375</v>
      </c>
    </row>
    <row r="2792" spans="1:22" ht="17.100000000000001" customHeight="1" x14ac:dyDescent="0.25">
      <c r="A2792" s="28" t="s">
        <v>7376</v>
      </c>
      <c r="B2792" s="10">
        <v>45293</v>
      </c>
      <c r="C2792" s="9">
        <f t="shared" si="43"/>
        <v>2024</v>
      </c>
      <c r="D2792" s="9" t="str">
        <f>TEXT(salestable[[#This Row],[OrderDate]],"MMM")</f>
        <v>Jan</v>
      </c>
      <c r="E2792" s="9" t="s">
        <v>7377</v>
      </c>
      <c r="F2792" s="9" t="s">
        <v>1465</v>
      </c>
      <c r="G2792" s="9" t="s">
        <v>469</v>
      </c>
      <c r="H2792" s="9" t="s">
        <v>470</v>
      </c>
      <c r="I2792" s="9" t="s">
        <v>38</v>
      </c>
      <c r="J2792" s="9" t="s">
        <v>79</v>
      </c>
      <c r="K2792" s="25">
        <v>1</v>
      </c>
      <c r="L2792" s="11">
        <v>500.67</v>
      </c>
      <c r="M2792" s="12">
        <v>0.1</v>
      </c>
      <c r="N2792" s="13">
        <v>54.07</v>
      </c>
      <c r="O2792" s="13">
        <v>5.66</v>
      </c>
      <c r="P2792" s="13">
        <v>510.33</v>
      </c>
      <c r="Q2792" s="9" t="s">
        <v>27</v>
      </c>
      <c r="R2792" s="9" t="s">
        <v>28</v>
      </c>
      <c r="S2792" s="9" t="s">
        <v>124</v>
      </c>
      <c r="T2792" s="9" t="s">
        <v>125</v>
      </c>
      <c r="U2792" s="9" t="s">
        <v>43</v>
      </c>
      <c r="V2792" s="9" t="s">
        <v>1202</v>
      </c>
    </row>
    <row r="2793" spans="1:22" ht="17.100000000000001" customHeight="1" x14ac:dyDescent="0.25">
      <c r="A2793" s="29" t="s">
        <v>7378</v>
      </c>
      <c r="B2793" s="15">
        <v>44072</v>
      </c>
      <c r="C2793" s="9">
        <f t="shared" si="43"/>
        <v>2020</v>
      </c>
      <c r="D2793" s="9" t="str">
        <f>TEXT(salestable[[#This Row],[OrderDate]],"MMM")</f>
        <v>Aug</v>
      </c>
      <c r="E2793" s="14" t="s">
        <v>7379</v>
      </c>
      <c r="F2793" s="14" t="s">
        <v>1137</v>
      </c>
      <c r="G2793" s="14" t="s">
        <v>469</v>
      </c>
      <c r="H2793" s="14" t="s">
        <v>470</v>
      </c>
      <c r="I2793" s="14" t="s">
        <v>38</v>
      </c>
      <c r="J2793" s="14" t="s">
        <v>26</v>
      </c>
      <c r="K2793" s="25">
        <v>3</v>
      </c>
      <c r="L2793" s="16">
        <v>266.70999999999998</v>
      </c>
      <c r="M2793" s="17">
        <v>0.1</v>
      </c>
      <c r="N2793" s="18">
        <v>36.01</v>
      </c>
      <c r="O2793" s="18">
        <v>3.93</v>
      </c>
      <c r="P2793" s="18">
        <v>760.06</v>
      </c>
      <c r="Q2793" s="14" t="s">
        <v>69</v>
      </c>
      <c r="R2793" s="14" t="s">
        <v>28</v>
      </c>
      <c r="S2793" s="14" t="s">
        <v>154</v>
      </c>
      <c r="T2793" s="14" t="s">
        <v>155</v>
      </c>
      <c r="U2793" s="14" t="s">
        <v>43</v>
      </c>
      <c r="V2793" s="14" t="s">
        <v>7380</v>
      </c>
    </row>
    <row r="2794" spans="1:22" ht="17.100000000000001" customHeight="1" x14ac:dyDescent="0.25">
      <c r="A2794" s="28" t="s">
        <v>7381</v>
      </c>
      <c r="B2794" s="10">
        <v>44411</v>
      </c>
      <c r="C2794" s="9">
        <f t="shared" si="43"/>
        <v>2021</v>
      </c>
      <c r="D2794" s="9" t="str">
        <f>TEXT(salestable[[#This Row],[OrderDate]],"MMM")</f>
        <v>Aug</v>
      </c>
      <c r="E2794" s="9" t="s">
        <v>7382</v>
      </c>
      <c r="F2794" s="9" t="s">
        <v>1379</v>
      </c>
      <c r="G2794" s="9" t="s">
        <v>592</v>
      </c>
      <c r="H2794" s="9" t="s">
        <v>593</v>
      </c>
      <c r="I2794" s="9" t="s">
        <v>108</v>
      </c>
      <c r="J2794" s="9" t="s">
        <v>123</v>
      </c>
      <c r="K2794" s="25">
        <v>2</v>
      </c>
      <c r="L2794" s="11">
        <v>128.52000000000001</v>
      </c>
      <c r="M2794" s="12">
        <v>0</v>
      </c>
      <c r="N2794" s="13">
        <v>30.84</v>
      </c>
      <c r="O2794" s="13">
        <v>5.84</v>
      </c>
      <c r="P2794" s="13">
        <v>293.72000000000003</v>
      </c>
      <c r="Q2794" s="9" t="s">
        <v>80</v>
      </c>
      <c r="R2794" s="9" t="s">
        <v>132</v>
      </c>
      <c r="S2794" s="9" t="s">
        <v>116</v>
      </c>
      <c r="T2794" s="9" t="s">
        <v>42</v>
      </c>
      <c r="U2794" s="9" t="s">
        <v>43</v>
      </c>
      <c r="V2794" s="9" t="s">
        <v>6818</v>
      </c>
    </row>
    <row r="2795" spans="1:22" ht="17.100000000000001" customHeight="1" x14ac:dyDescent="0.25">
      <c r="A2795" s="29" t="s">
        <v>7383</v>
      </c>
      <c r="B2795" s="15">
        <v>44517</v>
      </c>
      <c r="C2795" s="9">
        <f t="shared" si="43"/>
        <v>2021</v>
      </c>
      <c r="D2795" s="9" t="str">
        <f>TEXT(salestable[[#This Row],[OrderDate]],"MMM")</f>
        <v>Nov</v>
      </c>
      <c r="E2795" s="14" t="s">
        <v>7384</v>
      </c>
      <c r="F2795" s="14" t="s">
        <v>570</v>
      </c>
      <c r="G2795" s="14" t="s">
        <v>812</v>
      </c>
      <c r="H2795" s="14" t="s">
        <v>813</v>
      </c>
      <c r="I2795" s="14" t="s">
        <v>38</v>
      </c>
      <c r="J2795" s="14" t="s">
        <v>79</v>
      </c>
      <c r="K2795" s="25">
        <v>5</v>
      </c>
      <c r="L2795" s="16">
        <v>514.51</v>
      </c>
      <c r="M2795" s="17">
        <v>0</v>
      </c>
      <c r="N2795" s="18">
        <v>205.8</v>
      </c>
      <c r="O2795" s="18">
        <v>4.1500000000000004</v>
      </c>
      <c r="P2795" s="18">
        <v>2782.5</v>
      </c>
      <c r="Q2795" s="14" t="s">
        <v>27</v>
      </c>
      <c r="R2795" s="14" t="s">
        <v>28</v>
      </c>
      <c r="S2795" s="14" t="s">
        <v>139</v>
      </c>
      <c r="T2795" s="14" t="s">
        <v>140</v>
      </c>
      <c r="U2795" s="14" t="s">
        <v>31</v>
      </c>
      <c r="V2795" s="14" t="s">
        <v>2787</v>
      </c>
    </row>
    <row r="2796" spans="1:22" ht="17.100000000000001" customHeight="1" x14ac:dyDescent="0.25">
      <c r="A2796" s="28" t="s">
        <v>7385</v>
      </c>
      <c r="B2796" s="10">
        <v>45415</v>
      </c>
      <c r="C2796" s="9">
        <f t="shared" si="43"/>
        <v>2024</v>
      </c>
      <c r="D2796" s="9" t="str">
        <f>TEXT(salestable[[#This Row],[OrderDate]],"MMM")</f>
        <v>May</v>
      </c>
      <c r="E2796" s="9" t="s">
        <v>7386</v>
      </c>
      <c r="F2796" s="9" t="s">
        <v>214</v>
      </c>
      <c r="G2796" s="9" t="s">
        <v>945</v>
      </c>
      <c r="H2796" s="9" t="s">
        <v>946</v>
      </c>
      <c r="I2796" s="9" t="s">
        <v>98</v>
      </c>
      <c r="J2796" s="9" t="s">
        <v>109</v>
      </c>
      <c r="K2796" s="25">
        <v>4</v>
      </c>
      <c r="L2796" s="11">
        <v>133.26</v>
      </c>
      <c r="M2796" s="12">
        <v>0</v>
      </c>
      <c r="N2796" s="13">
        <v>0</v>
      </c>
      <c r="O2796" s="13">
        <v>4.87</v>
      </c>
      <c r="P2796" s="13">
        <v>537.91</v>
      </c>
      <c r="Q2796" s="9" t="s">
        <v>69</v>
      </c>
      <c r="R2796" s="9" t="s">
        <v>28</v>
      </c>
      <c r="S2796" s="9" t="s">
        <v>116</v>
      </c>
      <c r="T2796" s="9" t="s">
        <v>42</v>
      </c>
      <c r="U2796" s="9" t="s">
        <v>31</v>
      </c>
      <c r="V2796" s="9" t="s">
        <v>4531</v>
      </c>
    </row>
    <row r="2797" spans="1:22" ht="17.100000000000001" customHeight="1" x14ac:dyDescent="0.25">
      <c r="A2797" s="29" t="s">
        <v>7387</v>
      </c>
      <c r="B2797" s="15">
        <v>44313</v>
      </c>
      <c r="C2797" s="9">
        <f t="shared" si="43"/>
        <v>2021</v>
      </c>
      <c r="D2797" s="9" t="str">
        <f>TEXT(salestable[[#This Row],[OrderDate]],"MMM")</f>
        <v>Apr</v>
      </c>
      <c r="E2797" s="14" t="s">
        <v>7388</v>
      </c>
      <c r="F2797" s="14" t="s">
        <v>1257</v>
      </c>
      <c r="G2797" s="14" t="s">
        <v>945</v>
      </c>
      <c r="H2797" s="14" t="s">
        <v>946</v>
      </c>
      <c r="I2797" s="14" t="s">
        <v>98</v>
      </c>
      <c r="J2797" s="14" t="s">
        <v>58</v>
      </c>
      <c r="K2797" s="25">
        <v>1</v>
      </c>
      <c r="L2797" s="16">
        <v>357.58</v>
      </c>
      <c r="M2797" s="17">
        <v>0.1</v>
      </c>
      <c r="N2797" s="18">
        <v>16.09</v>
      </c>
      <c r="O2797" s="18">
        <v>10.19</v>
      </c>
      <c r="P2797" s="18">
        <v>348.1</v>
      </c>
      <c r="Q2797" s="14" t="s">
        <v>69</v>
      </c>
      <c r="R2797" s="14" t="s">
        <v>132</v>
      </c>
      <c r="S2797" s="14" t="s">
        <v>100</v>
      </c>
      <c r="T2797" s="14" t="s">
        <v>101</v>
      </c>
      <c r="U2797" s="14" t="s">
        <v>43</v>
      </c>
      <c r="V2797" s="14" t="s">
        <v>4502</v>
      </c>
    </row>
    <row r="2798" spans="1:22" ht="17.100000000000001" customHeight="1" x14ac:dyDescent="0.25">
      <c r="A2798" s="28" t="s">
        <v>7389</v>
      </c>
      <c r="B2798" s="10">
        <v>44962</v>
      </c>
      <c r="C2798" s="9">
        <f t="shared" si="43"/>
        <v>2023</v>
      </c>
      <c r="D2798" s="9" t="str">
        <f>TEXT(salestable[[#This Row],[OrderDate]],"MMM")</f>
        <v>Feb</v>
      </c>
      <c r="E2798" s="9" t="s">
        <v>7390</v>
      </c>
      <c r="F2798" s="9" t="s">
        <v>1614</v>
      </c>
      <c r="G2798" s="9" t="s">
        <v>151</v>
      </c>
      <c r="H2798" s="9" t="s">
        <v>152</v>
      </c>
      <c r="I2798" s="9" t="s">
        <v>108</v>
      </c>
      <c r="J2798" s="9" t="s">
        <v>123</v>
      </c>
      <c r="K2798" s="25">
        <v>5</v>
      </c>
      <c r="L2798" s="11">
        <v>278.75</v>
      </c>
      <c r="M2798" s="12">
        <v>0.15</v>
      </c>
      <c r="N2798" s="13">
        <v>94.78</v>
      </c>
      <c r="O2798" s="13">
        <v>14.41</v>
      </c>
      <c r="P2798" s="13">
        <v>1293.8800000000001</v>
      </c>
      <c r="Q2798" s="9" t="s">
        <v>69</v>
      </c>
      <c r="R2798" s="9" t="s">
        <v>132</v>
      </c>
      <c r="S2798" s="9" t="s">
        <v>166</v>
      </c>
      <c r="T2798" s="9" t="s">
        <v>167</v>
      </c>
      <c r="U2798" s="9" t="s">
        <v>43</v>
      </c>
      <c r="V2798" s="9" t="s">
        <v>5916</v>
      </c>
    </row>
    <row r="2799" spans="1:22" ht="17.100000000000001" customHeight="1" x14ac:dyDescent="0.25">
      <c r="A2799" s="29" t="s">
        <v>7391</v>
      </c>
      <c r="B2799" s="15">
        <v>45080</v>
      </c>
      <c r="C2799" s="9">
        <f t="shared" si="43"/>
        <v>2023</v>
      </c>
      <c r="D2799" s="9" t="str">
        <f>TEXT(salestable[[#This Row],[OrderDate]],"MMM")</f>
        <v>Jun</v>
      </c>
      <c r="E2799" s="14" t="s">
        <v>7392</v>
      </c>
      <c r="F2799" s="14" t="s">
        <v>1465</v>
      </c>
      <c r="G2799" s="14" t="s">
        <v>244</v>
      </c>
      <c r="H2799" s="14" t="s">
        <v>245</v>
      </c>
      <c r="I2799" s="14" t="s">
        <v>98</v>
      </c>
      <c r="J2799" s="14" t="s">
        <v>256</v>
      </c>
      <c r="K2799" s="25">
        <v>4</v>
      </c>
      <c r="L2799" s="16">
        <v>400.92</v>
      </c>
      <c r="M2799" s="17">
        <v>0</v>
      </c>
      <c r="N2799" s="18">
        <v>192.44</v>
      </c>
      <c r="O2799" s="18">
        <v>9.4600000000000009</v>
      </c>
      <c r="P2799" s="18">
        <v>1805.58</v>
      </c>
      <c r="Q2799" s="14" t="s">
        <v>80</v>
      </c>
      <c r="R2799" s="14" t="s">
        <v>28</v>
      </c>
      <c r="S2799" s="14" t="s">
        <v>81</v>
      </c>
      <c r="T2799" s="14" t="s">
        <v>82</v>
      </c>
      <c r="U2799" s="14" t="s">
        <v>31</v>
      </c>
      <c r="V2799" s="14" t="s">
        <v>1931</v>
      </c>
    </row>
    <row r="2800" spans="1:22" ht="17.100000000000001" customHeight="1" x14ac:dyDescent="0.25">
      <c r="A2800" s="28" t="s">
        <v>7393</v>
      </c>
      <c r="B2800" s="10">
        <v>44503</v>
      </c>
      <c r="C2800" s="9">
        <f t="shared" si="43"/>
        <v>2021</v>
      </c>
      <c r="D2800" s="9" t="str">
        <f>TEXT(salestable[[#This Row],[OrderDate]],"MMM")</f>
        <v>Nov</v>
      </c>
      <c r="E2800" s="9" t="s">
        <v>7394</v>
      </c>
      <c r="F2800" s="9" t="s">
        <v>1739</v>
      </c>
      <c r="G2800" s="9" t="s">
        <v>77</v>
      </c>
      <c r="H2800" s="9" t="s">
        <v>78</v>
      </c>
      <c r="I2800" s="9" t="s">
        <v>180</v>
      </c>
      <c r="J2800" s="9" t="s">
        <v>123</v>
      </c>
      <c r="K2800" s="25">
        <v>4</v>
      </c>
      <c r="L2800" s="11">
        <v>205.14</v>
      </c>
      <c r="M2800" s="12">
        <v>0</v>
      </c>
      <c r="N2800" s="13">
        <v>65.64</v>
      </c>
      <c r="O2800" s="13">
        <v>10.59</v>
      </c>
      <c r="P2800" s="13">
        <v>896.79</v>
      </c>
      <c r="Q2800" s="9" t="s">
        <v>80</v>
      </c>
      <c r="R2800" s="9" t="s">
        <v>28</v>
      </c>
      <c r="S2800" s="9" t="s">
        <v>145</v>
      </c>
      <c r="T2800" s="9" t="s">
        <v>146</v>
      </c>
      <c r="U2800" s="9" t="s">
        <v>91</v>
      </c>
      <c r="V2800" s="9" t="s">
        <v>6202</v>
      </c>
    </row>
    <row r="2801" spans="1:22" ht="17.100000000000001" customHeight="1" x14ac:dyDescent="0.25">
      <c r="A2801" s="29" t="s">
        <v>7395</v>
      </c>
      <c r="B2801" s="15">
        <v>44461</v>
      </c>
      <c r="C2801" s="9">
        <f t="shared" si="43"/>
        <v>2021</v>
      </c>
      <c r="D2801" s="9" t="str">
        <f>TEXT(salestable[[#This Row],[OrderDate]],"MMM")</f>
        <v>Sep</v>
      </c>
      <c r="E2801" s="14" t="s">
        <v>7396</v>
      </c>
      <c r="F2801" s="14" t="s">
        <v>2575</v>
      </c>
      <c r="G2801" s="14" t="s">
        <v>530</v>
      </c>
      <c r="H2801" s="14" t="s">
        <v>531</v>
      </c>
      <c r="I2801" s="14" t="s">
        <v>38</v>
      </c>
      <c r="J2801" s="14" t="s">
        <v>39</v>
      </c>
      <c r="K2801" s="25">
        <v>4</v>
      </c>
      <c r="L2801" s="16">
        <v>195.95</v>
      </c>
      <c r="M2801" s="17">
        <v>0.15</v>
      </c>
      <c r="N2801" s="18">
        <v>79.95</v>
      </c>
      <c r="O2801" s="18">
        <v>9.66</v>
      </c>
      <c r="P2801" s="18">
        <v>755.84</v>
      </c>
      <c r="Q2801" s="14" t="s">
        <v>69</v>
      </c>
      <c r="R2801" s="14" t="s">
        <v>28</v>
      </c>
      <c r="S2801" s="14" t="s">
        <v>210</v>
      </c>
      <c r="T2801" s="14" t="s">
        <v>42</v>
      </c>
      <c r="U2801" s="14" t="s">
        <v>43</v>
      </c>
      <c r="V2801" s="14" t="s">
        <v>3889</v>
      </c>
    </row>
    <row r="2802" spans="1:22" ht="17.100000000000001" customHeight="1" x14ac:dyDescent="0.25">
      <c r="A2802" s="28" t="s">
        <v>7397</v>
      </c>
      <c r="B2802" s="10">
        <v>44491</v>
      </c>
      <c r="C2802" s="9">
        <f t="shared" si="43"/>
        <v>2021</v>
      </c>
      <c r="D2802" s="9" t="str">
        <f>TEXT(salestable[[#This Row],[OrderDate]],"MMM")</f>
        <v>Oct</v>
      </c>
      <c r="E2802" s="9" t="s">
        <v>7398</v>
      </c>
      <c r="F2802" s="9" t="s">
        <v>706</v>
      </c>
      <c r="G2802" s="9" t="s">
        <v>492</v>
      </c>
      <c r="H2802" s="9" t="s">
        <v>493</v>
      </c>
      <c r="I2802" s="9" t="s">
        <v>108</v>
      </c>
      <c r="J2802" s="9" t="s">
        <v>123</v>
      </c>
      <c r="K2802" s="25">
        <v>1</v>
      </c>
      <c r="L2802" s="11">
        <v>374.35</v>
      </c>
      <c r="M2802" s="12">
        <v>0</v>
      </c>
      <c r="N2802" s="13">
        <v>0</v>
      </c>
      <c r="O2802" s="13">
        <v>11.67</v>
      </c>
      <c r="P2802" s="13">
        <v>386.02</v>
      </c>
      <c r="Q2802" s="9" t="s">
        <v>153</v>
      </c>
      <c r="R2802" s="9" t="s">
        <v>28</v>
      </c>
      <c r="S2802" s="9" t="s">
        <v>145</v>
      </c>
      <c r="T2802" s="9" t="s">
        <v>146</v>
      </c>
      <c r="U2802" s="9" t="s">
        <v>43</v>
      </c>
      <c r="V2802" s="9" t="s">
        <v>5206</v>
      </c>
    </row>
    <row r="2803" spans="1:22" ht="17.100000000000001" customHeight="1" x14ac:dyDescent="0.25">
      <c r="A2803" s="29" t="s">
        <v>7399</v>
      </c>
      <c r="B2803" s="15">
        <v>44492</v>
      </c>
      <c r="C2803" s="9">
        <f t="shared" si="43"/>
        <v>2021</v>
      </c>
      <c r="D2803" s="9" t="str">
        <f>TEXT(salestable[[#This Row],[OrderDate]],"MMM")</f>
        <v>Oct</v>
      </c>
      <c r="E2803" s="14" t="s">
        <v>7400</v>
      </c>
      <c r="F2803" s="14" t="s">
        <v>461</v>
      </c>
      <c r="G2803" s="14" t="s">
        <v>261</v>
      </c>
      <c r="H2803" s="14" t="s">
        <v>262</v>
      </c>
      <c r="I2803" s="14" t="s">
        <v>25</v>
      </c>
      <c r="J2803" s="14" t="s">
        <v>123</v>
      </c>
      <c r="K2803" s="25">
        <v>3</v>
      </c>
      <c r="L2803" s="16">
        <v>585.59</v>
      </c>
      <c r="M2803" s="17">
        <v>0.2</v>
      </c>
      <c r="N2803" s="18">
        <v>252.97</v>
      </c>
      <c r="O2803" s="18">
        <v>2.64</v>
      </c>
      <c r="P2803" s="18">
        <v>1661.03</v>
      </c>
      <c r="Q2803" s="14" t="s">
        <v>59</v>
      </c>
      <c r="R2803" s="14" t="s">
        <v>28</v>
      </c>
      <c r="S2803" s="14" t="s">
        <v>210</v>
      </c>
      <c r="T2803" s="14" t="s">
        <v>42</v>
      </c>
      <c r="U2803" s="14" t="s">
        <v>43</v>
      </c>
      <c r="V2803" s="14" t="s">
        <v>4145</v>
      </c>
    </row>
    <row r="2804" spans="1:22" ht="17.100000000000001" customHeight="1" x14ac:dyDescent="0.25">
      <c r="A2804" s="28" t="s">
        <v>7401</v>
      </c>
      <c r="B2804" s="10">
        <v>45286</v>
      </c>
      <c r="C2804" s="9">
        <f t="shared" si="43"/>
        <v>2023</v>
      </c>
      <c r="D2804" s="9" t="str">
        <f>TEXT(salestable[[#This Row],[OrderDate]],"MMM")</f>
        <v>Dec</v>
      </c>
      <c r="E2804" s="9" t="s">
        <v>7402</v>
      </c>
      <c r="F2804" s="9" t="s">
        <v>443</v>
      </c>
      <c r="G2804" s="9" t="s">
        <v>226</v>
      </c>
      <c r="H2804" s="9" t="s">
        <v>227</v>
      </c>
      <c r="I2804" s="9" t="s">
        <v>98</v>
      </c>
      <c r="J2804" s="9" t="s">
        <v>123</v>
      </c>
      <c r="K2804" s="25">
        <v>1</v>
      </c>
      <c r="L2804" s="11">
        <v>574.99</v>
      </c>
      <c r="M2804" s="12">
        <v>0.15</v>
      </c>
      <c r="N2804" s="13">
        <v>39.1</v>
      </c>
      <c r="O2804" s="13">
        <v>3.9</v>
      </c>
      <c r="P2804" s="13">
        <v>531.74</v>
      </c>
      <c r="Q2804" s="9" t="s">
        <v>27</v>
      </c>
      <c r="R2804" s="9" t="s">
        <v>28</v>
      </c>
      <c r="S2804" s="9" t="s">
        <v>41</v>
      </c>
      <c r="T2804" s="9" t="s">
        <v>42</v>
      </c>
      <c r="U2804" s="9" t="s">
        <v>31</v>
      </c>
      <c r="V2804" s="9" t="s">
        <v>1872</v>
      </c>
    </row>
    <row r="2805" spans="1:22" ht="17.100000000000001" customHeight="1" x14ac:dyDescent="0.25">
      <c r="A2805" s="29" t="s">
        <v>7403</v>
      </c>
      <c r="B2805" s="15">
        <v>44635</v>
      </c>
      <c r="C2805" s="9">
        <f t="shared" si="43"/>
        <v>2022</v>
      </c>
      <c r="D2805" s="9" t="str">
        <f>TEXT(salestable[[#This Row],[OrderDate]],"MMM")</f>
        <v>Mar</v>
      </c>
      <c r="E2805" s="14" t="s">
        <v>7404</v>
      </c>
      <c r="F2805" s="14" t="s">
        <v>171</v>
      </c>
      <c r="G2805" s="14" t="s">
        <v>23</v>
      </c>
      <c r="H2805" s="14" t="s">
        <v>24</v>
      </c>
      <c r="I2805" s="14" t="s">
        <v>98</v>
      </c>
      <c r="J2805" s="14" t="s">
        <v>79</v>
      </c>
      <c r="K2805" s="25">
        <v>2</v>
      </c>
      <c r="L2805" s="16">
        <v>41.16</v>
      </c>
      <c r="M2805" s="17">
        <v>0.15</v>
      </c>
      <c r="N2805" s="18">
        <v>5.6</v>
      </c>
      <c r="O2805" s="18">
        <v>7.99</v>
      </c>
      <c r="P2805" s="18">
        <v>83.56</v>
      </c>
      <c r="Q2805" s="14" t="s">
        <v>69</v>
      </c>
      <c r="R2805" s="14" t="s">
        <v>28</v>
      </c>
      <c r="S2805" s="14" t="s">
        <v>166</v>
      </c>
      <c r="T2805" s="14" t="s">
        <v>167</v>
      </c>
      <c r="U2805" s="14" t="s">
        <v>43</v>
      </c>
      <c r="V2805" s="14" t="s">
        <v>7405</v>
      </c>
    </row>
    <row r="2806" spans="1:22" ht="17.100000000000001" customHeight="1" x14ac:dyDescent="0.25">
      <c r="A2806" s="28" t="s">
        <v>7406</v>
      </c>
      <c r="B2806" s="10">
        <v>45509</v>
      </c>
      <c r="C2806" s="9">
        <f t="shared" si="43"/>
        <v>2024</v>
      </c>
      <c r="D2806" s="9" t="str">
        <f>TEXT(salestable[[#This Row],[OrderDate]],"MMM")</f>
        <v>Aug</v>
      </c>
      <c r="E2806" s="9" t="s">
        <v>7407</v>
      </c>
      <c r="F2806" s="9" t="s">
        <v>1825</v>
      </c>
      <c r="G2806" s="9" t="s">
        <v>380</v>
      </c>
      <c r="H2806" s="9" t="s">
        <v>381</v>
      </c>
      <c r="I2806" s="9" t="s">
        <v>108</v>
      </c>
      <c r="J2806" s="9" t="s">
        <v>354</v>
      </c>
      <c r="K2806" s="25">
        <v>2</v>
      </c>
      <c r="L2806" s="11">
        <v>349.74</v>
      </c>
      <c r="M2806" s="12">
        <v>0</v>
      </c>
      <c r="N2806" s="13">
        <v>34.97</v>
      </c>
      <c r="O2806" s="13">
        <v>14.66</v>
      </c>
      <c r="P2806" s="13">
        <v>749.11</v>
      </c>
      <c r="Q2806" s="9" t="s">
        <v>69</v>
      </c>
      <c r="R2806" s="9" t="s">
        <v>28</v>
      </c>
      <c r="S2806" s="9" t="s">
        <v>228</v>
      </c>
      <c r="T2806" s="9" t="s">
        <v>82</v>
      </c>
      <c r="U2806" s="9" t="s">
        <v>43</v>
      </c>
      <c r="V2806" s="9" t="s">
        <v>7408</v>
      </c>
    </row>
    <row r="2807" spans="1:22" ht="17.100000000000001" customHeight="1" x14ac:dyDescent="0.25">
      <c r="A2807" s="29" t="s">
        <v>7409</v>
      </c>
      <c r="B2807" s="15">
        <v>44249</v>
      </c>
      <c r="C2807" s="9">
        <f t="shared" si="43"/>
        <v>2021</v>
      </c>
      <c r="D2807" s="9" t="str">
        <f>TEXT(salestable[[#This Row],[OrderDate]],"MMM")</f>
        <v>Feb</v>
      </c>
      <c r="E2807" s="14" t="s">
        <v>7410</v>
      </c>
      <c r="F2807" s="14" t="s">
        <v>120</v>
      </c>
      <c r="G2807" s="14" t="s">
        <v>783</v>
      </c>
      <c r="H2807" s="14" t="s">
        <v>784</v>
      </c>
      <c r="I2807" s="14" t="s">
        <v>98</v>
      </c>
      <c r="J2807" s="14" t="s">
        <v>68</v>
      </c>
      <c r="K2807" s="25">
        <v>4</v>
      </c>
      <c r="L2807" s="16">
        <v>16.72</v>
      </c>
      <c r="M2807" s="17">
        <v>0.1</v>
      </c>
      <c r="N2807" s="18">
        <v>4.82</v>
      </c>
      <c r="O2807" s="18">
        <v>4.5999999999999996</v>
      </c>
      <c r="P2807" s="18">
        <v>69.61</v>
      </c>
      <c r="Q2807" s="14" t="s">
        <v>153</v>
      </c>
      <c r="R2807" s="14" t="s">
        <v>28</v>
      </c>
      <c r="S2807" s="14" t="s">
        <v>182</v>
      </c>
      <c r="T2807" s="14" t="s">
        <v>183</v>
      </c>
      <c r="U2807" s="14" t="s">
        <v>72</v>
      </c>
      <c r="V2807" s="14" t="s">
        <v>7411</v>
      </c>
    </row>
    <row r="2808" spans="1:22" ht="17.100000000000001" customHeight="1" x14ac:dyDescent="0.25">
      <c r="A2808" s="28" t="s">
        <v>7412</v>
      </c>
      <c r="B2808" s="10">
        <v>44818</v>
      </c>
      <c r="C2808" s="9">
        <f t="shared" si="43"/>
        <v>2022</v>
      </c>
      <c r="D2808" s="9" t="str">
        <f>TEXT(salestable[[#This Row],[OrderDate]],"MMM")</f>
        <v>Sep</v>
      </c>
      <c r="E2808" s="9" t="s">
        <v>7413</v>
      </c>
      <c r="F2808" s="9" t="s">
        <v>497</v>
      </c>
      <c r="G2808" s="9" t="s">
        <v>386</v>
      </c>
      <c r="H2808" s="9" t="s">
        <v>387</v>
      </c>
      <c r="I2808" s="9" t="s">
        <v>25</v>
      </c>
      <c r="J2808" s="9" t="s">
        <v>58</v>
      </c>
      <c r="K2808" s="25">
        <v>3</v>
      </c>
      <c r="L2808" s="11">
        <v>418.66</v>
      </c>
      <c r="M2808" s="12">
        <v>0.1</v>
      </c>
      <c r="N2808" s="13">
        <v>90.43</v>
      </c>
      <c r="O2808" s="13">
        <v>9.91</v>
      </c>
      <c r="P2808" s="13">
        <v>1230.72</v>
      </c>
      <c r="Q2808" s="9" t="s">
        <v>40</v>
      </c>
      <c r="R2808" s="9" t="s">
        <v>70</v>
      </c>
      <c r="S2808" s="9" t="s">
        <v>71</v>
      </c>
      <c r="T2808" s="9" t="s">
        <v>42</v>
      </c>
      <c r="U2808" s="9" t="s">
        <v>31</v>
      </c>
      <c r="V2808" s="9" t="s">
        <v>1675</v>
      </c>
    </row>
    <row r="2809" spans="1:22" ht="17.100000000000001" customHeight="1" x14ac:dyDescent="0.25">
      <c r="A2809" s="29" t="s">
        <v>7414</v>
      </c>
      <c r="B2809" s="15">
        <v>45309</v>
      </c>
      <c r="C2809" s="9">
        <f t="shared" si="43"/>
        <v>2024</v>
      </c>
      <c r="D2809" s="9" t="str">
        <f>TEXT(salestable[[#This Row],[OrderDate]],"MMM")</f>
        <v>Jan</v>
      </c>
      <c r="E2809" s="14" t="s">
        <v>7415</v>
      </c>
      <c r="F2809" s="14" t="s">
        <v>1241</v>
      </c>
      <c r="G2809" s="14" t="s">
        <v>172</v>
      </c>
      <c r="H2809" s="14" t="s">
        <v>173</v>
      </c>
      <c r="I2809" s="14" t="s">
        <v>50</v>
      </c>
      <c r="J2809" s="14" t="s">
        <v>58</v>
      </c>
      <c r="K2809" s="25">
        <v>5</v>
      </c>
      <c r="L2809" s="16">
        <v>433.26</v>
      </c>
      <c r="M2809" s="17">
        <v>0.1</v>
      </c>
      <c r="N2809" s="18">
        <v>155.97</v>
      </c>
      <c r="O2809" s="18">
        <v>3.07</v>
      </c>
      <c r="P2809" s="18">
        <v>2108.71</v>
      </c>
      <c r="Q2809" s="14" t="s">
        <v>80</v>
      </c>
      <c r="R2809" s="14" t="s">
        <v>28</v>
      </c>
      <c r="S2809" s="14" t="s">
        <v>188</v>
      </c>
      <c r="T2809" s="14" t="s">
        <v>82</v>
      </c>
      <c r="U2809" s="14" t="s">
        <v>43</v>
      </c>
      <c r="V2809" s="14" t="s">
        <v>1826</v>
      </c>
    </row>
    <row r="2810" spans="1:22" ht="17.100000000000001" customHeight="1" x14ac:dyDescent="0.25">
      <c r="A2810" s="28" t="s">
        <v>7416</v>
      </c>
      <c r="B2810" s="10">
        <v>45014</v>
      </c>
      <c r="C2810" s="9">
        <f t="shared" si="43"/>
        <v>2023</v>
      </c>
      <c r="D2810" s="9" t="str">
        <f>TEXT(salestable[[#This Row],[OrderDate]],"MMM")</f>
        <v>Mar</v>
      </c>
      <c r="E2810" s="9" t="s">
        <v>5465</v>
      </c>
      <c r="F2810" s="9" t="s">
        <v>2440</v>
      </c>
      <c r="G2810" s="9" t="s">
        <v>114</v>
      </c>
      <c r="H2810" s="9" t="s">
        <v>115</v>
      </c>
      <c r="I2810" s="9" t="s">
        <v>25</v>
      </c>
      <c r="J2810" s="9" t="s">
        <v>263</v>
      </c>
      <c r="K2810" s="25">
        <v>3</v>
      </c>
      <c r="L2810" s="11">
        <v>129.77000000000001</v>
      </c>
      <c r="M2810" s="12">
        <v>0</v>
      </c>
      <c r="N2810" s="13">
        <v>31.14</v>
      </c>
      <c r="O2810" s="13">
        <v>6.47</v>
      </c>
      <c r="P2810" s="13">
        <v>426.92</v>
      </c>
      <c r="Q2810" s="9" t="s">
        <v>80</v>
      </c>
      <c r="R2810" s="9" t="s">
        <v>132</v>
      </c>
      <c r="S2810" s="9" t="s">
        <v>116</v>
      </c>
      <c r="T2810" s="9" t="s">
        <v>42</v>
      </c>
      <c r="U2810" s="9" t="s">
        <v>31</v>
      </c>
      <c r="V2810" s="9" t="s">
        <v>2849</v>
      </c>
    </row>
    <row r="2811" spans="1:22" ht="17.100000000000001" customHeight="1" x14ac:dyDescent="0.25">
      <c r="A2811" s="29" t="s">
        <v>7417</v>
      </c>
      <c r="B2811" s="15">
        <v>45377</v>
      </c>
      <c r="C2811" s="9">
        <f t="shared" si="43"/>
        <v>2024</v>
      </c>
      <c r="D2811" s="9" t="str">
        <f>TEXT(salestable[[#This Row],[OrderDate]],"MMM")</f>
        <v>Mar</v>
      </c>
      <c r="E2811" s="14" t="s">
        <v>7418</v>
      </c>
      <c r="F2811" s="14" t="s">
        <v>974</v>
      </c>
      <c r="G2811" s="14" t="s">
        <v>114</v>
      </c>
      <c r="H2811" s="14" t="s">
        <v>115</v>
      </c>
      <c r="I2811" s="14" t="s">
        <v>180</v>
      </c>
      <c r="J2811" s="14" t="s">
        <v>79</v>
      </c>
      <c r="K2811" s="25">
        <v>4</v>
      </c>
      <c r="L2811" s="16">
        <v>416.26</v>
      </c>
      <c r="M2811" s="17">
        <v>0</v>
      </c>
      <c r="N2811" s="18">
        <v>199.8</v>
      </c>
      <c r="O2811" s="18">
        <v>8.5500000000000007</v>
      </c>
      <c r="P2811" s="18">
        <v>1873.39</v>
      </c>
      <c r="Q2811" s="14" t="s">
        <v>27</v>
      </c>
      <c r="R2811" s="14" t="s">
        <v>28</v>
      </c>
      <c r="S2811" s="14" t="s">
        <v>51</v>
      </c>
      <c r="T2811" s="14" t="s">
        <v>42</v>
      </c>
      <c r="U2811" s="14" t="s">
        <v>43</v>
      </c>
      <c r="V2811" s="14" t="s">
        <v>3005</v>
      </c>
    </row>
    <row r="2812" spans="1:22" ht="17.100000000000001" customHeight="1" x14ac:dyDescent="0.25">
      <c r="A2812" s="28" t="s">
        <v>7419</v>
      </c>
      <c r="B2812" s="10">
        <v>44480</v>
      </c>
      <c r="C2812" s="9">
        <f t="shared" si="43"/>
        <v>2021</v>
      </c>
      <c r="D2812" s="9" t="str">
        <f>TEXT(salestable[[#This Row],[OrderDate]],"MMM")</f>
        <v>Oct</v>
      </c>
      <c r="E2812" s="9" t="s">
        <v>7420</v>
      </c>
      <c r="F2812" s="9" t="s">
        <v>772</v>
      </c>
      <c r="G2812" s="9" t="s">
        <v>945</v>
      </c>
      <c r="H2812" s="9" t="s">
        <v>946</v>
      </c>
      <c r="I2812" s="9" t="s">
        <v>98</v>
      </c>
      <c r="J2812" s="9" t="s">
        <v>263</v>
      </c>
      <c r="K2812" s="25">
        <v>2</v>
      </c>
      <c r="L2812" s="11">
        <v>54.87</v>
      </c>
      <c r="M2812" s="12">
        <v>0</v>
      </c>
      <c r="N2812" s="13">
        <v>8.7799999999999994</v>
      </c>
      <c r="O2812" s="13">
        <v>4.0199999999999996</v>
      </c>
      <c r="P2812" s="13">
        <v>122.54</v>
      </c>
      <c r="Q2812" s="9" t="s">
        <v>153</v>
      </c>
      <c r="R2812" s="9" t="s">
        <v>28</v>
      </c>
      <c r="S2812" s="9" t="s">
        <v>182</v>
      </c>
      <c r="T2812" s="9" t="s">
        <v>183</v>
      </c>
      <c r="U2812" s="9" t="s">
        <v>43</v>
      </c>
      <c r="V2812" s="9" t="s">
        <v>3276</v>
      </c>
    </row>
    <row r="2813" spans="1:22" ht="17.100000000000001" customHeight="1" x14ac:dyDescent="0.25">
      <c r="A2813" s="29" t="s">
        <v>7421</v>
      </c>
      <c r="B2813" s="15">
        <v>44799</v>
      </c>
      <c r="C2813" s="9">
        <f t="shared" si="43"/>
        <v>2022</v>
      </c>
      <c r="D2813" s="9" t="str">
        <f>TEXT(salestable[[#This Row],[OrderDate]],"MMM")</f>
        <v>Aug</v>
      </c>
      <c r="E2813" s="14" t="s">
        <v>7422</v>
      </c>
      <c r="F2813" s="14" t="s">
        <v>433</v>
      </c>
      <c r="G2813" s="14" t="s">
        <v>202</v>
      </c>
      <c r="H2813" s="14" t="s">
        <v>203</v>
      </c>
      <c r="I2813" s="14" t="s">
        <v>25</v>
      </c>
      <c r="J2813" s="14" t="s">
        <v>109</v>
      </c>
      <c r="K2813" s="25">
        <v>3</v>
      </c>
      <c r="L2813" s="16">
        <v>86.51</v>
      </c>
      <c r="M2813" s="17">
        <v>0</v>
      </c>
      <c r="N2813" s="18">
        <v>31.14</v>
      </c>
      <c r="O2813" s="18">
        <v>2.4700000000000002</v>
      </c>
      <c r="P2813" s="18">
        <v>293.14</v>
      </c>
      <c r="Q2813" s="14" t="s">
        <v>69</v>
      </c>
      <c r="R2813" s="14" t="s">
        <v>28</v>
      </c>
      <c r="S2813" s="14" t="s">
        <v>166</v>
      </c>
      <c r="T2813" s="14" t="s">
        <v>167</v>
      </c>
      <c r="U2813" s="14" t="s">
        <v>31</v>
      </c>
      <c r="V2813" s="14" t="s">
        <v>3330</v>
      </c>
    </row>
    <row r="2814" spans="1:22" ht="17.100000000000001" customHeight="1" x14ac:dyDescent="0.25">
      <c r="A2814" s="28" t="s">
        <v>7423</v>
      </c>
      <c r="B2814" s="10">
        <v>44420</v>
      </c>
      <c r="C2814" s="9">
        <f t="shared" si="43"/>
        <v>2021</v>
      </c>
      <c r="D2814" s="9" t="str">
        <f>TEXT(salestable[[#This Row],[OrderDate]],"MMM")</f>
        <v>Aug</v>
      </c>
      <c r="E2814" s="9" t="s">
        <v>7424</v>
      </c>
      <c r="F2814" s="9" t="s">
        <v>656</v>
      </c>
      <c r="G2814" s="9" t="s">
        <v>77</v>
      </c>
      <c r="H2814" s="9" t="s">
        <v>78</v>
      </c>
      <c r="I2814" s="9" t="s">
        <v>25</v>
      </c>
      <c r="J2814" s="9" t="s">
        <v>256</v>
      </c>
      <c r="K2814" s="25">
        <v>2</v>
      </c>
      <c r="L2814" s="11">
        <v>311.58999999999997</v>
      </c>
      <c r="M2814" s="12">
        <v>0</v>
      </c>
      <c r="N2814" s="13">
        <v>49.85</v>
      </c>
      <c r="O2814" s="13">
        <v>8.65</v>
      </c>
      <c r="P2814" s="13">
        <v>681.68</v>
      </c>
      <c r="Q2814" s="9" t="s">
        <v>69</v>
      </c>
      <c r="R2814" s="9" t="s">
        <v>28</v>
      </c>
      <c r="S2814" s="9" t="s">
        <v>145</v>
      </c>
      <c r="T2814" s="9" t="s">
        <v>146</v>
      </c>
      <c r="U2814" s="9" t="s">
        <v>43</v>
      </c>
      <c r="V2814" s="9" t="s">
        <v>1003</v>
      </c>
    </row>
    <row r="2815" spans="1:22" ht="17.100000000000001" customHeight="1" x14ac:dyDescent="0.25">
      <c r="A2815" s="29" t="s">
        <v>7425</v>
      </c>
      <c r="B2815" s="15">
        <v>44931</v>
      </c>
      <c r="C2815" s="9">
        <f t="shared" si="43"/>
        <v>2023</v>
      </c>
      <c r="D2815" s="9" t="str">
        <f>TEXT(salestable[[#This Row],[OrderDate]],"MMM")</f>
        <v>Jan</v>
      </c>
      <c r="E2815" s="14" t="s">
        <v>7426</v>
      </c>
      <c r="F2815" s="14" t="s">
        <v>706</v>
      </c>
      <c r="G2815" s="14" t="s">
        <v>130</v>
      </c>
      <c r="H2815" s="14" t="s">
        <v>131</v>
      </c>
      <c r="I2815" s="14" t="s">
        <v>108</v>
      </c>
      <c r="J2815" s="14" t="s">
        <v>263</v>
      </c>
      <c r="K2815" s="25">
        <v>4</v>
      </c>
      <c r="L2815" s="16">
        <v>223.01</v>
      </c>
      <c r="M2815" s="17">
        <v>0.15</v>
      </c>
      <c r="N2815" s="18">
        <v>0</v>
      </c>
      <c r="O2815" s="18">
        <v>12.39</v>
      </c>
      <c r="P2815" s="18">
        <v>770.62</v>
      </c>
      <c r="Q2815" s="14" t="s">
        <v>80</v>
      </c>
      <c r="R2815" s="14" t="s">
        <v>132</v>
      </c>
      <c r="S2815" s="14" t="s">
        <v>51</v>
      </c>
      <c r="T2815" s="14" t="s">
        <v>42</v>
      </c>
      <c r="U2815" s="14" t="s">
        <v>43</v>
      </c>
      <c r="V2815" s="14" t="s">
        <v>1678</v>
      </c>
    </row>
    <row r="2816" spans="1:22" ht="17.100000000000001" customHeight="1" x14ac:dyDescent="0.25">
      <c r="A2816" s="28" t="s">
        <v>7427</v>
      </c>
      <c r="B2816" s="10">
        <v>44339</v>
      </c>
      <c r="C2816" s="9">
        <f t="shared" si="43"/>
        <v>2021</v>
      </c>
      <c r="D2816" s="9" t="str">
        <f>TEXT(salestable[[#This Row],[OrderDate]],"MMM")</f>
        <v>May</v>
      </c>
      <c r="E2816" s="9" t="s">
        <v>7428</v>
      </c>
      <c r="F2816" s="9" t="s">
        <v>232</v>
      </c>
      <c r="G2816" s="9" t="s">
        <v>87</v>
      </c>
      <c r="H2816" s="9" t="s">
        <v>88</v>
      </c>
      <c r="I2816" s="9" t="s">
        <v>38</v>
      </c>
      <c r="J2816" s="9" t="s">
        <v>263</v>
      </c>
      <c r="K2816" s="25">
        <v>3</v>
      </c>
      <c r="L2816" s="11">
        <v>561.17999999999995</v>
      </c>
      <c r="M2816" s="12">
        <v>0.15</v>
      </c>
      <c r="N2816" s="13">
        <v>71.55</v>
      </c>
      <c r="O2816" s="13">
        <v>0.42</v>
      </c>
      <c r="P2816" s="13">
        <v>1502.98</v>
      </c>
      <c r="Q2816" s="9" t="s">
        <v>27</v>
      </c>
      <c r="R2816" s="9" t="s">
        <v>28</v>
      </c>
      <c r="S2816" s="9" t="s">
        <v>100</v>
      </c>
      <c r="T2816" s="9" t="s">
        <v>101</v>
      </c>
      <c r="U2816" s="9" t="s">
        <v>43</v>
      </c>
      <c r="V2816" s="9" t="s">
        <v>2665</v>
      </c>
    </row>
    <row r="2817" spans="1:22" ht="17.100000000000001" customHeight="1" x14ac:dyDescent="0.25">
      <c r="A2817" s="29" t="s">
        <v>7429</v>
      </c>
      <c r="B2817" s="15">
        <v>44271</v>
      </c>
      <c r="C2817" s="9">
        <f t="shared" si="43"/>
        <v>2021</v>
      </c>
      <c r="D2817" s="9" t="str">
        <f>TEXT(salestable[[#This Row],[OrderDate]],"MMM")</f>
        <v>Mar</v>
      </c>
      <c r="E2817" s="14" t="s">
        <v>7430</v>
      </c>
      <c r="F2817" s="14" t="s">
        <v>566</v>
      </c>
      <c r="G2817" s="14" t="s">
        <v>96</v>
      </c>
      <c r="H2817" s="14" t="s">
        <v>97</v>
      </c>
      <c r="I2817" s="14" t="s">
        <v>25</v>
      </c>
      <c r="J2817" s="14" t="s">
        <v>39</v>
      </c>
      <c r="K2817" s="25">
        <v>4</v>
      </c>
      <c r="L2817" s="16">
        <v>371.44</v>
      </c>
      <c r="M2817" s="17">
        <v>0.1</v>
      </c>
      <c r="N2817" s="18">
        <v>106.97</v>
      </c>
      <c r="O2817" s="18">
        <v>2.21</v>
      </c>
      <c r="P2817" s="18">
        <v>1446.36</v>
      </c>
      <c r="Q2817" s="14" t="s">
        <v>80</v>
      </c>
      <c r="R2817" s="14" t="s">
        <v>28</v>
      </c>
      <c r="S2817" s="14" t="s">
        <v>166</v>
      </c>
      <c r="T2817" s="14" t="s">
        <v>167</v>
      </c>
      <c r="U2817" s="14" t="s">
        <v>43</v>
      </c>
      <c r="V2817" s="14" t="s">
        <v>4652</v>
      </c>
    </row>
    <row r="2818" spans="1:22" ht="17.100000000000001" customHeight="1" x14ac:dyDescent="0.25">
      <c r="A2818" s="28" t="s">
        <v>7431</v>
      </c>
      <c r="B2818" s="10">
        <v>45108</v>
      </c>
      <c r="C2818" s="9">
        <f t="shared" si="43"/>
        <v>2023</v>
      </c>
      <c r="D2818" s="9" t="str">
        <f>TEXT(salestable[[#This Row],[OrderDate]],"MMM")</f>
        <v>Jul</v>
      </c>
      <c r="E2818" s="9" t="s">
        <v>7432</v>
      </c>
      <c r="F2818" s="9" t="s">
        <v>22</v>
      </c>
      <c r="G2818" s="9" t="s">
        <v>48</v>
      </c>
      <c r="H2818" s="9" t="s">
        <v>49</v>
      </c>
      <c r="I2818" s="9" t="s">
        <v>25</v>
      </c>
      <c r="J2818" s="9" t="s">
        <v>68</v>
      </c>
      <c r="K2818" s="25">
        <v>3</v>
      </c>
      <c r="L2818" s="11">
        <v>414.01</v>
      </c>
      <c r="M2818" s="12">
        <v>0</v>
      </c>
      <c r="N2818" s="13">
        <v>149.04</v>
      </c>
      <c r="O2818" s="13">
        <v>3.08</v>
      </c>
      <c r="P2818" s="13">
        <v>1394.15</v>
      </c>
      <c r="Q2818" s="9" t="s">
        <v>153</v>
      </c>
      <c r="R2818" s="9" t="s">
        <v>28</v>
      </c>
      <c r="S2818" s="9" t="s">
        <v>81</v>
      </c>
      <c r="T2818" s="9" t="s">
        <v>82</v>
      </c>
      <c r="U2818" s="9" t="s">
        <v>43</v>
      </c>
      <c r="V2818" s="9" t="s">
        <v>7433</v>
      </c>
    </row>
    <row r="2819" spans="1:22" ht="17.100000000000001" customHeight="1" x14ac:dyDescent="0.25">
      <c r="A2819" s="29" t="s">
        <v>7434</v>
      </c>
      <c r="B2819" s="15">
        <v>44751</v>
      </c>
      <c r="C2819" s="9">
        <f t="shared" si="43"/>
        <v>2022</v>
      </c>
      <c r="D2819" s="9" t="str">
        <f>TEXT(salestable[[#This Row],[OrderDate]],"MMM")</f>
        <v>Jul</v>
      </c>
      <c r="E2819" s="14" t="s">
        <v>7435</v>
      </c>
      <c r="F2819" s="14" t="s">
        <v>351</v>
      </c>
      <c r="G2819" s="14" t="s">
        <v>23</v>
      </c>
      <c r="H2819" s="14" t="s">
        <v>24</v>
      </c>
      <c r="I2819" s="14" t="s">
        <v>50</v>
      </c>
      <c r="J2819" s="14" t="s">
        <v>68</v>
      </c>
      <c r="K2819" s="25">
        <v>1</v>
      </c>
      <c r="L2819" s="16">
        <v>497.79</v>
      </c>
      <c r="M2819" s="17">
        <v>0.1</v>
      </c>
      <c r="N2819" s="18">
        <v>35.840000000000003</v>
      </c>
      <c r="O2819" s="18">
        <v>14.86</v>
      </c>
      <c r="P2819" s="18">
        <v>498.71</v>
      </c>
      <c r="Q2819" s="14" t="s">
        <v>27</v>
      </c>
      <c r="R2819" s="14" t="s">
        <v>28</v>
      </c>
      <c r="S2819" s="14" t="s">
        <v>154</v>
      </c>
      <c r="T2819" s="14" t="s">
        <v>155</v>
      </c>
      <c r="U2819" s="14" t="s">
        <v>43</v>
      </c>
      <c r="V2819" s="14" t="s">
        <v>3302</v>
      </c>
    </row>
    <row r="2820" spans="1:22" ht="17.100000000000001" customHeight="1" x14ac:dyDescent="0.25">
      <c r="A2820" s="28" t="s">
        <v>7436</v>
      </c>
      <c r="B2820" s="10">
        <v>44600</v>
      </c>
      <c r="C2820" s="9">
        <f t="shared" ref="C2820:C2883" si="44">YEAR(B2820)</f>
        <v>2022</v>
      </c>
      <c r="D2820" s="9" t="str">
        <f>TEXT(salestable[[#This Row],[OrderDate]],"MMM")</f>
        <v>Feb</v>
      </c>
      <c r="E2820" s="9" t="s">
        <v>7437</v>
      </c>
      <c r="F2820" s="9" t="s">
        <v>497</v>
      </c>
      <c r="G2820" s="9" t="s">
        <v>130</v>
      </c>
      <c r="H2820" s="9" t="s">
        <v>131</v>
      </c>
      <c r="I2820" s="9" t="s">
        <v>108</v>
      </c>
      <c r="J2820" s="9" t="s">
        <v>109</v>
      </c>
      <c r="K2820" s="25">
        <v>2</v>
      </c>
      <c r="L2820" s="11">
        <v>494.44</v>
      </c>
      <c r="M2820" s="12">
        <v>0</v>
      </c>
      <c r="N2820" s="13">
        <v>49.44</v>
      </c>
      <c r="O2820" s="13">
        <v>2.14</v>
      </c>
      <c r="P2820" s="13">
        <v>1040.46</v>
      </c>
      <c r="Q2820" s="9" t="s">
        <v>69</v>
      </c>
      <c r="R2820" s="9" t="s">
        <v>28</v>
      </c>
      <c r="S2820" s="9" t="s">
        <v>100</v>
      </c>
      <c r="T2820" s="9" t="s">
        <v>101</v>
      </c>
      <c r="U2820" s="9" t="s">
        <v>31</v>
      </c>
      <c r="V2820" s="9" t="s">
        <v>4148</v>
      </c>
    </row>
    <row r="2821" spans="1:22" ht="17.100000000000001" customHeight="1" x14ac:dyDescent="0.25">
      <c r="A2821" s="29" t="s">
        <v>7438</v>
      </c>
      <c r="B2821" s="15">
        <v>45174</v>
      </c>
      <c r="C2821" s="9">
        <f t="shared" si="44"/>
        <v>2023</v>
      </c>
      <c r="D2821" s="9" t="str">
        <f>TEXT(salestable[[#This Row],[OrderDate]],"MMM")</f>
        <v>Sep</v>
      </c>
      <c r="E2821" s="14" t="s">
        <v>7439</v>
      </c>
      <c r="F2821" s="14" t="s">
        <v>768</v>
      </c>
      <c r="G2821" s="14" t="s">
        <v>530</v>
      </c>
      <c r="H2821" s="14" t="s">
        <v>531</v>
      </c>
      <c r="I2821" s="14" t="s">
        <v>25</v>
      </c>
      <c r="J2821" s="14" t="s">
        <v>26</v>
      </c>
      <c r="K2821" s="25">
        <v>4</v>
      </c>
      <c r="L2821" s="16">
        <v>462.63</v>
      </c>
      <c r="M2821" s="17">
        <v>0.15</v>
      </c>
      <c r="N2821" s="18">
        <v>125.84</v>
      </c>
      <c r="O2821" s="18">
        <v>3.95</v>
      </c>
      <c r="P2821" s="18">
        <v>1702.73</v>
      </c>
      <c r="Q2821" s="14" t="s">
        <v>40</v>
      </c>
      <c r="R2821" s="14" t="s">
        <v>28</v>
      </c>
      <c r="S2821" s="14" t="s">
        <v>154</v>
      </c>
      <c r="T2821" s="14" t="s">
        <v>155</v>
      </c>
      <c r="U2821" s="14" t="s">
        <v>43</v>
      </c>
      <c r="V2821" s="14" t="s">
        <v>5516</v>
      </c>
    </row>
    <row r="2822" spans="1:22" ht="17.100000000000001" customHeight="1" x14ac:dyDescent="0.25">
      <c r="A2822" s="28" t="s">
        <v>7440</v>
      </c>
      <c r="B2822" s="10">
        <v>44093</v>
      </c>
      <c r="C2822" s="9">
        <f t="shared" si="44"/>
        <v>2020</v>
      </c>
      <c r="D2822" s="9" t="str">
        <f>TEXT(salestable[[#This Row],[OrderDate]],"MMM")</f>
        <v>Sep</v>
      </c>
      <c r="E2822" s="9" t="s">
        <v>7441</v>
      </c>
      <c r="F2822" s="9" t="s">
        <v>144</v>
      </c>
      <c r="G2822" s="9" t="s">
        <v>319</v>
      </c>
      <c r="H2822" s="9" t="s">
        <v>320</v>
      </c>
      <c r="I2822" s="9" t="s">
        <v>180</v>
      </c>
      <c r="J2822" s="9" t="s">
        <v>256</v>
      </c>
      <c r="K2822" s="25">
        <v>5</v>
      </c>
      <c r="L2822" s="11">
        <v>434.92</v>
      </c>
      <c r="M2822" s="12">
        <v>0</v>
      </c>
      <c r="N2822" s="13">
        <v>0</v>
      </c>
      <c r="O2822" s="13">
        <v>1.02</v>
      </c>
      <c r="P2822" s="13">
        <v>2175.62</v>
      </c>
      <c r="Q2822" s="9" t="s">
        <v>69</v>
      </c>
      <c r="R2822" s="9" t="s">
        <v>28</v>
      </c>
      <c r="S2822" s="9" t="s">
        <v>89</v>
      </c>
      <c r="T2822" s="9" t="s">
        <v>90</v>
      </c>
      <c r="U2822" s="9" t="s">
        <v>31</v>
      </c>
      <c r="V2822" s="9" t="s">
        <v>7372</v>
      </c>
    </row>
    <row r="2823" spans="1:22" ht="17.100000000000001" customHeight="1" x14ac:dyDescent="0.25">
      <c r="A2823" s="29" t="s">
        <v>7442</v>
      </c>
      <c r="B2823" s="15">
        <v>45451</v>
      </c>
      <c r="C2823" s="9">
        <f t="shared" si="44"/>
        <v>2024</v>
      </c>
      <c r="D2823" s="9" t="str">
        <f>TEXT(salestable[[#This Row],[OrderDate]],"MMM")</f>
        <v>Jun</v>
      </c>
      <c r="E2823" s="14" t="s">
        <v>7443</v>
      </c>
      <c r="F2823" s="14" t="s">
        <v>271</v>
      </c>
      <c r="G2823" s="14" t="s">
        <v>196</v>
      </c>
      <c r="H2823" s="14" t="s">
        <v>197</v>
      </c>
      <c r="I2823" s="14" t="s">
        <v>108</v>
      </c>
      <c r="J2823" s="14" t="s">
        <v>26</v>
      </c>
      <c r="K2823" s="25">
        <v>2</v>
      </c>
      <c r="L2823" s="16">
        <v>475.99</v>
      </c>
      <c r="M2823" s="17">
        <v>0</v>
      </c>
      <c r="N2823" s="18">
        <v>76.16</v>
      </c>
      <c r="O2823" s="18">
        <v>3.12</v>
      </c>
      <c r="P2823" s="18">
        <v>1031.26</v>
      </c>
      <c r="Q2823" s="14" t="s">
        <v>153</v>
      </c>
      <c r="R2823" s="14" t="s">
        <v>132</v>
      </c>
      <c r="S2823" s="14" t="s">
        <v>228</v>
      </c>
      <c r="T2823" s="14" t="s">
        <v>82</v>
      </c>
      <c r="U2823" s="14" t="s">
        <v>43</v>
      </c>
      <c r="V2823" s="14" t="s">
        <v>7444</v>
      </c>
    </row>
    <row r="2824" spans="1:22" ht="17.100000000000001" customHeight="1" x14ac:dyDescent="0.25">
      <c r="A2824" s="28" t="s">
        <v>7445</v>
      </c>
      <c r="B2824" s="10">
        <v>45512</v>
      </c>
      <c r="C2824" s="9">
        <f t="shared" si="44"/>
        <v>2024</v>
      </c>
      <c r="D2824" s="9" t="str">
        <f>TEXT(salestable[[#This Row],[OrderDate]],"MMM")</f>
        <v>Aug</v>
      </c>
      <c r="E2824" s="9" t="s">
        <v>7446</v>
      </c>
      <c r="F2824" s="9" t="s">
        <v>716</v>
      </c>
      <c r="G2824" s="9" t="s">
        <v>56</v>
      </c>
      <c r="H2824" s="9" t="s">
        <v>57</v>
      </c>
      <c r="I2824" s="9" t="s">
        <v>38</v>
      </c>
      <c r="J2824" s="9" t="s">
        <v>68</v>
      </c>
      <c r="K2824" s="25">
        <v>2</v>
      </c>
      <c r="L2824" s="11">
        <v>40.049999999999997</v>
      </c>
      <c r="M2824" s="12">
        <v>0.15</v>
      </c>
      <c r="N2824" s="13">
        <v>3.4</v>
      </c>
      <c r="O2824" s="13">
        <v>11.72</v>
      </c>
      <c r="P2824" s="13">
        <v>83.2</v>
      </c>
      <c r="Q2824" s="9" t="s">
        <v>59</v>
      </c>
      <c r="R2824" s="9" t="s">
        <v>28</v>
      </c>
      <c r="S2824" s="9" t="s">
        <v>139</v>
      </c>
      <c r="T2824" s="9" t="s">
        <v>140</v>
      </c>
      <c r="U2824" s="9" t="s">
        <v>72</v>
      </c>
      <c r="V2824" s="9" t="s">
        <v>947</v>
      </c>
    </row>
    <row r="2825" spans="1:22" ht="17.100000000000001" customHeight="1" x14ac:dyDescent="0.25">
      <c r="A2825" s="29" t="s">
        <v>7447</v>
      </c>
      <c r="B2825" s="15">
        <v>45408</v>
      </c>
      <c r="C2825" s="9">
        <f t="shared" si="44"/>
        <v>2024</v>
      </c>
      <c r="D2825" s="9" t="str">
        <f>TEXT(salestable[[#This Row],[OrderDate]],"MMM")</f>
        <v>Apr</v>
      </c>
      <c r="E2825" s="14" t="s">
        <v>7448</v>
      </c>
      <c r="F2825" s="14" t="s">
        <v>1292</v>
      </c>
      <c r="G2825" s="14" t="s">
        <v>244</v>
      </c>
      <c r="H2825" s="14" t="s">
        <v>245</v>
      </c>
      <c r="I2825" s="14" t="s">
        <v>180</v>
      </c>
      <c r="J2825" s="14" t="s">
        <v>39</v>
      </c>
      <c r="K2825" s="25">
        <v>4</v>
      </c>
      <c r="L2825" s="16">
        <v>360.29</v>
      </c>
      <c r="M2825" s="17">
        <v>0</v>
      </c>
      <c r="N2825" s="18">
        <v>72.06</v>
      </c>
      <c r="O2825" s="18">
        <v>8.8000000000000007</v>
      </c>
      <c r="P2825" s="18">
        <v>1522.02</v>
      </c>
      <c r="Q2825" s="14" t="s">
        <v>27</v>
      </c>
      <c r="R2825" s="14" t="s">
        <v>28</v>
      </c>
      <c r="S2825" s="14" t="s">
        <v>60</v>
      </c>
      <c r="T2825" s="14" t="s">
        <v>61</v>
      </c>
      <c r="U2825" s="14" t="s">
        <v>43</v>
      </c>
      <c r="V2825" s="14" t="s">
        <v>7449</v>
      </c>
    </row>
    <row r="2826" spans="1:22" ht="17.100000000000001" customHeight="1" x14ac:dyDescent="0.25">
      <c r="A2826" s="28" t="s">
        <v>7450</v>
      </c>
      <c r="B2826" s="10">
        <v>45228</v>
      </c>
      <c r="C2826" s="9">
        <f t="shared" si="44"/>
        <v>2023</v>
      </c>
      <c r="D2826" s="9" t="str">
        <f>TEXT(salestable[[#This Row],[OrderDate]],"MMM")</f>
        <v>Oct</v>
      </c>
      <c r="E2826" s="9" t="s">
        <v>2595</v>
      </c>
      <c r="F2826" s="9" t="s">
        <v>369</v>
      </c>
      <c r="G2826" s="9" t="s">
        <v>374</v>
      </c>
      <c r="H2826" s="9" t="s">
        <v>375</v>
      </c>
      <c r="I2826" s="9" t="s">
        <v>108</v>
      </c>
      <c r="J2826" s="9" t="s">
        <v>39</v>
      </c>
      <c r="K2826" s="25">
        <v>2</v>
      </c>
      <c r="L2826" s="11">
        <v>415.49</v>
      </c>
      <c r="M2826" s="12">
        <v>0</v>
      </c>
      <c r="N2826" s="13">
        <v>66.48</v>
      </c>
      <c r="O2826" s="13">
        <v>5.1100000000000003</v>
      </c>
      <c r="P2826" s="13">
        <v>902.57</v>
      </c>
      <c r="Q2826" s="9" t="s">
        <v>40</v>
      </c>
      <c r="R2826" s="9" t="s">
        <v>28</v>
      </c>
      <c r="S2826" s="9" t="s">
        <v>81</v>
      </c>
      <c r="T2826" s="9" t="s">
        <v>82</v>
      </c>
      <c r="U2826" s="9" t="s">
        <v>43</v>
      </c>
      <c r="V2826" s="9" t="s">
        <v>7451</v>
      </c>
    </row>
    <row r="2827" spans="1:22" ht="17.100000000000001" customHeight="1" x14ac:dyDescent="0.25">
      <c r="A2827" s="29" t="s">
        <v>7452</v>
      </c>
      <c r="B2827" s="15">
        <v>44467</v>
      </c>
      <c r="C2827" s="9">
        <f t="shared" si="44"/>
        <v>2021</v>
      </c>
      <c r="D2827" s="9" t="str">
        <f>TEXT(salestable[[#This Row],[OrderDate]],"MMM")</f>
        <v>Sep</v>
      </c>
      <c r="E2827" s="14" t="s">
        <v>7453</v>
      </c>
      <c r="F2827" s="14" t="s">
        <v>1739</v>
      </c>
      <c r="G2827" s="14" t="s">
        <v>521</v>
      </c>
      <c r="H2827" s="14" t="s">
        <v>522</v>
      </c>
      <c r="I2827" s="14" t="s">
        <v>25</v>
      </c>
      <c r="J2827" s="14" t="s">
        <v>68</v>
      </c>
      <c r="K2827" s="25">
        <v>4</v>
      </c>
      <c r="L2827" s="16">
        <v>266.55</v>
      </c>
      <c r="M2827" s="17">
        <v>0</v>
      </c>
      <c r="N2827" s="18">
        <v>53.31</v>
      </c>
      <c r="O2827" s="18">
        <v>12.56</v>
      </c>
      <c r="P2827" s="18">
        <v>1132.07</v>
      </c>
      <c r="Q2827" s="14" t="s">
        <v>69</v>
      </c>
      <c r="R2827" s="14" t="s">
        <v>28</v>
      </c>
      <c r="S2827" s="14" t="s">
        <v>100</v>
      </c>
      <c r="T2827" s="14" t="s">
        <v>101</v>
      </c>
      <c r="U2827" s="14" t="s">
        <v>43</v>
      </c>
      <c r="V2827" s="14" t="s">
        <v>6338</v>
      </c>
    </row>
    <row r="2828" spans="1:22" ht="17.100000000000001" customHeight="1" x14ac:dyDescent="0.25">
      <c r="A2828" s="28" t="s">
        <v>7454</v>
      </c>
      <c r="B2828" s="10">
        <v>45021</v>
      </c>
      <c r="C2828" s="9">
        <f t="shared" si="44"/>
        <v>2023</v>
      </c>
      <c r="D2828" s="9" t="str">
        <f>TEXT(salestable[[#This Row],[OrderDate]],"MMM")</f>
        <v>Apr</v>
      </c>
      <c r="E2828" s="9" t="s">
        <v>7455</v>
      </c>
      <c r="F2828" s="9" t="s">
        <v>894</v>
      </c>
      <c r="G2828" s="9" t="s">
        <v>202</v>
      </c>
      <c r="H2828" s="9" t="s">
        <v>203</v>
      </c>
      <c r="I2828" s="9" t="s">
        <v>108</v>
      </c>
      <c r="J2828" s="9" t="s">
        <v>263</v>
      </c>
      <c r="K2828" s="25">
        <v>1</v>
      </c>
      <c r="L2828" s="11">
        <v>488.89</v>
      </c>
      <c r="M2828" s="12">
        <v>0</v>
      </c>
      <c r="N2828" s="13">
        <v>39.11</v>
      </c>
      <c r="O2828" s="13">
        <v>6.85</v>
      </c>
      <c r="P2828" s="13">
        <v>534.85</v>
      </c>
      <c r="Q2828" s="9" t="s">
        <v>69</v>
      </c>
      <c r="R2828" s="9" t="s">
        <v>28</v>
      </c>
      <c r="S2828" s="9" t="s">
        <v>71</v>
      </c>
      <c r="T2828" s="9" t="s">
        <v>42</v>
      </c>
      <c r="U2828" s="9" t="s">
        <v>43</v>
      </c>
      <c r="V2828" s="9" t="s">
        <v>7456</v>
      </c>
    </row>
    <row r="2829" spans="1:22" ht="17.100000000000001" customHeight="1" x14ac:dyDescent="0.25">
      <c r="A2829" s="29" t="s">
        <v>7457</v>
      </c>
      <c r="B2829" s="15">
        <v>45607</v>
      </c>
      <c r="C2829" s="9">
        <f t="shared" si="44"/>
        <v>2024</v>
      </c>
      <c r="D2829" s="9" t="str">
        <f>TEXT(salestable[[#This Row],[OrderDate]],"MMM")</f>
        <v>Nov</v>
      </c>
      <c r="E2829" s="14" t="s">
        <v>7458</v>
      </c>
      <c r="F2829" s="14" t="s">
        <v>974</v>
      </c>
      <c r="G2829" s="14" t="s">
        <v>244</v>
      </c>
      <c r="H2829" s="14" t="s">
        <v>245</v>
      </c>
      <c r="I2829" s="14" t="s">
        <v>98</v>
      </c>
      <c r="J2829" s="14" t="s">
        <v>256</v>
      </c>
      <c r="K2829" s="25">
        <v>2</v>
      </c>
      <c r="L2829" s="16">
        <v>424.75</v>
      </c>
      <c r="M2829" s="17">
        <v>0</v>
      </c>
      <c r="N2829" s="18">
        <v>67.959999999999994</v>
      </c>
      <c r="O2829" s="18">
        <v>5.22</v>
      </c>
      <c r="P2829" s="18">
        <v>922.68</v>
      </c>
      <c r="Q2829" s="14" t="s">
        <v>27</v>
      </c>
      <c r="R2829" s="14" t="s">
        <v>28</v>
      </c>
      <c r="S2829" s="14" t="s">
        <v>210</v>
      </c>
      <c r="T2829" s="14" t="s">
        <v>42</v>
      </c>
      <c r="U2829" s="14" t="s">
        <v>235</v>
      </c>
      <c r="V2829" s="14" t="s">
        <v>5232</v>
      </c>
    </row>
    <row r="2830" spans="1:22" ht="17.100000000000001" customHeight="1" x14ac:dyDescent="0.25">
      <c r="A2830" s="28" t="s">
        <v>7459</v>
      </c>
      <c r="B2830" s="10">
        <v>44289</v>
      </c>
      <c r="C2830" s="9">
        <f t="shared" si="44"/>
        <v>2021</v>
      </c>
      <c r="D2830" s="9" t="str">
        <f>TEXT(salestable[[#This Row],[OrderDate]],"MMM")</f>
        <v>Apr</v>
      </c>
      <c r="E2830" s="9" t="s">
        <v>7460</v>
      </c>
      <c r="F2830" s="9" t="s">
        <v>1892</v>
      </c>
      <c r="G2830" s="9" t="s">
        <v>945</v>
      </c>
      <c r="H2830" s="9" t="s">
        <v>946</v>
      </c>
      <c r="I2830" s="9" t="s">
        <v>50</v>
      </c>
      <c r="J2830" s="9" t="s">
        <v>263</v>
      </c>
      <c r="K2830" s="25">
        <v>5</v>
      </c>
      <c r="L2830" s="11">
        <v>53.02</v>
      </c>
      <c r="M2830" s="12">
        <v>0.05</v>
      </c>
      <c r="N2830" s="13">
        <v>20.149999999999999</v>
      </c>
      <c r="O2830" s="13">
        <v>14.71</v>
      </c>
      <c r="P2830" s="13">
        <v>286.7</v>
      </c>
      <c r="Q2830" s="9" t="s">
        <v>40</v>
      </c>
      <c r="R2830" s="9" t="s">
        <v>28</v>
      </c>
      <c r="S2830" s="9" t="s">
        <v>60</v>
      </c>
      <c r="T2830" s="9" t="s">
        <v>61</v>
      </c>
      <c r="U2830" s="9" t="s">
        <v>43</v>
      </c>
      <c r="V2830" s="9" t="s">
        <v>981</v>
      </c>
    </row>
    <row r="2831" spans="1:22" ht="17.100000000000001" customHeight="1" x14ac:dyDescent="0.25">
      <c r="A2831" s="29" t="s">
        <v>7461</v>
      </c>
      <c r="B2831" s="15">
        <v>44829</v>
      </c>
      <c r="C2831" s="9">
        <f t="shared" si="44"/>
        <v>2022</v>
      </c>
      <c r="D2831" s="9" t="str">
        <f>TEXT(salestable[[#This Row],[OrderDate]],"MMM")</f>
        <v>Sep</v>
      </c>
      <c r="E2831" s="14" t="s">
        <v>7462</v>
      </c>
      <c r="F2831" s="14" t="s">
        <v>405</v>
      </c>
      <c r="G2831" s="14" t="s">
        <v>337</v>
      </c>
      <c r="H2831" s="14" t="s">
        <v>338</v>
      </c>
      <c r="I2831" s="14" t="s">
        <v>25</v>
      </c>
      <c r="J2831" s="14" t="s">
        <v>58</v>
      </c>
      <c r="K2831" s="25">
        <v>4</v>
      </c>
      <c r="L2831" s="16">
        <v>495.37</v>
      </c>
      <c r="M2831" s="17">
        <v>0.05</v>
      </c>
      <c r="N2831" s="18">
        <v>338.83</v>
      </c>
      <c r="O2831" s="18">
        <v>11.98</v>
      </c>
      <c r="P2831" s="18">
        <v>2233.2199999999998</v>
      </c>
      <c r="Q2831" s="14" t="s">
        <v>153</v>
      </c>
      <c r="R2831" s="14" t="s">
        <v>28</v>
      </c>
      <c r="S2831" s="14" t="s">
        <v>60</v>
      </c>
      <c r="T2831" s="14" t="s">
        <v>61</v>
      </c>
      <c r="U2831" s="14" t="s">
        <v>43</v>
      </c>
      <c r="V2831" s="14" t="s">
        <v>5824</v>
      </c>
    </row>
    <row r="2832" spans="1:22" ht="17.100000000000001" customHeight="1" x14ac:dyDescent="0.25">
      <c r="A2832" s="28" t="s">
        <v>7463</v>
      </c>
      <c r="B2832" s="10">
        <v>45134</v>
      </c>
      <c r="C2832" s="9">
        <f t="shared" si="44"/>
        <v>2023</v>
      </c>
      <c r="D2832" s="9" t="str">
        <f>TEXT(salestable[[#This Row],[OrderDate]],"MMM")</f>
        <v>Jul</v>
      </c>
      <c r="E2832" s="9" t="s">
        <v>7464</v>
      </c>
      <c r="F2832" s="9" t="s">
        <v>373</v>
      </c>
      <c r="G2832" s="9" t="s">
        <v>172</v>
      </c>
      <c r="H2832" s="9" t="s">
        <v>173</v>
      </c>
      <c r="I2832" s="9" t="s">
        <v>180</v>
      </c>
      <c r="J2832" s="9" t="s">
        <v>68</v>
      </c>
      <c r="K2832" s="25">
        <v>1</v>
      </c>
      <c r="L2832" s="11">
        <v>214.01</v>
      </c>
      <c r="M2832" s="12">
        <v>0</v>
      </c>
      <c r="N2832" s="13">
        <v>17.12</v>
      </c>
      <c r="O2832" s="13">
        <v>12.99</v>
      </c>
      <c r="P2832" s="13">
        <v>244.12</v>
      </c>
      <c r="Q2832" s="9" t="s">
        <v>69</v>
      </c>
      <c r="R2832" s="9" t="s">
        <v>28</v>
      </c>
      <c r="S2832" s="9" t="s">
        <v>221</v>
      </c>
      <c r="T2832" s="9" t="s">
        <v>222</v>
      </c>
      <c r="U2832" s="9" t="s">
        <v>31</v>
      </c>
      <c r="V2832" s="9" t="s">
        <v>7465</v>
      </c>
    </row>
    <row r="2833" spans="1:22" ht="17.100000000000001" customHeight="1" x14ac:dyDescent="0.25">
      <c r="A2833" s="29" t="s">
        <v>7466</v>
      </c>
      <c r="B2833" s="15">
        <v>44530</v>
      </c>
      <c r="C2833" s="9">
        <f t="shared" si="44"/>
        <v>2021</v>
      </c>
      <c r="D2833" s="9" t="str">
        <f>TEXT(salestable[[#This Row],[OrderDate]],"MMM")</f>
        <v>Nov</v>
      </c>
      <c r="E2833" s="14" t="s">
        <v>7467</v>
      </c>
      <c r="F2833" s="14" t="s">
        <v>243</v>
      </c>
      <c r="G2833" s="14" t="s">
        <v>244</v>
      </c>
      <c r="H2833" s="14" t="s">
        <v>245</v>
      </c>
      <c r="I2833" s="14" t="s">
        <v>108</v>
      </c>
      <c r="J2833" s="14" t="s">
        <v>79</v>
      </c>
      <c r="K2833" s="25">
        <v>1</v>
      </c>
      <c r="L2833" s="16">
        <v>284.48</v>
      </c>
      <c r="M2833" s="17">
        <v>0.1</v>
      </c>
      <c r="N2833" s="18">
        <v>20.48</v>
      </c>
      <c r="O2833" s="18">
        <v>7.36</v>
      </c>
      <c r="P2833" s="18">
        <v>283.87</v>
      </c>
      <c r="Q2833" s="14" t="s">
        <v>80</v>
      </c>
      <c r="R2833" s="14" t="s">
        <v>70</v>
      </c>
      <c r="S2833" s="14" t="s">
        <v>210</v>
      </c>
      <c r="T2833" s="14" t="s">
        <v>42</v>
      </c>
      <c r="U2833" s="14" t="s">
        <v>31</v>
      </c>
      <c r="V2833" s="14" t="s">
        <v>2741</v>
      </c>
    </row>
    <row r="2834" spans="1:22" ht="17.100000000000001" customHeight="1" x14ac:dyDescent="0.25">
      <c r="A2834" s="28" t="s">
        <v>7468</v>
      </c>
      <c r="B2834" s="10">
        <v>44132</v>
      </c>
      <c r="C2834" s="9">
        <f t="shared" si="44"/>
        <v>2020</v>
      </c>
      <c r="D2834" s="9" t="str">
        <f>TEXT(salestable[[#This Row],[OrderDate]],"MMM")</f>
        <v>Oct</v>
      </c>
      <c r="E2834" s="9" t="s">
        <v>7469</v>
      </c>
      <c r="F2834" s="9" t="s">
        <v>120</v>
      </c>
      <c r="G2834" s="9" t="s">
        <v>96</v>
      </c>
      <c r="H2834" s="9" t="s">
        <v>97</v>
      </c>
      <c r="I2834" s="9" t="s">
        <v>108</v>
      </c>
      <c r="J2834" s="9" t="s">
        <v>263</v>
      </c>
      <c r="K2834" s="25">
        <v>3</v>
      </c>
      <c r="L2834" s="11">
        <v>195.27</v>
      </c>
      <c r="M2834" s="12">
        <v>0.15</v>
      </c>
      <c r="N2834" s="13">
        <v>39.840000000000003</v>
      </c>
      <c r="O2834" s="13">
        <v>2.95</v>
      </c>
      <c r="P2834" s="13">
        <v>540.73</v>
      </c>
      <c r="Q2834" s="9" t="s">
        <v>80</v>
      </c>
      <c r="R2834" s="9" t="s">
        <v>28</v>
      </c>
      <c r="S2834" s="9" t="s">
        <v>221</v>
      </c>
      <c r="T2834" s="9" t="s">
        <v>222</v>
      </c>
      <c r="U2834" s="9" t="s">
        <v>43</v>
      </c>
      <c r="V2834" s="9" t="s">
        <v>3296</v>
      </c>
    </row>
    <row r="2835" spans="1:22" ht="17.100000000000001" customHeight="1" x14ac:dyDescent="0.25">
      <c r="A2835" s="29" t="s">
        <v>7470</v>
      </c>
      <c r="B2835" s="15">
        <v>45385</v>
      </c>
      <c r="C2835" s="9">
        <f t="shared" si="44"/>
        <v>2024</v>
      </c>
      <c r="D2835" s="9" t="str">
        <f>TEXT(salestable[[#This Row],[OrderDate]],"MMM")</f>
        <v>Apr</v>
      </c>
      <c r="E2835" s="14" t="s">
        <v>7471</v>
      </c>
      <c r="F2835" s="14" t="s">
        <v>772</v>
      </c>
      <c r="G2835" s="14" t="s">
        <v>675</v>
      </c>
      <c r="H2835" s="14" t="s">
        <v>676</v>
      </c>
      <c r="I2835" s="14" t="s">
        <v>38</v>
      </c>
      <c r="J2835" s="14" t="s">
        <v>26</v>
      </c>
      <c r="K2835" s="25">
        <v>4</v>
      </c>
      <c r="L2835" s="16">
        <v>524.73</v>
      </c>
      <c r="M2835" s="17">
        <v>0.05</v>
      </c>
      <c r="N2835" s="18">
        <v>159.52000000000001</v>
      </c>
      <c r="O2835" s="18">
        <v>13.39</v>
      </c>
      <c r="P2835" s="18">
        <v>2166.88</v>
      </c>
      <c r="Q2835" s="14" t="s">
        <v>27</v>
      </c>
      <c r="R2835" s="14" t="s">
        <v>28</v>
      </c>
      <c r="S2835" s="14" t="s">
        <v>29</v>
      </c>
      <c r="T2835" s="14" t="s">
        <v>30</v>
      </c>
      <c r="U2835" s="14" t="s">
        <v>43</v>
      </c>
      <c r="V2835" s="14" t="s">
        <v>2408</v>
      </c>
    </row>
    <row r="2836" spans="1:22" ht="17.100000000000001" customHeight="1" x14ac:dyDescent="0.25">
      <c r="A2836" s="28" t="s">
        <v>7472</v>
      </c>
      <c r="B2836" s="10">
        <v>45434</v>
      </c>
      <c r="C2836" s="9">
        <f t="shared" si="44"/>
        <v>2024</v>
      </c>
      <c r="D2836" s="9" t="str">
        <f>TEXT(salestable[[#This Row],[OrderDate]],"MMM")</f>
        <v>May</v>
      </c>
      <c r="E2836" s="9" t="s">
        <v>7473</v>
      </c>
      <c r="F2836" s="9" t="s">
        <v>343</v>
      </c>
      <c r="G2836" s="9" t="s">
        <v>202</v>
      </c>
      <c r="H2836" s="9" t="s">
        <v>203</v>
      </c>
      <c r="I2836" s="9" t="s">
        <v>25</v>
      </c>
      <c r="J2836" s="9" t="s">
        <v>109</v>
      </c>
      <c r="K2836" s="25">
        <v>4</v>
      </c>
      <c r="L2836" s="11">
        <v>236.63</v>
      </c>
      <c r="M2836" s="12">
        <v>0</v>
      </c>
      <c r="N2836" s="13">
        <v>113.58</v>
      </c>
      <c r="O2836" s="13">
        <v>9.92</v>
      </c>
      <c r="P2836" s="13">
        <v>1070.02</v>
      </c>
      <c r="Q2836" s="9" t="s">
        <v>80</v>
      </c>
      <c r="R2836" s="9" t="s">
        <v>28</v>
      </c>
      <c r="S2836" s="9" t="s">
        <v>339</v>
      </c>
      <c r="T2836" s="9" t="s">
        <v>82</v>
      </c>
      <c r="U2836" s="9" t="s">
        <v>91</v>
      </c>
      <c r="V2836" s="9" t="s">
        <v>7474</v>
      </c>
    </row>
    <row r="2837" spans="1:22" ht="17.100000000000001" customHeight="1" x14ac:dyDescent="0.25">
      <c r="A2837" s="29" t="s">
        <v>7475</v>
      </c>
      <c r="B2837" s="15">
        <v>45072</v>
      </c>
      <c r="C2837" s="9">
        <f t="shared" si="44"/>
        <v>2023</v>
      </c>
      <c r="D2837" s="9" t="str">
        <f>TEXT(salestable[[#This Row],[OrderDate]],"MMM")</f>
        <v>May</v>
      </c>
      <c r="E2837" s="14" t="s">
        <v>7476</v>
      </c>
      <c r="F2837" s="14" t="s">
        <v>1103</v>
      </c>
      <c r="G2837" s="14" t="s">
        <v>280</v>
      </c>
      <c r="H2837" s="14" t="s">
        <v>281</v>
      </c>
      <c r="I2837" s="14" t="s">
        <v>98</v>
      </c>
      <c r="J2837" s="14" t="s">
        <v>256</v>
      </c>
      <c r="K2837" s="25">
        <v>4</v>
      </c>
      <c r="L2837" s="16">
        <v>556.91999999999996</v>
      </c>
      <c r="M2837" s="17">
        <v>0.05</v>
      </c>
      <c r="N2837" s="18">
        <v>169.3</v>
      </c>
      <c r="O2837" s="18">
        <v>5.49</v>
      </c>
      <c r="P2837" s="18">
        <v>2291.09</v>
      </c>
      <c r="Q2837" s="14" t="s">
        <v>153</v>
      </c>
      <c r="R2837" s="14" t="s">
        <v>28</v>
      </c>
      <c r="S2837" s="14" t="s">
        <v>116</v>
      </c>
      <c r="T2837" s="14" t="s">
        <v>42</v>
      </c>
      <c r="U2837" s="14" t="s">
        <v>43</v>
      </c>
      <c r="V2837" s="14" t="s">
        <v>1751</v>
      </c>
    </row>
    <row r="2838" spans="1:22" ht="17.100000000000001" customHeight="1" x14ac:dyDescent="0.25">
      <c r="A2838" s="28" t="s">
        <v>7477</v>
      </c>
      <c r="B2838" s="10">
        <v>44956</v>
      </c>
      <c r="C2838" s="9">
        <f t="shared" si="44"/>
        <v>2023</v>
      </c>
      <c r="D2838" s="9" t="str">
        <f>TEXT(salestable[[#This Row],[OrderDate]],"MMM")</f>
        <v>Jan</v>
      </c>
      <c r="E2838" s="9" t="s">
        <v>7478</v>
      </c>
      <c r="F2838" s="9" t="s">
        <v>120</v>
      </c>
      <c r="G2838" s="9" t="s">
        <v>87</v>
      </c>
      <c r="H2838" s="9" t="s">
        <v>88</v>
      </c>
      <c r="I2838" s="9" t="s">
        <v>98</v>
      </c>
      <c r="J2838" s="9" t="s">
        <v>79</v>
      </c>
      <c r="K2838" s="25">
        <v>3</v>
      </c>
      <c r="L2838" s="11">
        <v>534.99</v>
      </c>
      <c r="M2838" s="12">
        <v>0.1</v>
      </c>
      <c r="N2838" s="13">
        <v>173.34</v>
      </c>
      <c r="O2838" s="13">
        <v>3.21</v>
      </c>
      <c r="P2838" s="13">
        <v>1621.02</v>
      </c>
      <c r="Q2838" s="9" t="s">
        <v>40</v>
      </c>
      <c r="R2838" s="9" t="s">
        <v>28</v>
      </c>
      <c r="S2838" s="9" t="s">
        <v>145</v>
      </c>
      <c r="T2838" s="9" t="s">
        <v>146</v>
      </c>
      <c r="U2838" s="9" t="s">
        <v>43</v>
      </c>
      <c r="V2838" s="9" t="s">
        <v>7479</v>
      </c>
    </row>
    <row r="2839" spans="1:22" ht="17.100000000000001" customHeight="1" x14ac:dyDescent="0.25">
      <c r="A2839" s="29" t="s">
        <v>7480</v>
      </c>
      <c r="B2839" s="15">
        <v>44384</v>
      </c>
      <c r="C2839" s="9">
        <f t="shared" si="44"/>
        <v>2021</v>
      </c>
      <c r="D2839" s="9" t="str">
        <f>TEXT(salestable[[#This Row],[OrderDate]],"MMM")</f>
        <v>Jul</v>
      </c>
      <c r="E2839" s="14" t="s">
        <v>7481</v>
      </c>
      <c r="F2839" s="14" t="s">
        <v>542</v>
      </c>
      <c r="G2839" s="14" t="s">
        <v>121</v>
      </c>
      <c r="H2839" s="14" t="s">
        <v>122</v>
      </c>
      <c r="I2839" s="14" t="s">
        <v>180</v>
      </c>
      <c r="J2839" s="14" t="s">
        <v>263</v>
      </c>
      <c r="K2839" s="25">
        <v>1</v>
      </c>
      <c r="L2839" s="16">
        <v>331.16</v>
      </c>
      <c r="M2839" s="17">
        <v>0.25</v>
      </c>
      <c r="N2839" s="18">
        <v>29.8</v>
      </c>
      <c r="O2839" s="18">
        <v>7.75</v>
      </c>
      <c r="P2839" s="18">
        <v>285.92</v>
      </c>
      <c r="Q2839" s="14" t="s">
        <v>80</v>
      </c>
      <c r="R2839" s="14" t="s">
        <v>28</v>
      </c>
      <c r="S2839" s="14" t="s">
        <v>89</v>
      </c>
      <c r="T2839" s="14" t="s">
        <v>90</v>
      </c>
      <c r="U2839" s="14" t="s">
        <v>31</v>
      </c>
      <c r="V2839" s="14" t="s">
        <v>2329</v>
      </c>
    </row>
    <row r="2840" spans="1:22" ht="17.100000000000001" customHeight="1" x14ac:dyDescent="0.25">
      <c r="A2840" s="28" t="s">
        <v>7482</v>
      </c>
      <c r="B2840" s="10">
        <v>44118</v>
      </c>
      <c r="C2840" s="9">
        <f t="shared" si="44"/>
        <v>2020</v>
      </c>
      <c r="D2840" s="9" t="str">
        <f>TEXT(salestable[[#This Row],[OrderDate]],"MMM")</f>
        <v>Oct</v>
      </c>
      <c r="E2840" s="9" t="s">
        <v>7483</v>
      </c>
      <c r="F2840" s="9" t="s">
        <v>451</v>
      </c>
      <c r="G2840" s="9" t="s">
        <v>492</v>
      </c>
      <c r="H2840" s="9" t="s">
        <v>493</v>
      </c>
      <c r="I2840" s="9" t="s">
        <v>180</v>
      </c>
      <c r="J2840" s="9" t="s">
        <v>256</v>
      </c>
      <c r="K2840" s="25">
        <v>5</v>
      </c>
      <c r="L2840" s="11">
        <v>201.91</v>
      </c>
      <c r="M2840" s="12">
        <v>0</v>
      </c>
      <c r="N2840" s="13">
        <v>50.48</v>
      </c>
      <c r="O2840" s="13">
        <v>12.16</v>
      </c>
      <c r="P2840" s="13">
        <v>1072.19</v>
      </c>
      <c r="Q2840" s="9" t="s">
        <v>27</v>
      </c>
      <c r="R2840" s="9" t="s">
        <v>28</v>
      </c>
      <c r="S2840" s="9" t="s">
        <v>228</v>
      </c>
      <c r="T2840" s="9" t="s">
        <v>82</v>
      </c>
      <c r="U2840" s="9" t="s">
        <v>43</v>
      </c>
      <c r="V2840" s="9" t="s">
        <v>3765</v>
      </c>
    </row>
    <row r="2841" spans="1:22" ht="17.100000000000001" customHeight="1" x14ac:dyDescent="0.25">
      <c r="A2841" s="29" t="s">
        <v>7484</v>
      </c>
      <c r="B2841" s="15">
        <v>45021</v>
      </c>
      <c r="C2841" s="9">
        <f t="shared" si="44"/>
        <v>2023</v>
      </c>
      <c r="D2841" s="9" t="str">
        <f>TEXT(salestable[[#This Row],[OrderDate]],"MMM")</f>
        <v>Apr</v>
      </c>
      <c r="E2841" s="14" t="s">
        <v>7485</v>
      </c>
      <c r="F2841" s="14" t="s">
        <v>1825</v>
      </c>
      <c r="G2841" s="14" t="s">
        <v>302</v>
      </c>
      <c r="H2841" s="14" t="s">
        <v>303</v>
      </c>
      <c r="I2841" s="14" t="s">
        <v>180</v>
      </c>
      <c r="J2841" s="14" t="s">
        <v>123</v>
      </c>
      <c r="K2841" s="25">
        <v>3</v>
      </c>
      <c r="L2841" s="16">
        <v>37.44</v>
      </c>
      <c r="M2841" s="17">
        <v>0.15</v>
      </c>
      <c r="N2841" s="18">
        <v>7.64</v>
      </c>
      <c r="O2841" s="18">
        <v>0.35</v>
      </c>
      <c r="P2841" s="18">
        <v>103.46</v>
      </c>
      <c r="Q2841" s="14" t="s">
        <v>27</v>
      </c>
      <c r="R2841" s="14" t="s">
        <v>181</v>
      </c>
      <c r="S2841" s="14" t="s">
        <v>145</v>
      </c>
      <c r="T2841" s="14" t="s">
        <v>146</v>
      </c>
      <c r="U2841" s="14" t="s">
        <v>43</v>
      </c>
      <c r="V2841" s="14" t="s">
        <v>3506</v>
      </c>
    </row>
    <row r="2842" spans="1:22" ht="17.100000000000001" customHeight="1" x14ac:dyDescent="0.25">
      <c r="A2842" s="28" t="s">
        <v>7486</v>
      </c>
      <c r="B2842" s="10">
        <v>44451</v>
      </c>
      <c r="C2842" s="9">
        <f t="shared" si="44"/>
        <v>2021</v>
      </c>
      <c r="D2842" s="9" t="str">
        <f>TEXT(salestable[[#This Row],[OrderDate]],"MMM")</f>
        <v>Sep</v>
      </c>
      <c r="E2842" s="9" t="s">
        <v>7487</v>
      </c>
      <c r="F2842" s="9" t="s">
        <v>724</v>
      </c>
      <c r="G2842" s="9" t="s">
        <v>151</v>
      </c>
      <c r="H2842" s="9" t="s">
        <v>152</v>
      </c>
      <c r="I2842" s="9" t="s">
        <v>108</v>
      </c>
      <c r="J2842" s="9" t="s">
        <v>354</v>
      </c>
      <c r="K2842" s="25">
        <v>4</v>
      </c>
      <c r="L2842" s="11">
        <v>22</v>
      </c>
      <c r="M2842" s="12">
        <v>0</v>
      </c>
      <c r="N2842" s="13">
        <v>15.84</v>
      </c>
      <c r="O2842" s="13">
        <v>10.130000000000001</v>
      </c>
      <c r="P2842" s="13">
        <v>113.97</v>
      </c>
      <c r="Q2842" s="9" t="s">
        <v>40</v>
      </c>
      <c r="R2842" s="9" t="s">
        <v>28</v>
      </c>
      <c r="S2842" s="9" t="s">
        <v>139</v>
      </c>
      <c r="T2842" s="9" t="s">
        <v>140</v>
      </c>
      <c r="U2842" s="9" t="s">
        <v>43</v>
      </c>
      <c r="V2842" s="9" t="s">
        <v>1633</v>
      </c>
    </row>
    <row r="2843" spans="1:22" ht="17.100000000000001" customHeight="1" x14ac:dyDescent="0.25">
      <c r="A2843" s="29" t="s">
        <v>7488</v>
      </c>
      <c r="B2843" s="15">
        <v>44836</v>
      </c>
      <c r="C2843" s="9">
        <f t="shared" si="44"/>
        <v>2022</v>
      </c>
      <c r="D2843" s="9" t="str">
        <f>TEXT(salestable[[#This Row],[OrderDate]],"MMM")</f>
        <v>Oct</v>
      </c>
      <c r="E2843" s="14" t="s">
        <v>7489</v>
      </c>
      <c r="F2843" s="14" t="s">
        <v>516</v>
      </c>
      <c r="G2843" s="14" t="s">
        <v>380</v>
      </c>
      <c r="H2843" s="14" t="s">
        <v>381</v>
      </c>
      <c r="I2843" s="14" t="s">
        <v>38</v>
      </c>
      <c r="J2843" s="14" t="s">
        <v>58</v>
      </c>
      <c r="K2843" s="25">
        <v>4</v>
      </c>
      <c r="L2843" s="16">
        <v>509.11</v>
      </c>
      <c r="M2843" s="17">
        <v>0.05</v>
      </c>
      <c r="N2843" s="18">
        <v>154.77000000000001</v>
      </c>
      <c r="O2843" s="18">
        <v>10.06</v>
      </c>
      <c r="P2843" s="18">
        <v>2099.4499999999998</v>
      </c>
      <c r="Q2843" s="14" t="s">
        <v>27</v>
      </c>
      <c r="R2843" s="14" t="s">
        <v>28</v>
      </c>
      <c r="S2843" s="14" t="s">
        <v>154</v>
      </c>
      <c r="T2843" s="14" t="s">
        <v>155</v>
      </c>
      <c r="U2843" s="14" t="s">
        <v>43</v>
      </c>
      <c r="V2843" s="14" t="s">
        <v>4399</v>
      </c>
    </row>
    <row r="2844" spans="1:22" ht="17.100000000000001" customHeight="1" x14ac:dyDescent="0.25">
      <c r="A2844" s="28" t="s">
        <v>7490</v>
      </c>
      <c r="B2844" s="10">
        <v>43866</v>
      </c>
      <c r="C2844" s="9">
        <f t="shared" si="44"/>
        <v>2020</v>
      </c>
      <c r="D2844" s="9" t="str">
        <f>TEXT(salestable[[#This Row],[OrderDate]],"MMM")</f>
        <v>Feb</v>
      </c>
      <c r="E2844" s="9" t="s">
        <v>7491</v>
      </c>
      <c r="F2844" s="9" t="s">
        <v>1002</v>
      </c>
      <c r="G2844" s="9" t="s">
        <v>280</v>
      </c>
      <c r="H2844" s="9" t="s">
        <v>281</v>
      </c>
      <c r="I2844" s="9" t="s">
        <v>98</v>
      </c>
      <c r="J2844" s="9" t="s">
        <v>79</v>
      </c>
      <c r="K2844" s="25">
        <v>4</v>
      </c>
      <c r="L2844" s="11">
        <v>376.47</v>
      </c>
      <c r="M2844" s="12">
        <v>0</v>
      </c>
      <c r="N2844" s="13">
        <v>120.47</v>
      </c>
      <c r="O2844" s="13">
        <v>0.7</v>
      </c>
      <c r="P2844" s="13">
        <v>1627.05</v>
      </c>
      <c r="Q2844" s="9" t="s">
        <v>69</v>
      </c>
      <c r="R2844" s="9" t="s">
        <v>70</v>
      </c>
      <c r="S2844" s="9" t="s">
        <v>139</v>
      </c>
      <c r="T2844" s="9" t="s">
        <v>140</v>
      </c>
      <c r="U2844" s="9" t="s">
        <v>31</v>
      </c>
      <c r="V2844" s="9" t="s">
        <v>4191</v>
      </c>
    </row>
    <row r="2845" spans="1:22" ht="17.100000000000001" customHeight="1" x14ac:dyDescent="0.25">
      <c r="A2845" s="29" t="s">
        <v>7492</v>
      </c>
      <c r="B2845" s="15">
        <v>44574</v>
      </c>
      <c r="C2845" s="9">
        <f t="shared" si="44"/>
        <v>2022</v>
      </c>
      <c r="D2845" s="9" t="str">
        <f>TEXT(salestable[[#This Row],[OrderDate]],"MMM")</f>
        <v>Jan</v>
      </c>
      <c r="E2845" s="14" t="s">
        <v>7493</v>
      </c>
      <c r="F2845" s="14" t="s">
        <v>904</v>
      </c>
      <c r="G2845" s="14" t="s">
        <v>226</v>
      </c>
      <c r="H2845" s="14" t="s">
        <v>227</v>
      </c>
      <c r="I2845" s="14" t="s">
        <v>25</v>
      </c>
      <c r="J2845" s="14" t="s">
        <v>109</v>
      </c>
      <c r="K2845" s="25">
        <v>5</v>
      </c>
      <c r="L2845" s="16">
        <v>175.68</v>
      </c>
      <c r="M2845" s="17">
        <v>0.05</v>
      </c>
      <c r="N2845" s="18">
        <v>100.14</v>
      </c>
      <c r="O2845" s="18">
        <v>2.25</v>
      </c>
      <c r="P2845" s="18">
        <v>936.87</v>
      </c>
      <c r="Q2845" s="14" t="s">
        <v>27</v>
      </c>
      <c r="R2845" s="14" t="s">
        <v>28</v>
      </c>
      <c r="S2845" s="14" t="s">
        <v>182</v>
      </c>
      <c r="T2845" s="14" t="s">
        <v>183</v>
      </c>
      <c r="U2845" s="14" t="s">
        <v>43</v>
      </c>
      <c r="V2845" s="14" t="s">
        <v>5607</v>
      </c>
    </row>
    <row r="2846" spans="1:22" ht="17.100000000000001" customHeight="1" x14ac:dyDescent="0.25">
      <c r="A2846" s="28" t="s">
        <v>7494</v>
      </c>
      <c r="B2846" s="10">
        <v>45595</v>
      </c>
      <c r="C2846" s="9">
        <f t="shared" si="44"/>
        <v>2024</v>
      </c>
      <c r="D2846" s="9" t="str">
        <f>TEXT(salestable[[#This Row],[OrderDate]],"MMM")</f>
        <v>Oct</v>
      </c>
      <c r="E2846" s="9" t="s">
        <v>7495</v>
      </c>
      <c r="F2846" s="9" t="s">
        <v>1825</v>
      </c>
      <c r="G2846" s="9" t="s">
        <v>202</v>
      </c>
      <c r="H2846" s="9" t="s">
        <v>203</v>
      </c>
      <c r="I2846" s="9" t="s">
        <v>38</v>
      </c>
      <c r="J2846" s="9" t="s">
        <v>58</v>
      </c>
      <c r="K2846" s="25">
        <v>4</v>
      </c>
      <c r="L2846" s="11">
        <v>117.57</v>
      </c>
      <c r="M2846" s="12">
        <v>0.2</v>
      </c>
      <c r="N2846" s="13">
        <v>18.809999999999999</v>
      </c>
      <c r="O2846" s="13">
        <v>4.82</v>
      </c>
      <c r="P2846" s="13">
        <v>399.85</v>
      </c>
      <c r="Q2846" s="9" t="s">
        <v>153</v>
      </c>
      <c r="R2846" s="9" t="s">
        <v>181</v>
      </c>
      <c r="S2846" s="9" t="s">
        <v>188</v>
      </c>
      <c r="T2846" s="9" t="s">
        <v>82</v>
      </c>
      <c r="U2846" s="9" t="s">
        <v>43</v>
      </c>
      <c r="V2846" s="9" t="s">
        <v>6111</v>
      </c>
    </row>
    <row r="2847" spans="1:22" ht="17.100000000000001" customHeight="1" x14ac:dyDescent="0.25">
      <c r="A2847" s="29" t="s">
        <v>7496</v>
      </c>
      <c r="B2847" s="15">
        <v>44183</v>
      </c>
      <c r="C2847" s="9">
        <f t="shared" si="44"/>
        <v>2020</v>
      </c>
      <c r="D2847" s="9" t="str">
        <f>TEXT(salestable[[#This Row],[OrderDate]],"MMM")</f>
        <v>Dec</v>
      </c>
      <c r="E2847" s="14" t="s">
        <v>7497</v>
      </c>
      <c r="F2847" s="14" t="s">
        <v>1732</v>
      </c>
      <c r="G2847" s="14" t="s">
        <v>319</v>
      </c>
      <c r="H2847" s="14" t="s">
        <v>320</v>
      </c>
      <c r="I2847" s="14" t="s">
        <v>25</v>
      </c>
      <c r="J2847" s="14" t="s">
        <v>26</v>
      </c>
      <c r="K2847" s="25">
        <v>3</v>
      </c>
      <c r="L2847" s="16">
        <v>44.31</v>
      </c>
      <c r="M2847" s="17">
        <v>0</v>
      </c>
      <c r="N2847" s="18">
        <v>10.63</v>
      </c>
      <c r="O2847" s="18">
        <v>3.88</v>
      </c>
      <c r="P2847" s="18">
        <v>147.44</v>
      </c>
      <c r="Q2847" s="14" t="s">
        <v>40</v>
      </c>
      <c r="R2847" s="14" t="s">
        <v>28</v>
      </c>
      <c r="S2847" s="14" t="s">
        <v>182</v>
      </c>
      <c r="T2847" s="14" t="s">
        <v>183</v>
      </c>
      <c r="U2847" s="14" t="s">
        <v>43</v>
      </c>
      <c r="V2847" s="14" t="s">
        <v>7498</v>
      </c>
    </row>
    <row r="2848" spans="1:22" ht="17.100000000000001" customHeight="1" x14ac:dyDescent="0.25">
      <c r="A2848" s="28" t="s">
        <v>7499</v>
      </c>
      <c r="B2848" s="10">
        <v>45530</v>
      </c>
      <c r="C2848" s="9">
        <f t="shared" si="44"/>
        <v>2024</v>
      </c>
      <c r="D2848" s="9" t="str">
        <f>TEXT(salestable[[#This Row],[OrderDate]],"MMM")</f>
        <v>Aug</v>
      </c>
      <c r="E2848" s="9" t="s">
        <v>7500</v>
      </c>
      <c r="F2848" s="9" t="s">
        <v>451</v>
      </c>
      <c r="G2848" s="9" t="s">
        <v>208</v>
      </c>
      <c r="H2848" s="9" t="s">
        <v>209</v>
      </c>
      <c r="I2848" s="9" t="s">
        <v>108</v>
      </c>
      <c r="J2848" s="9" t="s">
        <v>123</v>
      </c>
      <c r="K2848" s="25">
        <v>4</v>
      </c>
      <c r="L2848" s="11">
        <v>257.63</v>
      </c>
      <c r="M2848" s="12">
        <v>0</v>
      </c>
      <c r="N2848" s="13">
        <v>51.53</v>
      </c>
      <c r="O2848" s="13">
        <v>6.92</v>
      </c>
      <c r="P2848" s="13">
        <v>1088.97</v>
      </c>
      <c r="Q2848" s="9" t="s">
        <v>40</v>
      </c>
      <c r="R2848" s="9" t="s">
        <v>28</v>
      </c>
      <c r="S2848" s="9" t="s">
        <v>339</v>
      </c>
      <c r="T2848" s="9" t="s">
        <v>82</v>
      </c>
      <c r="U2848" s="9" t="s">
        <v>43</v>
      </c>
      <c r="V2848" s="9" t="s">
        <v>7501</v>
      </c>
    </row>
    <row r="2849" spans="1:22" ht="17.100000000000001" customHeight="1" x14ac:dyDescent="0.25">
      <c r="A2849" s="29" t="s">
        <v>7502</v>
      </c>
      <c r="B2849" s="15">
        <v>43903</v>
      </c>
      <c r="C2849" s="9">
        <f t="shared" si="44"/>
        <v>2020</v>
      </c>
      <c r="D2849" s="9" t="str">
        <f>TEXT(salestable[[#This Row],[OrderDate]],"MMM")</f>
        <v>Mar</v>
      </c>
      <c r="E2849" s="14" t="s">
        <v>7503</v>
      </c>
      <c r="F2849" s="14" t="s">
        <v>1736</v>
      </c>
      <c r="G2849" s="14" t="s">
        <v>87</v>
      </c>
      <c r="H2849" s="14" t="s">
        <v>88</v>
      </c>
      <c r="I2849" s="14" t="s">
        <v>25</v>
      </c>
      <c r="J2849" s="14" t="s">
        <v>58</v>
      </c>
      <c r="K2849" s="25">
        <v>1</v>
      </c>
      <c r="L2849" s="16">
        <v>213.04</v>
      </c>
      <c r="M2849" s="17">
        <v>0.3</v>
      </c>
      <c r="N2849" s="18">
        <v>11.93</v>
      </c>
      <c r="O2849" s="18">
        <v>8.94</v>
      </c>
      <c r="P2849" s="18">
        <v>170</v>
      </c>
      <c r="Q2849" s="14" t="s">
        <v>69</v>
      </c>
      <c r="R2849" s="14" t="s">
        <v>28</v>
      </c>
      <c r="S2849" s="14" t="s">
        <v>210</v>
      </c>
      <c r="T2849" s="14" t="s">
        <v>42</v>
      </c>
      <c r="U2849" s="14" t="s">
        <v>43</v>
      </c>
      <c r="V2849" s="14" t="s">
        <v>7065</v>
      </c>
    </row>
    <row r="2850" spans="1:22" ht="17.100000000000001" customHeight="1" x14ac:dyDescent="0.25">
      <c r="A2850" s="28" t="s">
        <v>7504</v>
      </c>
      <c r="B2850" s="10">
        <v>44478</v>
      </c>
      <c r="C2850" s="9">
        <f t="shared" si="44"/>
        <v>2021</v>
      </c>
      <c r="D2850" s="9" t="str">
        <f>TEXT(salestable[[#This Row],[OrderDate]],"MMM")</f>
        <v>Oct</v>
      </c>
      <c r="E2850" s="9" t="s">
        <v>7505</v>
      </c>
      <c r="F2850" s="9" t="s">
        <v>1919</v>
      </c>
      <c r="G2850" s="9" t="s">
        <v>530</v>
      </c>
      <c r="H2850" s="9" t="s">
        <v>531</v>
      </c>
      <c r="I2850" s="9" t="s">
        <v>98</v>
      </c>
      <c r="J2850" s="9" t="s">
        <v>26</v>
      </c>
      <c r="K2850" s="25">
        <v>1</v>
      </c>
      <c r="L2850" s="11">
        <v>267.39999999999998</v>
      </c>
      <c r="M2850" s="12">
        <v>0</v>
      </c>
      <c r="N2850" s="13">
        <v>0</v>
      </c>
      <c r="O2850" s="13">
        <v>7.58</v>
      </c>
      <c r="P2850" s="13">
        <v>274.98</v>
      </c>
      <c r="Q2850" s="9" t="s">
        <v>59</v>
      </c>
      <c r="R2850" s="9" t="s">
        <v>28</v>
      </c>
      <c r="S2850" s="9" t="s">
        <v>89</v>
      </c>
      <c r="T2850" s="9" t="s">
        <v>90</v>
      </c>
      <c r="U2850" s="9" t="s">
        <v>43</v>
      </c>
      <c r="V2850" s="9" t="s">
        <v>1308</v>
      </c>
    </row>
    <row r="2851" spans="1:22" ht="17.100000000000001" customHeight="1" x14ac:dyDescent="0.25">
      <c r="A2851" s="29" t="s">
        <v>7506</v>
      </c>
      <c r="B2851" s="15">
        <v>45207</v>
      </c>
      <c r="C2851" s="9">
        <f t="shared" si="44"/>
        <v>2023</v>
      </c>
      <c r="D2851" s="9" t="str">
        <f>TEXT(salestable[[#This Row],[OrderDate]],"MMM")</f>
        <v>Oct</v>
      </c>
      <c r="E2851" s="14" t="s">
        <v>7507</v>
      </c>
      <c r="F2851" s="14" t="s">
        <v>1465</v>
      </c>
      <c r="G2851" s="14" t="s">
        <v>319</v>
      </c>
      <c r="H2851" s="14" t="s">
        <v>320</v>
      </c>
      <c r="I2851" s="14" t="s">
        <v>180</v>
      </c>
      <c r="J2851" s="14" t="s">
        <v>263</v>
      </c>
      <c r="K2851" s="25">
        <v>1</v>
      </c>
      <c r="L2851" s="16">
        <v>298.14</v>
      </c>
      <c r="M2851" s="17">
        <v>0</v>
      </c>
      <c r="N2851" s="18">
        <v>14.91</v>
      </c>
      <c r="O2851" s="18">
        <v>3.92</v>
      </c>
      <c r="P2851" s="18">
        <v>316.97000000000003</v>
      </c>
      <c r="Q2851" s="14" t="s">
        <v>153</v>
      </c>
      <c r="R2851" s="14" t="s">
        <v>28</v>
      </c>
      <c r="S2851" s="14" t="s">
        <v>210</v>
      </c>
      <c r="T2851" s="14" t="s">
        <v>42</v>
      </c>
      <c r="U2851" s="14" t="s">
        <v>43</v>
      </c>
      <c r="V2851" s="14" t="s">
        <v>7508</v>
      </c>
    </row>
    <row r="2852" spans="1:22" ht="17.100000000000001" customHeight="1" x14ac:dyDescent="0.25">
      <c r="A2852" s="28" t="s">
        <v>7509</v>
      </c>
      <c r="B2852" s="10">
        <v>44924</v>
      </c>
      <c r="C2852" s="9">
        <f t="shared" si="44"/>
        <v>2022</v>
      </c>
      <c r="D2852" s="9" t="str">
        <f>TEXT(salestable[[#This Row],[OrderDate]],"MMM")</f>
        <v>Dec</v>
      </c>
      <c r="E2852" s="9" t="s">
        <v>7510</v>
      </c>
      <c r="F2852" s="9" t="s">
        <v>591</v>
      </c>
      <c r="G2852" s="9" t="s">
        <v>574</v>
      </c>
      <c r="H2852" s="9" t="s">
        <v>575</v>
      </c>
      <c r="I2852" s="9" t="s">
        <v>98</v>
      </c>
      <c r="J2852" s="9" t="s">
        <v>39</v>
      </c>
      <c r="K2852" s="25">
        <v>4</v>
      </c>
      <c r="L2852" s="11">
        <v>387.43</v>
      </c>
      <c r="M2852" s="12">
        <v>0.05</v>
      </c>
      <c r="N2852" s="13">
        <v>73.61</v>
      </c>
      <c r="O2852" s="13">
        <v>6.75</v>
      </c>
      <c r="P2852" s="13">
        <v>1552.59</v>
      </c>
      <c r="Q2852" s="9" t="s">
        <v>40</v>
      </c>
      <c r="R2852" s="9" t="s">
        <v>28</v>
      </c>
      <c r="S2852" s="9" t="s">
        <v>51</v>
      </c>
      <c r="T2852" s="9" t="s">
        <v>42</v>
      </c>
      <c r="U2852" s="9" t="s">
        <v>43</v>
      </c>
      <c r="V2852" s="9" t="s">
        <v>2668</v>
      </c>
    </row>
    <row r="2853" spans="1:22" ht="17.100000000000001" customHeight="1" x14ac:dyDescent="0.25">
      <c r="A2853" s="29" t="s">
        <v>7511</v>
      </c>
      <c r="B2853" s="15">
        <v>44255</v>
      </c>
      <c r="C2853" s="9">
        <f t="shared" si="44"/>
        <v>2021</v>
      </c>
      <c r="D2853" s="9" t="str">
        <f>TEXT(salestable[[#This Row],[OrderDate]],"MMM")</f>
        <v>Feb</v>
      </c>
      <c r="E2853" s="14" t="s">
        <v>7512</v>
      </c>
      <c r="F2853" s="14" t="s">
        <v>974</v>
      </c>
      <c r="G2853" s="14" t="s">
        <v>434</v>
      </c>
      <c r="H2853" s="14" t="s">
        <v>435</v>
      </c>
      <c r="I2853" s="14" t="s">
        <v>180</v>
      </c>
      <c r="J2853" s="14" t="s">
        <v>79</v>
      </c>
      <c r="K2853" s="25">
        <v>3</v>
      </c>
      <c r="L2853" s="16">
        <v>205.88</v>
      </c>
      <c r="M2853" s="17">
        <v>0.1</v>
      </c>
      <c r="N2853" s="18">
        <v>0</v>
      </c>
      <c r="O2853" s="18">
        <v>12.37</v>
      </c>
      <c r="P2853" s="18">
        <v>568.25</v>
      </c>
      <c r="Q2853" s="14" t="s">
        <v>59</v>
      </c>
      <c r="R2853" s="14" t="s">
        <v>28</v>
      </c>
      <c r="S2853" s="14" t="s">
        <v>188</v>
      </c>
      <c r="T2853" s="14" t="s">
        <v>82</v>
      </c>
      <c r="U2853" s="14" t="s">
        <v>31</v>
      </c>
      <c r="V2853" s="14" t="s">
        <v>6216</v>
      </c>
    </row>
    <row r="2854" spans="1:22" ht="17.100000000000001" customHeight="1" x14ac:dyDescent="0.25">
      <c r="A2854" s="28" t="s">
        <v>7513</v>
      </c>
      <c r="B2854" s="10">
        <v>44829</v>
      </c>
      <c r="C2854" s="9">
        <f t="shared" si="44"/>
        <v>2022</v>
      </c>
      <c r="D2854" s="9" t="str">
        <f>TEXT(salestable[[#This Row],[OrderDate]],"MMM")</f>
        <v>Sep</v>
      </c>
      <c r="E2854" s="9" t="s">
        <v>7514</v>
      </c>
      <c r="F2854" s="9" t="s">
        <v>443</v>
      </c>
      <c r="G2854" s="9" t="s">
        <v>202</v>
      </c>
      <c r="H2854" s="9" t="s">
        <v>203</v>
      </c>
      <c r="I2854" s="9" t="s">
        <v>38</v>
      </c>
      <c r="J2854" s="9" t="s">
        <v>26</v>
      </c>
      <c r="K2854" s="25">
        <v>1</v>
      </c>
      <c r="L2854" s="11">
        <v>26.89</v>
      </c>
      <c r="M2854" s="12">
        <v>0.15</v>
      </c>
      <c r="N2854" s="13">
        <v>4.1100000000000003</v>
      </c>
      <c r="O2854" s="13">
        <v>0.16</v>
      </c>
      <c r="P2854" s="13">
        <v>27.13</v>
      </c>
      <c r="Q2854" s="9" t="s">
        <v>80</v>
      </c>
      <c r="R2854" s="9" t="s">
        <v>28</v>
      </c>
      <c r="S2854" s="9" t="s">
        <v>81</v>
      </c>
      <c r="T2854" s="9" t="s">
        <v>82</v>
      </c>
      <c r="U2854" s="9" t="s">
        <v>43</v>
      </c>
      <c r="V2854" s="9" t="s">
        <v>1161</v>
      </c>
    </row>
    <row r="2855" spans="1:22" ht="17.100000000000001" customHeight="1" x14ac:dyDescent="0.25">
      <c r="A2855" s="29" t="s">
        <v>7515</v>
      </c>
      <c r="B2855" s="15">
        <v>44538</v>
      </c>
      <c r="C2855" s="9">
        <f t="shared" si="44"/>
        <v>2021</v>
      </c>
      <c r="D2855" s="9" t="str">
        <f>TEXT(salestable[[#This Row],[OrderDate]],"MMM")</f>
        <v>Dec</v>
      </c>
      <c r="E2855" s="14" t="s">
        <v>7516</v>
      </c>
      <c r="F2855" s="14" t="s">
        <v>538</v>
      </c>
      <c r="G2855" s="14" t="s">
        <v>48</v>
      </c>
      <c r="H2855" s="14" t="s">
        <v>49</v>
      </c>
      <c r="I2855" s="14" t="s">
        <v>38</v>
      </c>
      <c r="J2855" s="14" t="s">
        <v>39</v>
      </c>
      <c r="K2855" s="25">
        <v>1</v>
      </c>
      <c r="L2855" s="16">
        <v>287.27999999999997</v>
      </c>
      <c r="M2855" s="17">
        <v>0.05</v>
      </c>
      <c r="N2855" s="18">
        <v>0</v>
      </c>
      <c r="O2855" s="18">
        <v>5.68</v>
      </c>
      <c r="P2855" s="18">
        <v>278.60000000000002</v>
      </c>
      <c r="Q2855" s="14" t="s">
        <v>59</v>
      </c>
      <c r="R2855" s="14" t="s">
        <v>132</v>
      </c>
      <c r="S2855" s="14" t="s">
        <v>145</v>
      </c>
      <c r="T2855" s="14" t="s">
        <v>146</v>
      </c>
      <c r="U2855" s="14" t="s">
        <v>72</v>
      </c>
      <c r="V2855" s="14" t="s">
        <v>7517</v>
      </c>
    </row>
    <row r="2856" spans="1:22" ht="17.100000000000001" customHeight="1" x14ac:dyDescent="0.25">
      <c r="A2856" s="28" t="s">
        <v>7518</v>
      </c>
      <c r="B2856" s="10">
        <v>45635</v>
      </c>
      <c r="C2856" s="9">
        <f t="shared" si="44"/>
        <v>2024</v>
      </c>
      <c r="D2856" s="9" t="str">
        <f>TEXT(salestable[[#This Row],[OrderDate]],"MMM")</f>
        <v>Dec</v>
      </c>
      <c r="E2856" s="9" t="s">
        <v>7519</v>
      </c>
      <c r="F2856" s="9" t="s">
        <v>652</v>
      </c>
      <c r="G2856" s="9" t="s">
        <v>783</v>
      </c>
      <c r="H2856" s="9" t="s">
        <v>784</v>
      </c>
      <c r="I2856" s="9" t="s">
        <v>98</v>
      </c>
      <c r="J2856" s="9" t="s">
        <v>58</v>
      </c>
      <c r="K2856" s="25">
        <v>2</v>
      </c>
      <c r="L2856" s="11">
        <v>336.79</v>
      </c>
      <c r="M2856" s="12">
        <v>0.1</v>
      </c>
      <c r="N2856" s="13">
        <v>72.75</v>
      </c>
      <c r="O2856" s="13">
        <v>10.53</v>
      </c>
      <c r="P2856" s="13">
        <v>689.5</v>
      </c>
      <c r="Q2856" s="9" t="s">
        <v>69</v>
      </c>
      <c r="R2856" s="9" t="s">
        <v>28</v>
      </c>
      <c r="S2856" s="9" t="s">
        <v>124</v>
      </c>
      <c r="T2856" s="9" t="s">
        <v>125</v>
      </c>
      <c r="U2856" s="9" t="s">
        <v>91</v>
      </c>
      <c r="V2856" s="9" t="s">
        <v>4198</v>
      </c>
    </row>
    <row r="2857" spans="1:22" ht="17.100000000000001" customHeight="1" x14ac:dyDescent="0.25">
      <c r="A2857" s="29" t="s">
        <v>7520</v>
      </c>
      <c r="B2857" s="15">
        <v>44391</v>
      </c>
      <c r="C2857" s="9">
        <f t="shared" si="44"/>
        <v>2021</v>
      </c>
      <c r="D2857" s="9" t="str">
        <f>TEXT(salestable[[#This Row],[OrderDate]],"MMM")</f>
        <v>Jul</v>
      </c>
      <c r="E2857" s="14" t="s">
        <v>7521</v>
      </c>
      <c r="F2857" s="14" t="s">
        <v>347</v>
      </c>
      <c r="G2857" s="14" t="s">
        <v>130</v>
      </c>
      <c r="H2857" s="14" t="s">
        <v>131</v>
      </c>
      <c r="I2857" s="14" t="s">
        <v>98</v>
      </c>
      <c r="J2857" s="14" t="s">
        <v>79</v>
      </c>
      <c r="K2857" s="25">
        <v>5</v>
      </c>
      <c r="L2857" s="16">
        <v>144.97</v>
      </c>
      <c r="M2857" s="17">
        <v>0</v>
      </c>
      <c r="N2857" s="18">
        <v>36.24</v>
      </c>
      <c r="O2857" s="18">
        <v>8.7899999999999991</v>
      </c>
      <c r="P2857" s="18">
        <v>769.88</v>
      </c>
      <c r="Q2857" s="14" t="s">
        <v>80</v>
      </c>
      <c r="R2857" s="14" t="s">
        <v>181</v>
      </c>
      <c r="S2857" s="14" t="s">
        <v>188</v>
      </c>
      <c r="T2857" s="14" t="s">
        <v>82</v>
      </c>
      <c r="U2857" s="14" t="s">
        <v>43</v>
      </c>
      <c r="V2857" s="14" t="s">
        <v>7522</v>
      </c>
    </row>
    <row r="2858" spans="1:22" ht="17.100000000000001" customHeight="1" x14ac:dyDescent="0.25">
      <c r="A2858" s="28" t="s">
        <v>7523</v>
      </c>
      <c r="B2858" s="10">
        <v>44658</v>
      </c>
      <c r="C2858" s="9">
        <f t="shared" si="44"/>
        <v>2022</v>
      </c>
      <c r="D2858" s="9" t="str">
        <f>TEXT(salestable[[#This Row],[OrderDate]],"MMM")</f>
        <v>Apr</v>
      </c>
      <c r="E2858" s="9" t="s">
        <v>7524</v>
      </c>
      <c r="F2858" s="9" t="s">
        <v>516</v>
      </c>
      <c r="G2858" s="9" t="s">
        <v>36</v>
      </c>
      <c r="H2858" s="9" t="s">
        <v>37</v>
      </c>
      <c r="I2858" s="9" t="s">
        <v>98</v>
      </c>
      <c r="J2858" s="9" t="s">
        <v>263</v>
      </c>
      <c r="K2858" s="25">
        <v>4</v>
      </c>
      <c r="L2858" s="11">
        <v>195.59</v>
      </c>
      <c r="M2858" s="12">
        <v>0</v>
      </c>
      <c r="N2858" s="13">
        <v>62.59</v>
      </c>
      <c r="O2858" s="13">
        <v>11.94</v>
      </c>
      <c r="P2858" s="13">
        <v>856.89</v>
      </c>
      <c r="Q2858" s="9" t="s">
        <v>27</v>
      </c>
      <c r="R2858" s="9" t="s">
        <v>28</v>
      </c>
      <c r="S2858" s="9" t="s">
        <v>116</v>
      </c>
      <c r="T2858" s="9" t="s">
        <v>42</v>
      </c>
      <c r="U2858" s="9" t="s">
        <v>91</v>
      </c>
      <c r="V2858" s="9" t="s">
        <v>769</v>
      </c>
    </row>
    <row r="2859" spans="1:22" ht="17.100000000000001" customHeight="1" x14ac:dyDescent="0.25">
      <c r="A2859" s="29" t="s">
        <v>7525</v>
      </c>
      <c r="B2859" s="15">
        <v>45496</v>
      </c>
      <c r="C2859" s="9">
        <f t="shared" si="44"/>
        <v>2024</v>
      </c>
      <c r="D2859" s="9" t="str">
        <f>TEXT(salestable[[#This Row],[OrderDate]],"MMM")</f>
        <v>Jul</v>
      </c>
      <c r="E2859" s="14" t="s">
        <v>7526</v>
      </c>
      <c r="F2859" s="14" t="s">
        <v>1092</v>
      </c>
      <c r="G2859" s="14" t="s">
        <v>66</v>
      </c>
      <c r="H2859" s="14" t="s">
        <v>67</v>
      </c>
      <c r="I2859" s="14" t="s">
        <v>38</v>
      </c>
      <c r="J2859" s="14" t="s">
        <v>123</v>
      </c>
      <c r="K2859" s="25">
        <v>4</v>
      </c>
      <c r="L2859" s="16">
        <v>429.37</v>
      </c>
      <c r="M2859" s="17">
        <v>0</v>
      </c>
      <c r="N2859" s="18">
        <v>85.87</v>
      </c>
      <c r="O2859" s="18">
        <v>4.9800000000000004</v>
      </c>
      <c r="P2859" s="18">
        <v>1808.33</v>
      </c>
      <c r="Q2859" s="14" t="s">
        <v>27</v>
      </c>
      <c r="R2859" s="14" t="s">
        <v>181</v>
      </c>
      <c r="S2859" s="14" t="s">
        <v>182</v>
      </c>
      <c r="T2859" s="14" t="s">
        <v>183</v>
      </c>
      <c r="U2859" s="14" t="s">
        <v>31</v>
      </c>
      <c r="V2859" s="14" t="s">
        <v>2846</v>
      </c>
    </row>
    <row r="2860" spans="1:22" ht="17.100000000000001" customHeight="1" x14ac:dyDescent="0.25">
      <c r="A2860" s="28" t="s">
        <v>7527</v>
      </c>
      <c r="B2860" s="10">
        <v>44786</v>
      </c>
      <c r="C2860" s="9">
        <f t="shared" si="44"/>
        <v>2022</v>
      </c>
      <c r="D2860" s="9" t="str">
        <f>TEXT(salestable[[#This Row],[OrderDate]],"MMM")</f>
        <v>Aug</v>
      </c>
      <c r="E2860" s="9" t="s">
        <v>7528</v>
      </c>
      <c r="F2860" s="9" t="s">
        <v>1081</v>
      </c>
      <c r="G2860" s="9" t="s">
        <v>302</v>
      </c>
      <c r="H2860" s="9" t="s">
        <v>303</v>
      </c>
      <c r="I2860" s="9" t="s">
        <v>108</v>
      </c>
      <c r="J2860" s="9" t="s">
        <v>109</v>
      </c>
      <c r="K2860" s="25">
        <v>4</v>
      </c>
      <c r="L2860" s="11">
        <v>251.22</v>
      </c>
      <c r="M2860" s="12">
        <v>0.25</v>
      </c>
      <c r="N2860" s="13">
        <v>90.44</v>
      </c>
      <c r="O2860" s="13">
        <v>11.85</v>
      </c>
      <c r="P2860" s="13">
        <v>855.95</v>
      </c>
      <c r="Q2860" s="9" t="s">
        <v>27</v>
      </c>
      <c r="R2860" s="9" t="s">
        <v>28</v>
      </c>
      <c r="S2860" s="9" t="s">
        <v>139</v>
      </c>
      <c r="T2860" s="9" t="s">
        <v>140</v>
      </c>
      <c r="U2860" s="9" t="s">
        <v>43</v>
      </c>
      <c r="V2860" s="9" t="s">
        <v>747</v>
      </c>
    </row>
    <row r="2861" spans="1:22" ht="17.100000000000001" customHeight="1" x14ac:dyDescent="0.25">
      <c r="A2861" s="29" t="s">
        <v>7529</v>
      </c>
      <c r="B2861" s="15">
        <v>44347</v>
      </c>
      <c r="C2861" s="9">
        <f t="shared" si="44"/>
        <v>2021</v>
      </c>
      <c r="D2861" s="9" t="str">
        <f>TEXT(salestable[[#This Row],[OrderDate]],"MMM")</f>
        <v>May</v>
      </c>
      <c r="E2861" s="14" t="s">
        <v>7530</v>
      </c>
      <c r="F2861" s="14" t="s">
        <v>220</v>
      </c>
      <c r="G2861" s="14" t="s">
        <v>337</v>
      </c>
      <c r="H2861" s="14" t="s">
        <v>338</v>
      </c>
      <c r="I2861" s="14" t="s">
        <v>98</v>
      </c>
      <c r="J2861" s="14" t="s">
        <v>26</v>
      </c>
      <c r="K2861" s="25">
        <v>1</v>
      </c>
      <c r="L2861" s="16">
        <v>271.38</v>
      </c>
      <c r="M2861" s="17">
        <v>0</v>
      </c>
      <c r="N2861" s="18">
        <v>32.57</v>
      </c>
      <c r="O2861" s="18">
        <v>13.17</v>
      </c>
      <c r="P2861" s="18">
        <v>317.12</v>
      </c>
      <c r="Q2861" s="14" t="s">
        <v>40</v>
      </c>
      <c r="R2861" s="14" t="s">
        <v>28</v>
      </c>
      <c r="S2861" s="14" t="s">
        <v>210</v>
      </c>
      <c r="T2861" s="14" t="s">
        <v>42</v>
      </c>
      <c r="U2861" s="14" t="s">
        <v>31</v>
      </c>
      <c r="V2861" s="14" t="s">
        <v>2511</v>
      </c>
    </row>
    <row r="2862" spans="1:22" ht="17.100000000000001" customHeight="1" x14ac:dyDescent="0.25">
      <c r="A2862" s="28" t="s">
        <v>7531</v>
      </c>
      <c r="B2862" s="10">
        <v>44258</v>
      </c>
      <c r="C2862" s="9">
        <f t="shared" si="44"/>
        <v>2021</v>
      </c>
      <c r="D2862" s="9" t="str">
        <f>TEXT(salestable[[#This Row],[OrderDate]],"MMM")</f>
        <v>Mar</v>
      </c>
      <c r="E2862" s="9" t="s">
        <v>7532</v>
      </c>
      <c r="F2862" s="9" t="s">
        <v>113</v>
      </c>
      <c r="G2862" s="9" t="s">
        <v>945</v>
      </c>
      <c r="H2862" s="9" t="s">
        <v>946</v>
      </c>
      <c r="I2862" s="9" t="s">
        <v>180</v>
      </c>
      <c r="J2862" s="9" t="s">
        <v>39</v>
      </c>
      <c r="K2862" s="25">
        <v>3</v>
      </c>
      <c r="L2862" s="11">
        <v>388.18</v>
      </c>
      <c r="M2862" s="12">
        <v>0</v>
      </c>
      <c r="N2862" s="13">
        <v>58.23</v>
      </c>
      <c r="O2862" s="13">
        <v>6.58</v>
      </c>
      <c r="P2862" s="13">
        <v>1229.3499999999999</v>
      </c>
      <c r="Q2862" s="9" t="s">
        <v>59</v>
      </c>
      <c r="R2862" s="9" t="s">
        <v>28</v>
      </c>
      <c r="S2862" s="9" t="s">
        <v>228</v>
      </c>
      <c r="T2862" s="9" t="s">
        <v>82</v>
      </c>
      <c r="U2862" s="9" t="s">
        <v>43</v>
      </c>
      <c r="V2862" s="9" t="s">
        <v>1278</v>
      </c>
    </row>
    <row r="2863" spans="1:22" ht="17.100000000000001" customHeight="1" x14ac:dyDescent="0.25">
      <c r="A2863" s="29" t="s">
        <v>7533</v>
      </c>
      <c r="B2863" s="15">
        <v>45393</v>
      </c>
      <c r="C2863" s="9">
        <f t="shared" si="44"/>
        <v>2024</v>
      </c>
      <c r="D2863" s="9" t="str">
        <f>TEXT(salestable[[#This Row],[OrderDate]],"MMM")</f>
        <v>Apr</v>
      </c>
      <c r="E2863" s="14" t="s">
        <v>4448</v>
      </c>
      <c r="F2863" s="14" t="s">
        <v>811</v>
      </c>
      <c r="G2863" s="14" t="s">
        <v>106</v>
      </c>
      <c r="H2863" s="14" t="s">
        <v>107</v>
      </c>
      <c r="I2863" s="14" t="s">
        <v>50</v>
      </c>
      <c r="J2863" s="14" t="s">
        <v>39</v>
      </c>
      <c r="K2863" s="25">
        <v>1</v>
      </c>
      <c r="L2863" s="16">
        <v>446.81</v>
      </c>
      <c r="M2863" s="17">
        <v>0.3</v>
      </c>
      <c r="N2863" s="18">
        <v>25.02</v>
      </c>
      <c r="O2863" s="18">
        <v>6.97</v>
      </c>
      <c r="P2863" s="18">
        <v>344.76</v>
      </c>
      <c r="Q2863" s="14" t="s">
        <v>40</v>
      </c>
      <c r="R2863" s="14" t="s">
        <v>28</v>
      </c>
      <c r="S2863" s="14" t="s">
        <v>81</v>
      </c>
      <c r="T2863" s="14" t="s">
        <v>82</v>
      </c>
      <c r="U2863" s="14" t="s">
        <v>43</v>
      </c>
      <c r="V2863" s="14" t="s">
        <v>6330</v>
      </c>
    </row>
    <row r="2864" spans="1:22" ht="17.100000000000001" customHeight="1" x14ac:dyDescent="0.25">
      <c r="A2864" s="28" t="s">
        <v>7534</v>
      </c>
      <c r="B2864" s="10">
        <v>43990</v>
      </c>
      <c r="C2864" s="9">
        <f t="shared" si="44"/>
        <v>2020</v>
      </c>
      <c r="D2864" s="9" t="str">
        <f>TEXT(salestable[[#This Row],[OrderDate]],"MMM")</f>
        <v>Jun</v>
      </c>
      <c r="E2864" s="9" t="s">
        <v>7535</v>
      </c>
      <c r="F2864" s="9" t="s">
        <v>425</v>
      </c>
      <c r="G2864" s="9" t="s">
        <v>386</v>
      </c>
      <c r="H2864" s="9" t="s">
        <v>387</v>
      </c>
      <c r="I2864" s="9" t="s">
        <v>98</v>
      </c>
      <c r="J2864" s="9" t="s">
        <v>354</v>
      </c>
      <c r="K2864" s="25">
        <v>3</v>
      </c>
      <c r="L2864" s="11">
        <v>323.11</v>
      </c>
      <c r="M2864" s="12">
        <v>0.2</v>
      </c>
      <c r="N2864" s="13">
        <v>38.770000000000003</v>
      </c>
      <c r="O2864" s="13">
        <v>14.81</v>
      </c>
      <c r="P2864" s="13">
        <v>829.04</v>
      </c>
      <c r="Q2864" s="9" t="s">
        <v>27</v>
      </c>
      <c r="R2864" s="9" t="s">
        <v>28</v>
      </c>
      <c r="S2864" s="9" t="s">
        <v>81</v>
      </c>
      <c r="T2864" s="9" t="s">
        <v>82</v>
      </c>
      <c r="U2864" s="9" t="s">
        <v>31</v>
      </c>
      <c r="V2864" s="9" t="s">
        <v>5127</v>
      </c>
    </row>
    <row r="2865" spans="1:22" ht="17.100000000000001" customHeight="1" x14ac:dyDescent="0.25">
      <c r="A2865" s="29" t="s">
        <v>7536</v>
      </c>
      <c r="B2865" s="15">
        <v>43979</v>
      </c>
      <c r="C2865" s="9">
        <f t="shared" si="44"/>
        <v>2020</v>
      </c>
      <c r="D2865" s="9" t="str">
        <f>TEXT(salestable[[#This Row],[OrderDate]],"MMM")</f>
        <v>May</v>
      </c>
      <c r="E2865" s="14" t="s">
        <v>7537</v>
      </c>
      <c r="F2865" s="14" t="s">
        <v>611</v>
      </c>
      <c r="G2865" s="14" t="s">
        <v>172</v>
      </c>
      <c r="H2865" s="14" t="s">
        <v>173</v>
      </c>
      <c r="I2865" s="14" t="s">
        <v>180</v>
      </c>
      <c r="J2865" s="14" t="s">
        <v>354</v>
      </c>
      <c r="K2865" s="25">
        <v>4</v>
      </c>
      <c r="L2865" s="16">
        <v>392.49</v>
      </c>
      <c r="M2865" s="17">
        <v>0.05</v>
      </c>
      <c r="N2865" s="18">
        <v>178.98</v>
      </c>
      <c r="O2865" s="18">
        <v>0.55000000000000004</v>
      </c>
      <c r="P2865" s="18">
        <v>1670.99</v>
      </c>
      <c r="Q2865" s="14" t="s">
        <v>153</v>
      </c>
      <c r="R2865" s="14" t="s">
        <v>28</v>
      </c>
      <c r="S2865" s="14" t="s">
        <v>182</v>
      </c>
      <c r="T2865" s="14" t="s">
        <v>183</v>
      </c>
      <c r="U2865" s="14" t="s">
        <v>235</v>
      </c>
      <c r="V2865" s="14" t="s">
        <v>7538</v>
      </c>
    </row>
    <row r="2866" spans="1:22" ht="17.100000000000001" customHeight="1" x14ac:dyDescent="0.25">
      <c r="A2866" s="28" t="s">
        <v>7539</v>
      </c>
      <c r="B2866" s="10">
        <v>44606</v>
      </c>
      <c r="C2866" s="9">
        <f t="shared" si="44"/>
        <v>2022</v>
      </c>
      <c r="D2866" s="9" t="str">
        <f>TEXT(salestable[[#This Row],[OrderDate]],"MMM")</f>
        <v>Feb</v>
      </c>
      <c r="E2866" s="9" t="s">
        <v>294</v>
      </c>
      <c r="F2866" s="9" t="s">
        <v>301</v>
      </c>
      <c r="G2866" s="9" t="s">
        <v>208</v>
      </c>
      <c r="H2866" s="9" t="s">
        <v>209</v>
      </c>
      <c r="I2866" s="9" t="s">
        <v>25</v>
      </c>
      <c r="J2866" s="9" t="s">
        <v>79</v>
      </c>
      <c r="K2866" s="25">
        <v>2</v>
      </c>
      <c r="L2866" s="11">
        <v>490.04</v>
      </c>
      <c r="M2866" s="12">
        <v>0.1</v>
      </c>
      <c r="N2866" s="13">
        <v>70.569999999999993</v>
      </c>
      <c r="O2866" s="13">
        <v>5.77</v>
      </c>
      <c r="P2866" s="13">
        <v>958.41</v>
      </c>
      <c r="Q2866" s="9" t="s">
        <v>69</v>
      </c>
      <c r="R2866" s="9" t="s">
        <v>28</v>
      </c>
      <c r="S2866" s="9" t="s">
        <v>124</v>
      </c>
      <c r="T2866" s="9" t="s">
        <v>125</v>
      </c>
      <c r="U2866" s="9" t="s">
        <v>72</v>
      </c>
      <c r="V2866" s="9" t="s">
        <v>1415</v>
      </c>
    </row>
    <row r="2867" spans="1:22" ht="17.100000000000001" customHeight="1" x14ac:dyDescent="0.25">
      <c r="A2867" s="29" t="s">
        <v>7540</v>
      </c>
      <c r="B2867" s="15">
        <v>45084</v>
      </c>
      <c r="C2867" s="9">
        <f t="shared" si="44"/>
        <v>2023</v>
      </c>
      <c r="D2867" s="9" t="str">
        <f>TEXT(salestable[[#This Row],[OrderDate]],"MMM")</f>
        <v>Jun</v>
      </c>
      <c r="E2867" s="14" t="s">
        <v>7541</v>
      </c>
      <c r="F2867" s="14" t="s">
        <v>405</v>
      </c>
      <c r="G2867" s="14" t="s">
        <v>48</v>
      </c>
      <c r="H2867" s="14" t="s">
        <v>49</v>
      </c>
      <c r="I2867" s="14" t="s">
        <v>38</v>
      </c>
      <c r="J2867" s="14" t="s">
        <v>123</v>
      </c>
      <c r="K2867" s="25">
        <v>3</v>
      </c>
      <c r="L2867" s="16">
        <v>84.26</v>
      </c>
      <c r="M2867" s="17">
        <v>0</v>
      </c>
      <c r="N2867" s="18">
        <v>30.33</v>
      </c>
      <c r="O2867" s="18">
        <v>0.35</v>
      </c>
      <c r="P2867" s="18">
        <v>283.45999999999998</v>
      </c>
      <c r="Q2867" s="14" t="s">
        <v>59</v>
      </c>
      <c r="R2867" s="14" t="s">
        <v>28</v>
      </c>
      <c r="S2867" s="14" t="s">
        <v>29</v>
      </c>
      <c r="T2867" s="14" t="s">
        <v>30</v>
      </c>
      <c r="U2867" s="14" t="s">
        <v>43</v>
      </c>
      <c r="V2867" s="14" t="s">
        <v>7542</v>
      </c>
    </row>
    <row r="2868" spans="1:22" ht="17.100000000000001" customHeight="1" x14ac:dyDescent="0.25">
      <c r="A2868" s="28" t="s">
        <v>7543</v>
      </c>
      <c r="B2868" s="10">
        <v>45566</v>
      </c>
      <c r="C2868" s="9">
        <f t="shared" si="44"/>
        <v>2024</v>
      </c>
      <c r="D2868" s="9" t="str">
        <f>TEXT(salestable[[#This Row],[OrderDate]],"MMM")</f>
        <v>Oct</v>
      </c>
      <c r="E2868" s="9" t="s">
        <v>7544</v>
      </c>
      <c r="F2868" s="9" t="s">
        <v>702</v>
      </c>
      <c r="G2868" s="9" t="s">
        <v>280</v>
      </c>
      <c r="H2868" s="9" t="s">
        <v>281</v>
      </c>
      <c r="I2868" s="9" t="s">
        <v>108</v>
      </c>
      <c r="J2868" s="9" t="s">
        <v>256</v>
      </c>
      <c r="K2868" s="25">
        <v>5</v>
      </c>
      <c r="L2868" s="11">
        <v>103.76</v>
      </c>
      <c r="M2868" s="12">
        <v>0.2</v>
      </c>
      <c r="N2868" s="13">
        <v>0</v>
      </c>
      <c r="O2868" s="13">
        <v>10.039999999999999</v>
      </c>
      <c r="P2868" s="13">
        <v>425.08</v>
      </c>
      <c r="Q2868" s="9" t="s">
        <v>69</v>
      </c>
      <c r="R2868" s="9" t="s">
        <v>28</v>
      </c>
      <c r="S2868" s="9" t="s">
        <v>60</v>
      </c>
      <c r="T2868" s="9" t="s">
        <v>61</v>
      </c>
      <c r="U2868" s="9" t="s">
        <v>72</v>
      </c>
      <c r="V2868" s="9" t="s">
        <v>7545</v>
      </c>
    </row>
    <row r="2869" spans="1:22" ht="17.100000000000001" customHeight="1" x14ac:dyDescent="0.25">
      <c r="A2869" s="29" t="s">
        <v>7546</v>
      </c>
      <c r="B2869" s="15">
        <v>45416</v>
      </c>
      <c r="C2869" s="9">
        <f t="shared" si="44"/>
        <v>2024</v>
      </c>
      <c r="D2869" s="9" t="str">
        <f>TEXT(salestable[[#This Row],[OrderDate]],"MMM")</f>
        <v>May</v>
      </c>
      <c r="E2869" s="14" t="s">
        <v>7547</v>
      </c>
      <c r="F2869" s="14" t="s">
        <v>573</v>
      </c>
      <c r="G2869" s="14" t="s">
        <v>352</v>
      </c>
      <c r="H2869" s="14" t="s">
        <v>353</v>
      </c>
      <c r="I2869" s="14" t="s">
        <v>180</v>
      </c>
      <c r="J2869" s="14" t="s">
        <v>58</v>
      </c>
      <c r="K2869" s="25">
        <v>2</v>
      </c>
      <c r="L2869" s="16">
        <v>380.71</v>
      </c>
      <c r="M2869" s="17">
        <v>0.1</v>
      </c>
      <c r="N2869" s="18">
        <v>0</v>
      </c>
      <c r="O2869" s="18">
        <v>1.1599999999999999</v>
      </c>
      <c r="P2869" s="18">
        <v>686.44</v>
      </c>
      <c r="Q2869" s="14" t="s">
        <v>27</v>
      </c>
      <c r="R2869" s="14" t="s">
        <v>28</v>
      </c>
      <c r="S2869" s="14" t="s">
        <v>60</v>
      </c>
      <c r="T2869" s="14" t="s">
        <v>61</v>
      </c>
      <c r="U2869" s="14" t="s">
        <v>31</v>
      </c>
      <c r="V2869" s="14" t="s">
        <v>4851</v>
      </c>
    </row>
    <row r="2870" spans="1:22" ht="17.100000000000001" customHeight="1" x14ac:dyDescent="0.25">
      <c r="A2870" s="28" t="s">
        <v>7548</v>
      </c>
      <c r="B2870" s="10">
        <v>43897</v>
      </c>
      <c r="C2870" s="9">
        <f t="shared" si="44"/>
        <v>2020</v>
      </c>
      <c r="D2870" s="9" t="str">
        <f>TEXT(salestable[[#This Row],[OrderDate]],"MMM")</f>
        <v>Mar</v>
      </c>
      <c r="E2870" s="9" t="s">
        <v>7549</v>
      </c>
      <c r="F2870" s="9" t="s">
        <v>1636</v>
      </c>
      <c r="G2870" s="9" t="s">
        <v>391</v>
      </c>
      <c r="H2870" s="9" t="s">
        <v>392</v>
      </c>
      <c r="I2870" s="9" t="s">
        <v>180</v>
      </c>
      <c r="J2870" s="9" t="s">
        <v>256</v>
      </c>
      <c r="K2870" s="25">
        <v>3</v>
      </c>
      <c r="L2870" s="11">
        <v>576.24</v>
      </c>
      <c r="M2870" s="12">
        <v>0</v>
      </c>
      <c r="N2870" s="13">
        <v>0</v>
      </c>
      <c r="O2870" s="13">
        <v>10.53</v>
      </c>
      <c r="P2870" s="13">
        <v>1739.25</v>
      </c>
      <c r="Q2870" s="9" t="s">
        <v>69</v>
      </c>
      <c r="R2870" s="9" t="s">
        <v>28</v>
      </c>
      <c r="S2870" s="9" t="s">
        <v>71</v>
      </c>
      <c r="T2870" s="9" t="s">
        <v>42</v>
      </c>
      <c r="U2870" s="9" t="s">
        <v>43</v>
      </c>
      <c r="V2870" s="9" t="s">
        <v>7550</v>
      </c>
    </row>
    <row r="2871" spans="1:22" ht="17.100000000000001" customHeight="1" x14ac:dyDescent="0.25">
      <c r="A2871" s="29" t="s">
        <v>7551</v>
      </c>
      <c r="B2871" s="15">
        <v>44844</v>
      </c>
      <c r="C2871" s="9">
        <f t="shared" si="44"/>
        <v>2022</v>
      </c>
      <c r="D2871" s="9" t="str">
        <f>TEXT(salestable[[#This Row],[OrderDate]],"MMM")</f>
        <v>Oct</v>
      </c>
      <c r="E2871" s="14" t="s">
        <v>7552</v>
      </c>
      <c r="F2871" s="14" t="s">
        <v>923</v>
      </c>
      <c r="G2871" s="14" t="s">
        <v>254</v>
      </c>
      <c r="H2871" s="14" t="s">
        <v>255</v>
      </c>
      <c r="I2871" s="14" t="s">
        <v>38</v>
      </c>
      <c r="J2871" s="14" t="s">
        <v>256</v>
      </c>
      <c r="K2871" s="25">
        <v>1</v>
      </c>
      <c r="L2871" s="16">
        <v>10.039999999999999</v>
      </c>
      <c r="M2871" s="17">
        <v>0.05</v>
      </c>
      <c r="N2871" s="18">
        <v>1.1399999999999999</v>
      </c>
      <c r="O2871" s="18">
        <v>6.9</v>
      </c>
      <c r="P2871" s="18">
        <v>17.579999999999998</v>
      </c>
      <c r="Q2871" s="14" t="s">
        <v>80</v>
      </c>
      <c r="R2871" s="14" t="s">
        <v>28</v>
      </c>
      <c r="S2871" s="14" t="s">
        <v>228</v>
      </c>
      <c r="T2871" s="14" t="s">
        <v>82</v>
      </c>
      <c r="U2871" s="14" t="s">
        <v>43</v>
      </c>
      <c r="V2871" s="14" t="s">
        <v>7553</v>
      </c>
    </row>
    <row r="2872" spans="1:22" ht="17.100000000000001" customHeight="1" x14ac:dyDescent="0.25">
      <c r="A2872" s="28" t="s">
        <v>7554</v>
      </c>
      <c r="B2872" s="10">
        <v>44211</v>
      </c>
      <c r="C2872" s="9">
        <f t="shared" si="44"/>
        <v>2021</v>
      </c>
      <c r="D2872" s="9" t="str">
        <f>TEXT(salestable[[#This Row],[OrderDate]],"MMM")</f>
        <v>Jan</v>
      </c>
      <c r="E2872" s="9" t="s">
        <v>7555</v>
      </c>
      <c r="F2872" s="9" t="s">
        <v>1314</v>
      </c>
      <c r="G2872" s="9" t="s">
        <v>521</v>
      </c>
      <c r="H2872" s="9" t="s">
        <v>522</v>
      </c>
      <c r="I2872" s="9" t="s">
        <v>38</v>
      </c>
      <c r="J2872" s="9" t="s">
        <v>123</v>
      </c>
      <c r="K2872" s="25">
        <v>5</v>
      </c>
      <c r="L2872" s="11">
        <v>179.67</v>
      </c>
      <c r="M2872" s="12">
        <v>0</v>
      </c>
      <c r="N2872" s="13">
        <v>0</v>
      </c>
      <c r="O2872" s="13">
        <v>9.31</v>
      </c>
      <c r="P2872" s="13">
        <v>907.66</v>
      </c>
      <c r="Q2872" s="9" t="s">
        <v>27</v>
      </c>
      <c r="R2872" s="9" t="s">
        <v>99</v>
      </c>
      <c r="S2872" s="9" t="s">
        <v>60</v>
      </c>
      <c r="T2872" s="9" t="s">
        <v>61</v>
      </c>
      <c r="U2872" s="9" t="s">
        <v>43</v>
      </c>
      <c r="V2872" s="9" t="s">
        <v>5981</v>
      </c>
    </row>
    <row r="2873" spans="1:22" ht="17.100000000000001" customHeight="1" x14ac:dyDescent="0.25">
      <c r="A2873" s="29" t="s">
        <v>7556</v>
      </c>
      <c r="B2873" s="15">
        <v>43888</v>
      </c>
      <c r="C2873" s="9">
        <f t="shared" si="44"/>
        <v>2020</v>
      </c>
      <c r="D2873" s="9" t="str">
        <f>TEXT(salestable[[#This Row],[OrderDate]],"MMM")</f>
        <v>Feb</v>
      </c>
      <c r="E2873" s="14" t="s">
        <v>7557</v>
      </c>
      <c r="F2873" s="14" t="s">
        <v>811</v>
      </c>
      <c r="G2873" s="14" t="s">
        <v>226</v>
      </c>
      <c r="H2873" s="14" t="s">
        <v>227</v>
      </c>
      <c r="I2873" s="14" t="s">
        <v>50</v>
      </c>
      <c r="J2873" s="14" t="s">
        <v>58</v>
      </c>
      <c r="K2873" s="25">
        <v>2</v>
      </c>
      <c r="L2873" s="16">
        <v>173.28</v>
      </c>
      <c r="M2873" s="17">
        <v>0</v>
      </c>
      <c r="N2873" s="18">
        <v>27.72</v>
      </c>
      <c r="O2873" s="18">
        <v>12.67</v>
      </c>
      <c r="P2873" s="18">
        <v>386.95</v>
      </c>
      <c r="Q2873" s="14" t="s">
        <v>69</v>
      </c>
      <c r="R2873" s="14" t="s">
        <v>28</v>
      </c>
      <c r="S2873" s="14" t="s">
        <v>51</v>
      </c>
      <c r="T2873" s="14" t="s">
        <v>42</v>
      </c>
      <c r="U2873" s="14" t="s">
        <v>43</v>
      </c>
      <c r="V2873" s="14" t="s">
        <v>4098</v>
      </c>
    </row>
    <row r="2874" spans="1:22" ht="17.100000000000001" customHeight="1" x14ac:dyDescent="0.25">
      <c r="A2874" s="28" t="s">
        <v>7558</v>
      </c>
      <c r="B2874" s="10">
        <v>45113</v>
      </c>
      <c r="C2874" s="9">
        <f t="shared" si="44"/>
        <v>2023</v>
      </c>
      <c r="D2874" s="9" t="str">
        <f>TEXT(salestable[[#This Row],[OrderDate]],"MMM")</f>
        <v>Jul</v>
      </c>
      <c r="E2874" s="9" t="s">
        <v>7559</v>
      </c>
      <c r="F2874" s="9" t="s">
        <v>192</v>
      </c>
      <c r="G2874" s="9" t="s">
        <v>812</v>
      </c>
      <c r="H2874" s="9" t="s">
        <v>813</v>
      </c>
      <c r="I2874" s="9" t="s">
        <v>38</v>
      </c>
      <c r="J2874" s="9" t="s">
        <v>39</v>
      </c>
      <c r="K2874" s="25">
        <v>3</v>
      </c>
      <c r="L2874" s="11">
        <v>96.8</v>
      </c>
      <c r="M2874" s="12">
        <v>0</v>
      </c>
      <c r="N2874" s="13">
        <v>14.52</v>
      </c>
      <c r="O2874" s="13">
        <v>14.4</v>
      </c>
      <c r="P2874" s="13">
        <v>319.32</v>
      </c>
      <c r="Q2874" s="9" t="s">
        <v>69</v>
      </c>
      <c r="R2874" s="9" t="s">
        <v>28</v>
      </c>
      <c r="S2874" s="9" t="s">
        <v>60</v>
      </c>
      <c r="T2874" s="9" t="s">
        <v>61</v>
      </c>
      <c r="U2874" s="9" t="s">
        <v>43</v>
      </c>
      <c r="V2874" s="9" t="s">
        <v>3700</v>
      </c>
    </row>
    <row r="2875" spans="1:22" ht="17.100000000000001" customHeight="1" x14ac:dyDescent="0.25">
      <c r="A2875" s="29" t="s">
        <v>7560</v>
      </c>
      <c r="B2875" s="15">
        <v>44172</v>
      </c>
      <c r="C2875" s="9">
        <f t="shared" si="44"/>
        <v>2020</v>
      </c>
      <c r="D2875" s="9" t="str">
        <f>TEXT(salestable[[#This Row],[OrderDate]],"MMM")</f>
        <v>Dec</v>
      </c>
      <c r="E2875" s="14" t="s">
        <v>7561</v>
      </c>
      <c r="F2875" s="14" t="s">
        <v>611</v>
      </c>
      <c r="G2875" s="14" t="s">
        <v>23</v>
      </c>
      <c r="H2875" s="14" t="s">
        <v>24</v>
      </c>
      <c r="I2875" s="14" t="s">
        <v>38</v>
      </c>
      <c r="J2875" s="14" t="s">
        <v>354</v>
      </c>
      <c r="K2875" s="25">
        <v>4</v>
      </c>
      <c r="L2875" s="16">
        <v>303.98</v>
      </c>
      <c r="M2875" s="17">
        <v>0.05</v>
      </c>
      <c r="N2875" s="18">
        <v>0</v>
      </c>
      <c r="O2875" s="18">
        <v>10.210000000000001</v>
      </c>
      <c r="P2875" s="18">
        <v>1165.33</v>
      </c>
      <c r="Q2875" s="14" t="s">
        <v>59</v>
      </c>
      <c r="R2875" s="14" t="s">
        <v>132</v>
      </c>
      <c r="S2875" s="14" t="s">
        <v>145</v>
      </c>
      <c r="T2875" s="14" t="s">
        <v>146</v>
      </c>
      <c r="U2875" s="14" t="s">
        <v>43</v>
      </c>
      <c r="V2875" s="14" t="s">
        <v>817</v>
      </c>
    </row>
    <row r="2876" spans="1:22" ht="17.100000000000001" customHeight="1" x14ac:dyDescent="0.25">
      <c r="A2876" s="28" t="s">
        <v>7562</v>
      </c>
      <c r="B2876" s="10">
        <v>44984</v>
      </c>
      <c r="C2876" s="9">
        <f t="shared" si="44"/>
        <v>2023</v>
      </c>
      <c r="D2876" s="9" t="str">
        <f>TEXT(salestable[[#This Row],[OrderDate]],"MMM")</f>
        <v>Feb</v>
      </c>
      <c r="E2876" s="9" t="s">
        <v>7563</v>
      </c>
      <c r="F2876" s="9" t="s">
        <v>823</v>
      </c>
      <c r="G2876" s="9" t="s">
        <v>172</v>
      </c>
      <c r="H2876" s="9" t="s">
        <v>173</v>
      </c>
      <c r="I2876" s="9" t="s">
        <v>180</v>
      </c>
      <c r="J2876" s="9" t="s">
        <v>354</v>
      </c>
      <c r="K2876" s="25">
        <v>5</v>
      </c>
      <c r="L2876" s="11">
        <v>380.95</v>
      </c>
      <c r="M2876" s="12">
        <v>0.05</v>
      </c>
      <c r="N2876" s="13">
        <v>217.14</v>
      </c>
      <c r="O2876" s="13">
        <v>2.42</v>
      </c>
      <c r="P2876" s="13">
        <v>2029.07</v>
      </c>
      <c r="Q2876" s="9" t="s">
        <v>27</v>
      </c>
      <c r="R2876" s="9" t="s">
        <v>132</v>
      </c>
      <c r="S2876" s="9" t="s">
        <v>100</v>
      </c>
      <c r="T2876" s="9" t="s">
        <v>101</v>
      </c>
      <c r="U2876" s="9" t="s">
        <v>31</v>
      </c>
      <c r="V2876" s="9" t="s">
        <v>7564</v>
      </c>
    </row>
    <row r="2877" spans="1:22" ht="17.100000000000001" customHeight="1" x14ac:dyDescent="0.25">
      <c r="A2877" s="29" t="s">
        <v>7565</v>
      </c>
      <c r="B2877" s="15">
        <v>44557</v>
      </c>
      <c r="C2877" s="9">
        <f t="shared" si="44"/>
        <v>2021</v>
      </c>
      <c r="D2877" s="9" t="str">
        <f>TEXT(salestable[[#This Row],[OrderDate]],"MMM")</f>
        <v>Dec</v>
      </c>
      <c r="E2877" s="14" t="s">
        <v>7566</v>
      </c>
      <c r="F2877" s="14" t="s">
        <v>65</v>
      </c>
      <c r="G2877" s="14" t="s">
        <v>352</v>
      </c>
      <c r="H2877" s="14" t="s">
        <v>353</v>
      </c>
      <c r="I2877" s="14" t="s">
        <v>50</v>
      </c>
      <c r="J2877" s="14" t="s">
        <v>354</v>
      </c>
      <c r="K2877" s="25">
        <v>2</v>
      </c>
      <c r="L2877" s="16">
        <v>372.54</v>
      </c>
      <c r="M2877" s="17">
        <v>0.15</v>
      </c>
      <c r="N2877" s="18">
        <v>31.67</v>
      </c>
      <c r="O2877" s="18">
        <v>12.96</v>
      </c>
      <c r="P2877" s="18">
        <v>677.95</v>
      </c>
      <c r="Q2877" s="14" t="s">
        <v>27</v>
      </c>
      <c r="R2877" s="14" t="s">
        <v>28</v>
      </c>
      <c r="S2877" s="14" t="s">
        <v>81</v>
      </c>
      <c r="T2877" s="14" t="s">
        <v>82</v>
      </c>
      <c r="U2877" s="14" t="s">
        <v>43</v>
      </c>
      <c r="V2877" s="14" t="s">
        <v>5816</v>
      </c>
    </row>
    <row r="2878" spans="1:22" ht="17.100000000000001" customHeight="1" x14ac:dyDescent="0.25">
      <c r="A2878" s="28" t="s">
        <v>7567</v>
      </c>
      <c r="B2878" s="10">
        <v>45026</v>
      </c>
      <c r="C2878" s="9">
        <f t="shared" si="44"/>
        <v>2023</v>
      </c>
      <c r="D2878" s="9" t="str">
        <f>TEXT(salestable[[#This Row],[OrderDate]],"MMM")</f>
        <v>Apr</v>
      </c>
      <c r="E2878" s="9" t="s">
        <v>7568</v>
      </c>
      <c r="F2878" s="9" t="s">
        <v>396</v>
      </c>
      <c r="G2878" s="9" t="s">
        <v>215</v>
      </c>
      <c r="H2878" s="9" t="s">
        <v>216</v>
      </c>
      <c r="I2878" s="9" t="s">
        <v>38</v>
      </c>
      <c r="J2878" s="9" t="s">
        <v>79</v>
      </c>
      <c r="K2878" s="25">
        <v>3</v>
      </c>
      <c r="L2878" s="11">
        <v>578.83000000000004</v>
      </c>
      <c r="M2878" s="12">
        <v>0.05</v>
      </c>
      <c r="N2878" s="13">
        <v>131.97</v>
      </c>
      <c r="O2878" s="13">
        <v>6.57</v>
      </c>
      <c r="P2878" s="13">
        <v>1788.21</v>
      </c>
      <c r="Q2878" s="9" t="s">
        <v>69</v>
      </c>
      <c r="R2878" s="9" t="s">
        <v>28</v>
      </c>
      <c r="S2878" s="9" t="s">
        <v>116</v>
      </c>
      <c r="T2878" s="9" t="s">
        <v>42</v>
      </c>
      <c r="U2878" s="9" t="s">
        <v>43</v>
      </c>
      <c r="V2878" s="9" t="s">
        <v>1281</v>
      </c>
    </row>
    <row r="2879" spans="1:22" ht="17.100000000000001" customHeight="1" x14ac:dyDescent="0.25">
      <c r="A2879" s="29" t="s">
        <v>7569</v>
      </c>
      <c r="B2879" s="15">
        <v>44600</v>
      </c>
      <c r="C2879" s="9">
        <f t="shared" si="44"/>
        <v>2022</v>
      </c>
      <c r="D2879" s="9" t="str">
        <f>TEXT(salestable[[#This Row],[OrderDate]],"MMM")</f>
        <v>Feb</v>
      </c>
      <c r="E2879" s="14" t="s">
        <v>7570</v>
      </c>
      <c r="F2879" s="14" t="s">
        <v>232</v>
      </c>
      <c r="G2879" s="14" t="s">
        <v>178</v>
      </c>
      <c r="H2879" s="14" t="s">
        <v>179</v>
      </c>
      <c r="I2879" s="14" t="s">
        <v>25</v>
      </c>
      <c r="J2879" s="14" t="s">
        <v>68</v>
      </c>
      <c r="K2879" s="25">
        <v>3</v>
      </c>
      <c r="L2879" s="16">
        <v>174.31</v>
      </c>
      <c r="M2879" s="17">
        <v>0</v>
      </c>
      <c r="N2879" s="18">
        <v>62.75</v>
      </c>
      <c r="O2879" s="18">
        <v>10.09</v>
      </c>
      <c r="P2879" s="18">
        <v>595.77</v>
      </c>
      <c r="Q2879" s="14" t="s">
        <v>27</v>
      </c>
      <c r="R2879" s="14" t="s">
        <v>70</v>
      </c>
      <c r="S2879" s="14" t="s">
        <v>188</v>
      </c>
      <c r="T2879" s="14" t="s">
        <v>82</v>
      </c>
      <c r="U2879" s="14" t="s">
        <v>43</v>
      </c>
      <c r="V2879" s="14" t="s">
        <v>4508</v>
      </c>
    </row>
    <row r="2880" spans="1:22" ht="17.100000000000001" customHeight="1" x14ac:dyDescent="0.25">
      <c r="A2880" s="28" t="s">
        <v>7571</v>
      </c>
      <c r="B2880" s="10">
        <v>44444</v>
      </c>
      <c r="C2880" s="9">
        <f t="shared" si="44"/>
        <v>2021</v>
      </c>
      <c r="D2880" s="9" t="str">
        <f>TEXT(salestable[[#This Row],[OrderDate]],"MMM")</f>
        <v>Sep</v>
      </c>
      <c r="E2880" s="9" t="s">
        <v>7572</v>
      </c>
      <c r="F2880" s="9" t="s">
        <v>1137</v>
      </c>
      <c r="G2880" s="9" t="s">
        <v>77</v>
      </c>
      <c r="H2880" s="9" t="s">
        <v>78</v>
      </c>
      <c r="I2880" s="9" t="s">
        <v>38</v>
      </c>
      <c r="J2880" s="9" t="s">
        <v>109</v>
      </c>
      <c r="K2880" s="25">
        <v>2</v>
      </c>
      <c r="L2880" s="11">
        <v>329.65</v>
      </c>
      <c r="M2880" s="12">
        <v>0</v>
      </c>
      <c r="N2880" s="13">
        <v>79.12</v>
      </c>
      <c r="O2880" s="13">
        <v>14.19</v>
      </c>
      <c r="P2880" s="13">
        <v>752.61</v>
      </c>
      <c r="Q2880" s="9" t="s">
        <v>40</v>
      </c>
      <c r="R2880" s="9" t="s">
        <v>181</v>
      </c>
      <c r="S2880" s="9" t="s">
        <v>188</v>
      </c>
      <c r="T2880" s="9" t="s">
        <v>82</v>
      </c>
      <c r="U2880" s="9" t="s">
        <v>43</v>
      </c>
      <c r="V2880" s="9" t="s">
        <v>5439</v>
      </c>
    </row>
    <row r="2881" spans="1:22" ht="17.100000000000001" customHeight="1" x14ac:dyDescent="0.25">
      <c r="A2881" s="29" t="s">
        <v>7573</v>
      </c>
      <c r="B2881" s="15">
        <v>45063</v>
      </c>
      <c r="C2881" s="9">
        <f t="shared" si="44"/>
        <v>2023</v>
      </c>
      <c r="D2881" s="9" t="str">
        <f>TEXT(salestable[[#This Row],[OrderDate]],"MMM")</f>
        <v>May</v>
      </c>
      <c r="E2881" s="14" t="s">
        <v>7574</v>
      </c>
      <c r="F2881" s="14" t="s">
        <v>291</v>
      </c>
      <c r="G2881" s="14" t="s">
        <v>945</v>
      </c>
      <c r="H2881" s="14" t="s">
        <v>946</v>
      </c>
      <c r="I2881" s="14" t="s">
        <v>180</v>
      </c>
      <c r="J2881" s="14" t="s">
        <v>26</v>
      </c>
      <c r="K2881" s="25">
        <v>5</v>
      </c>
      <c r="L2881" s="16">
        <v>48.79</v>
      </c>
      <c r="M2881" s="17">
        <v>0.15</v>
      </c>
      <c r="N2881" s="18">
        <v>24.88</v>
      </c>
      <c r="O2881" s="18">
        <v>14.58</v>
      </c>
      <c r="P2881" s="18">
        <v>246.82</v>
      </c>
      <c r="Q2881" s="14" t="s">
        <v>27</v>
      </c>
      <c r="R2881" s="14" t="s">
        <v>28</v>
      </c>
      <c r="S2881" s="14" t="s">
        <v>60</v>
      </c>
      <c r="T2881" s="14" t="s">
        <v>61</v>
      </c>
      <c r="U2881" s="14" t="s">
        <v>43</v>
      </c>
      <c r="V2881" s="14" t="s">
        <v>1578</v>
      </c>
    </row>
    <row r="2882" spans="1:22" ht="17.100000000000001" customHeight="1" x14ac:dyDescent="0.25">
      <c r="A2882" s="28" t="s">
        <v>7575</v>
      </c>
      <c r="B2882" s="10">
        <v>44184</v>
      </c>
      <c r="C2882" s="9">
        <f t="shared" si="44"/>
        <v>2020</v>
      </c>
      <c r="D2882" s="9" t="str">
        <f>TEXT(salestable[[#This Row],[OrderDate]],"MMM")</f>
        <v>Dec</v>
      </c>
      <c r="E2882" s="9" t="s">
        <v>1617</v>
      </c>
      <c r="F2882" s="9" t="s">
        <v>481</v>
      </c>
      <c r="G2882" s="9" t="s">
        <v>172</v>
      </c>
      <c r="H2882" s="9" t="s">
        <v>173</v>
      </c>
      <c r="I2882" s="9" t="s">
        <v>98</v>
      </c>
      <c r="J2882" s="9" t="s">
        <v>109</v>
      </c>
      <c r="K2882" s="25">
        <v>1</v>
      </c>
      <c r="L2882" s="11">
        <v>396.14</v>
      </c>
      <c r="M2882" s="12">
        <v>0</v>
      </c>
      <c r="N2882" s="13">
        <v>19.809999999999999</v>
      </c>
      <c r="O2882" s="13">
        <v>11.19</v>
      </c>
      <c r="P2882" s="13">
        <v>427.14</v>
      </c>
      <c r="Q2882" s="9" t="s">
        <v>153</v>
      </c>
      <c r="R2882" s="9" t="s">
        <v>28</v>
      </c>
      <c r="S2882" s="9" t="s">
        <v>221</v>
      </c>
      <c r="T2882" s="9" t="s">
        <v>222</v>
      </c>
      <c r="U2882" s="9" t="s">
        <v>235</v>
      </c>
      <c r="V2882" s="9" t="s">
        <v>911</v>
      </c>
    </row>
    <row r="2883" spans="1:22" ht="17.100000000000001" customHeight="1" x14ac:dyDescent="0.25">
      <c r="A2883" s="29" t="s">
        <v>7576</v>
      </c>
      <c r="B2883" s="15">
        <v>45325</v>
      </c>
      <c r="C2883" s="9">
        <f t="shared" si="44"/>
        <v>2024</v>
      </c>
      <c r="D2883" s="9" t="str">
        <f>TEXT(salestable[[#This Row],[OrderDate]],"MMM")</f>
        <v>Feb</v>
      </c>
      <c r="E2883" s="14" t="s">
        <v>7577</v>
      </c>
      <c r="F2883" s="14" t="s">
        <v>1496</v>
      </c>
      <c r="G2883" s="14" t="s">
        <v>202</v>
      </c>
      <c r="H2883" s="14" t="s">
        <v>203</v>
      </c>
      <c r="I2883" s="14" t="s">
        <v>50</v>
      </c>
      <c r="J2883" s="14" t="s">
        <v>39</v>
      </c>
      <c r="K2883" s="25">
        <v>2</v>
      </c>
      <c r="L2883" s="16">
        <v>506.81</v>
      </c>
      <c r="M2883" s="17">
        <v>0.05</v>
      </c>
      <c r="N2883" s="18">
        <v>0</v>
      </c>
      <c r="O2883" s="18">
        <v>3.23</v>
      </c>
      <c r="P2883" s="18">
        <v>966.17</v>
      </c>
      <c r="Q2883" s="14" t="s">
        <v>69</v>
      </c>
      <c r="R2883" s="14" t="s">
        <v>28</v>
      </c>
      <c r="S2883" s="14" t="s">
        <v>221</v>
      </c>
      <c r="T2883" s="14" t="s">
        <v>222</v>
      </c>
      <c r="U2883" s="14" t="s">
        <v>43</v>
      </c>
      <c r="V2883" s="14" t="s">
        <v>2202</v>
      </c>
    </row>
    <row r="2884" spans="1:22" ht="17.100000000000001" customHeight="1" x14ac:dyDescent="0.25">
      <c r="A2884" s="28" t="s">
        <v>7578</v>
      </c>
      <c r="B2884" s="10">
        <v>45652</v>
      </c>
      <c r="C2884" s="9">
        <f t="shared" ref="C2884:C2947" si="45">YEAR(B2884)</f>
        <v>2024</v>
      </c>
      <c r="D2884" s="9" t="str">
        <f>TEXT(salestable[[#This Row],[OrderDate]],"MMM")</f>
        <v>Dec</v>
      </c>
      <c r="E2884" s="9" t="s">
        <v>7579</v>
      </c>
      <c r="F2884" s="9" t="s">
        <v>1892</v>
      </c>
      <c r="G2884" s="9" t="s">
        <v>244</v>
      </c>
      <c r="H2884" s="9" t="s">
        <v>245</v>
      </c>
      <c r="I2884" s="9" t="s">
        <v>98</v>
      </c>
      <c r="J2884" s="9" t="s">
        <v>256</v>
      </c>
      <c r="K2884" s="25">
        <v>1</v>
      </c>
      <c r="L2884" s="11">
        <v>566.21</v>
      </c>
      <c r="M2884" s="12">
        <v>0</v>
      </c>
      <c r="N2884" s="13">
        <v>28.31</v>
      </c>
      <c r="O2884" s="13">
        <v>0.31</v>
      </c>
      <c r="P2884" s="13">
        <v>594.83000000000004</v>
      </c>
      <c r="Q2884" s="9" t="s">
        <v>69</v>
      </c>
      <c r="R2884" s="9" t="s">
        <v>28</v>
      </c>
      <c r="S2884" s="9" t="s">
        <v>139</v>
      </c>
      <c r="T2884" s="9" t="s">
        <v>140</v>
      </c>
      <c r="U2884" s="9" t="s">
        <v>31</v>
      </c>
      <c r="V2884" s="9" t="s">
        <v>4806</v>
      </c>
    </row>
    <row r="2885" spans="1:22" ht="17.100000000000001" customHeight="1" x14ac:dyDescent="0.25">
      <c r="A2885" s="29" t="s">
        <v>7580</v>
      </c>
      <c r="B2885" s="15">
        <v>43946</v>
      </c>
      <c r="C2885" s="9">
        <f t="shared" si="45"/>
        <v>2020</v>
      </c>
      <c r="D2885" s="9" t="str">
        <f>TEXT(salestable[[#This Row],[OrderDate]],"MMM")</f>
        <v>Apr</v>
      </c>
      <c r="E2885" s="14" t="s">
        <v>7581</v>
      </c>
      <c r="F2885" s="14" t="s">
        <v>1878</v>
      </c>
      <c r="G2885" s="14" t="s">
        <v>87</v>
      </c>
      <c r="H2885" s="14" t="s">
        <v>88</v>
      </c>
      <c r="I2885" s="14" t="s">
        <v>98</v>
      </c>
      <c r="J2885" s="14" t="s">
        <v>263</v>
      </c>
      <c r="K2885" s="25">
        <v>3</v>
      </c>
      <c r="L2885" s="16">
        <v>338.41</v>
      </c>
      <c r="M2885" s="17">
        <v>0.05</v>
      </c>
      <c r="N2885" s="18">
        <v>77.16</v>
      </c>
      <c r="O2885" s="18">
        <v>4.6900000000000004</v>
      </c>
      <c r="P2885" s="18">
        <v>1046.32</v>
      </c>
      <c r="Q2885" s="14" t="s">
        <v>27</v>
      </c>
      <c r="R2885" s="14" t="s">
        <v>70</v>
      </c>
      <c r="S2885" s="14" t="s">
        <v>100</v>
      </c>
      <c r="T2885" s="14" t="s">
        <v>101</v>
      </c>
      <c r="U2885" s="14" t="s">
        <v>91</v>
      </c>
      <c r="V2885" s="14" t="s">
        <v>3177</v>
      </c>
    </row>
    <row r="2886" spans="1:22" ht="17.100000000000001" customHeight="1" x14ac:dyDescent="0.25">
      <c r="A2886" s="28" t="s">
        <v>7582</v>
      </c>
      <c r="B2886" s="10">
        <v>45118</v>
      </c>
      <c r="C2886" s="9">
        <f t="shared" si="45"/>
        <v>2023</v>
      </c>
      <c r="D2886" s="9" t="str">
        <f>TEXT(salestable[[#This Row],[OrderDate]],"MMM")</f>
        <v>Jul</v>
      </c>
      <c r="E2886" s="9" t="s">
        <v>7583</v>
      </c>
      <c r="F2886" s="9" t="s">
        <v>555</v>
      </c>
      <c r="G2886" s="9" t="s">
        <v>48</v>
      </c>
      <c r="H2886" s="9" t="s">
        <v>49</v>
      </c>
      <c r="I2886" s="9" t="s">
        <v>25</v>
      </c>
      <c r="J2886" s="9" t="s">
        <v>354</v>
      </c>
      <c r="K2886" s="25">
        <v>3</v>
      </c>
      <c r="L2886" s="11">
        <v>419.91</v>
      </c>
      <c r="M2886" s="12">
        <v>0.2</v>
      </c>
      <c r="N2886" s="13">
        <v>50.39</v>
      </c>
      <c r="O2886" s="13">
        <v>5.22</v>
      </c>
      <c r="P2886" s="13">
        <v>1063.3900000000001</v>
      </c>
      <c r="Q2886" s="9" t="s">
        <v>80</v>
      </c>
      <c r="R2886" s="9" t="s">
        <v>28</v>
      </c>
      <c r="S2886" s="9" t="s">
        <v>89</v>
      </c>
      <c r="T2886" s="9" t="s">
        <v>90</v>
      </c>
      <c r="U2886" s="9" t="s">
        <v>43</v>
      </c>
      <c r="V2886" s="9" t="s">
        <v>1399</v>
      </c>
    </row>
    <row r="2887" spans="1:22" ht="17.100000000000001" customHeight="1" x14ac:dyDescent="0.25">
      <c r="A2887" s="29" t="s">
        <v>7584</v>
      </c>
      <c r="B2887" s="15">
        <v>44492</v>
      </c>
      <c r="C2887" s="9">
        <f t="shared" si="45"/>
        <v>2021</v>
      </c>
      <c r="D2887" s="9" t="str">
        <f>TEXT(salestable[[#This Row],[OrderDate]],"MMM")</f>
        <v>Oct</v>
      </c>
      <c r="E2887" s="14" t="s">
        <v>7585</v>
      </c>
      <c r="F2887" s="14" t="s">
        <v>591</v>
      </c>
      <c r="G2887" s="14" t="s">
        <v>492</v>
      </c>
      <c r="H2887" s="14" t="s">
        <v>493</v>
      </c>
      <c r="I2887" s="14" t="s">
        <v>38</v>
      </c>
      <c r="J2887" s="14" t="s">
        <v>109</v>
      </c>
      <c r="K2887" s="25">
        <v>5</v>
      </c>
      <c r="L2887" s="16">
        <v>502.63</v>
      </c>
      <c r="M2887" s="17">
        <v>0.05</v>
      </c>
      <c r="N2887" s="18">
        <v>429.75</v>
      </c>
      <c r="O2887" s="18">
        <v>8.9499999999999993</v>
      </c>
      <c r="P2887" s="18">
        <v>2826.19</v>
      </c>
      <c r="Q2887" s="14" t="s">
        <v>27</v>
      </c>
      <c r="R2887" s="14" t="s">
        <v>132</v>
      </c>
      <c r="S2887" s="14" t="s">
        <v>221</v>
      </c>
      <c r="T2887" s="14" t="s">
        <v>222</v>
      </c>
      <c r="U2887" s="14" t="s">
        <v>31</v>
      </c>
      <c r="V2887" s="14" t="s">
        <v>5311</v>
      </c>
    </row>
    <row r="2888" spans="1:22" ht="17.100000000000001" customHeight="1" x14ac:dyDescent="0.25">
      <c r="A2888" s="28" t="s">
        <v>7586</v>
      </c>
      <c r="B2888" s="10">
        <v>45296</v>
      </c>
      <c r="C2888" s="9">
        <f t="shared" si="45"/>
        <v>2024</v>
      </c>
      <c r="D2888" s="9" t="str">
        <f>TEXT(salestable[[#This Row],[OrderDate]],"MMM")</f>
        <v>Jan</v>
      </c>
      <c r="E2888" s="9" t="s">
        <v>7587</v>
      </c>
      <c r="F2888" s="9" t="s">
        <v>1002</v>
      </c>
      <c r="G2888" s="9" t="s">
        <v>675</v>
      </c>
      <c r="H2888" s="9" t="s">
        <v>676</v>
      </c>
      <c r="I2888" s="9" t="s">
        <v>180</v>
      </c>
      <c r="J2888" s="9" t="s">
        <v>109</v>
      </c>
      <c r="K2888" s="25">
        <v>1</v>
      </c>
      <c r="L2888" s="11">
        <v>508.6</v>
      </c>
      <c r="M2888" s="12">
        <v>0</v>
      </c>
      <c r="N2888" s="13">
        <v>25.43</v>
      </c>
      <c r="O2888" s="13">
        <v>8.4</v>
      </c>
      <c r="P2888" s="13">
        <v>542.42999999999995</v>
      </c>
      <c r="Q2888" s="9" t="s">
        <v>153</v>
      </c>
      <c r="R2888" s="9" t="s">
        <v>28</v>
      </c>
      <c r="S2888" s="9" t="s">
        <v>60</v>
      </c>
      <c r="T2888" s="9" t="s">
        <v>61</v>
      </c>
      <c r="U2888" s="9" t="s">
        <v>43</v>
      </c>
      <c r="V2888" s="9" t="s">
        <v>6253</v>
      </c>
    </row>
    <row r="2889" spans="1:22" ht="17.100000000000001" customHeight="1" x14ac:dyDescent="0.25">
      <c r="A2889" s="29" t="s">
        <v>7588</v>
      </c>
      <c r="B2889" s="15">
        <v>45402</v>
      </c>
      <c r="C2889" s="9">
        <f t="shared" si="45"/>
        <v>2024</v>
      </c>
      <c r="D2889" s="9" t="str">
        <f>TEXT(salestable[[#This Row],[OrderDate]],"MMM")</f>
        <v>Apr</v>
      </c>
      <c r="E2889" s="14" t="s">
        <v>7589</v>
      </c>
      <c r="F2889" s="14" t="s">
        <v>542</v>
      </c>
      <c r="G2889" s="14" t="s">
        <v>106</v>
      </c>
      <c r="H2889" s="14" t="s">
        <v>107</v>
      </c>
      <c r="I2889" s="14" t="s">
        <v>108</v>
      </c>
      <c r="J2889" s="14" t="s">
        <v>68</v>
      </c>
      <c r="K2889" s="25">
        <v>2</v>
      </c>
      <c r="L2889" s="16">
        <v>173.83</v>
      </c>
      <c r="M2889" s="17">
        <v>0</v>
      </c>
      <c r="N2889" s="18">
        <v>41.72</v>
      </c>
      <c r="O2889" s="18">
        <v>2.48</v>
      </c>
      <c r="P2889" s="18">
        <v>391.86</v>
      </c>
      <c r="Q2889" s="14" t="s">
        <v>80</v>
      </c>
      <c r="R2889" s="14" t="s">
        <v>28</v>
      </c>
      <c r="S2889" s="14" t="s">
        <v>51</v>
      </c>
      <c r="T2889" s="14" t="s">
        <v>42</v>
      </c>
      <c r="U2889" s="14" t="s">
        <v>43</v>
      </c>
      <c r="V2889" s="14" t="s">
        <v>1665</v>
      </c>
    </row>
    <row r="2890" spans="1:22" ht="17.100000000000001" customHeight="1" x14ac:dyDescent="0.25">
      <c r="A2890" s="28" t="s">
        <v>7590</v>
      </c>
      <c r="B2890" s="10">
        <v>44283</v>
      </c>
      <c r="C2890" s="9">
        <f t="shared" si="45"/>
        <v>2021</v>
      </c>
      <c r="D2890" s="9" t="str">
        <f>TEXT(salestable[[#This Row],[OrderDate]],"MMM")</f>
        <v>Mar</v>
      </c>
      <c r="E2890" s="9" t="s">
        <v>7591</v>
      </c>
      <c r="F2890" s="9" t="s">
        <v>1232</v>
      </c>
      <c r="G2890" s="9" t="s">
        <v>226</v>
      </c>
      <c r="H2890" s="9" t="s">
        <v>227</v>
      </c>
      <c r="I2890" s="9" t="s">
        <v>38</v>
      </c>
      <c r="J2890" s="9" t="s">
        <v>26</v>
      </c>
      <c r="K2890" s="25">
        <v>3</v>
      </c>
      <c r="L2890" s="11">
        <v>393.23</v>
      </c>
      <c r="M2890" s="12">
        <v>0.15</v>
      </c>
      <c r="N2890" s="13">
        <v>120.33</v>
      </c>
      <c r="O2890" s="13">
        <v>12.22</v>
      </c>
      <c r="P2890" s="13">
        <v>1135.29</v>
      </c>
      <c r="Q2890" s="9" t="s">
        <v>80</v>
      </c>
      <c r="R2890" s="9" t="s">
        <v>28</v>
      </c>
      <c r="S2890" s="9" t="s">
        <v>71</v>
      </c>
      <c r="T2890" s="9" t="s">
        <v>42</v>
      </c>
      <c r="U2890" s="9" t="s">
        <v>31</v>
      </c>
      <c r="V2890" s="9" t="s">
        <v>3214</v>
      </c>
    </row>
    <row r="2891" spans="1:22" ht="17.100000000000001" customHeight="1" x14ac:dyDescent="0.25">
      <c r="A2891" s="29" t="s">
        <v>7592</v>
      </c>
      <c r="B2891" s="15">
        <v>45331</v>
      </c>
      <c r="C2891" s="9">
        <f t="shared" si="45"/>
        <v>2024</v>
      </c>
      <c r="D2891" s="9" t="str">
        <f>TEXT(salestable[[#This Row],[OrderDate]],"MMM")</f>
        <v>Feb</v>
      </c>
      <c r="E2891" s="14" t="s">
        <v>7593</v>
      </c>
      <c r="F2891" s="14" t="s">
        <v>881</v>
      </c>
      <c r="G2891" s="14" t="s">
        <v>226</v>
      </c>
      <c r="H2891" s="14" t="s">
        <v>227</v>
      </c>
      <c r="I2891" s="14" t="s">
        <v>180</v>
      </c>
      <c r="J2891" s="14" t="s">
        <v>109</v>
      </c>
      <c r="K2891" s="25">
        <v>4</v>
      </c>
      <c r="L2891" s="16">
        <v>564.52</v>
      </c>
      <c r="M2891" s="17">
        <v>0</v>
      </c>
      <c r="N2891" s="18">
        <v>270.97000000000003</v>
      </c>
      <c r="O2891" s="18">
        <v>6.64</v>
      </c>
      <c r="P2891" s="18">
        <v>2535.69</v>
      </c>
      <c r="Q2891" s="14" t="s">
        <v>153</v>
      </c>
      <c r="R2891" s="14" t="s">
        <v>181</v>
      </c>
      <c r="S2891" s="14" t="s">
        <v>145</v>
      </c>
      <c r="T2891" s="14" t="s">
        <v>146</v>
      </c>
      <c r="U2891" s="14" t="s">
        <v>31</v>
      </c>
      <c r="V2891" s="14" t="s">
        <v>2334</v>
      </c>
    </row>
    <row r="2892" spans="1:22" ht="17.100000000000001" customHeight="1" x14ac:dyDescent="0.25">
      <c r="A2892" s="28" t="s">
        <v>7594</v>
      </c>
      <c r="B2892" s="10">
        <v>44117</v>
      </c>
      <c r="C2892" s="9">
        <f t="shared" si="45"/>
        <v>2020</v>
      </c>
      <c r="D2892" s="9" t="str">
        <f>TEXT(salestable[[#This Row],[OrderDate]],"MMM")</f>
        <v>Oct</v>
      </c>
      <c r="E2892" s="9" t="s">
        <v>7595</v>
      </c>
      <c r="F2892" s="9" t="s">
        <v>455</v>
      </c>
      <c r="G2892" s="9" t="s">
        <v>172</v>
      </c>
      <c r="H2892" s="9" t="s">
        <v>173</v>
      </c>
      <c r="I2892" s="9" t="s">
        <v>98</v>
      </c>
      <c r="J2892" s="9" t="s">
        <v>79</v>
      </c>
      <c r="K2892" s="25">
        <v>2</v>
      </c>
      <c r="L2892" s="11">
        <v>561.98</v>
      </c>
      <c r="M2892" s="12">
        <v>0.1</v>
      </c>
      <c r="N2892" s="13">
        <v>121.39</v>
      </c>
      <c r="O2892" s="13">
        <v>12.2</v>
      </c>
      <c r="P2892" s="13">
        <v>1145.1500000000001</v>
      </c>
      <c r="Q2892" s="9" t="s">
        <v>153</v>
      </c>
      <c r="R2892" s="9" t="s">
        <v>28</v>
      </c>
      <c r="S2892" s="9" t="s">
        <v>81</v>
      </c>
      <c r="T2892" s="9" t="s">
        <v>82</v>
      </c>
      <c r="U2892" s="9" t="s">
        <v>43</v>
      </c>
      <c r="V2892" s="9" t="s">
        <v>6236</v>
      </c>
    </row>
    <row r="2893" spans="1:22" ht="17.100000000000001" customHeight="1" x14ac:dyDescent="0.25">
      <c r="A2893" s="29" t="s">
        <v>7596</v>
      </c>
      <c r="B2893" s="15">
        <v>45157</v>
      </c>
      <c r="C2893" s="9">
        <f t="shared" si="45"/>
        <v>2023</v>
      </c>
      <c r="D2893" s="9" t="str">
        <f>TEXT(salestable[[#This Row],[OrderDate]],"MMM")</f>
        <v>Aug</v>
      </c>
      <c r="E2893" s="14" t="s">
        <v>7597</v>
      </c>
      <c r="F2893" s="14" t="s">
        <v>1802</v>
      </c>
      <c r="G2893" s="14" t="s">
        <v>130</v>
      </c>
      <c r="H2893" s="14" t="s">
        <v>131</v>
      </c>
      <c r="I2893" s="14" t="s">
        <v>98</v>
      </c>
      <c r="J2893" s="14" t="s">
        <v>354</v>
      </c>
      <c r="K2893" s="25">
        <v>5</v>
      </c>
      <c r="L2893" s="16">
        <v>115.84</v>
      </c>
      <c r="M2893" s="17">
        <v>0.05</v>
      </c>
      <c r="N2893" s="18">
        <v>27.51</v>
      </c>
      <c r="O2893" s="18">
        <v>13.03</v>
      </c>
      <c r="P2893" s="18">
        <v>590.78</v>
      </c>
      <c r="Q2893" s="14" t="s">
        <v>80</v>
      </c>
      <c r="R2893" s="14" t="s">
        <v>28</v>
      </c>
      <c r="S2893" s="14" t="s">
        <v>100</v>
      </c>
      <c r="T2893" s="14" t="s">
        <v>101</v>
      </c>
      <c r="U2893" s="14" t="s">
        <v>43</v>
      </c>
      <c r="V2893" s="14" t="s">
        <v>7598</v>
      </c>
    </row>
    <row r="2894" spans="1:22" ht="17.100000000000001" customHeight="1" x14ac:dyDescent="0.25">
      <c r="A2894" s="28" t="s">
        <v>7599</v>
      </c>
      <c r="B2894" s="10">
        <v>44847</v>
      </c>
      <c r="C2894" s="9">
        <f t="shared" si="45"/>
        <v>2022</v>
      </c>
      <c r="D2894" s="9" t="str">
        <f>TEXT(salestable[[#This Row],[OrderDate]],"MMM")</f>
        <v>Oct</v>
      </c>
      <c r="E2894" s="9" t="s">
        <v>7384</v>
      </c>
      <c r="F2894" s="9" t="s">
        <v>2111</v>
      </c>
      <c r="G2894" s="9" t="s">
        <v>172</v>
      </c>
      <c r="H2894" s="9" t="s">
        <v>173</v>
      </c>
      <c r="I2894" s="9" t="s">
        <v>108</v>
      </c>
      <c r="J2894" s="9" t="s">
        <v>68</v>
      </c>
      <c r="K2894" s="25">
        <v>4</v>
      </c>
      <c r="L2894" s="11">
        <v>553.85</v>
      </c>
      <c r="M2894" s="12">
        <v>0</v>
      </c>
      <c r="N2894" s="13">
        <v>110.77</v>
      </c>
      <c r="O2894" s="13">
        <v>9.8699999999999992</v>
      </c>
      <c r="P2894" s="13">
        <v>2336.04</v>
      </c>
      <c r="Q2894" s="9" t="s">
        <v>27</v>
      </c>
      <c r="R2894" s="9" t="s">
        <v>28</v>
      </c>
      <c r="S2894" s="9" t="s">
        <v>116</v>
      </c>
      <c r="T2894" s="9" t="s">
        <v>42</v>
      </c>
      <c r="U2894" s="9" t="s">
        <v>43</v>
      </c>
      <c r="V2894" s="9" t="s">
        <v>7545</v>
      </c>
    </row>
    <row r="2895" spans="1:22" ht="17.100000000000001" customHeight="1" x14ac:dyDescent="0.25">
      <c r="A2895" s="29" t="s">
        <v>7600</v>
      </c>
      <c r="B2895" s="15">
        <v>44141</v>
      </c>
      <c r="C2895" s="9">
        <f t="shared" si="45"/>
        <v>2020</v>
      </c>
      <c r="D2895" s="9" t="str">
        <f>TEXT(salestable[[#This Row],[OrderDate]],"MMM")</f>
        <v>Nov</v>
      </c>
      <c r="E2895" s="14" t="s">
        <v>7601</v>
      </c>
      <c r="F2895" s="14" t="s">
        <v>1802</v>
      </c>
      <c r="G2895" s="14" t="s">
        <v>530</v>
      </c>
      <c r="H2895" s="14" t="s">
        <v>531</v>
      </c>
      <c r="I2895" s="14" t="s">
        <v>180</v>
      </c>
      <c r="J2895" s="14" t="s">
        <v>58</v>
      </c>
      <c r="K2895" s="25">
        <v>3</v>
      </c>
      <c r="L2895" s="16">
        <v>560.86</v>
      </c>
      <c r="M2895" s="17">
        <v>0</v>
      </c>
      <c r="N2895" s="18">
        <v>302.86</v>
      </c>
      <c r="O2895" s="18">
        <v>14.82</v>
      </c>
      <c r="P2895" s="18">
        <v>2000.26</v>
      </c>
      <c r="Q2895" s="14" t="s">
        <v>69</v>
      </c>
      <c r="R2895" s="14" t="s">
        <v>28</v>
      </c>
      <c r="S2895" s="14" t="s">
        <v>81</v>
      </c>
      <c r="T2895" s="14" t="s">
        <v>82</v>
      </c>
      <c r="U2895" s="14" t="s">
        <v>31</v>
      </c>
      <c r="V2895" s="14" t="s">
        <v>5743</v>
      </c>
    </row>
    <row r="2896" spans="1:22" ht="17.100000000000001" customHeight="1" x14ac:dyDescent="0.25">
      <c r="A2896" s="28" t="s">
        <v>7602</v>
      </c>
      <c r="B2896" s="10">
        <v>44038</v>
      </c>
      <c r="C2896" s="9">
        <f t="shared" si="45"/>
        <v>2020</v>
      </c>
      <c r="D2896" s="9" t="str">
        <f>TEXT(salestable[[#This Row],[OrderDate]],"MMM")</f>
        <v>Jul</v>
      </c>
      <c r="E2896" s="9" t="s">
        <v>7603</v>
      </c>
      <c r="F2896" s="9" t="s">
        <v>47</v>
      </c>
      <c r="G2896" s="9" t="s">
        <v>492</v>
      </c>
      <c r="H2896" s="9" t="s">
        <v>493</v>
      </c>
      <c r="I2896" s="9" t="s">
        <v>25</v>
      </c>
      <c r="J2896" s="9" t="s">
        <v>123</v>
      </c>
      <c r="K2896" s="25">
        <v>3</v>
      </c>
      <c r="L2896" s="11">
        <v>335.5</v>
      </c>
      <c r="M2896" s="12">
        <v>0.15</v>
      </c>
      <c r="N2896" s="13">
        <v>102.66</v>
      </c>
      <c r="O2896" s="13">
        <v>4.99</v>
      </c>
      <c r="P2896" s="13">
        <v>963.18</v>
      </c>
      <c r="Q2896" s="9" t="s">
        <v>69</v>
      </c>
      <c r="R2896" s="9" t="s">
        <v>28</v>
      </c>
      <c r="S2896" s="9" t="s">
        <v>81</v>
      </c>
      <c r="T2896" s="9" t="s">
        <v>82</v>
      </c>
      <c r="U2896" s="9" t="s">
        <v>31</v>
      </c>
      <c r="V2896" s="9" t="s">
        <v>2396</v>
      </c>
    </row>
    <row r="2897" spans="1:22" ht="17.100000000000001" customHeight="1" x14ac:dyDescent="0.25">
      <c r="A2897" s="29" t="s">
        <v>7604</v>
      </c>
      <c r="B2897" s="15">
        <v>44448</v>
      </c>
      <c r="C2897" s="9">
        <f t="shared" si="45"/>
        <v>2021</v>
      </c>
      <c r="D2897" s="9" t="str">
        <f>TEXT(salestable[[#This Row],[OrderDate]],"MMM")</f>
        <v>Sep</v>
      </c>
      <c r="E2897" s="14" t="s">
        <v>7605</v>
      </c>
      <c r="F2897" s="14" t="s">
        <v>604</v>
      </c>
      <c r="G2897" s="14" t="s">
        <v>121</v>
      </c>
      <c r="H2897" s="14" t="s">
        <v>122</v>
      </c>
      <c r="I2897" s="14" t="s">
        <v>108</v>
      </c>
      <c r="J2897" s="14" t="s">
        <v>354</v>
      </c>
      <c r="K2897" s="25">
        <v>2</v>
      </c>
      <c r="L2897" s="16">
        <v>131.41</v>
      </c>
      <c r="M2897" s="17">
        <v>0</v>
      </c>
      <c r="N2897" s="18">
        <v>13.14</v>
      </c>
      <c r="O2897" s="18">
        <v>8.4</v>
      </c>
      <c r="P2897" s="18">
        <v>284.36</v>
      </c>
      <c r="Q2897" s="14" t="s">
        <v>40</v>
      </c>
      <c r="R2897" s="14" t="s">
        <v>28</v>
      </c>
      <c r="S2897" s="14" t="s">
        <v>89</v>
      </c>
      <c r="T2897" s="14" t="s">
        <v>90</v>
      </c>
      <c r="U2897" s="14" t="s">
        <v>43</v>
      </c>
      <c r="V2897" s="14" t="s">
        <v>1399</v>
      </c>
    </row>
    <row r="2898" spans="1:22" ht="17.100000000000001" customHeight="1" x14ac:dyDescent="0.25">
      <c r="A2898" s="28" t="s">
        <v>7606</v>
      </c>
      <c r="B2898" s="10">
        <v>44276</v>
      </c>
      <c r="C2898" s="9">
        <f t="shared" si="45"/>
        <v>2021</v>
      </c>
      <c r="D2898" s="9" t="str">
        <f>TEXT(salestable[[#This Row],[OrderDate]],"MMM")</f>
        <v>Mar</v>
      </c>
      <c r="E2898" s="9" t="s">
        <v>7607</v>
      </c>
      <c r="F2898" s="9" t="s">
        <v>136</v>
      </c>
      <c r="G2898" s="9" t="s">
        <v>574</v>
      </c>
      <c r="H2898" s="9" t="s">
        <v>575</v>
      </c>
      <c r="I2898" s="9" t="s">
        <v>25</v>
      </c>
      <c r="J2898" s="9" t="s">
        <v>123</v>
      </c>
      <c r="K2898" s="25">
        <v>5</v>
      </c>
      <c r="L2898" s="11">
        <v>36.19</v>
      </c>
      <c r="M2898" s="12">
        <v>0</v>
      </c>
      <c r="N2898" s="13">
        <v>32.57</v>
      </c>
      <c r="O2898" s="13">
        <v>3.39</v>
      </c>
      <c r="P2898" s="13">
        <v>216.91</v>
      </c>
      <c r="Q2898" s="9" t="s">
        <v>69</v>
      </c>
      <c r="R2898" s="9" t="s">
        <v>28</v>
      </c>
      <c r="S2898" s="9" t="s">
        <v>339</v>
      </c>
      <c r="T2898" s="9" t="s">
        <v>82</v>
      </c>
      <c r="U2898" s="9" t="s">
        <v>31</v>
      </c>
      <c r="V2898" s="9" t="s">
        <v>7608</v>
      </c>
    </row>
    <row r="2899" spans="1:22" ht="17.100000000000001" customHeight="1" x14ac:dyDescent="0.25">
      <c r="A2899" s="29" t="s">
        <v>7609</v>
      </c>
      <c r="B2899" s="15">
        <v>44500</v>
      </c>
      <c r="C2899" s="9">
        <f t="shared" si="45"/>
        <v>2021</v>
      </c>
      <c r="D2899" s="9" t="str">
        <f>TEXT(salestable[[#This Row],[OrderDate]],"MMM")</f>
        <v>Oct</v>
      </c>
      <c r="E2899" s="14" t="s">
        <v>7610</v>
      </c>
      <c r="F2899" s="14" t="s">
        <v>538</v>
      </c>
      <c r="G2899" s="14" t="s">
        <v>319</v>
      </c>
      <c r="H2899" s="14" t="s">
        <v>320</v>
      </c>
      <c r="I2899" s="14" t="s">
        <v>25</v>
      </c>
      <c r="J2899" s="14" t="s">
        <v>256</v>
      </c>
      <c r="K2899" s="25">
        <v>3</v>
      </c>
      <c r="L2899" s="16">
        <v>119.51</v>
      </c>
      <c r="M2899" s="17">
        <v>0</v>
      </c>
      <c r="N2899" s="18">
        <v>28.68</v>
      </c>
      <c r="O2899" s="18">
        <v>2.09</v>
      </c>
      <c r="P2899" s="18">
        <v>389.3</v>
      </c>
      <c r="Q2899" s="14" t="s">
        <v>69</v>
      </c>
      <c r="R2899" s="14" t="s">
        <v>28</v>
      </c>
      <c r="S2899" s="14" t="s">
        <v>210</v>
      </c>
      <c r="T2899" s="14" t="s">
        <v>42</v>
      </c>
      <c r="U2899" s="14" t="s">
        <v>43</v>
      </c>
      <c r="V2899" s="14" t="s">
        <v>1202</v>
      </c>
    </row>
    <row r="2900" spans="1:22" ht="17.100000000000001" customHeight="1" x14ac:dyDescent="0.25">
      <c r="A2900" s="28" t="s">
        <v>7611</v>
      </c>
      <c r="B2900" s="10">
        <v>44463</v>
      </c>
      <c r="C2900" s="9">
        <f t="shared" si="45"/>
        <v>2021</v>
      </c>
      <c r="D2900" s="9" t="str">
        <f>TEXT(salestable[[#This Row],[OrderDate]],"MMM")</f>
        <v>Sep</v>
      </c>
      <c r="E2900" s="9" t="s">
        <v>7612</v>
      </c>
      <c r="F2900" s="9" t="s">
        <v>641</v>
      </c>
      <c r="G2900" s="9" t="s">
        <v>530</v>
      </c>
      <c r="H2900" s="9" t="s">
        <v>531</v>
      </c>
      <c r="I2900" s="9" t="s">
        <v>98</v>
      </c>
      <c r="J2900" s="9" t="s">
        <v>123</v>
      </c>
      <c r="K2900" s="25">
        <v>3</v>
      </c>
      <c r="L2900" s="11">
        <v>85.26</v>
      </c>
      <c r="M2900" s="12">
        <v>0</v>
      </c>
      <c r="N2900" s="13">
        <v>46.04</v>
      </c>
      <c r="O2900" s="13">
        <v>9.89</v>
      </c>
      <c r="P2900" s="13">
        <v>311.70999999999998</v>
      </c>
      <c r="Q2900" s="9" t="s">
        <v>40</v>
      </c>
      <c r="R2900" s="9" t="s">
        <v>28</v>
      </c>
      <c r="S2900" s="9" t="s">
        <v>221</v>
      </c>
      <c r="T2900" s="9" t="s">
        <v>222</v>
      </c>
      <c r="U2900" s="9" t="s">
        <v>43</v>
      </c>
      <c r="V2900" s="9" t="s">
        <v>4505</v>
      </c>
    </row>
    <row r="2901" spans="1:22" ht="17.100000000000001" customHeight="1" x14ac:dyDescent="0.25">
      <c r="A2901" s="29" t="s">
        <v>7613</v>
      </c>
      <c r="B2901" s="15">
        <v>43885</v>
      </c>
      <c r="C2901" s="9">
        <f t="shared" si="45"/>
        <v>2020</v>
      </c>
      <c r="D2901" s="9" t="str">
        <f>TEXT(salestable[[#This Row],[OrderDate]],"MMM")</f>
        <v>Feb</v>
      </c>
      <c r="E2901" s="14" t="s">
        <v>7614</v>
      </c>
      <c r="F2901" s="14" t="s">
        <v>843</v>
      </c>
      <c r="G2901" s="14" t="s">
        <v>302</v>
      </c>
      <c r="H2901" s="14" t="s">
        <v>303</v>
      </c>
      <c r="I2901" s="14" t="s">
        <v>38</v>
      </c>
      <c r="J2901" s="14" t="s">
        <v>39</v>
      </c>
      <c r="K2901" s="25">
        <v>4</v>
      </c>
      <c r="L2901" s="16">
        <v>119.61</v>
      </c>
      <c r="M2901" s="17">
        <v>0.25</v>
      </c>
      <c r="N2901" s="18">
        <v>17.940000000000001</v>
      </c>
      <c r="O2901" s="18">
        <v>2.17</v>
      </c>
      <c r="P2901" s="18">
        <v>378.94</v>
      </c>
      <c r="Q2901" s="14" t="s">
        <v>27</v>
      </c>
      <c r="R2901" s="14" t="s">
        <v>28</v>
      </c>
      <c r="S2901" s="14" t="s">
        <v>81</v>
      </c>
      <c r="T2901" s="14" t="s">
        <v>82</v>
      </c>
      <c r="U2901" s="14" t="s">
        <v>43</v>
      </c>
      <c r="V2901" s="14" t="s">
        <v>5519</v>
      </c>
    </row>
    <row r="2902" spans="1:22" ht="17.100000000000001" customHeight="1" x14ac:dyDescent="0.25">
      <c r="A2902" s="28" t="s">
        <v>7615</v>
      </c>
      <c r="B2902" s="10">
        <v>44742</v>
      </c>
      <c r="C2902" s="9">
        <f t="shared" si="45"/>
        <v>2022</v>
      </c>
      <c r="D2902" s="9" t="str">
        <f>TEXT(salestable[[#This Row],[OrderDate]],"MMM")</f>
        <v>Jun</v>
      </c>
      <c r="E2902" s="9" t="s">
        <v>7616</v>
      </c>
      <c r="F2902" s="9" t="s">
        <v>753</v>
      </c>
      <c r="G2902" s="9" t="s">
        <v>386</v>
      </c>
      <c r="H2902" s="9" t="s">
        <v>387</v>
      </c>
      <c r="I2902" s="9" t="s">
        <v>38</v>
      </c>
      <c r="J2902" s="9" t="s">
        <v>256</v>
      </c>
      <c r="K2902" s="25">
        <v>3</v>
      </c>
      <c r="L2902" s="11">
        <v>583.39</v>
      </c>
      <c r="M2902" s="12">
        <v>0</v>
      </c>
      <c r="N2902" s="13">
        <v>210.02</v>
      </c>
      <c r="O2902" s="13">
        <v>11.56</v>
      </c>
      <c r="P2902" s="13">
        <v>1971.75</v>
      </c>
      <c r="Q2902" s="9" t="s">
        <v>69</v>
      </c>
      <c r="R2902" s="9" t="s">
        <v>28</v>
      </c>
      <c r="S2902" s="9" t="s">
        <v>124</v>
      </c>
      <c r="T2902" s="9" t="s">
        <v>125</v>
      </c>
      <c r="U2902" s="9" t="s">
        <v>43</v>
      </c>
      <c r="V2902" s="9" t="s">
        <v>5694</v>
      </c>
    </row>
    <row r="2903" spans="1:22" ht="17.100000000000001" customHeight="1" x14ac:dyDescent="0.25">
      <c r="A2903" s="29" t="s">
        <v>7617</v>
      </c>
      <c r="B2903" s="15">
        <v>44866</v>
      </c>
      <c r="C2903" s="9">
        <f t="shared" si="45"/>
        <v>2022</v>
      </c>
      <c r="D2903" s="9" t="str">
        <f>TEXT(salestable[[#This Row],[OrderDate]],"MMM")</f>
        <v>Nov</v>
      </c>
      <c r="E2903" s="14" t="s">
        <v>7618</v>
      </c>
      <c r="F2903" s="14" t="s">
        <v>447</v>
      </c>
      <c r="G2903" s="14" t="s">
        <v>106</v>
      </c>
      <c r="H2903" s="14" t="s">
        <v>107</v>
      </c>
      <c r="I2903" s="14" t="s">
        <v>38</v>
      </c>
      <c r="J2903" s="14" t="s">
        <v>123</v>
      </c>
      <c r="K2903" s="25">
        <v>3</v>
      </c>
      <c r="L2903" s="16">
        <v>102.34</v>
      </c>
      <c r="M2903" s="17">
        <v>0</v>
      </c>
      <c r="N2903" s="18">
        <v>24.56</v>
      </c>
      <c r="O2903" s="18">
        <v>13.6</v>
      </c>
      <c r="P2903" s="18">
        <v>345.18</v>
      </c>
      <c r="Q2903" s="14" t="s">
        <v>80</v>
      </c>
      <c r="R2903" s="14" t="s">
        <v>28</v>
      </c>
      <c r="S2903" s="14" t="s">
        <v>116</v>
      </c>
      <c r="T2903" s="14" t="s">
        <v>42</v>
      </c>
      <c r="U2903" s="14" t="s">
        <v>43</v>
      </c>
      <c r="V2903" s="14" t="s">
        <v>7619</v>
      </c>
    </row>
    <row r="2904" spans="1:22" ht="17.100000000000001" customHeight="1" x14ac:dyDescent="0.25">
      <c r="A2904" s="28" t="s">
        <v>7620</v>
      </c>
      <c r="B2904" s="10">
        <v>44487</v>
      </c>
      <c r="C2904" s="9">
        <f t="shared" si="45"/>
        <v>2021</v>
      </c>
      <c r="D2904" s="9" t="str">
        <f>TEXT(salestable[[#This Row],[OrderDate]],"MMM")</f>
        <v>Oct</v>
      </c>
      <c r="E2904" s="9" t="s">
        <v>7621</v>
      </c>
      <c r="F2904" s="9" t="s">
        <v>485</v>
      </c>
      <c r="G2904" s="9" t="s">
        <v>202</v>
      </c>
      <c r="H2904" s="9" t="s">
        <v>203</v>
      </c>
      <c r="I2904" s="9" t="s">
        <v>50</v>
      </c>
      <c r="J2904" s="9" t="s">
        <v>263</v>
      </c>
      <c r="K2904" s="25">
        <v>5</v>
      </c>
      <c r="L2904" s="11">
        <v>318.5</v>
      </c>
      <c r="M2904" s="12">
        <v>0.05</v>
      </c>
      <c r="N2904" s="13">
        <v>75.64</v>
      </c>
      <c r="O2904" s="13">
        <v>8.84</v>
      </c>
      <c r="P2904" s="13">
        <v>1597.36</v>
      </c>
      <c r="Q2904" s="9" t="s">
        <v>80</v>
      </c>
      <c r="R2904" s="9" t="s">
        <v>28</v>
      </c>
      <c r="S2904" s="9" t="s">
        <v>89</v>
      </c>
      <c r="T2904" s="9" t="s">
        <v>90</v>
      </c>
      <c r="U2904" s="9" t="s">
        <v>91</v>
      </c>
      <c r="V2904" s="9" t="s">
        <v>4387</v>
      </c>
    </row>
    <row r="2905" spans="1:22" ht="17.100000000000001" customHeight="1" x14ac:dyDescent="0.25">
      <c r="A2905" s="29" t="s">
        <v>7622</v>
      </c>
      <c r="B2905" s="15">
        <v>45254</v>
      </c>
      <c r="C2905" s="9">
        <f t="shared" si="45"/>
        <v>2023</v>
      </c>
      <c r="D2905" s="9" t="str">
        <f>TEXT(salestable[[#This Row],[OrderDate]],"MMM")</f>
        <v>Nov</v>
      </c>
      <c r="E2905" s="14" t="s">
        <v>7623</v>
      </c>
      <c r="F2905" s="14" t="s">
        <v>1250</v>
      </c>
      <c r="G2905" s="14" t="s">
        <v>261</v>
      </c>
      <c r="H2905" s="14" t="s">
        <v>262</v>
      </c>
      <c r="I2905" s="14" t="s">
        <v>98</v>
      </c>
      <c r="J2905" s="14" t="s">
        <v>26</v>
      </c>
      <c r="K2905" s="25">
        <v>5</v>
      </c>
      <c r="L2905" s="16">
        <v>144.66999999999999</v>
      </c>
      <c r="M2905" s="17">
        <v>0</v>
      </c>
      <c r="N2905" s="18">
        <v>57.87</v>
      </c>
      <c r="O2905" s="18">
        <v>8.4</v>
      </c>
      <c r="P2905" s="18">
        <v>789.62</v>
      </c>
      <c r="Q2905" s="14" t="s">
        <v>80</v>
      </c>
      <c r="R2905" s="14" t="s">
        <v>132</v>
      </c>
      <c r="S2905" s="14" t="s">
        <v>60</v>
      </c>
      <c r="T2905" s="14" t="s">
        <v>61</v>
      </c>
      <c r="U2905" s="14" t="s">
        <v>72</v>
      </c>
      <c r="V2905" s="14" t="s">
        <v>862</v>
      </c>
    </row>
    <row r="2906" spans="1:22" ht="17.100000000000001" customHeight="1" x14ac:dyDescent="0.25">
      <c r="A2906" s="28" t="s">
        <v>7624</v>
      </c>
      <c r="B2906" s="10">
        <v>45502</v>
      </c>
      <c r="C2906" s="9">
        <f t="shared" si="45"/>
        <v>2024</v>
      </c>
      <c r="D2906" s="9" t="str">
        <f>TEXT(salestable[[#This Row],[OrderDate]],"MMM")</f>
        <v>Jul</v>
      </c>
      <c r="E2906" s="9" t="s">
        <v>7625</v>
      </c>
      <c r="F2906" s="9" t="s">
        <v>1825</v>
      </c>
      <c r="G2906" s="9" t="s">
        <v>574</v>
      </c>
      <c r="H2906" s="9" t="s">
        <v>575</v>
      </c>
      <c r="I2906" s="9" t="s">
        <v>50</v>
      </c>
      <c r="J2906" s="9" t="s">
        <v>68</v>
      </c>
      <c r="K2906" s="25">
        <v>1</v>
      </c>
      <c r="L2906" s="11">
        <v>48.93</v>
      </c>
      <c r="M2906" s="12">
        <v>0</v>
      </c>
      <c r="N2906" s="13">
        <v>2.4500000000000002</v>
      </c>
      <c r="O2906" s="13">
        <v>4.3499999999999996</v>
      </c>
      <c r="P2906" s="13">
        <v>55.73</v>
      </c>
      <c r="Q2906" s="9" t="s">
        <v>27</v>
      </c>
      <c r="R2906" s="9" t="s">
        <v>28</v>
      </c>
      <c r="S2906" s="9" t="s">
        <v>116</v>
      </c>
      <c r="T2906" s="9" t="s">
        <v>42</v>
      </c>
      <c r="U2906" s="9" t="s">
        <v>43</v>
      </c>
      <c r="V2906" s="9" t="s">
        <v>7626</v>
      </c>
    </row>
    <row r="2907" spans="1:22" ht="17.100000000000001" customHeight="1" x14ac:dyDescent="0.25">
      <c r="A2907" s="29" t="s">
        <v>7627</v>
      </c>
      <c r="B2907" s="15">
        <v>44810</v>
      </c>
      <c r="C2907" s="9">
        <f t="shared" si="45"/>
        <v>2022</v>
      </c>
      <c r="D2907" s="9" t="str">
        <f>TEXT(salestable[[#This Row],[OrderDate]],"MMM")</f>
        <v>Sep</v>
      </c>
      <c r="E2907" s="14" t="s">
        <v>7628</v>
      </c>
      <c r="F2907" s="14" t="s">
        <v>275</v>
      </c>
      <c r="G2907" s="14" t="s">
        <v>358</v>
      </c>
      <c r="H2907" s="14" t="s">
        <v>359</v>
      </c>
      <c r="I2907" s="14" t="s">
        <v>108</v>
      </c>
      <c r="J2907" s="14" t="s">
        <v>256</v>
      </c>
      <c r="K2907" s="25">
        <v>4</v>
      </c>
      <c r="L2907" s="16">
        <v>149.84</v>
      </c>
      <c r="M2907" s="17">
        <v>0</v>
      </c>
      <c r="N2907" s="18">
        <v>29.97</v>
      </c>
      <c r="O2907" s="18">
        <v>14.38</v>
      </c>
      <c r="P2907" s="18">
        <v>643.71</v>
      </c>
      <c r="Q2907" s="14" t="s">
        <v>80</v>
      </c>
      <c r="R2907" s="14" t="s">
        <v>132</v>
      </c>
      <c r="S2907" s="14" t="s">
        <v>221</v>
      </c>
      <c r="T2907" s="14" t="s">
        <v>222</v>
      </c>
      <c r="U2907" s="14" t="s">
        <v>31</v>
      </c>
      <c r="V2907" s="14" t="s">
        <v>765</v>
      </c>
    </row>
    <row r="2908" spans="1:22" ht="17.100000000000001" customHeight="1" x14ac:dyDescent="0.25">
      <c r="A2908" s="28" t="s">
        <v>7629</v>
      </c>
      <c r="B2908" s="10">
        <v>44345</v>
      </c>
      <c r="C2908" s="9">
        <f t="shared" si="45"/>
        <v>2021</v>
      </c>
      <c r="D2908" s="9" t="str">
        <f>TEXT(salestable[[#This Row],[OrderDate]],"MMM")</f>
        <v>May</v>
      </c>
      <c r="E2908" s="9" t="s">
        <v>7630</v>
      </c>
      <c r="F2908" s="9" t="s">
        <v>953</v>
      </c>
      <c r="G2908" s="9" t="s">
        <v>783</v>
      </c>
      <c r="H2908" s="9" t="s">
        <v>784</v>
      </c>
      <c r="I2908" s="9" t="s">
        <v>98</v>
      </c>
      <c r="J2908" s="9" t="s">
        <v>58</v>
      </c>
      <c r="K2908" s="25">
        <v>4</v>
      </c>
      <c r="L2908" s="11">
        <v>414.21</v>
      </c>
      <c r="M2908" s="12">
        <v>0.25</v>
      </c>
      <c r="N2908" s="13">
        <v>99.41</v>
      </c>
      <c r="O2908" s="13">
        <v>14.03</v>
      </c>
      <c r="P2908" s="13">
        <v>1356.07</v>
      </c>
      <c r="Q2908" s="9" t="s">
        <v>80</v>
      </c>
      <c r="R2908" s="9" t="s">
        <v>28</v>
      </c>
      <c r="S2908" s="9" t="s">
        <v>188</v>
      </c>
      <c r="T2908" s="9" t="s">
        <v>82</v>
      </c>
      <c r="U2908" s="9" t="s">
        <v>235</v>
      </c>
      <c r="V2908" s="9" t="s">
        <v>1041</v>
      </c>
    </row>
    <row r="2909" spans="1:22" ht="17.100000000000001" customHeight="1" x14ac:dyDescent="0.25">
      <c r="A2909" s="29" t="s">
        <v>7631</v>
      </c>
      <c r="B2909" s="15">
        <v>45510</v>
      </c>
      <c r="C2909" s="9">
        <f t="shared" si="45"/>
        <v>2024</v>
      </c>
      <c r="D2909" s="9" t="str">
        <f>TEXT(salestable[[#This Row],[OrderDate]],"MMM")</f>
        <v>Aug</v>
      </c>
      <c r="E2909" s="14" t="s">
        <v>7632</v>
      </c>
      <c r="F2909" s="14" t="s">
        <v>620</v>
      </c>
      <c r="G2909" s="14" t="s">
        <v>456</v>
      </c>
      <c r="H2909" s="14" t="s">
        <v>457</v>
      </c>
      <c r="I2909" s="14" t="s">
        <v>180</v>
      </c>
      <c r="J2909" s="14" t="s">
        <v>79</v>
      </c>
      <c r="K2909" s="25">
        <v>5</v>
      </c>
      <c r="L2909" s="16">
        <v>123.26</v>
      </c>
      <c r="M2909" s="17">
        <v>0.15</v>
      </c>
      <c r="N2909" s="18">
        <v>41.91</v>
      </c>
      <c r="O2909" s="18">
        <v>13.77</v>
      </c>
      <c r="P2909" s="18">
        <v>579.54</v>
      </c>
      <c r="Q2909" s="14" t="s">
        <v>153</v>
      </c>
      <c r="R2909" s="14" t="s">
        <v>28</v>
      </c>
      <c r="S2909" s="14" t="s">
        <v>29</v>
      </c>
      <c r="T2909" s="14" t="s">
        <v>30</v>
      </c>
      <c r="U2909" s="14" t="s">
        <v>43</v>
      </c>
      <c r="V2909" s="14" t="s">
        <v>7633</v>
      </c>
    </row>
    <row r="2910" spans="1:22" ht="17.100000000000001" customHeight="1" x14ac:dyDescent="0.25">
      <c r="A2910" s="28" t="s">
        <v>7634</v>
      </c>
      <c r="B2910" s="10">
        <v>45396</v>
      </c>
      <c r="C2910" s="9">
        <f t="shared" si="45"/>
        <v>2024</v>
      </c>
      <c r="D2910" s="9" t="str">
        <f>TEXT(salestable[[#This Row],[OrderDate]],"MMM")</f>
        <v>Apr</v>
      </c>
      <c r="E2910" s="9" t="s">
        <v>7635</v>
      </c>
      <c r="F2910" s="9" t="s">
        <v>1257</v>
      </c>
      <c r="G2910" s="9" t="s">
        <v>233</v>
      </c>
      <c r="H2910" s="9" t="s">
        <v>234</v>
      </c>
      <c r="I2910" s="9" t="s">
        <v>98</v>
      </c>
      <c r="J2910" s="9" t="s">
        <v>68</v>
      </c>
      <c r="K2910" s="25">
        <v>5</v>
      </c>
      <c r="L2910" s="11">
        <v>91.46</v>
      </c>
      <c r="M2910" s="12">
        <v>0.25</v>
      </c>
      <c r="N2910" s="13">
        <v>0</v>
      </c>
      <c r="O2910" s="13">
        <v>14.89</v>
      </c>
      <c r="P2910" s="13">
        <v>357.86</v>
      </c>
      <c r="Q2910" s="9" t="s">
        <v>80</v>
      </c>
      <c r="R2910" s="9" t="s">
        <v>28</v>
      </c>
      <c r="S2910" s="9" t="s">
        <v>81</v>
      </c>
      <c r="T2910" s="9" t="s">
        <v>82</v>
      </c>
      <c r="U2910" s="9" t="s">
        <v>43</v>
      </c>
      <c r="V2910" s="9" t="s">
        <v>2668</v>
      </c>
    </row>
    <row r="2911" spans="1:22" ht="17.100000000000001" customHeight="1" x14ac:dyDescent="0.25">
      <c r="A2911" s="29" t="s">
        <v>7636</v>
      </c>
      <c r="B2911" s="15">
        <v>44067</v>
      </c>
      <c r="C2911" s="9">
        <f t="shared" si="45"/>
        <v>2020</v>
      </c>
      <c r="D2911" s="9" t="str">
        <f>TEXT(salestable[[#This Row],[OrderDate]],"MMM")</f>
        <v>Aug</v>
      </c>
      <c r="E2911" s="14" t="s">
        <v>7637</v>
      </c>
      <c r="F2911" s="14" t="s">
        <v>285</v>
      </c>
      <c r="G2911" s="14" t="s">
        <v>400</v>
      </c>
      <c r="H2911" s="14" t="s">
        <v>401</v>
      </c>
      <c r="I2911" s="14" t="s">
        <v>180</v>
      </c>
      <c r="J2911" s="14" t="s">
        <v>354</v>
      </c>
      <c r="K2911" s="25">
        <v>3</v>
      </c>
      <c r="L2911" s="16">
        <v>65.52</v>
      </c>
      <c r="M2911" s="17">
        <v>0.1</v>
      </c>
      <c r="N2911" s="18">
        <v>14.15</v>
      </c>
      <c r="O2911" s="18">
        <v>12.33</v>
      </c>
      <c r="P2911" s="18">
        <v>203.38</v>
      </c>
      <c r="Q2911" s="14" t="s">
        <v>59</v>
      </c>
      <c r="R2911" s="14" t="s">
        <v>28</v>
      </c>
      <c r="S2911" s="14" t="s">
        <v>339</v>
      </c>
      <c r="T2911" s="14" t="s">
        <v>82</v>
      </c>
      <c r="U2911" s="14" t="s">
        <v>31</v>
      </c>
      <c r="V2911" s="14" t="s">
        <v>7372</v>
      </c>
    </row>
    <row r="2912" spans="1:22" ht="17.100000000000001" customHeight="1" x14ac:dyDescent="0.25">
      <c r="A2912" s="28" t="s">
        <v>7638</v>
      </c>
      <c r="B2912" s="10">
        <v>45133</v>
      </c>
      <c r="C2912" s="9">
        <f t="shared" si="45"/>
        <v>2023</v>
      </c>
      <c r="D2912" s="9" t="str">
        <f>TEXT(salestable[[#This Row],[OrderDate]],"MMM")</f>
        <v>Jul</v>
      </c>
      <c r="E2912" s="9" t="s">
        <v>7639</v>
      </c>
      <c r="F2912" s="9" t="s">
        <v>328</v>
      </c>
      <c r="G2912" s="9" t="s">
        <v>386</v>
      </c>
      <c r="H2912" s="9" t="s">
        <v>387</v>
      </c>
      <c r="I2912" s="9" t="s">
        <v>98</v>
      </c>
      <c r="J2912" s="9" t="s">
        <v>354</v>
      </c>
      <c r="K2912" s="25">
        <v>4</v>
      </c>
      <c r="L2912" s="11">
        <v>92.41</v>
      </c>
      <c r="M2912" s="12">
        <v>0</v>
      </c>
      <c r="N2912" s="13">
        <v>44.36</v>
      </c>
      <c r="O2912" s="13">
        <v>3.31</v>
      </c>
      <c r="P2912" s="13">
        <v>417.31</v>
      </c>
      <c r="Q2912" s="9" t="s">
        <v>27</v>
      </c>
      <c r="R2912" s="9" t="s">
        <v>132</v>
      </c>
      <c r="S2912" s="9" t="s">
        <v>210</v>
      </c>
      <c r="T2912" s="9" t="s">
        <v>42</v>
      </c>
      <c r="U2912" s="9" t="s">
        <v>43</v>
      </c>
      <c r="V2912" s="9" t="s">
        <v>1071</v>
      </c>
    </row>
    <row r="2913" spans="1:22" ht="17.100000000000001" customHeight="1" x14ac:dyDescent="0.25">
      <c r="A2913" s="29" t="s">
        <v>7640</v>
      </c>
      <c r="B2913" s="15">
        <v>44178</v>
      </c>
      <c r="C2913" s="9">
        <f t="shared" si="45"/>
        <v>2020</v>
      </c>
      <c r="D2913" s="9" t="str">
        <f>TEXT(salestable[[#This Row],[OrderDate]],"MMM")</f>
        <v>Dec</v>
      </c>
      <c r="E2913" s="14" t="s">
        <v>7641</v>
      </c>
      <c r="F2913" s="14" t="s">
        <v>986</v>
      </c>
      <c r="G2913" s="14" t="s">
        <v>48</v>
      </c>
      <c r="H2913" s="14" t="s">
        <v>49</v>
      </c>
      <c r="I2913" s="14" t="s">
        <v>98</v>
      </c>
      <c r="J2913" s="14" t="s">
        <v>123</v>
      </c>
      <c r="K2913" s="25">
        <v>2</v>
      </c>
      <c r="L2913" s="16">
        <v>24.15</v>
      </c>
      <c r="M2913" s="17">
        <v>0.25</v>
      </c>
      <c r="N2913" s="18">
        <v>4.3499999999999996</v>
      </c>
      <c r="O2913" s="18">
        <v>0.05</v>
      </c>
      <c r="P2913" s="18">
        <v>40.619999999999997</v>
      </c>
      <c r="Q2913" s="14" t="s">
        <v>69</v>
      </c>
      <c r="R2913" s="14" t="s">
        <v>28</v>
      </c>
      <c r="S2913" s="14" t="s">
        <v>60</v>
      </c>
      <c r="T2913" s="14" t="s">
        <v>61</v>
      </c>
      <c r="U2913" s="14" t="s">
        <v>43</v>
      </c>
      <c r="V2913" s="14" t="s">
        <v>1432</v>
      </c>
    </row>
    <row r="2914" spans="1:22" ht="17.100000000000001" customHeight="1" x14ac:dyDescent="0.25">
      <c r="A2914" s="28" t="s">
        <v>7642</v>
      </c>
      <c r="B2914" s="10">
        <v>44457</v>
      </c>
      <c r="C2914" s="9">
        <f t="shared" si="45"/>
        <v>2021</v>
      </c>
      <c r="D2914" s="9" t="str">
        <f>TEXT(salestable[[#This Row],[OrderDate]],"MMM")</f>
        <v>Sep</v>
      </c>
      <c r="E2914" s="9" t="s">
        <v>7643</v>
      </c>
      <c r="F2914" s="9" t="s">
        <v>1133</v>
      </c>
      <c r="G2914" s="9" t="s">
        <v>358</v>
      </c>
      <c r="H2914" s="9" t="s">
        <v>359</v>
      </c>
      <c r="I2914" s="9" t="s">
        <v>25</v>
      </c>
      <c r="J2914" s="9" t="s">
        <v>263</v>
      </c>
      <c r="K2914" s="25">
        <v>2</v>
      </c>
      <c r="L2914" s="11">
        <v>115.2</v>
      </c>
      <c r="M2914" s="12">
        <v>0</v>
      </c>
      <c r="N2914" s="13">
        <v>27.65</v>
      </c>
      <c r="O2914" s="13">
        <v>12.03</v>
      </c>
      <c r="P2914" s="13">
        <v>270.08</v>
      </c>
      <c r="Q2914" s="9" t="s">
        <v>153</v>
      </c>
      <c r="R2914" s="9" t="s">
        <v>28</v>
      </c>
      <c r="S2914" s="9" t="s">
        <v>81</v>
      </c>
      <c r="T2914" s="9" t="s">
        <v>82</v>
      </c>
      <c r="U2914" s="9" t="s">
        <v>43</v>
      </c>
      <c r="V2914" s="9" t="s">
        <v>3256</v>
      </c>
    </row>
    <row r="2915" spans="1:22" ht="17.100000000000001" customHeight="1" x14ac:dyDescent="0.25">
      <c r="A2915" s="29" t="s">
        <v>7644</v>
      </c>
      <c r="B2915" s="15">
        <v>44958</v>
      </c>
      <c r="C2915" s="9">
        <f t="shared" si="45"/>
        <v>2023</v>
      </c>
      <c r="D2915" s="9" t="str">
        <f>TEXT(salestable[[#This Row],[OrderDate]],"MMM")</f>
        <v>Feb</v>
      </c>
      <c r="E2915" s="14" t="s">
        <v>7645</v>
      </c>
      <c r="F2915" s="14" t="s">
        <v>3062</v>
      </c>
      <c r="G2915" s="14" t="s">
        <v>434</v>
      </c>
      <c r="H2915" s="14" t="s">
        <v>435</v>
      </c>
      <c r="I2915" s="14" t="s">
        <v>50</v>
      </c>
      <c r="J2915" s="14" t="s">
        <v>58</v>
      </c>
      <c r="K2915" s="25">
        <v>4</v>
      </c>
      <c r="L2915" s="16">
        <v>551.16999999999996</v>
      </c>
      <c r="M2915" s="17">
        <v>0.05</v>
      </c>
      <c r="N2915" s="18">
        <v>104.72</v>
      </c>
      <c r="O2915" s="18">
        <v>1.79</v>
      </c>
      <c r="P2915" s="18">
        <v>2200.96</v>
      </c>
      <c r="Q2915" s="14" t="s">
        <v>40</v>
      </c>
      <c r="R2915" s="14" t="s">
        <v>28</v>
      </c>
      <c r="S2915" s="14" t="s">
        <v>154</v>
      </c>
      <c r="T2915" s="14" t="s">
        <v>155</v>
      </c>
      <c r="U2915" s="14" t="s">
        <v>72</v>
      </c>
      <c r="V2915" s="14" t="s">
        <v>1541</v>
      </c>
    </row>
    <row r="2916" spans="1:22" ht="17.100000000000001" customHeight="1" x14ac:dyDescent="0.25">
      <c r="A2916" s="28" t="s">
        <v>7646</v>
      </c>
      <c r="B2916" s="10">
        <v>44460</v>
      </c>
      <c r="C2916" s="9">
        <f t="shared" si="45"/>
        <v>2021</v>
      </c>
      <c r="D2916" s="9" t="str">
        <f>TEXT(salestable[[#This Row],[OrderDate]],"MMM")</f>
        <v>Sep</v>
      </c>
      <c r="E2916" s="9" t="s">
        <v>7647</v>
      </c>
      <c r="F2916" s="9" t="s">
        <v>249</v>
      </c>
      <c r="G2916" s="9" t="s">
        <v>783</v>
      </c>
      <c r="H2916" s="9" t="s">
        <v>784</v>
      </c>
      <c r="I2916" s="9" t="s">
        <v>50</v>
      </c>
      <c r="J2916" s="9" t="s">
        <v>109</v>
      </c>
      <c r="K2916" s="25">
        <v>1</v>
      </c>
      <c r="L2916" s="11">
        <v>598.13</v>
      </c>
      <c r="M2916" s="12">
        <v>0</v>
      </c>
      <c r="N2916" s="13">
        <v>107.66</v>
      </c>
      <c r="O2916" s="13">
        <v>0.65</v>
      </c>
      <c r="P2916" s="13">
        <v>706.44</v>
      </c>
      <c r="Q2916" s="9" t="s">
        <v>69</v>
      </c>
      <c r="R2916" s="9" t="s">
        <v>28</v>
      </c>
      <c r="S2916" s="9" t="s">
        <v>51</v>
      </c>
      <c r="T2916" s="9" t="s">
        <v>42</v>
      </c>
      <c r="U2916" s="9" t="s">
        <v>43</v>
      </c>
      <c r="V2916" s="9" t="s">
        <v>734</v>
      </c>
    </row>
    <row r="2917" spans="1:22" ht="17.100000000000001" customHeight="1" x14ac:dyDescent="0.25">
      <c r="A2917" s="29" t="s">
        <v>7648</v>
      </c>
      <c r="B2917" s="15">
        <v>45371</v>
      </c>
      <c r="C2917" s="9">
        <f t="shared" si="45"/>
        <v>2024</v>
      </c>
      <c r="D2917" s="9" t="str">
        <f>TEXT(salestable[[#This Row],[OrderDate]],"MMM")</f>
        <v>Mar</v>
      </c>
      <c r="E2917" s="14" t="s">
        <v>7649</v>
      </c>
      <c r="F2917" s="14" t="s">
        <v>1264</v>
      </c>
      <c r="G2917" s="14" t="s">
        <v>87</v>
      </c>
      <c r="H2917" s="14" t="s">
        <v>88</v>
      </c>
      <c r="I2917" s="14" t="s">
        <v>50</v>
      </c>
      <c r="J2917" s="14" t="s">
        <v>263</v>
      </c>
      <c r="K2917" s="25">
        <v>4</v>
      </c>
      <c r="L2917" s="16">
        <v>445.09</v>
      </c>
      <c r="M2917" s="17">
        <v>0</v>
      </c>
      <c r="N2917" s="18">
        <v>89.02</v>
      </c>
      <c r="O2917" s="18">
        <v>13.54</v>
      </c>
      <c r="P2917" s="18">
        <v>1882.92</v>
      </c>
      <c r="Q2917" s="14" t="s">
        <v>40</v>
      </c>
      <c r="R2917" s="14" t="s">
        <v>28</v>
      </c>
      <c r="S2917" s="14" t="s">
        <v>154</v>
      </c>
      <c r="T2917" s="14" t="s">
        <v>155</v>
      </c>
      <c r="U2917" s="14" t="s">
        <v>43</v>
      </c>
      <c r="V2917" s="14" t="s">
        <v>1570</v>
      </c>
    </row>
    <row r="2918" spans="1:22" ht="17.100000000000001" customHeight="1" x14ac:dyDescent="0.25">
      <c r="A2918" s="28" t="s">
        <v>7650</v>
      </c>
      <c r="B2918" s="10">
        <v>45102</v>
      </c>
      <c r="C2918" s="9">
        <f t="shared" si="45"/>
        <v>2023</v>
      </c>
      <c r="D2918" s="9" t="str">
        <f>TEXT(salestable[[#This Row],[OrderDate]],"MMM")</f>
        <v>Jun</v>
      </c>
      <c r="E2918" s="9" t="s">
        <v>7651</v>
      </c>
      <c r="F2918" s="9" t="s">
        <v>1006</v>
      </c>
      <c r="G2918" s="9" t="s">
        <v>208</v>
      </c>
      <c r="H2918" s="9" t="s">
        <v>209</v>
      </c>
      <c r="I2918" s="9" t="s">
        <v>25</v>
      </c>
      <c r="J2918" s="9" t="s">
        <v>58</v>
      </c>
      <c r="K2918" s="25">
        <v>4</v>
      </c>
      <c r="L2918" s="11">
        <v>328.49</v>
      </c>
      <c r="M2918" s="12">
        <v>0.05</v>
      </c>
      <c r="N2918" s="13">
        <v>0</v>
      </c>
      <c r="O2918" s="13">
        <v>9.2200000000000006</v>
      </c>
      <c r="P2918" s="13">
        <v>1257.48</v>
      </c>
      <c r="Q2918" s="9" t="s">
        <v>40</v>
      </c>
      <c r="R2918" s="9" t="s">
        <v>28</v>
      </c>
      <c r="S2918" s="9" t="s">
        <v>124</v>
      </c>
      <c r="T2918" s="9" t="s">
        <v>125</v>
      </c>
      <c r="U2918" s="9" t="s">
        <v>43</v>
      </c>
      <c r="V2918" s="9" t="s">
        <v>1318</v>
      </c>
    </row>
    <row r="2919" spans="1:22" ht="17.100000000000001" customHeight="1" x14ac:dyDescent="0.25">
      <c r="A2919" s="29" t="s">
        <v>7652</v>
      </c>
      <c r="B2919" s="15">
        <v>44194</v>
      </c>
      <c r="C2919" s="9">
        <f t="shared" si="45"/>
        <v>2020</v>
      </c>
      <c r="D2919" s="9" t="str">
        <f>TEXT(salestable[[#This Row],[OrderDate]],"MMM")</f>
        <v>Dec</v>
      </c>
      <c r="E2919" s="14" t="s">
        <v>7653</v>
      </c>
      <c r="F2919" s="14" t="s">
        <v>2236</v>
      </c>
      <c r="G2919" s="14" t="s">
        <v>302</v>
      </c>
      <c r="H2919" s="14" t="s">
        <v>303</v>
      </c>
      <c r="I2919" s="14" t="s">
        <v>180</v>
      </c>
      <c r="J2919" s="14" t="s">
        <v>263</v>
      </c>
      <c r="K2919" s="25">
        <v>2</v>
      </c>
      <c r="L2919" s="16">
        <v>43.56</v>
      </c>
      <c r="M2919" s="17">
        <v>0</v>
      </c>
      <c r="N2919" s="18">
        <v>6.97</v>
      </c>
      <c r="O2919" s="18">
        <v>3.17</v>
      </c>
      <c r="P2919" s="18">
        <v>97.26</v>
      </c>
      <c r="Q2919" s="14" t="s">
        <v>69</v>
      </c>
      <c r="R2919" s="14" t="s">
        <v>28</v>
      </c>
      <c r="S2919" s="14" t="s">
        <v>139</v>
      </c>
      <c r="T2919" s="14" t="s">
        <v>140</v>
      </c>
      <c r="U2919" s="14" t="s">
        <v>43</v>
      </c>
      <c r="V2919" s="14" t="s">
        <v>2747</v>
      </c>
    </row>
    <row r="2920" spans="1:22" ht="17.100000000000001" customHeight="1" x14ac:dyDescent="0.25">
      <c r="A2920" s="28" t="s">
        <v>7654</v>
      </c>
      <c r="B2920" s="10">
        <v>44151</v>
      </c>
      <c r="C2920" s="9">
        <f t="shared" si="45"/>
        <v>2020</v>
      </c>
      <c r="D2920" s="9" t="str">
        <f>TEXT(salestable[[#This Row],[OrderDate]],"MMM")</f>
        <v>Nov</v>
      </c>
      <c r="E2920" s="9" t="s">
        <v>7655</v>
      </c>
      <c r="F2920" s="9" t="s">
        <v>1028</v>
      </c>
      <c r="G2920" s="9" t="s">
        <v>592</v>
      </c>
      <c r="H2920" s="9" t="s">
        <v>593</v>
      </c>
      <c r="I2920" s="9" t="s">
        <v>38</v>
      </c>
      <c r="J2920" s="9" t="s">
        <v>79</v>
      </c>
      <c r="K2920" s="25">
        <v>2</v>
      </c>
      <c r="L2920" s="11">
        <v>490.76</v>
      </c>
      <c r="M2920" s="12">
        <v>0</v>
      </c>
      <c r="N2920" s="13">
        <v>49.08</v>
      </c>
      <c r="O2920" s="13">
        <v>7.83</v>
      </c>
      <c r="P2920" s="13">
        <v>1038.43</v>
      </c>
      <c r="Q2920" s="9" t="s">
        <v>153</v>
      </c>
      <c r="R2920" s="9" t="s">
        <v>28</v>
      </c>
      <c r="S2920" s="9" t="s">
        <v>116</v>
      </c>
      <c r="T2920" s="9" t="s">
        <v>42</v>
      </c>
      <c r="U2920" s="9" t="s">
        <v>43</v>
      </c>
      <c r="V2920" s="9" t="s">
        <v>2924</v>
      </c>
    </row>
    <row r="2921" spans="1:22" ht="17.100000000000001" customHeight="1" x14ac:dyDescent="0.25">
      <c r="A2921" s="29" t="s">
        <v>7656</v>
      </c>
      <c r="B2921" s="15">
        <v>45487</v>
      </c>
      <c r="C2921" s="9">
        <f t="shared" si="45"/>
        <v>2024</v>
      </c>
      <c r="D2921" s="9" t="str">
        <f>TEXT(salestable[[#This Row],[OrderDate]],"MMM")</f>
        <v>Jul</v>
      </c>
      <c r="E2921" s="14" t="s">
        <v>7657</v>
      </c>
      <c r="F2921" s="14" t="s">
        <v>1919</v>
      </c>
      <c r="G2921" s="14" t="s">
        <v>280</v>
      </c>
      <c r="H2921" s="14" t="s">
        <v>281</v>
      </c>
      <c r="I2921" s="14" t="s">
        <v>25</v>
      </c>
      <c r="J2921" s="14" t="s">
        <v>26</v>
      </c>
      <c r="K2921" s="25">
        <v>1</v>
      </c>
      <c r="L2921" s="16">
        <v>113.63</v>
      </c>
      <c r="M2921" s="17">
        <v>0</v>
      </c>
      <c r="N2921" s="18">
        <v>9.09</v>
      </c>
      <c r="O2921" s="18">
        <v>11.02</v>
      </c>
      <c r="P2921" s="18">
        <v>133.74</v>
      </c>
      <c r="Q2921" s="14" t="s">
        <v>69</v>
      </c>
      <c r="R2921" s="14" t="s">
        <v>70</v>
      </c>
      <c r="S2921" s="14" t="s">
        <v>221</v>
      </c>
      <c r="T2921" s="14" t="s">
        <v>222</v>
      </c>
      <c r="U2921" s="14" t="s">
        <v>43</v>
      </c>
      <c r="V2921" s="14" t="s">
        <v>7658</v>
      </c>
    </row>
    <row r="2922" spans="1:22" ht="17.100000000000001" customHeight="1" x14ac:dyDescent="0.25">
      <c r="A2922" s="28" t="s">
        <v>7659</v>
      </c>
      <c r="B2922" s="10">
        <v>44116</v>
      </c>
      <c r="C2922" s="9">
        <f t="shared" si="45"/>
        <v>2020</v>
      </c>
      <c r="D2922" s="9" t="str">
        <f>TEXT(salestable[[#This Row],[OrderDate]],"MMM")</f>
        <v>Oct</v>
      </c>
      <c r="E2922" s="9" t="s">
        <v>7660</v>
      </c>
      <c r="F2922" s="9" t="s">
        <v>746</v>
      </c>
      <c r="G2922" s="9" t="s">
        <v>434</v>
      </c>
      <c r="H2922" s="9" t="s">
        <v>435</v>
      </c>
      <c r="I2922" s="9" t="s">
        <v>108</v>
      </c>
      <c r="J2922" s="9" t="s">
        <v>79</v>
      </c>
      <c r="K2922" s="25">
        <v>1</v>
      </c>
      <c r="L2922" s="11">
        <v>442.34</v>
      </c>
      <c r="M2922" s="12">
        <v>0</v>
      </c>
      <c r="N2922" s="13">
        <v>0</v>
      </c>
      <c r="O2922" s="13">
        <v>12.55</v>
      </c>
      <c r="P2922" s="13">
        <v>454.89</v>
      </c>
      <c r="Q2922" s="9" t="s">
        <v>69</v>
      </c>
      <c r="R2922" s="9" t="s">
        <v>28</v>
      </c>
      <c r="S2922" s="9" t="s">
        <v>41</v>
      </c>
      <c r="T2922" s="9" t="s">
        <v>42</v>
      </c>
      <c r="U2922" s="9" t="s">
        <v>43</v>
      </c>
      <c r="V2922" s="9" t="s">
        <v>2532</v>
      </c>
    </row>
    <row r="2923" spans="1:22" ht="17.100000000000001" customHeight="1" x14ac:dyDescent="0.25">
      <c r="A2923" s="29" t="s">
        <v>7661</v>
      </c>
      <c r="B2923" s="15">
        <v>43979</v>
      </c>
      <c r="C2923" s="9">
        <f t="shared" si="45"/>
        <v>2020</v>
      </c>
      <c r="D2923" s="9" t="str">
        <f>TEXT(salestable[[#This Row],[OrderDate]],"MMM")</f>
        <v>May</v>
      </c>
      <c r="E2923" s="14" t="s">
        <v>7662</v>
      </c>
      <c r="F2923" s="14" t="s">
        <v>192</v>
      </c>
      <c r="G2923" s="14" t="s">
        <v>391</v>
      </c>
      <c r="H2923" s="14" t="s">
        <v>392</v>
      </c>
      <c r="I2923" s="14" t="s">
        <v>38</v>
      </c>
      <c r="J2923" s="14" t="s">
        <v>26</v>
      </c>
      <c r="K2923" s="25">
        <v>4</v>
      </c>
      <c r="L2923" s="16">
        <v>588.28</v>
      </c>
      <c r="M2923" s="17">
        <v>0.15</v>
      </c>
      <c r="N2923" s="18">
        <v>100.01</v>
      </c>
      <c r="O2923" s="18">
        <v>0.49</v>
      </c>
      <c r="P2923" s="18">
        <v>2100.65</v>
      </c>
      <c r="Q2923" s="14" t="s">
        <v>40</v>
      </c>
      <c r="R2923" s="14" t="s">
        <v>28</v>
      </c>
      <c r="S2923" s="14" t="s">
        <v>221</v>
      </c>
      <c r="T2923" s="14" t="s">
        <v>222</v>
      </c>
      <c r="U2923" s="14" t="s">
        <v>235</v>
      </c>
      <c r="V2923" s="14" t="s">
        <v>6471</v>
      </c>
    </row>
    <row r="2924" spans="1:22" ht="17.100000000000001" customHeight="1" x14ac:dyDescent="0.25">
      <c r="A2924" s="28" t="s">
        <v>7663</v>
      </c>
      <c r="B2924" s="10">
        <v>44938</v>
      </c>
      <c r="C2924" s="9">
        <f t="shared" si="45"/>
        <v>2023</v>
      </c>
      <c r="D2924" s="9" t="str">
        <f>TEXT(salestable[[#This Row],[OrderDate]],"MMM")</f>
        <v>Jan</v>
      </c>
      <c r="E2924" s="9" t="s">
        <v>7664</v>
      </c>
      <c r="F2924" s="9" t="s">
        <v>425</v>
      </c>
      <c r="G2924" s="9" t="s">
        <v>66</v>
      </c>
      <c r="H2924" s="9" t="s">
        <v>67</v>
      </c>
      <c r="I2924" s="9" t="s">
        <v>38</v>
      </c>
      <c r="J2924" s="9" t="s">
        <v>256</v>
      </c>
      <c r="K2924" s="25">
        <v>2</v>
      </c>
      <c r="L2924" s="11">
        <v>493.31</v>
      </c>
      <c r="M2924" s="12">
        <v>0</v>
      </c>
      <c r="N2924" s="13">
        <v>177.59</v>
      </c>
      <c r="O2924" s="13">
        <v>12.94</v>
      </c>
      <c r="P2924" s="13">
        <v>1177.1500000000001</v>
      </c>
      <c r="Q2924" s="9" t="s">
        <v>40</v>
      </c>
      <c r="R2924" s="9" t="s">
        <v>181</v>
      </c>
      <c r="S2924" s="9" t="s">
        <v>29</v>
      </c>
      <c r="T2924" s="9" t="s">
        <v>30</v>
      </c>
      <c r="U2924" s="9" t="s">
        <v>72</v>
      </c>
      <c r="V2924" s="9" t="s">
        <v>2224</v>
      </c>
    </row>
    <row r="2925" spans="1:22" ht="17.100000000000001" customHeight="1" x14ac:dyDescent="0.25">
      <c r="A2925" s="29" t="s">
        <v>7665</v>
      </c>
      <c r="B2925" s="15">
        <v>44236</v>
      </c>
      <c r="C2925" s="9">
        <f t="shared" si="45"/>
        <v>2021</v>
      </c>
      <c r="D2925" s="9" t="str">
        <f>TEXT(salestable[[#This Row],[OrderDate]],"MMM")</f>
        <v>Feb</v>
      </c>
      <c r="E2925" s="14" t="s">
        <v>7666</v>
      </c>
      <c r="F2925" s="14" t="s">
        <v>267</v>
      </c>
      <c r="G2925" s="14" t="s">
        <v>233</v>
      </c>
      <c r="H2925" s="14" t="s">
        <v>234</v>
      </c>
      <c r="I2925" s="14" t="s">
        <v>50</v>
      </c>
      <c r="J2925" s="14" t="s">
        <v>58</v>
      </c>
      <c r="K2925" s="25">
        <v>5</v>
      </c>
      <c r="L2925" s="16">
        <v>369.18</v>
      </c>
      <c r="M2925" s="17">
        <v>0.15</v>
      </c>
      <c r="N2925" s="18">
        <v>78.45</v>
      </c>
      <c r="O2925" s="18">
        <v>0.92</v>
      </c>
      <c r="P2925" s="18">
        <v>1648.39</v>
      </c>
      <c r="Q2925" s="14" t="s">
        <v>69</v>
      </c>
      <c r="R2925" s="14" t="s">
        <v>132</v>
      </c>
      <c r="S2925" s="14" t="s">
        <v>228</v>
      </c>
      <c r="T2925" s="14" t="s">
        <v>82</v>
      </c>
      <c r="U2925" s="14" t="s">
        <v>43</v>
      </c>
      <c r="V2925" s="14" t="s">
        <v>2158</v>
      </c>
    </row>
    <row r="2926" spans="1:22" ht="17.100000000000001" customHeight="1" x14ac:dyDescent="0.25">
      <c r="A2926" s="28" t="s">
        <v>7667</v>
      </c>
      <c r="B2926" s="10">
        <v>44808</v>
      </c>
      <c r="C2926" s="9">
        <f t="shared" si="45"/>
        <v>2022</v>
      </c>
      <c r="D2926" s="9" t="str">
        <f>TEXT(salestable[[#This Row],[OrderDate]],"MMM")</f>
        <v>Sep</v>
      </c>
      <c r="E2926" s="9" t="s">
        <v>7668</v>
      </c>
      <c r="F2926" s="9" t="s">
        <v>1736</v>
      </c>
      <c r="G2926" s="9" t="s">
        <v>215</v>
      </c>
      <c r="H2926" s="9" t="s">
        <v>216</v>
      </c>
      <c r="I2926" s="9" t="s">
        <v>98</v>
      </c>
      <c r="J2926" s="9" t="s">
        <v>58</v>
      </c>
      <c r="K2926" s="25">
        <v>3</v>
      </c>
      <c r="L2926" s="11">
        <v>116.23</v>
      </c>
      <c r="M2926" s="12">
        <v>0</v>
      </c>
      <c r="N2926" s="13">
        <v>17.43</v>
      </c>
      <c r="O2926" s="13">
        <v>13.03</v>
      </c>
      <c r="P2926" s="13">
        <v>379.15</v>
      </c>
      <c r="Q2926" s="9" t="s">
        <v>27</v>
      </c>
      <c r="R2926" s="9" t="s">
        <v>132</v>
      </c>
      <c r="S2926" s="9" t="s">
        <v>339</v>
      </c>
      <c r="T2926" s="9" t="s">
        <v>82</v>
      </c>
      <c r="U2926" s="9" t="s">
        <v>43</v>
      </c>
      <c r="V2926" s="9" t="s">
        <v>6114</v>
      </c>
    </row>
    <row r="2927" spans="1:22" ht="17.100000000000001" customHeight="1" x14ac:dyDescent="0.25">
      <c r="A2927" s="29" t="s">
        <v>7669</v>
      </c>
      <c r="B2927" s="15">
        <v>44286</v>
      </c>
      <c r="C2927" s="9">
        <f t="shared" si="45"/>
        <v>2021</v>
      </c>
      <c r="D2927" s="9" t="str">
        <f>TEXT(salestable[[#This Row],[OrderDate]],"MMM")</f>
        <v>Mar</v>
      </c>
      <c r="E2927" s="14" t="s">
        <v>7670</v>
      </c>
      <c r="F2927" s="14" t="s">
        <v>279</v>
      </c>
      <c r="G2927" s="14" t="s">
        <v>66</v>
      </c>
      <c r="H2927" s="14" t="s">
        <v>67</v>
      </c>
      <c r="I2927" s="14" t="s">
        <v>108</v>
      </c>
      <c r="J2927" s="14" t="s">
        <v>26</v>
      </c>
      <c r="K2927" s="25">
        <v>1</v>
      </c>
      <c r="L2927" s="16">
        <v>597.54</v>
      </c>
      <c r="M2927" s="17">
        <v>0</v>
      </c>
      <c r="N2927" s="18">
        <v>47.8</v>
      </c>
      <c r="O2927" s="18">
        <v>14.63</v>
      </c>
      <c r="P2927" s="18">
        <v>659.97</v>
      </c>
      <c r="Q2927" s="14" t="s">
        <v>69</v>
      </c>
      <c r="R2927" s="14" t="s">
        <v>28</v>
      </c>
      <c r="S2927" s="14" t="s">
        <v>182</v>
      </c>
      <c r="T2927" s="14" t="s">
        <v>183</v>
      </c>
      <c r="U2927" s="14" t="s">
        <v>72</v>
      </c>
      <c r="V2927" s="14" t="s">
        <v>7671</v>
      </c>
    </row>
    <row r="2928" spans="1:22" ht="17.100000000000001" customHeight="1" x14ac:dyDescent="0.25">
      <c r="A2928" s="28" t="s">
        <v>7672</v>
      </c>
      <c r="B2928" s="10">
        <v>45597</v>
      </c>
      <c r="C2928" s="9">
        <f t="shared" si="45"/>
        <v>2024</v>
      </c>
      <c r="D2928" s="9" t="str">
        <f>TEXT(salestable[[#This Row],[OrderDate]],"MMM")</f>
        <v>Nov</v>
      </c>
      <c r="E2928" s="9" t="s">
        <v>7673</v>
      </c>
      <c r="F2928" s="9" t="s">
        <v>1739</v>
      </c>
      <c r="G2928" s="9" t="s">
        <v>374</v>
      </c>
      <c r="H2928" s="9" t="s">
        <v>375</v>
      </c>
      <c r="I2928" s="9" t="s">
        <v>98</v>
      </c>
      <c r="J2928" s="9" t="s">
        <v>354</v>
      </c>
      <c r="K2928" s="25">
        <v>5</v>
      </c>
      <c r="L2928" s="11">
        <v>63.39</v>
      </c>
      <c r="M2928" s="12">
        <v>0</v>
      </c>
      <c r="N2928" s="13">
        <v>57.05</v>
      </c>
      <c r="O2928" s="13">
        <v>10.44</v>
      </c>
      <c r="P2928" s="13">
        <v>384.44</v>
      </c>
      <c r="Q2928" s="9" t="s">
        <v>69</v>
      </c>
      <c r="R2928" s="9" t="s">
        <v>99</v>
      </c>
      <c r="S2928" s="9" t="s">
        <v>221</v>
      </c>
      <c r="T2928" s="9" t="s">
        <v>222</v>
      </c>
      <c r="U2928" s="9" t="s">
        <v>43</v>
      </c>
      <c r="V2928" s="9" t="s">
        <v>6948</v>
      </c>
    </row>
    <row r="2929" spans="1:22" ht="17.100000000000001" customHeight="1" x14ac:dyDescent="0.25">
      <c r="A2929" s="29" t="s">
        <v>7674</v>
      </c>
      <c r="B2929" s="15">
        <v>44630</v>
      </c>
      <c r="C2929" s="9">
        <f t="shared" si="45"/>
        <v>2022</v>
      </c>
      <c r="D2929" s="9" t="str">
        <f>TEXT(salestable[[#This Row],[OrderDate]],"MMM")</f>
        <v>Mar</v>
      </c>
      <c r="E2929" s="14" t="s">
        <v>7675</v>
      </c>
      <c r="F2929" s="14" t="s">
        <v>611</v>
      </c>
      <c r="G2929" s="14" t="s">
        <v>226</v>
      </c>
      <c r="H2929" s="14" t="s">
        <v>227</v>
      </c>
      <c r="I2929" s="14" t="s">
        <v>50</v>
      </c>
      <c r="J2929" s="14" t="s">
        <v>26</v>
      </c>
      <c r="K2929" s="25">
        <v>1</v>
      </c>
      <c r="L2929" s="16">
        <v>448.88</v>
      </c>
      <c r="M2929" s="17">
        <v>0</v>
      </c>
      <c r="N2929" s="18">
        <v>22.44</v>
      </c>
      <c r="O2929" s="18">
        <v>0.55000000000000004</v>
      </c>
      <c r="P2929" s="18">
        <v>471.87</v>
      </c>
      <c r="Q2929" s="14" t="s">
        <v>59</v>
      </c>
      <c r="R2929" s="14" t="s">
        <v>28</v>
      </c>
      <c r="S2929" s="14" t="s">
        <v>116</v>
      </c>
      <c r="T2929" s="14" t="s">
        <v>42</v>
      </c>
      <c r="U2929" s="14" t="s">
        <v>43</v>
      </c>
      <c r="V2929" s="14" t="s">
        <v>938</v>
      </c>
    </row>
    <row r="2930" spans="1:22" ht="17.100000000000001" customHeight="1" x14ac:dyDescent="0.25">
      <c r="A2930" s="28" t="s">
        <v>7676</v>
      </c>
      <c r="B2930" s="10">
        <v>45015</v>
      </c>
      <c r="C2930" s="9">
        <f t="shared" si="45"/>
        <v>2023</v>
      </c>
      <c r="D2930" s="9" t="str">
        <f>TEXT(salestable[[#This Row],[OrderDate]],"MMM")</f>
        <v>Mar</v>
      </c>
      <c r="E2930" s="9" t="s">
        <v>7677</v>
      </c>
      <c r="F2930" s="9" t="s">
        <v>1314</v>
      </c>
      <c r="G2930" s="9" t="s">
        <v>66</v>
      </c>
      <c r="H2930" s="9" t="s">
        <v>67</v>
      </c>
      <c r="I2930" s="9" t="s">
        <v>38</v>
      </c>
      <c r="J2930" s="9" t="s">
        <v>123</v>
      </c>
      <c r="K2930" s="25">
        <v>5</v>
      </c>
      <c r="L2930" s="11">
        <v>170.85</v>
      </c>
      <c r="M2930" s="12">
        <v>0.1</v>
      </c>
      <c r="N2930" s="13">
        <v>61.51</v>
      </c>
      <c r="O2930" s="13">
        <v>7.05</v>
      </c>
      <c r="P2930" s="13">
        <v>837.38</v>
      </c>
      <c r="Q2930" s="9" t="s">
        <v>69</v>
      </c>
      <c r="R2930" s="9" t="s">
        <v>28</v>
      </c>
      <c r="S2930" s="9" t="s">
        <v>29</v>
      </c>
      <c r="T2930" s="9" t="s">
        <v>30</v>
      </c>
      <c r="U2930" s="9" t="s">
        <v>31</v>
      </c>
      <c r="V2930" s="9" t="s">
        <v>7678</v>
      </c>
    </row>
    <row r="2931" spans="1:22" ht="17.100000000000001" customHeight="1" x14ac:dyDescent="0.25">
      <c r="A2931" s="29" t="s">
        <v>7679</v>
      </c>
      <c r="B2931" s="15">
        <v>44843</v>
      </c>
      <c r="C2931" s="9">
        <f t="shared" si="45"/>
        <v>2022</v>
      </c>
      <c r="D2931" s="9" t="str">
        <f>TEXT(salestable[[#This Row],[OrderDate]],"MMM")</f>
        <v>Oct</v>
      </c>
      <c r="E2931" s="14" t="s">
        <v>7680</v>
      </c>
      <c r="F2931" s="14" t="s">
        <v>2236</v>
      </c>
      <c r="G2931" s="14" t="s">
        <v>380</v>
      </c>
      <c r="H2931" s="14" t="s">
        <v>381</v>
      </c>
      <c r="I2931" s="14" t="s">
        <v>38</v>
      </c>
      <c r="J2931" s="14" t="s">
        <v>58</v>
      </c>
      <c r="K2931" s="25">
        <v>5</v>
      </c>
      <c r="L2931" s="16">
        <v>13.83</v>
      </c>
      <c r="M2931" s="17">
        <v>0.1</v>
      </c>
      <c r="N2931" s="18">
        <v>7.47</v>
      </c>
      <c r="O2931" s="18">
        <v>11.19</v>
      </c>
      <c r="P2931" s="18">
        <v>80.900000000000006</v>
      </c>
      <c r="Q2931" s="14" t="s">
        <v>69</v>
      </c>
      <c r="R2931" s="14" t="s">
        <v>132</v>
      </c>
      <c r="S2931" s="14" t="s">
        <v>166</v>
      </c>
      <c r="T2931" s="14" t="s">
        <v>167</v>
      </c>
      <c r="U2931" s="14" t="s">
        <v>43</v>
      </c>
      <c r="V2931" s="14" t="s">
        <v>1493</v>
      </c>
    </row>
    <row r="2932" spans="1:22" ht="17.100000000000001" customHeight="1" x14ac:dyDescent="0.25">
      <c r="A2932" s="28" t="s">
        <v>7681</v>
      </c>
      <c r="B2932" s="10">
        <v>44614</v>
      </c>
      <c r="C2932" s="9">
        <f t="shared" si="45"/>
        <v>2022</v>
      </c>
      <c r="D2932" s="9" t="str">
        <f>TEXT(salestable[[#This Row],[OrderDate]],"MMM")</f>
        <v>Feb</v>
      </c>
      <c r="E2932" s="9" t="s">
        <v>158</v>
      </c>
      <c r="F2932" s="9" t="s">
        <v>239</v>
      </c>
      <c r="G2932" s="9" t="s">
        <v>151</v>
      </c>
      <c r="H2932" s="9" t="s">
        <v>152</v>
      </c>
      <c r="I2932" s="9" t="s">
        <v>98</v>
      </c>
      <c r="J2932" s="9" t="s">
        <v>256</v>
      </c>
      <c r="K2932" s="25">
        <v>4</v>
      </c>
      <c r="L2932" s="11">
        <v>199.94</v>
      </c>
      <c r="M2932" s="12">
        <v>0</v>
      </c>
      <c r="N2932" s="13">
        <v>95.97</v>
      </c>
      <c r="O2932" s="13">
        <v>13.37</v>
      </c>
      <c r="P2932" s="13">
        <v>909.1</v>
      </c>
      <c r="Q2932" s="9" t="s">
        <v>40</v>
      </c>
      <c r="R2932" s="9" t="s">
        <v>28</v>
      </c>
      <c r="S2932" s="9" t="s">
        <v>339</v>
      </c>
      <c r="T2932" s="9" t="s">
        <v>82</v>
      </c>
      <c r="U2932" s="9" t="s">
        <v>43</v>
      </c>
      <c r="V2932" s="9" t="s">
        <v>1503</v>
      </c>
    </row>
    <row r="2933" spans="1:22" ht="17.100000000000001" customHeight="1" x14ac:dyDescent="0.25">
      <c r="A2933" s="29" t="s">
        <v>7682</v>
      </c>
      <c r="B2933" s="15">
        <v>44290</v>
      </c>
      <c r="C2933" s="9">
        <f t="shared" si="45"/>
        <v>2021</v>
      </c>
      <c r="D2933" s="9" t="str">
        <f>TEXT(salestable[[#This Row],[OrderDate]],"MMM")</f>
        <v>Apr</v>
      </c>
      <c r="E2933" s="14" t="s">
        <v>7683</v>
      </c>
      <c r="F2933" s="14" t="s">
        <v>279</v>
      </c>
      <c r="G2933" s="14" t="s">
        <v>137</v>
      </c>
      <c r="H2933" s="14" t="s">
        <v>138</v>
      </c>
      <c r="I2933" s="14" t="s">
        <v>38</v>
      </c>
      <c r="J2933" s="14" t="s">
        <v>354</v>
      </c>
      <c r="K2933" s="25">
        <v>5</v>
      </c>
      <c r="L2933" s="16">
        <v>394.56</v>
      </c>
      <c r="M2933" s="17">
        <v>0</v>
      </c>
      <c r="N2933" s="18">
        <v>157.82</v>
      </c>
      <c r="O2933" s="18">
        <v>4.7300000000000004</v>
      </c>
      <c r="P2933" s="18">
        <v>2135.35</v>
      </c>
      <c r="Q2933" s="14" t="s">
        <v>27</v>
      </c>
      <c r="R2933" s="14" t="s">
        <v>28</v>
      </c>
      <c r="S2933" s="14" t="s">
        <v>210</v>
      </c>
      <c r="T2933" s="14" t="s">
        <v>42</v>
      </c>
      <c r="U2933" s="14" t="s">
        <v>43</v>
      </c>
      <c r="V2933" s="14" t="s">
        <v>3360</v>
      </c>
    </row>
    <row r="2934" spans="1:22" ht="17.100000000000001" customHeight="1" x14ac:dyDescent="0.25">
      <c r="A2934" s="28" t="s">
        <v>7684</v>
      </c>
      <c r="B2934" s="10">
        <v>45404</v>
      </c>
      <c r="C2934" s="9">
        <f t="shared" si="45"/>
        <v>2024</v>
      </c>
      <c r="D2934" s="9" t="str">
        <f>TEXT(salestable[[#This Row],[OrderDate]],"MMM")</f>
        <v>Apr</v>
      </c>
      <c r="E2934" s="9" t="s">
        <v>7685</v>
      </c>
      <c r="F2934" s="9" t="s">
        <v>1509</v>
      </c>
      <c r="G2934" s="9" t="s">
        <v>675</v>
      </c>
      <c r="H2934" s="9" t="s">
        <v>676</v>
      </c>
      <c r="I2934" s="9" t="s">
        <v>25</v>
      </c>
      <c r="J2934" s="9" t="s">
        <v>123</v>
      </c>
      <c r="K2934" s="25">
        <v>5</v>
      </c>
      <c r="L2934" s="11">
        <v>551.82000000000005</v>
      </c>
      <c r="M2934" s="12">
        <v>0</v>
      </c>
      <c r="N2934" s="13">
        <v>496.64</v>
      </c>
      <c r="O2934" s="13">
        <v>4.97</v>
      </c>
      <c r="P2934" s="13">
        <v>3260.71</v>
      </c>
      <c r="Q2934" s="9" t="s">
        <v>40</v>
      </c>
      <c r="R2934" s="9" t="s">
        <v>132</v>
      </c>
      <c r="S2934" s="9" t="s">
        <v>339</v>
      </c>
      <c r="T2934" s="9" t="s">
        <v>82</v>
      </c>
      <c r="U2934" s="9" t="s">
        <v>43</v>
      </c>
      <c r="V2934" s="9" t="s">
        <v>875</v>
      </c>
    </row>
    <row r="2935" spans="1:22" ht="17.100000000000001" customHeight="1" x14ac:dyDescent="0.25">
      <c r="A2935" s="29" t="s">
        <v>7686</v>
      </c>
      <c r="B2935" s="15">
        <v>45354</v>
      </c>
      <c r="C2935" s="9">
        <f t="shared" si="45"/>
        <v>2024</v>
      </c>
      <c r="D2935" s="9" t="str">
        <f>TEXT(salestable[[#This Row],[OrderDate]],"MMM")</f>
        <v>Mar</v>
      </c>
      <c r="E2935" s="14" t="s">
        <v>6290</v>
      </c>
      <c r="F2935" s="14" t="s">
        <v>171</v>
      </c>
      <c r="G2935" s="14" t="s">
        <v>208</v>
      </c>
      <c r="H2935" s="14" t="s">
        <v>209</v>
      </c>
      <c r="I2935" s="14" t="s">
        <v>108</v>
      </c>
      <c r="J2935" s="14" t="s">
        <v>256</v>
      </c>
      <c r="K2935" s="25">
        <v>2</v>
      </c>
      <c r="L2935" s="16">
        <v>32.15</v>
      </c>
      <c r="M2935" s="17">
        <v>0</v>
      </c>
      <c r="N2935" s="18">
        <v>5.14</v>
      </c>
      <c r="O2935" s="18">
        <v>3.97</v>
      </c>
      <c r="P2935" s="18">
        <v>73.41</v>
      </c>
      <c r="Q2935" s="14" t="s">
        <v>153</v>
      </c>
      <c r="R2935" s="14" t="s">
        <v>132</v>
      </c>
      <c r="S2935" s="14" t="s">
        <v>339</v>
      </c>
      <c r="T2935" s="14" t="s">
        <v>82</v>
      </c>
      <c r="U2935" s="14" t="s">
        <v>43</v>
      </c>
      <c r="V2935" s="14" t="s">
        <v>996</v>
      </c>
    </row>
    <row r="2936" spans="1:22" ht="17.100000000000001" customHeight="1" x14ac:dyDescent="0.25">
      <c r="A2936" s="28" t="s">
        <v>7687</v>
      </c>
      <c r="B2936" s="10">
        <v>44568</v>
      </c>
      <c r="C2936" s="9">
        <f t="shared" si="45"/>
        <v>2022</v>
      </c>
      <c r="D2936" s="9" t="str">
        <f>TEXT(salestable[[#This Row],[OrderDate]],"MMM")</f>
        <v>Jan</v>
      </c>
      <c r="E2936" s="9" t="s">
        <v>7688</v>
      </c>
      <c r="F2936" s="9" t="s">
        <v>757</v>
      </c>
      <c r="G2936" s="9" t="s">
        <v>130</v>
      </c>
      <c r="H2936" s="9" t="s">
        <v>131</v>
      </c>
      <c r="I2936" s="9" t="s">
        <v>98</v>
      </c>
      <c r="J2936" s="9" t="s">
        <v>123</v>
      </c>
      <c r="K2936" s="25">
        <v>5</v>
      </c>
      <c r="L2936" s="11">
        <v>488.79</v>
      </c>
      <c r="M2936" s="12">
        <v>0</v>
      </c>
      <c r="N2936" s="13">
        <v>439.91</v>
      </c>
      <c r="O2936" s="13">
        <v>14.26</v>
      </c>
      <c r="P2936" s="13">
        <v>2898.12</v>
      </c>
      <c r="Q2936" s="9" t="s">
        <v>80</v>
      </c>
      <c r="R2936" s="9" t="s">
        <v>28</v>
      </c>
      <c r="S2936" s="9" t="s">
        <v>182</v>
      </c>
      <c r="T2936" s="9" t="s">
        <v>183</v>
      </c>
      <c r="U2936" s="9" t="s">
        <v>43</v>
      </c>
      <c r="V2936" s="9" t="s">
        <v>4499</v>
      </c>
    </row>
    <row r="2937" spans="1:22" ht="17.100000000000001" customHeight="1" x14ac:dyDescent="0.25">
      <c r="A2937" s="29" t="s">
        <v>7689</v>
      </c>
      <c r="B2937" s="15">
        <v>44339</v>
      </c>
      <c r="C2937" s="9">
        <f t="shared" si="45"/>
        <v>2021</v>
      </c>
      <c r="D2937" s="9" t="str">
        <f>TEXT(salestable[[#This Row],[OrderDate]],"MMM")</f>
        <v>May</v>
      </c>
      <c r="E2937" s="14" t="s">
        <v>7690</v>
      </c>
      <c r="F2937" s="14" t="s">
        <v>465</v>
      </c>
      <c r="G2937" s="14" t="s">
        <v>196</v>
      </c>
      <c r="H2937" s="14" t="s">
        <v>197</v>
      </c>
      <c r="I2937" s="14" t="s">
        <v>108</v>
      </c>
      <c r="J2937" s="14" t="s">
        <v>123</v>
      </c>
      <c r="K2937" s="25">
        <v>2</v>
      </c>
      <c r="L2937" s="16">
        <v>329.06</v>
      </c>
      <c r="M2937" s="17">
        <v>0.05</v>
      </c>
      <c r="N2937" s="18">
        <v>0</v>
      </c>
      <c r="O2937" s="18">
        <v>7.05</v>
      </c>
      <c r="P2937" s="18">
        <v>632.26</v>
      </c>
      <c r="Q2937" s="14" t="s">
        <v>69</v>
      </c>
      <c r="R2937" s="14" t="s">
        <v>28</v>
      </c>
      <c r="S2937" s="14" t="s">
        <v>339</v>
      </c>
      <c r="T2937" s="14" t="s">
        <v>82</v>
      </c>
      <c r="U2937" s="14" t="s">
        <v>43</v>
      </c>
      <c r="V2937" s="14" t="s">
        <v>304</v>
      </c>
    </row>
    <row r="2938" spans="1:22" ht="17.100000000000001" customHeight="1" x14ac:dyDescent="0.25">
      <c r="A2938" s="28" t="s">
        <v>7691</v>
      </c>
      <c r="B2938" s="10">
        <v>45508</v>
      </c>
      <c r="C2938" s="9">
        <f t="shared" si="45"/>
        <v>2024</v>
      </c>
      <c r="D2938" s="9" t="str">
        <f>TEXT(salestable[[#This Row],[OrderDate]],"MMM")</f>
        <v>Aug</v>
      </c>
      <c r="E2938" s="9" t="s">
        <v>7692</v>
      </c>
      <c r="F2938" s="9" t="s">
        <v>324</v>
      </c>
      <c r="G2938" s="9" t="s">
        <v>574</v>
      </c>
      <c r="H2938" s="9" t="s">
        <v>575</v>
      </c>
      <c r="I2938" s="9" t="s">
        <v>180</v>
      </c>
      <c r="J2938" s="9" t="s">
        <v>58</v>
      </c>
      <c r="K2938" s="25">
        <v>1</v>
      </c>
      <c r="L2938" s="11">
        <v>291.64</v>
      </c>
      <c r="M2938" s="12">
        <v>0.15</v>
      </c>
      <c r="N2938" s="13">
        <v>0</v>
      </c>
      <c r="O2938" s="13">
        <v>9.48</v>
      </c>
      <c r="P2938" s="13">
        <v>257.37</v>
      </c>
      <c r="Q2938" s="9" t="s">
        <v>69</v>
      </c>
      <c r="R2938" s="9" t="s">
        <v>181</v>
      </c>
      <c r="S2938" s="9" t="s">
        <v>71</v>
      </c>
      <c r="T2938" s="9" t="s">
        <v>42</v>
      </c>
      <c r="U2938" s="9" t="s">
        <v>31</v>
      </c>
      <c r="V2938" s="9" t="s">
        <v>7693</v>
      </c>
    </row>
    <row r="2939" spans="1:22" ht="17.100000000000001" customHeight="1" x14ac:dyDescent="0.25">
      <c r="A2939" s="29" t="s">
        <v>7694</v>
      </c>
      <c r="B2939" s="15">
        <v>44311</v>
      </c>
      <c r="C2939" s="9">
        <f t="shared" si="45"/>
        <v>2021</v>
      </c>
      <c r="D2939" s="9" t="str">
        <f>TEXT(salestable[[#This Row],[OrderDate]],"MMM")</f>
        <v>Apr</v>
      </c>
      <c r="E2939" s="14" t="s">
        <v>7695</v>
      </c>
      <c r="F2939" s="14" t="s">
        <v>285</v>
      </c>
      <c r="G2939" s="14" t="s">
        <v>302</v>
      </c>
      <c r="H2939" s="14" t="s">
        <v>303</v>
      </c>
      <c r="I2939" s="14" t="s">
        <v>108</v>
      </c>
      <c r="J2939" s="14" t="s">
        <v>58</v>
      </c>
      <c r="K2939" s="25">
        <v>2</v>
      </c>
      <c r="L2939" s="16">
        <v>452.55</v>
      </c>
      <c r="M2939" s="17">
        <v>0.3</v>
      </c>
      <c r="N2939" s="18">
        <v>50.69</v>
      </c>
      <c r="O2939" s="18">
        <v>9.26</v>
      </c>
      <c r="P2939" s="18">
        <v>693.52</v>
      </c>
      <c r="Q2939" s="14" t="s">
        <v>69</v>
      </c>
      <c r="R2939" s="14" t="s">
        <v>28</v>
      </c>
      <c r="S2939" s="14" t="s">
        <v>188</v>
      </c>
      <c r="T2939" s="14" t="s">
        <v>82</v>
      </c>
      <c r="U2939" s="14" t="s">
        <v>43</v>
      </c>
      <c r="V2939" s="14" t="s">
        <v>7696</v>
      </c>
    </row>
    <row r="2940" spans="1:22" ht="17.100000000000001" customHeight="1" x14ac:dyDescent="0.25">
      <c r="A2940" s="28" t="s">
        <v>7697</v>
      </c>
      <c r="B2940" s="10">
        <v>45517</v>
      </c>
      <c r="C2940" s="9">
        <f t="shared" si="45"/>
        <v>2024</v>
      </c>
      <c r="D2940" s="9" t="str">
        <f>TEXT(salestable[[#This Row],[OrderDate]],"MMM")</f>
        <v>Aug</v>
      </c>
      <c r="E2940" s="9" t="s">
        <v>7698</v>
      </c>
      <c r="F2940" s="9" t="s">
        <v>120</v>
      </c>
      <c r="G2940" s="9" t="s">
        <v>172</v>
      </c>
      <c r="H2940" s="9" t="s">
        <v>173</v>
      </c>
      <c r="I2940" s="9" t="s">
        <v>50</v>
      </c>
      <c r="J2940" s="9" t="s">
        <v>109</v>
      </c>
      <c r="K2940" s="25">
        <v>2</v>
      </c>
      <c r="L2940" s="11">
        <v>144.26</v>
      </c>
      <c r="M2940" s="12">
        <v>0.25</v>
      </c>
      <c r="N2940" s="13">
        <v>17.309999999999999</v>
      </c>
      <c r="O2940" s="13">
        <v>0.64</v>
      </c>
      <c r="P2940" s="13">
        <v>234.34</v>
      </c>
      <c r="Q2940" s="9" t="s">
        <v>69</v>
      </c>
      <c r="R2940" s="9" t="s">
        <v>132</v>
      </c>
      <c r="S2940" s="9" t="s">
        <v>210</v>
      </c>
      <c r="T2940" s="9" t="s">
        <v>42</v>
      </c>
      <c r="U2940" s="9" t="s">
        <v>43</v>
      </c>
      <c r="V2940" s="9" t="s">
        <v>5284</v>
      </c>
    </row>
    <row r="2941" spans="1:22" ht="17.100000000000001" customHeight="1" x14ac:dyDescent="0.25">
      <c r="A2941" s="29" t="s">
        <v>7699</v>
      </c>
      <c r="B2941" s="15">
        <v>43944</v>
      </c>
      <c r="C2941" s="9">
        <f t="shared" si="45"/>
        <v>2020</v>
      </c>
      <c r="D2941" s="9" t="str">
        <f>TEXT(salestable[[#This Row],[OrderDate]],"MMM")</f>
        <v>Apr</v>
      </c>
      <c r="E2941" s="14" t="s">
        <v>7700</v>
      </c>
      <c r="F2941" s="14" t="s">
        <v>779</v>
      </c>
      <c r="G2941" s="14" t="s">
        <v>358</v>
      </c>
      <c r="H2941" s="14" t="s">
        <v>359</v>
      </c>
      <c r="I2941" s="14" t="s">
        <v>98</v>
      </c>
      <c r="J2941" s="14" t="s">
        <v>58</v>
      </c>
      <c r="K2941" s="25">
        <v>1</v>
      </c>
      <c r="L2941" s="16">
        <v>402.77</v>
      </c>
      <c r="M2941" s="17">
        <v>0.1</v>
      </c>
      <c r="N2941" s="18">
        <v>65.25</v>
      </c>
      <c r="O2941" s="18">
        <v>6.28</v>
      </c>
      <c r="P2941" s="18">
        <v>434.02</v>
      </c>
      <c r="Q2941" s="14" t="s">
        <v>69</v>
      </c>
      <c r="R2941" s="14" t="s">
        <v>99</v>
      </c>
      <c r="S2941" s="14" t="s">
        <v>182</v>
      </c>
      <c r="T2941" s="14" t="s">
        <v>183</v>
      </c>
      <c r="U2941" s="14" t="s">
        <v>43</v>
      </c>
      <c r="V2941" s="14" t="s">
        <v>6606</v>
      </c>
    </row>
    <row r="2942" spans="1:22" ht="17.100000000000001" customHeight="1" x14ac:dyDescent="0.25">
      <c r="A2942" s="28" t="s">
        <v>7701</v>
      </c>
      <c r="B2942" s="10">
        <v>44579</v>
      </c>
      <c r="C2942" s="9">
        <f t="shared" si="45"/>
        <v>2022</v>
      </c>
      <c r="D2942" s="9" t="str">
        <f>TEXT(salestable[[#This Row],[OrderDate]],"MMM")</f>
        <v>Jan</v>
      </c>
      <c r="E2942" s="9" t="s">
        <v>7702</v>
      </c>
      <c r="F2942" s="9" t="s">
        <v>1192</v>
      </c>
      <c r="G2942" s="9" t="s">
        <v>48</v>
      </c>
      <c r="H2942" s="9" t="s">
        <v>49</v>
      </c>
      <c r="I2942" s="9" t="s">
        <v>38</v>
      </c>
      <c r="J2942" s="9" t="s">
        <v>263</v>
      </c>
      <c r="K2942" s="25">
        <v>2</v>
      </c>
      <c r="L2942" s="11">
        <v>191.46</v>
      </c>
      <c r="M2942" s="12">
        <v>0</v>
      </c>
      <c r="N2942" s="13">
        <v>45.95</v>
      </c>
      <c r="O2942" s="13">
        <v>14.31</v>
      </c>
      <c r="P2942" s="13">
        <v>443.18</v>
      </c>
      <c r="Q2942" s="9" t="s">
        <v>27</v>
      </c>
      <c r="R2942" s="9" t="s">
        <v>28</v>
      </c>
      <c r="S2942" s="9" t="s">
        <v>139</v>
      </c>
      <c r="T2942" s="9" t="s">
        <v>140</v>
      </c>
      <c r="U2942" s="9" t="s">
        <v>43</v>
      </c>
      <c r="V2942" s="9" t="s">
        <v>7372</v>
      </c>
    </row>
    <row r="2943" spans="1:22" ht="17.100000000000001" customHeight="1" x14ac:dyDescent="0.25">
      <c r="A2943" s="29" t="s">
        <v>7703</v>
      </c>
      <c r="B2943" s="15">
        <v>45432</v>
      </c>
      <c r="C2943" s="9">
        <f t="shared" si="45"/>
        <v>2024</v>
      </c>
      <c r="D2943" s="9" t="str">
        <f>TEXT(salestable[[#This Row],[OrderDate]],"MMM")</f>
        <v>May</v>
      </c>
      <c r="E2943" s="14" t="s">
        <v>7704</v>
      </c>
      <c r="F2943" s="14" t="s">
        <v>279</v>
      </c>
      <c r="G2943" s="14" t="s">
        <v>337</v>
      </c>
      <c r="H2943" s="14" t="s">
        <v>338</v>
      </c>
      <c r="I2943" s="14" t="s">
        <v>180</v>
      </c>
      <c r="J2943" s="14" t="s">
        <v>256</v>
      </c>
      <c r="K2943" s="25">
        <v>2</v>
      </c>
      <c r="L2943" s="16">
        <v>382.89</v>
      </c>
      <c r="M2943" s="17">
        <v>0</v>
      </c>
      <c r="N2943" s="18">
        <v>91.89</v>
      </c>
      <c r="O2943" s="18">
        <v>4.5199999999999996</v>
      </c>
      <c r="P2943" s="18">
        <v>862.19</v>
      </c>
      <c r="Q2943" s="14" t="s">
        <v>40</v>
      </c>
      <c r="R2943" s="14" t="s">
        <v>28</v>
      </c>
      <c r="S2943" s="14" t="s">
        <v>339</v>
      </c>
      <c r="T2943" s="14" t="s">
        <v>82</v>
      </c>
      <c r="U2943" s="14" t="s">
        <v>43</v>
      </c>
      <c r="V2943" s="14" t="s">
        <v>7705</v>
      </c>
    </row>
    <row r="2944" spans="1:22" ht="17.100000000000001" customHeight="1" x14ac:dyDescent="0.25">
      <c r="A2944" s="28" t="s">
        <v>7706</v>
      </c>
      <c r="B2944" s="10">
        <v>44191</v>
      </c>
      <c r="C2944" s="9">
        <f t="shared" si="45"/>
        <v>2020</v>
      </c>
      <c r="D2944" s="9" t="str">
        <f>TEXT(salestable[[#This Row],[OrderDate]],"MMM")</f>
        <v>Dec</v>
      </c>
      <c r="E2944" s="9" t="s">
        <v>7707</v>
      </c>
      <c r="F2944" s="9" t="s">
        <v>1232</v>
      </c>
      <c r="G2944" s="9" t="s">
        <v>592</v>
      </c>
      <c r="H2944" s="9" t="s">
        <v>593</v>
      </c>
      <c r="I2944" s="9" t="s">
        <v>38</v>
      </c>
      <c r="J2944" s="9" t="s">
        <v>39</v>
      </c>
      <c r="K2944" s="25">
        <v>5</v>
      </c>
      <c r="L2944" s="11">
        <v>18.84</v>
      </c>
      <c r="M2944" s="12">
        <v>0</v>
      </c>
      <c r="N2944" s="13">
        <v>11.3</v>
      </c>
      <c r="O2944" s="13">
        <v>1.48</v>
      </c>
      <c r="P2944" s="13">
        <v>106.98</v>
      </c>
      <c r="Q2944" s="9" t="s">
        <v>69</v>
      </c>
      <c r="R2944" s="9" t="s">
        <v>28</v>
      </c>
      <c r="S2944" s="9" t="s">
        <v>124</v>
      </c>
      <c r="T2944" s="9" t="s">
        <v>125</v>
      </c>
      <c r="U2944" s="9" t="s">
        <v>43</v>
      </c>
      <c r="V2944" s="9" t="s">
        <v>2559</v>
      </c>
    </row>
    <row r="2945" spans="1:22" ht="17.100000000000001" customHeight="1" x14ac:dyDescent="0.25">
      <c r="A2945" s="29" t="s">
        <v>7708</v>
      </c>
      <c r="B2945" s="15">
        <v>44171</v>
      </c>
      <c r="C2945" s="9">
        <f t="shared" si="45"/>
        <v>2020</v>
      </c>
      <c r="D2945" s="9" t="str">
        <f>TEXT(salestable[[#This Row],[OrderDate]],"MMM")</f>
        <v>Dec</v>
      </c>
      <c r="E2945" s="14" t="s">
        <v>7709</v>
      </c>
      <c r="F2945" s="14" t="s">
        <v>538</v>
      </c>
      <c r="G2945" s="14" t="s">
        <v>137</v>
      </c>
      <c r="H2945" s="14" t="s">
        <v>138</v>
      </c>
      <c r="I2945" s="14" t="s">
        <v>38</v>
      </c>
      <c r="J2945" s="14" t="s">
        <v>79</v>
      </c>
      <c r="K2945" s="25">
        <v>2</v>
      </c>
      <c r="L2945" s="16">
        <v>564.26</v>
      </c>
      <c r="M2945" s="17">
        <v>0.1</v>
      </c>
      <c r="N2945" s="18">
        <v>0</v>
      </c>
      <c r="O2945" s="18">
        <v>5.08</v>
      </c>
      <c r="P2945" s="18">
        <v>1020.75</v>
      </c>
      <c r="Q2945" s="14" t="s">
        <v>69</v>
      </c>
      <c r="R2945" s="14" t="s">
        <v>28</v>
      </c>
      <c r="S2945" s="14" t="s">
        <v>89</v>
      </c>
      <c r="T2945" s="14" t="s">
        <v>90</v>
      </c>
      <c r="U2945" s="14" t="s">
        <v>43</v>
      </c>
      <c r="V2945" s="14" t="s">
        <v>7710</v>
      </c>
    </row>
    <row r="2946" spans="1:22" ht="17.100000000000001" customHeight="1" x14ac:dyDescent="0.25">
      <c r="A2946" s="28" t="s">
        <v>7711</v>
      </c>
      <c r="B2946" s="10">
        <v>44600</v>
      </c>
      <c r="C2946" s="9">
        <f t="shared" si="45"/>
        <v>2022</v>
      </c>
      <c r="D2946" s="9" t="str">
        <f>TEXT(salestable[[#This Row],[OrderDate]],"MMM")</f>
        <v>Feb</v>
      </c>
      <c r="E2946" s="9" t="s">
        <v>7712</v>
      </c>
      <c r="F2946" s="9" t="s">
        <v>881</v>
      </c>
      <c r="G2946" s="9" t="s">
        <v>391</v>
      </c>
      <c r="H2946" s="9" t="s">
        <v>392</v>
      </c>
      <c r="I2946" s="9" t="s">
        <v>25</v>
      </c>
      <c r="J2946" s="9" t="s">
        <v>263</v>
      </c>
      <c r="K2946" s="25">
        <v>5</v>
      </c>
      <c r="L2946" s="11">
        <v>547.87</v>
      </c>
      <c r="M2946" s="12">
        <v>0.05</v>
      </c>
      <c r="N2946" s="13">
        <v>130.12</v>
      </c>
      <c r="O2946" s="13">
        <v>1.55</v>
      </c>
      <c r="P2946" s="13">
        <v>2734.05</v>
      </c>
      <c r="Q2946" s="9" t="s">
        <v>80</v>
      </c>
      <c r="R2946" s="9" t="s">
        <v>28</v>
      </c>
      <c r="S2946" s="9" t="s">
        <v>210</v>
      </c>
      <c r="T2946" s="9" t="s">
        <v>42</v>
      </c>
      <c r="U2946" s="9" t="s">
        <v>43</v>
      </c>
      <c r="V2946" s="9" t="s">
        <v>2627</v>
      </c>
    </row>
    <row r="2947" spans="1:22" ht="17.100000000000001" customHeight="1" x14ac:dyDescent="0.25">
      <c r="A2947" s="29" t="s">
        <v>7713</v>
      </c>
      <c r="B2947" s="15">
        <v>44591</v>
      </c>
      <c r="C2947" s="9">
        <f t="shared" si="45"/>
        <v>2022</v>
      </c>
      <c r="D2947" s="9" t="str">
        <f>TEXT(salestable[[#This Row],[OrderDate]],"MMM")</f>
        <v>Jan</v>
      </c>
      <c r="E2947" s="14" t="s">
        <v>7714</v>
      </c>
      <c r="F2947" s="14" t="s">
        <v>706</v>
      </c>
      <c r="G2947" s="14" t="s">
        <v>226</v>
      </c>
      <c r="H2947" s="14" t="s">
        <v>227</v>
      </c>
      <c r="I2947" s="14" t="s">
        <v>108</v>
      </c>
      <c r="J2947" s="14" t="s">
        <v>26</v>
      </c>
      <c r="K2947" s="25">
        <v>4</v>
      </c>
      <c r="L2947" s="16">
        <v>561.96</v>
      </c>
      <c r="M2947" s="17">
        <v>0.2</v>
      </c>
      <c r="N2947" s="18">
        <v>143.86000000000001</v>
      </c>
      <c r="O2947" s="18">
        <v>5.56</v>
      </c>
      <c r="P2947" s="18">
        <v>1947.69</v>
      </c>
      <c r="Q2947" s="14" t="s">
        <v>40</v>
      </c>
      <c r="R2947" s="14" t="s">
        <v>132</v>
      </c>
      <c r="S2947" s="14" t="s">
        <v>188</v>
      </c>
      <c r="T2947" s="14" t="s">
        <v>82</v>
      </c>
      <c r="U2947" s="14" t="s">
        <v>43</v>
      </c>
      <c r="V2947" s="14" t="s">
        <v>7715</v>
      </c>
    </row>
    <row r="2948" spans="1:22" ht="17.100000000000001" customHeight="1" x14ac:dyDescent="0.25">
      <c r="A2948" s="28" t="s">
        <v>7716</v>
      </c>
      <c r="B2948" s="10">
        <v>44799</v>
      </c>
      <c r="C2948" s="9">
        <f t="shared" ref="C2948:C2999" si="46">YEAR(B2948)</f>
        <v>2022</v>
      </c>
      <c r="D2948" s="9" t="str">
        <f>TEXT(salestable[[#This Row],[OrderDate]],"MMM")</f>
        <v>Aug</v>
      </c>
      <c r="E2948" s="9" t="s">
        <v>7495</v>
      </c>
      <c r="F2948" s="9" t="s">
        <v>474</v>
      </c>
      <c r="G2948" s="9" t="s">
        <v>202</v>
      </c>
      <c r="H2948" s="9" t="s">
        <v>203</v>
      </c>
      <c r="I2948" s="9" t="s">
        <v>25</v>
      </c>
      <c r="J2948" s="9" t="s">
        <v>79</v>
      </c>
      <c r="K2948" s="25">
        <v>4</v>
      </c>
      <c r="L2948" s="11">
        <v>49.42</v>
      </c>
      <c r="M2948" s="12">
        <v>0.2</v>
      </c>
      <c r="N2948" s="13">
        <v>12.65</v>
      </c>
      <c r="O2948" s="13">
        <v>6.92</v>
      </c>
      <c r="P2948" s="13">
        <v>177.71</v>
      </c>
      <c r="Q2948" s="9" t="s">
        <v>69</v>
      </c>
      <c r="R2948" s="9" t="s">
        <v>132</v>
      </c>
      <c r="S2948" s="9" t="s">
        <v>210</v>
      </c>
      <c r="T2948" s="9" t="s">
        <v>42</v>
      </c>
      <c r="U2948" s="9" t="s">
        <v>43</v>
      </c>
      <c r="V2948" s="9" t="s">
        <v>4800</v>
      </c>
    </row>
    <row r="2949" spans="1:22" ht="17.100000000000001" customHeight="1" x14ac:dyDescent="0.25">
      <c r="A2949" s="29" t="s">
        <v>7717</v>
      </c>
      <c r="B2949" s="15">
        <v>44279</v>
      </c>
      <c r="C2949" s="9">
        <f t="shared" si="46"/>
        <v>2021</v>
      </c>
      <c r="D2949" s="9" t="str">
        <f>TEXT(salestable[[#This Row],[OrderDate]],"MMM")</f>
        <v>Mar</v>
      </c>
      <c r="E2949" s="14" t="s">
        <v>7718</v>
      </c>
      <c r="F2949" s="14" t="s">
        <v>1496</v>
      </c>
      <c r="G2949" s="14" t="s">
        <v>244</v>
      </c>
      <c r="H2949" s="14" t="s">
        <v>245</v>
      </c>
      <c r="I2949" s="14" t="s">
        <v>108</v>
      </c>
      <c r="J2949" s="14" t="s">
        <v>263</v>
      </c>
      <c r="K2949" s="25">
        <v>2</v>
      </c>
      <c r="L2949" s="16">
        <v>96.45</v>
      </c>
      <c r="M2949" s="17">
        <v>0.05</v>
      </c>
      <c r="N2949" s="18">
        <v>9.16</v>
      </c>
      <c r="O2949" s="18">
        <v>0.41</v>
      </c>
      <c r="P2949" s="18">
        <v>192.82</v>
      </c>
      <c r="Q2949" s="14" t="s">
        <v>80</v>
      </c>
      <c r="R2949" s="14" t="s">
        <v>28</v>
      </c>
      <c r="S2949" s="14" t="s">
        <v>182</v>
      </c>
      <c r="T2949" s="14" t="s">
        <v>183</v>
      </c>
      <c r="U2949" s="14" t="s">
        <v>31</v>
      </c>
      <c r="V2949" s="14" t="s">
        <v>4851</v>
      </c>
    </row>
    <row r="2950" spans="1:22" ht="17.100000000000001" customHeight="1" x14ac:dyDescent="0.25">
      <c r="A2950" s="28" t="s">
        <v>7719</v>
      </c>
      <c r="B2950" s="10">
        <v>44665</v>
      </c>
      <c r="C2950" s="9">
        <f t="shared" si="46"/>
        <v>2022</v>
      </c>
      <c r="D2950" s="9" t="str">
        <f>TEXT(salestable[[#This Row],[OrderDate]],"MMM")</f>
        <v>Apr</v>
      </c>
      <c r="E2950" s="9" t="s">
        <v>7720</v>
      </c>
      <c r="F2950" s="9" t="s">
        <v>923</v>
      </c>
      <c r="G2950" s="9" t="s">
        <v>945</v>
      </c>
      <c r="H2950" s="9" t="s">
        <v>946</v>
      </c>
      <c r="I2950" s="9" t="s">
        <v>25</v>
      </c>
      <c r="J2950" s="9" t="s">
        <v>79</v>
      </c>
      <c r="K2950" s="25">
        <v>1</v>
      </c>
      <c r="L2950" s="11">
        <v>541.25</v>
      </c>
      <c r="M2950" s="12">
        <v>0.05</v>
      </c>
      <c r="N2950" s="13">
        <v>25.71</v>
      </c>
      <c r="O2950" s="13">
        <v>1.07</v>
      </c>
      <c r="P2950" s="13">
        <v>540.97</v>
      </c>
      <c r="Q2950" s="9" t="s">
        <v>69</v>
      </c>
      <c r="R2950" s="9" t="s">
        <v>28</v>
      </c>
      <c r="S2950" s="9" t="s">
        <v>154</v>
      </c>
      <c r="T2950" s="9" t="s">
        <v>155</v>
      </c>
      <c r="U2950" s="9" t="s">
        <v>43</v>
      </c>
      <c r="V2950" s="9" t="s">
        <v>7285</v>
      </c>
    </row>
    <row r="2951" spans="1:22" ht="17.100000000000001" customHeight="1" x14ac:dyDescent="0.25">
      <c r="A2951" s="29" t="s">
        <v>7721</v>
      </c>
      <c r="B2951" s="15">
        <v>45034</v>
      </c>
      <c r="C2951" s="9">
        <f t="shared" si="46"/>
        <v>2023</v>
      </c>
      <c r="D2951" s="9" t="str">
        <f>TEXT(salestable[[#This Row],[OrderDate]],"MMM")</f>
        <v>Apr</v>
      </c>
      <c r="E2951" s="14" t="s">
        <v>7722</v>
      </c>
      <c r="F2951" s="14" t="s">
        <v>86</v>
      </c>
      <c r="G2951" s="14" t="s">
        <v>400</v>
      </c>
      <c r="H2951" s="14" t="s">
        <v>401</v>
      </c>
      <c r="I2951" s="14" t="s">
        <v>98</v>
      </c>
      <c r="J2951" s="14" t="s">
        <v>354</v>
      </c>
      <c r="K2951" s="25">
        <v>1</v>
      </c>
      <c r="L2951" s="16">
        <v>436.66</v>
      </c>
      <c r="M2951" s="17">
        <v>0.15</v>
      </c>
      <c r="N2951" s="18">
        <v>66.81</v>
      </c>
      <c r="O2951" s="18">
        <v>1.53</v>
      </c>
      <c r="P2951" s="18">
        <v>439.5</v>
      </c>
      <c r="Q2951" s="14" t="s">
        <v>40</v>
      </c>
      <c r="R2951" s="14" t="s">
        <v>132</v>
      </c>
      <c r="S2951" s="14" t="s">
        <v>71</v>
      </c>
      <c r="T2951" s="14" t="s">
        <v>42</v>
      </c>
      <c r="U2951" s="14" t="s">
        <v>91</v>
      </c>
      <c r="V2951" s="14" t="s">
        <v>1229</v>
      </c>
    </row>
    <row r="2952" spans="1:22" ht="17.100000000000001" customHeight="1" x14ac:dyDescent="0.25">
      <c r="A2952" s="28" t="s">
        <v>7723</v>
      </c>
      <c r="B2952" s="10">
        <v>45556</v>
      </c>
      <c r="C2952" s="9">
        <f t="shared" si="46"/>
        <v>2024</v>
      </c>
      <c r="D2952" s="9" t="str">
        <f>TEXT(salestable[[#This Row],[OrderDate]],"MMM")</f>
        <v>Sep</v>
      </c>
      <c r="E2952" s="9" t="s">
        <v>7724</v>
      </c>
      <c r="F2952" s="9" t="s">
        <v>253</v>
      </c>
      <c r="G2952" s="9" t="s">
        <v>400</v>
      </c>
      <c r="H2952" s="9" t="s">
        <v>401</v>
      </c>
      <c r="I2952" s="9" t="s">
        <v>25</v>
      </c>
      <c r="J2952" s="9" t="s">
        <v>109</v>
      </c>
      <c r="K2952" s="25">
        <v>3</v>
      </c>
      <c r="L2952" s="11">
        <v>274.04000000000002</v>
      </c>
      <c r="M2952" s="12">
        <v>0.1</v>
      </c>
      <c r="N2952" s="13">
        <v>0</v>
      </c>
      <c r="O2952" s="13">
        <v>11.61</v>
      </c>
      <c r="P2952" s="13">
        <v>751.52</v>
      </c>
      <c r="Q2952" s="9" t="s">
        <v>69</v>
      </c>
      <c r="R2952" s="9" t="s">
        <v>28</v>
      </c>
      <c r="S2952" s="9" t="s">
        <v>166</v>
      </c>
      <c r="T2952" s="9" t="s">
        <v>167</v>
      </c>
      <c r="U2952" s="9" t="s">
        <v>43</v>
      </c>
      <c r="V2952" s="9" t="s">
        <v>621</v>
      </c>
    </row>
    <row r="2953" spans="1:22" ht="17.100000000000001" customHeight="1" x14ac:dyDescent="0.25">
      <c r="A2953" s="29" t="s">
        <v>7725</v>
      </c>
      <c r="B2953" s="15">
        <v>45261</v>
      </c>
      <c r="C2953" s="9">
        <f t="shared" si="46"/>
        <v>2023</v>
      </c>
      <c r="D2953" s="9" t="str">
        <f>TEXT(salestable[[#This Row],[OrderDate]],"MMM")</f>
        <v>Dec</v>
      </c>
      <c r="E2953" s="14" t="s">
        <v>7726</v>
      </c>
      <c r="F2953" s="14" t="s">
        <v>2056</v>
      </c>
      <c r="G2953" s="14" t="s">
        <v>172</v>
      </c>
      <c r="H2953" s="14" t="s">
        <v>173</v>
      </c>
      <c r="I2953" s="14" t="s">
        <v>50</v>
      </c>
      <c r="J2953" s="14" t="s">
        <v>39</v>
      </c>
      <c r="K2953" s="25">
        <v>3</v>
      </c>
      <c r="L2953" s="16">
        <v>180.7</v>
      </c>
      <c r="M2953" s="17">
        <v>0</v>
      </c>
      <c r="N2953" s="18">
        <v>0</v>
      </c>
      <c r="O2953" s="18">
        <v>13.08</v>
      </c>
      <c r="P2953" s="18">
        <v>555.17999999999995</v>
      </c>
      <c r="Q2953" s="14" t="s">
        <v>80</v>
      </c>
      <c r="R2953" s="14" t="s">
        <v>132</v>
      </c>
      <c r="S2953" s="14" t="s">
        <v>166</v>
      </c>
      <c r="T2953" s="14" t="s">
        <v>167</v>
      </c>
      <c r="U2953" s="14" t="s">
        <v>43</v>
      </c>
      <c r="V2953" s="14" t="s">
        <v>6338</v>
      </c>
    </row>
    <row r="2954" spans="1:22" ht="17.100000000000001" customHeight="1" x14ac:dyDescent="0.25">
      <c r="A2954" s="28" t="s">
        <v>7727</v>
      </c>
      <c r="B2954" s="10">
        <v>45520</v>
      </c>
      <c r="C2954" s="9">
        <f t="shared" si="46"/>
        <v>2024</v>
      </c>
      <c r="D2954" s="9" t="str">
        <f>TEXT(salestable[[#This Row],[OrderDate]],"MMM")</f>
        <v>Aug</v>
      </c>
      <c r="E2954" s="9" t="s">
        <v>7728</v>
      </c>
      <c r="F2954" s="9" t="s">
        <v>425</v>
      </c>
      <c r="G2954" s="9" t="s">
        <v>151</v>
      </c>
      <c r="H2954" s="9" t="s">
        <v>152</v>
      </c>
      <c r="I2954" s="9" t="s">
        <v>50</v>
      </c>
      <c r="J2954" s="9" t="s">
        <v>58</v>
      </c>
      <c r="K2954" s="25">
        <v>1</v>
      </c>
      <c r="L2954" s="11">
        <v>508.96</v>
      </c>
      <c r="M2954" s="12">
        <v>0.15</v>
      </c>
      <c r="N2954" s="13">
        <v>51.91</v>
      </c>
      <c r="O2954" s="13">
        <v>14.16</v>
      </c>
      <c r="P2954" s="13">
        <v>498.69</v>
      </c>
      <c r="Q2954" s="9" t="s">
        <v>80</v>
      </c>
      <c r="R2954" s="9" t="s">
        <v>28</v>
      </c>
      <c r="S2954" s="9" t="s">
        <v>71</v>
      </c>
      <c r="T2954" s="9" t="s">
        <v>42</v>
      </c>
      <c r="U2954" s="9" t="s">
        <v>43</v>
      </c>
      <c r="V2954" s="9" t="s">
        <v>4773</v>
      </c>
    </row>
    <row r="2955" spans="1:22" ht="17.100000000000001" customHeight="1" x14ac:dyDescent="0.25">
      <c r="A2955" s="29" t="s">
        <v>7729</v>
      </c>
      <c r="B2955" s="15">
        <v>45050</v>
      </c>
      <c r="C2955" s="9">
        <f t="shared" si="46"/>
        <v>2023</v>
      </c>
      <c r="D2955" s="9" t="str">
        <f>TEXT(salestable[[#This Row],[OrderDate]],"MMM")</f>
        <v>May</v>
      </c>
      <c r="E2955" s="14" t="s">
        <v>7730</v>
      </c>
      <c r="F2955" s="14" t="s">
        <v>1103</v>
      </c>
      <c r="G2955" s="14" t="s">
        <v>178</v>
      </c>
      <c r="H2955" s="14" t="s">
        <v>179</v>
      </c>
      <c r="I2955" s="14" t="s">
        <v>50</v>
      </c>
      <c r="J2955" s="14" t="s">
        <v>26</v>
      </c>
      <c r="K2955" s="25">
        <v>5</v>
      </c>
      <c r="L2955" s="16">
        <v>496.5</v>
      </c>
      <c r="M2955" s="17">
        <v>0</v>
      </c>
      <c r="N2955" s="18">
        <v>297.89999999999998</v>
      </c>
      <c r="O2955" s="18">
        <v>2.1800000000000002</v>
      </c>
      <c r="P2955" s="18">
        <v>2782.58</v>
      </c>
      <c r="Q2955" s="14" t="s">
        <v>40</v>
      </c>
      <c r="R2955" s="14" t="s">
        <v>28</v>
      </c>
      <c r="S2955" s="14" t="s">
        <v>51</v>
      </c>
      <c r="T2955" s="14" t="s">
        <v>42</v>
      </c>
      <c r="U2955" s="14" t="s">
        <v>43</v>
      </c>
      <c r="V2955" s="14" t="s">
        <v>2291</v>
      </c>
    </row>
    <row r="2956" spans="1:22" ht="17.100000000000001" customHeight="1" x14ac:dyDescent="0.25">
      <c r="A2956" s="28" t="s">
        <v>7731</v>
      </c>
      <c r="B2956" s="10">
        <v>45320</v>
      </c>
      <c r="C2956" s="9">
        <f t="shared" si="46"/>
        <v>2024</v>
      </c>
      <c r="D2956" s="9" t="str">
        <f>TEXT(salestable[[#This Row],[OrderDate]],"MMM")</f>
        <v>Jan</v>
      </c>
      <c r="E2956" s="9" t="s">
        <v>7732</v>
      </c>
      <c r="F2956" s="9" t="s">
        <v>953</v>
      </c>
      <c r="G2956" s="9" t="s">
        <v>337</v>
      </c>
      <c r="H2956" s="9" t="s">
        <v>338</v>
      </c>
      <c r="I2956" s="9" t="s">
        <v>108</v>
      </c>
      <c r="J2956" s="9" t="s">
        <v>256</v>
      </c>
      <c r="K2956" s="25">
        <v>2</v>
      </c>
      <c r="L2956" s="11">
        <v>164.32</v>
      </c>
      <c r="M2956" s="12">
        <v>0.05</v>
      </c>
      <c r="N2956" s="13">
        <v>24.98</v>
      </c>
      <c r="O2956" s="13">
        <v>10.63</v>
      </c>
      <c r="P2956" s="13">
        <v>347.82</v>
      </c>
      <c r="Q2956" s="9" t="s">
        <v>153</v>
      </c>
      <c r="R2956" s="9" t="s">
        <v>28</v>
      </c>
      <c r="S2956" s="9" t="s">
        <v>81</v>
      </c>
      <c r="T2956" s="9" t="s">
        <v>82</v>
      </c>
      <c r="U2956" s="9" t="s">
        <v>31</v>
      </c>
      <c r="V2956" s="9" t="s">
        <v>3625</v>
      </c>
    </row>
    <row r="2957" spans="1:22" ht="17.100000000000001" customHeight="1" x14ac:dyDescent="0.25">
      <c r="A2957" s="29" t="s">
        <v>7733</v>
      </c>
      <c r="B2957" s="15">
        <v>44141</v>
      </c>
      <c r="C2957" s="9">
        <f t="shared" si="46"/>
        <v>2020</v>
      </c>
      <c r="D2957" s="9" t="str">
        <f>TEXT(salestable[[#This Row],[OrderDate]],"MMM")</f>
        <v>Nov</v>
      </c>
      <c r="E2957" s="14" t="s">
        <v>7734</v>
      </c>
      <c r="F2957" s="14" t="s">
        <v>187</v>
      </c>
      <c r="G2957" s="14" t="s">
        <v>358</v>
      </c>
      <c r="H2957" s="14" t="s">
        <v>359</v>
      </c>
      <c r="I2957" s="14" t="s">
        <v>180</v>
      </c>
      <c r="J2957" s="14" t="s">
        <v>39</v>
      </c>
      <c r="K2957" s="25">
        <v>3</v>
      </c>
      <c r="L2957" s="16">
        <v>297.62</v>
      </c>
      <c r="M2957" s="17">
        <v>0.05</v>
      </c>
      <c r="N2957" s="18">
        <v>67.86</v>
      </c>
      <c r="O2957" s="18">
        <v>5.96</v>
      </c>
      <c r="P2957" s="18">
        <v>922.04</v>
      </c>
      <c r="Q2957" s="14" t="s">
        <v>80</v>
      </c>
      <c r="R2957" s="14" t="s">
        <v>132</v>
      </c>
      <c r="S2957" s="14" t="s">
        <v>166</v>
      </c>
      <c r="T2957" s="14" t="s">
        <v>167</v>
      </c>
      <c r="U2957" s="14" t="s">
        <v>43</v>
      </c>
      <c r="V2957" s="14" t="s">
        <v>3460</v>
      </c>
    </row>
    <row r="2958" spans="1:22" ht="17.100000000000001" customHeight="1" x14ac:dyDescent="0.25">
      <c r="A2958" s="28" t="s">
        <v>7735</v>
      </c>
      <c r="B2958" s="10">
        <v>44092</v>
      </c>
      <c r="C2958" s="9">
        <f t="shared" si="46"/>
        <v>2020</v>
      </c>
      <c r="D2958" s="9" t="str">
        <f>TEXT(salestable[[#This Row],[OrderDate]],"MMM")</f>
        <v>Sep</v>
      </c>
      <c r="E2958" s="9" t="s">
        <v>7736</v>
      </c>
      <c r="F2958" s="9" t="s">
        <v>1943</v>
      </c>
      <c r="G2958" s="9" t="s">
        <v>434</v>
      </c>
      <c r="H2958" s="9" t="s">
        <v>435</v>
      </c>
      <c r="I2958" s="9" t="s">
        <v>38</v>
      </c>
      <c r="J2958" s="9" t="s">
        <v>26</v>
      </c>
      <c r="K2958" s="25">
        <v>2</v>
      </c>
      <c r="L2958" s="11">
        <v>375.99</v>
      </c>
      <c r="M2958" s="12">
        <v>0</v>
      </c>
      <c r="N2958" s="13">
        <v>135.36000000000001</v>
      </c>
      <c r="O2958" s="13">
        <v>4.96</v>
      </c>
      <c r="P2958" s="13">
        <v>892.3</v>
      </c>
      <c r="Q2958" s="9" t="s">
        <v>27</v>
      </c>
      <c r="R2958" s="9" t="s">
        <v>28</v>
      </c>
      <c r="S2958" s="9" t="s">
        <v>51</v>
      </c>
      <c r="T2958" s="9" t="s">
        <v>42</v>
      </c>
      <c r="U2958" s="9" t="s">
        <v>43</v>
      </c>
      <c r="V2958" s="9" t="s">
        <v>2030</v>
      </c>
    </row>
    <row r="2959" spans="1:22" ht="17.100000000000001" customHeight="1" x14ac:dyDescent="0.25">
      <c r="A2959" s="29" t="s">
        <v>7737</v>
      </c>
      <c r="B2959" s="15">
        <v>45273</v>
      </c>
      <c r="C2959" s="9">
        <f t="shared" si="46"/>
        <v>2023</v>
      </c>
      <c r="D2959" s="9" t="str">
        <f>TEXT(salestable[[#This Row],[OrderDate]],"MMM")</f>
        <v>Dec</v>
      </c>
      <c r="E2959" s="14" t="s">
        <v>7738</v>
      </c>
      <c r="F2959" s="14" t="s">
        <v>1174</v>
      </c>
      <c r="G2959" s="14" t="s">
        <v>121</v>
      </c>
      <c r="H2959" s="14" t="s">
        <v>122</v>
      </c>
      <c r="I2959" s="14" t="s">
        <v>108</v>
      </c>
      <c r="J2959" s="14" t="s">
        <v>256</v>
      </c>
      <c r="K2959" s="25">
        <v>2</v>
      </c>
      <c r="L2959" s="16">
        <v>74.66</v>
      </c>
      <c r="M2959" s="17">
        <v>0.05</v>
      </c>
      <c r="N2959" s="18">
        <v>11.35</v>
      </c>
      <c r="O2959" s="18">
        <v>7.62</v>
      </c>
      <c r="P2959" s="18">
        <v>160.82</v>
      </c>
      <c r="Q2959" s="14" t="s">
        <v>27</v>
      </c>
      <c r="R2959" s="14" t="s">
        <v>99</v>
      </c>
      <c r="S2959" s="14" t="s">
        <v>41</v>
      </c>
      <c r="T2959" s="14" t="s">
        <v>42</v>
      </c>
      <c r="U2959" s="14" t="s">
        <v>43</v>
      </c>
      <c r="V2959" s="14" t="s">
        <v>1751</v>
      </c>
    </row>
    <row r="2960" spans="1:22" ht="17.100000000000001" customHeight="1" x14ac:dyDescent="0.25">
      <c r="A2960" s="28" t="s">
        <v>7739</v>
      </c>
      <c r="B2960" s="10">
        <v>44236</v>
      </c>
      <c r="C2960" s="9">
        <f t="shared" si="46"/>
        <v>2021</v>
      </c>
      <c r="D2960" s="9" t="str">
        <f>TEXT(salestable[[#This Row],[OrderDate]],"MMM")</f>
        <v>Feb</v>
      </c>
      <c r="E2960" s="9" t="s">
        <v>3684</v>
      </c>
      <c r="F2960" s="9" t="s">
        <v>1593</v>
      </c>
      <c r="G2960" s="9" t="s">
        <v>675</v>
      </c>
      <c r="H2960" s="9" t="s">
        <v>676</v>
      </c>
      <c r="I2960" s="9" t="s">
        <v>180</v>
      </c>
      <c r="J2960" s="9" t="s">
        <v>263</v>
      </c>
      <c r="K2960" s="25">
        <v>5</v>
      </c>
      <c r="L2960" s="11">
        <v>579.5</v>
      </c>
      <c r="M2960" s="12">
        <v>0</v>
      </c>
      <c r="N2960" s="13">
        <v>231.8</v>
      </c>
      <c r="O2960" s="13">
        <v>14.3</v>
      </c>
      <c r="P2960" s="13">
        <v>3143.6</v>
      </c>
      <c r="Q2960" s="9" t="s">
        <v>59</v>
      </c>
      <c r="R2960" s="9" t="s">
        <v>28</v>
      </c>
      <c r="S2960" s="9" t="s">
        <v>29</v>
      </c>
      <c r="T2960" s="9" t="s">
        <v>30</v>
      </c>
      <c r="U2960" s="9" t="s">
        <v>31</v>
      </c>
      <c r="V2960" s="9" t="s">
        <v>6043</v>
      </c>
    </row>
    <row r="2961" spans="1:22" ht="17.100000000000001" customHeight="1" x14ac:dyDescent="0.25">
      <c r="A2961" s="29" t="s">
        <v>7740</v>
      </c>
      <c r="B2961" s="15">
        <v>43973</v>
      </c>
      <c r="C2961" s="9">
        <f t="shared" si="46"/>
        <v>2020</v>
      </c>
      <c r="D2961" s="9" t="str">
        <f>TEXT(salestable[[#This Row],[OrderDate]],"MMM")</f>
        <v>May</v>
      </c>
      <c r="E2961" s="14" t="s">
        <v>7741</v>
      </c>
      <c r="F2961" s="14" t="s">
        <v>520</v>
      </c>
      <c r="G2961" s="14" t="s">
        <v>202</v>
      </c>
      <c r="H2961" s="14" t="s">
        <v>203</v>
      </c>
      <c r="I2961" s="14" t="s">
        <v>25</v>
      </c>
      <c r="J2961" s="14" t="s">
        <v>68</v>
      </c>
      <c r="K2961" s="25">
        <v>4</v>
      </c>
      <c r="L2961" s="16">
        <v>476.02</v>
      </c>
      <c r="M2961" s="17">
        <v>0</v>
      </c>
      <c r="N2961" s="18">
        <v>152.33000000000001</v>
      </c>
      <c r="O2961" s="18">
        <v>5.72</v>
      </c>
      <c r="P2961" s="18">
        <v>2062.13</v>
      </c>
      <c r="Q2961" s="14" t="s">
        <v>80</v>
      </c>
      <c r="R2961" s="14" t="s">
        <v>132</v>
      </c>
      <c r="S2961" s="14" t="s">
        <v>81</v>
      </c>
      <c r="T2961" s="14" t="s">
        <v>82</v>
      </c>
      <c r="U2961" s="14" t="s">
        <v>43</v>
      </c>
      <c r="V2961" s="14" t="s">
        <v>5456</v>
      </c>
    </row>
    <row r="2962" spans="1:22" ht="17.100000000000001" customHeight="1" x14ac:dyDescent="0.25">
      <c r="A2962" s="28" t="s">
        <v>7742</v>
      </c>
      <c r="B2962" s="10">
        <v>44172</v>
      </c>
      <c r="C2962" s="9">
        <f t="shared" si="46"/>
        <v>2020</v>
      </c>
      <c r="D2962" s="9" t="str">
        <f>TEXT(salestable[[#This Row],[OrderDate]],"MMM")</f>
        <v>Dec</v>
      </c>
      <c r="E2962" s="9" t="s">
        <v>7743</v>
      </c>
      <c r="F2962" s="9" t="s">
        <v>637</v>
      </c>
      <c r="G2962" s="9" t="s">
        <v>87</v>
      </c>
      <c r="H2962" s="9" t="s">
        <v>88</v>
      </c>
      <c r="I2962" s="9" t="s">
        <v>25</v>
      </c>
      <c r="J2962" s="9" t="s">
        <v>354</v>
      </c>
      <c r="K2962" s="25">
        <v>1</v>
      </c>
      <c r="L2962" s="11">
        <v>395.44</v>
      </c>
      <c r="M2962" s="12">
        <v>0</v>
      </c>
      <c r="N2962" s="13">
        <v>31.64</v>
      </c>
      <c r="O2962" s="13">
        <v>14.73</v>
      </c>
      <c r="P2962" s="13">
        <v>441.81</v>
      </c>
      <c r="Q2962" s="9" t="s">
        <v>27</v>
      </c>
      <c r="R2962" s="9" t="s">
        <v>132</v>
      </c>
      <c r="S2962" s="9" t="s">
        <v>145</v>
      </c>
      <c r="T2962" s="9" t="s">
        <v>146</v>
      </c>
      <c r="U2962" s="9" t="s">
        <v>43</v>
      </c>
      <c r="V2962" s="9" t="s">
        <v>7744</v>
      </c>
    </row>
    <row r="2963" spans="1:22" ht="17.100000000000001" customHeight="1" x14ac:dyDescent="0.25">
      <c r="A2963" s="29" t="s">
        <v>7745</v>
      </c>
      <c r="B2963" s="15">
        <v>45170</v>
      </c>
      <c r="C2963" s="9">
        <f t="shared" si="46"/>
        <v>2023</v>
      </c>
      <c r="D2963" s="9" t="str">
        <f>TEXT(salestable[[#This Row],[OrderDate]],"MMM")</f>
        <v>Sep</v>
      </c>
      <c r="E2963" s="14" t="s">
        <v>7746</v>
      </c>
      <c r="F2963" s="14" t="s">
        <v>239</v>
      </c>
      <c r="G2963" s="14" t="s">
        <v>391</v>
      </c>
      <c r="H2963" s="14" t="s">
        <v>392</v>
      </c>
      <c r="I2963" s="14" t="s">
        <v>50</v>
      </c>
      <c r="J2963" s="14" t="s">
        <v>354</v>
      </c>
      <c r="K2963" s="25">
        <v>3</v>
      </c>
      <c r="L2963" s="16">
        <v>518.6</v>
      </c>
      <c r="M2963" s="17">
        <v>0</v>
      </c>
      <c r="N2963" s="18">
        <v>186.7</v>
      </c>
      <c r="O2963" s="18">
        <v>11.65</v>
      </c>
      <c r="P2963" s="18">
        <v>1754.15</v>
      </c>
      <c r="Q2963" s="14" t="s">
        <v>69</v>
      </c>
      <c r="R2963" s="14" t="s">
        <v>28</v>
      </c>
      <c r="S2963" s="14" t="s">
        <v>124</v>
      </c>
      <c r="T2963" s="14" t="s">
        <v>125</v>
      </c>
      <c r="U2963" s="14" t="s">
        <v>43</v>
      </c>
      <c r="V2963" s="14" t="s">
        <v>7747</v>
      </c>
    </row>
    <row r="2964" spans="1:22" ht="17.100000000000001" customHeight="1" x14ac:dyDescent="0.25">
      <c r="A2964" s="28" t="s">
        <v>7748</v>
      </c>
      <c r="B2964" s="10">
        <v>44955</v>
      </c>
      <c r="C2964" s="9">
        <f t="shared" si="46"/>
        <v>2023</v>
      </c>
      <c r="D2964" s="9" t="str">
        <f>TEXT(salestable[[#This Row],[OrderDate]],"MMM")</f>
        <v>Jan</v>
      </c>
      <c r="E2964" s="9" t="s">
        <v>7749</v>
      </c>
      <c r="F2964" s="9" t="s">
        <v>779</v>
      </c>
      <c r="G2964" s="9" t="s">
        <v>261</v>
      </c>
      <c r="H2964" s="9" t="s">
        <v>262</v>
      </c>
      <c r="I2964" s="9" t="s">
        <v>180</v>
      </c>
      <c r="J2964" s="9" t="s">
        <v>58</v>
      </c>
      <c r="K2964" s="25">
        <v>3</v>
      </c>
      <c r="L2964" s="11">
        <v>98.29</v>
      </c>
      <c r="M2964" s="12">
        <v>0</v>
      </c>
      <c r="N2964" s="13">
        <v>35.380000000000003</v>
      </c>
      <c r="O2964" s="13">
        <v>10.74</v>
      </c>
      <c r="P2964" s="13">
        <v>340.99</v>
      </c>
      <c r="Q2964" s="9" t="s">
        <v>69</v>
      </c>
      <c r="R2964" s="9" t="s">
        <v>28</v>
      </c>
      <c r="S2964" s="9" t="s">
        <v>41</v>
      </c>
      <c r="T2964" s="9" t="s">
        <v>42</v>
      </c>
      <c r="U2964" s="9" t="s">
        <v>91</v>
      </c>
      <c r="V2964" s="9" t="s">
        <v>1284</v>
      </c>
    </row>
    <row r="2965" spans="1:22" ht="17.100000000000001" customHeight="1" x14ac:dyDescent="0.25">
      <c r="A2965" s="29" t="s">
        <v>7750</v>
      </c>
      <c r="B2965" s="15">
        <v>44074</v>
      </c>
      <c r="C2965" s="9">
        <f t="shared" si="46"/>
        <v>2020</v>
      </c>
      <c r="D2965" s="9" t="str">
        <f>TEXT(salestable[[#This Row],[OrderDate]],"MMM")</f>
        <v>Aug</v>
      </c>
      <c r="E2965" s="14" t="s">
        <v>7751</v>
      </c>
      <c r="F2965" s="14" t="s">
        <v>1137</v>
      </c>
      <c r="G2965" s="14" t="s">
        <v>812</v>
      </c>
      <c r="H2965" s="14" t="s">
        <v>813</v>
      </c>
      <c r="I2965" s="14" t="s">
        <v>108</v>
      </c>
      <c r="J2965" s="14" t="s">
        <v>79</v>
      </c>
      <c r="K2965" s="25">
        <v>4</v>
      </c>
      <c r="L2965" s="16">
        <v>408.07</v>
      </c>
      <c r="M2965" s="17">
        <v>0</v>
      </c>
      <c r="N2965" s="18">
        <v>195.87</v>
      </c>
      <c r="O2965" s="18">
        <v>12.98</v>
      </c>
      <c r="P2965" s="18">
        <v>1841.13</v>
      </c>
      <c r="Q2965" s="14" t="s">
        <v>27</v>
      </c>
      <c r="R2965" s="14" t="s">
        <v>28</v>
      </c>
      <c r="S2965" s="14" t="s">
        <v>139</v>
      </c>
      <c r="T2965" s="14" t="s">
        <v>140</v>
      </c>
      <c r="U2965" s="14" t="s">
        <v>43</v>
      </c>
      <c r="V2965" s="14" t="s">
        <v>7752</v>
      </c>
    </row>
    <row r="2966" spans="1:22" ht="17.100000000000001" customHeight="1" x14ac:dyDescent="0.25">
      <c r="A2966" s="28" t="s">
        <v>7753</v>
      </c>
      <c r="B2966" s="10">
        <v>44320</v>
      </c>
      <c r="C2966" s="9">
        <f t="shared" si="46"/>
        <v>2021</v>
      </c>
      <c r="D2966" s="9" t="str">
        <f>TEXT(salestable[[#This Row],[OrderDate]],"MMM")</f>
        <v>May</v>
      </c>
      <c r="E2966" s="9" t="s">
        <v>7754</v>
      </c>
      <c r="F2966" s="9" t="s">
        <v>753</v>
      </c>
      <c r="G2966" s="9" t="s">
        <v>66</v>
      </c>
      <c r="H2966" s="9" t="s">
        <v>67</v>
      </c>
      <c r="I2966" s="9" t="s">
        <v>50</v>
      </c>
      <c r="J2966" s="9" t="s">
        <v>109</v>
      </c>
      <c r="K2966" s="25">
        <v>4</v>
      </c>
      <c r="L2966" s="11">
        <v>63.01</v>
      </c>
      <c r="M2966" s="12">
        <v>0</v>
      </c>
      <c r="N2966" s="13">
        <v>30.24</v>
      </c>
      <c r="O2966" s="13">
        <v>1.47</v>
      </c>
      <c r="P2966" s="13">
        <v>283.75</v>
      </c>
      <c r="Q2966" s="9" t="s">
        <v>80</v>
      </c>
      <c r="R2966" s="9" t="s">
        <v>28</v>
      </c>
      <c r="S2966" s="9" t="s">
        <v>71</v>
      </c>
      <c r="T2966" s="9" t="s">
        <v>42</v>
      </c>
      <c r="U2966" s="9" t="s">
        <v>43</v>
      </c>
      <c r="V2966" s="9" t="s">
        <v>2841</v>
      </c>
    </row>
    <row r="2967" spans="1:22" ht="17.100000000000001" customHeight="1" x14ac:dyDescent="0.25">
      <c r="A2967" s="29" t="s">
        <v>7755</v>
      </c>
      <c r="B2967" s="15">
        <v>43842</v>
      </c>
      <c r="C2967" s="9">
        <f t="shared" si="46"/>
        <v>2020</v>
      </c>
      <c r="D2967" s="9" t="str">
        <f>TEXT(salestable[[#This Row],[OrderDate]],"MMM")</f>
        <v>Jan</v>
      </c>
      <c r="E2967" s="14" t="s">
        <v>7756</v>
      </c>
      <c r="F2967" s="14" t="s">
        <v>1211</v>
      </c>
      <c r="G2967" s="14" t="s">
        <v>208</v>
      </c>
      <c r="H2967" s="14" t="s">
        <v>209</v>
      </c>
      <c r="I2967" s="14" t="s">
        <v>108</v>
      </c>
      <c r="J2967" s="14" t="s">
        <v>109</v>
      </c>
      <c r="K2967" s="25">
        <v>3</v>
      </c>
      <c r="L2967" s="16">
        <v>114.32</v>
      </c>
      <c r="M2967" s="17">
        <v>0.25</v>
      </c>
      <c r="N2967" s="18">
        <v>0</v>
      </c>
      <c r="O2967" s="18">
        <v>11.53</v>
      </c>
      <c r="P2967" s="18">
        <v>268.75</v>
      </c>
      <c r="Q2967" s="14" t="s">
        <v>27</v>
      </c>
      <c r="R2967" s="14" t="s">
        <v>28</v>
      </c>
      <c r="S2967" s="14" t="s">
        <v>154</v>
      </c>
      <c r="T2967" s="14" t="s">
        <v>155</v>
      </c>
      <c r="U2967" s="14" t="s">
        <v>31</v>
      </c>
      <c r="V2967" s="14" t="s">
        <v>638</v>
      </c>
    </row>
    <row r="2968" spans="1:22" ht="17.100000000000001" customHeight="1" x14ac:dyDescent="0.25">
      <c r="A2968" s="28" t="s">
        <v>7757</v>
      </c>
      <c r="B2968" s="10">
        <v>45093</v>
      </c>
      <c r="C2968" s="9">
        <f t="shared" si="46"/>
        <v>2023</v>
      </c>
      <c r="D2968" s="9" t="str">
        <f>TEXT(salestable[[#This Row],[OrderDate]],"MMM")</f>
        <v>Jun</v>
      </c>
      <c r="E2968" s="9" t="s">
        <v>7758</v>
      </c>
      <c r="F2968" s="9" t="s">
        <v>1919</v>
      </c>
      <c r="G2968" s="9" t="s">
        <v>456</v>
      </c>
      <c r="H2968" s="9" t="s">
        <v>457</v>
      </c>
      <c r="I2968" s="9" t="s">
        <v>25</v>
      </c>
      <c r="J2968" s="9" t="s">
        <v>256</v>
      </c>
      <c r="K2968" s="25">
        <v>1</v>
      </c>
      <c r="L2968" s="11">
        <v>158.22</v>
      </c>
      <c r="M2968" s="12">
        <v>0</v>
      </c>
      <c r="N2968" s="13">
        <v>12.66</v>
      </c>
      <c r="O2968" s="13">
        <v>13.47</v>
      </c>
      <c r="P2968" s="13">
        <v>184.35</v>
      </c>
      <c r="Q2968" s="9" t="s">
        <v>69</v>
      </c>
      <c r="R2968" s="9" t="s">
        <v>28</v>
      </c>
      <c r="S2968" s="9" t="s">
        <v>145</v>
      </c>
      <c r="T2968" s="9" t="s">
        <v>146</v>
      </c>
      <c r="U2968" s="9" t="s">
        <v>43</v>
      </c>
      <c r="V2968" s="9" t="s">
        <v>7759</v>
      </c>
    </row>
    <row r="2969" spans="1:22" ht="17.100000000000001" customHeight="1" x14ac:dyDescent="0.25">
      <c r="A2969" s="29" t="s">
        <v>7760</v>
      </c>
      <c r="B2969" s="15">
        <v>44391</v>
      </c>
      <c r="C2969" s="9">
        <f t="shared" si="46"/>
        <v>2021</v>
      </c>
      <c r="D2969" s="9" t="str">
        <f>TEXT(salestable[[#This Row],[OrderDate]],"MMM")</f>
        <v>Jul</v>
      </c>
      <c r="E2969" s="14" t="s">
        <v>7761</v>
      </c>
      <c r="F2969" s="14" t="s">
        <v>474</v>
      </c>
      <c r="G2969" s="14" t="s">
        <v>374</v>
      </c>
      <c r="H2969" s="14" t="s">
        <v>375</v>
      </c>
      <c r="I2969" s="14" t="s">
        <v>98</v>
      </c>
      <c r="J2969" s="14" t="s">
        <v>354</v>
      </c>
      <c r="K2969" s="25">
        <v>3</v>
      </c>
      <c r="L2969" s="16">
        <v>313.52999999999997</v>
      </c>
      <c r="M2969" s="17">
        <v>0.25</v>
      </c>
      <c r="N2969" s="18">
        <v>126.98</v>
      </c>
      <c r="O2969" s="18">
        <v>1.98</v>
      </c>
      <c r="P2969" s="18">
        <v>834.4</v>
      </c>
      <c r="Q2969" s="14" t="s">
        <v>59</v>
      </c>
      <c r="R2969" s="14" t="s">
        <v>28</v>
      </c>
      <c r="S2969" s="14" t="s">
        <v>182</v>
      </c>
      <c r="T2969" s="14" t="s">
        <v>183</v>
      </c>
      <c r="U2969" s="14" t="s">
        <v>91</v>
      </c>
      <c r="V2969" s="14" t="s">
        <v>1340</v>
      </c>
    </row>
    <row r="2970" spans="1:22" ht="17.100000000000001" customHeight="1" x14ac:dyDescent="0.25">
      <c r="A2970" s="28" t="s">
        <v>7762</v>
      </c>
      <c r="B2970" s="10">
        <v>43872</v>
      </c>
      <c r="C2970" s="9">
        <f t="shared" si="46"/>
        <v>2020</v>
      </c>
      <c r="D2970" s="9" t="str">
        <f>TEXT(salestable[[#This Row],[OrderDate]],"MMM")</f>
        <v>Feb</v>
      </c>
      <c r="E2970" s="9" t="s">
        <v>7763</v>
      </c>
      <c r="F2970" s="9" t="s">
        <v>779</v>
      </c>
      <c r="G2970" s="9" t="s">
        <v>56</v>
      </c>
      <c r="H2970" s="9" t="s">
        <v>57</v>
      </c>
      <c r="I2970" s="9" t="s">
        <v>25</v>
      </c>
      <c r="J2970" s="9" t="s">
        <v>109</v>
      </c>
      <c r="K2970" s="25">
        <v>1</v>
      </c>
      <c r="L2970" s="11">
        <v>84.93</v>
      </c>
      <c r="M2970" s="12">
        <v>0.05</v>
      </c>
      <c r="N2970" s="13">
        <v>4.03</v>
      </c>
      <c r="O2970" s="13">
        <v>2.4500000000000002</v>
      </c>
      <c r="P2970" s="13">
        <v>87.16</v>
      </c>
      <c r="Q2970" s="9" t="s">
        <v>69</v>
      </c>
      <c r="R2970" s="9" t="s">
        <v>28</v>
      </c>
      <c r="S2970" s="9" t="s">
        <v>339</v>
      </c>
      <c r="T2970" s="9" t="s">
        <v>82</v>
      </c>
      <c r="U2970" s="9" t="s">
        <v>43</v>
      </c>
      <c r="V2970" s="9" t="s">
        <v>6521</v>
      </c>
    </row>
    <row r="2971" spans="1:22" ht="17.100000000000001" customHeight="1" x14ac:dyDescent="0.25">
      <c r="A2971" s="29" t="s">
        <v>7764</v>
      </c>
      <c r="B2971" s="15">
        <v>44508</v>
      </c>
      <c r="C2971" s="9">
        <f t="shared" si="46"/>
        <v>2021</v>
      </c>
      <c r="D2971" s="9" t="str">
        <f>TEXT(salestable[[#This Row],[OrderDate]],"MMM")</f>
        <v>Nov</v>
      </c>
      <c r="E2971" s="14" t="s">
        <v>7765</v>
      </c>
      <c r="F2971" s="14" t="s">
        <v>881</v>
      </c>
      <c r="G2971" s="14" t="s">
        <v>23</v>
      </c>
      <c r="H2971" s="14" t="s">
        <v>24</v>
      </c>
      <c r="I2971" s="14" t="s">
        <v>180</v>
      </c>
      <c r="J2971" s="14" t="s">
        <v>263</v>
      </c>
      <c r="K2971" s="25">
        <v>2</v>
      </c>
      <c r="L2971" s="16">
        <v>394.13</v>
      </c>
      <c r="M2971" s="17">
        <v>0.05</v>
      </c>
      <c r="N2971" s="18">
        <v>37.44</v>
      </c>
      <c r="O2971" s="18">
        <v>9.1</v>
      </c>
      <c r="P2971" s="18">
        <v>795.39</v>
      </c>
      <c r="Q2971" s="14" t="s">
        <v>69</v>
      </c>
      <c r="R2971" s="14" t="s">
        <v>28</v>
      </c>
      <c r="S2971" s="14" t="s">
        <v>51</v>
      </c>
      <c r="T2971" s="14" t="s">
        <v>42</v>
      </c>
      <c r="U2971" s="14" t="s">
        <v>43</v>
      </c>
      <c r="V2971" s="14" t="s">
        <v>3791</v>
      </c>
    </row>
    <row r="2972" spans="1:22" ht="17.100000000000001" customHeight="1" x14ac:dyDescent="0.25">
      <c r="A2972" s="28" t="s">
        <v>7766</v>
      </c>
      <c r="B2972" s="10">
        <v>44424</v>
      </c>
      <c r="C2972" s="9">
        <f t="shared" si="46"/>
        <v>2021</v>
      </c>
      <c r="D2972" s="9" t="str">
        <f>TEXT(salestable[[#This Row],[OrderDate]],"MMM")</f>
        <v>Aug</v>
      </c>
      <c r="E2972" s="9" t="s">
        <v>7767</v>
      </c>
      <c r="F2972" s="9" t="s">
        <v>660</v>
      </c>
      <c r="G2972" s="9" t="s">
        <v>456</v>
      </c>
      <c r="H2972" s="9" t="s">
        <v>457</v>
      </c>
      <c r="I2972" s="9" t="s">
        <v>25</v>
      </c>
      <c r="J2972" s="9" t="s">
        <v>109</v>
      </c>
      <c r="K2972" s="25">
        <v>5</v>
      </c>
      <c r="L2972" s="11">
        <v>72.599999999999994</v>
      </c>
      <c r="M2972" s="12">
        <v>0.05</v>
      </c>
      <c r="N2972" s="13">
        <v>0</v>
      </c>
      <c r="O2972" s="13">
        <v>12.99</v>
      </c>
      <c r="P2972" s="13">
        <v>357.84</v>
      </c>
      <c r="Q2972" s="9" t="s">
        <v>80</v>
      </c>
      <c r="R2972" s="9" t="s">
        <v>99</v>
      </c>
      <c r="S2972" s="9" t="s">
        <v>29</v>
      </c>
      <c r="T2972" s="9" t="s">
        <v>30</v>
      </c>
      <c r="U2972" s="9" t="s">
        <v>43</v>
      </c>
      <c r="V2972" s="9" t="s">
        <v>3217</v>
      </c>
    </row>
    <row r="2973" spans="1:22" ht="17.100000000000001" customHeight="1" x14ac:dyDescent="0.25">
      <c r="A2973" s="29" t="s">
        <v>7768</v>
      </c>
      <c r="B2973" s="15">
        <v>45283</v>
      </c>
      <c r="C2973" s="9">
        <f t="shared" si="46"/>
        <v>2023</v>
      </c>
      <c r="D2973" s="9" t="str">
        <f>TEXT(salestable[[#This Row],[OrderDate]],"MMM")</f>
        <v>Dec</v>
      </c>
      <c r="E2973" s="14" t="s">
        <v>7769</v>
      </c>
      <c r="F2973" s="14" t="s">
        <v>347</v>
      </c>
      <c r="G2973" s="14" t="s">
        <v>87</v>
      </c>
      <c r="H2973" s="14" t="s">
        <v>88</v>
      </c>
      <c r="I2973" s="14" t="s">
        <v>50</v>
      </c>
      <c r="J2973" s="14" t="s">
        <v>79</v>
      </c>
      <c r="K2973" s="25">
        <v>3</v>
      </c>
      <c r="L2973" s="16">
        <v>171.63</v>
      </c>
      <c r="M2973" s="17">
        <v>0</v>
      </c>
      <c r="N2973" s="18">
        <v>92.68</v>
      </c>
      <c r="O2973" s="18">
        <v>2.6</v>
      </c>
      <c r="P2973" s="18">
        <v>610.16999999999996</v>
      </c>
      <c r="Q2973" s="14" t="s">
        <v>69</v>
      </c>
      <c r="R2973" s="14" t="s">
        <v>132</v>
      </c>
      <c r="S2973" s="14" t="s">
        <v>60</v>
      </c>
      <c r="T2973" s="14" t="s">
        <v>61</v>
      </c>
      <c r="U2973" s="14" t="s">
        <v>235</v>
      </c>
      <c r="V2973" s="14" t="s">
        <v>2838</v>
      </c>
    </row>
    <row r="2974" spans="1:22" ht="17.100000000000001" customHeight="1" x14ac:dyDescent="0.25">
      <c r="A2974" s="28" t="s">
        <v>7770</v>
      </c>
      <c r="B2974" s="10">
        <v>45012</v>
      </c>
      <c r="C2974" s="9">
        <f t="shared" si="46"/>
        <v>2023</v>
      </c>
      <c r="D2974" s="9" t="str">
        <f>TEXT(salestable[[#This Row],[OrderDate]],"MMM")</f>
        <v>Mar</v>
      </c>
      <c r="E2974" s="9" t="s">
        <v>6904</v>
      </c>
      <c r="F2974" s="9" t="s">
        <v>47</v>
      </c>
      <c r="G2974" s="9" t="s">
        <v>380</v>
      </c>
      <c r="H2974" s="9" t="s">
        <v>381</v>
      </c>
      <c r="I2974" s="9" t="s">
        <v>38</v>
      </c>
      <c r="J2974" s="9" t="s">
        <v>79</v>
      </c>
      <c r="K2974" s="25">
        <v>2</v>
      </c>
      <c r="L2974" s="11">
        <v>446.72</v>
      </c>
      <c r="M2974" s="12">
        <v>0.05</v>
      </c>
      <c r="N2974" s="13">
        <v>0</v>
      </c>
      <c r="O2974" s="13">
        <v>8.17</v>
      </c>
      <c r="P2974" s="13">
        <v>856.94</v>
      </c>
      <c r="Q2974" s="9" t="s">
        <v>27</v>
      </c>
      <c r="R2974" s="9" t="s">
        <v>28</v>
      </c>
      <c r="S2974" s="9" t="s">
        <v>182</v>
      </c>
      <c r="T2974" s="9" t="s">
        <v>183</v>
      </c>
      <c r="U2974" s="9" t="s">
        <v>43</v>
      </c>
      <c r="V2974" s="9" t="s">
        <v>471</v>
      </c>
    </row>
    <row r="2975" spans="1:22" ht="17.100000000000001" customHeight="1" x14ac:dyDescent="0.25">
      <c r="A2975" s="29" t="s">
        <v>7771</v>
      </c>
      <c r="B2975" s="15">
        <v>45070</v>
      </c>
      <c r="C2975" s="9">
        <f t="shared" si="46"/>
        <v>2023</v>
      </c>
      <c r="D2975" s="9" t="str">
        <f>TEXT(salestable[[#This Row],[OrderDate]],"MMM")</f>
        <v>May</v>
      </c>
      <c r="E2975" s="14" t="s">
        <v>7772</v>
      </c>
      <c r="F2975" s="14" t="s">
        <v>311</v>
      </c>
      <c r="G2975" s="14" t="s">
        <v>675</v>
      </c>
      <c r="H2975" s="14" t="s">
        <v>676</v>
      </c>
      <c r="I2975" s="14" t="s">
        <v>50</v>
      </c>
      <c r="J2975" s="14" t="s">
        <v>109</v>
      </c>
      <c r="K2975" s="25">
        <v>2</v>
      </c>
      <c r="L2975" s="16">
        <v>421.52</v>
      </c>
      <c r="M2975" s="17">
        <v>0.15</v>
      </c>
      <c r="N2975" s="18">
        <v>57.33</v>
      </c>
      <c r="O2975" s="18">
        <v>1.64</v>
      </c>
      <c r="P2975" s="18">
        <v>775.55</v>
      </c>
      <c r="Q2975" s="14" t="s">
        <v>27</v>
      </c>
      <c r="R2975" s="14" t="s">
        <v>28</v>
      </c>
      <c r="S2975" s="14" t="s">
        <v>139</v>
      </c>
      <c r="T2975" s="14" t="s">
        <v>140</v>
      </c>
      <c r="U2975" s="14" t="s">
        <v>43</v>
      </c>
      <c r="V2975" s="14" t="s">
        <v>1035</v>
      </c>
    </row>
    <row r="2976" spans="1:22" ht="17.100000000000001" customHeight="1" x14ac:dyDescent="0.25">
      <c r="A2976" s="28" t="s">
        <v>7773</v>
      </c>
      <c r="B2976" s="10">
        <v>45524</v>
      </c>
      <c r="C2976" s="9">
        <f t="shared" si="46"/>
        <v>2024</v>
      </c>
      <c r="D2976" s="9" t="str">
        <f>TEXT(salestable[[#This Row],[OrderDate]],"MMM")</f>
        <v>Aug</v>
      </c>
      <c r="E2976" s="9" t="s">
        <v>7774</v>
      </c>
      <c r="F2976" s="9" t="s">
        <v>1636</v>
      </c>
      <c r="G2976" s="9" t="s">
        <v>172</v>
      </c>
      <c r="H2976" s="9" t="s">
        <v>173</v>
      </c>
      <c r="I2976" s="9" t="s">
        <v>108</v>
      </c>
      <c r="J2976" s="9" t="s">
        <v>26</v>
      </c>
      <c r="K2976" s="25">
        <v>3</v>
      </c>
      <c r="L2976" s="11">
        <v>539.95000000000005</v>
      </c>
      <c r="M2976" s="12">
        <v>0.15</v>
      </c>
      <c r="N2976" s="13">
        <v>110.15</v>
      </c>
      <c r="O2976" s="13">
        <v>1.98</v>
      </c>
      <c r="P2976" s="13">
        <v>1489</v>
      </c>
      <c r="Q2976" s="9" t="s">
        <v>69</v>
      </c>
      <c r="R2976" s="9" t="s">
        <v>28</v>
      </c>
      <c r="S2976" s="9" t="s">
        <v>221</v>
      </c>
      <c r="T2976" s="9" t="s">
        <v>222</v>
      </c>
      <c r="U2976" s="9" t="s">
        <v>43</v>
      </c>
      <c r="V2976" s="9" t="s">
        <v>7775</v>
      </c>
    </row>
    <row r="2977" spans="1:22" ht="17.100000000000001" customHeight="1" x14ac:dyDescent="0.25">
      <c r="A2977" s="29" t="s">
        <v>7776</v>
      </c>
      <c r="B2977" s="15">
        <v>45316</v>
      </c>
      <c r="C2977" s="9">
        <f t="shared" si="46"/>
        <v>2024</v>
      </c>
      <c r="D2977" s="9" t="str">
        <f>TEXT(salestable[[#This Row],[OrderDate]],"MMM")</f>
        <v>Jan</v>
      </c>
      <c r="E2977" s="14" t="s">
        <v>7777</v>
      </c>
      <c r="F2977" s="14" t="s">
        <v>953</v>
      </c>
      <c r="G2977" s="14" t="s">
        <v>391</v>
      </c>
      <c r="H2977" s="14" t="s">
        <v>392</v>
      </c>
      <c r="I2977" s="14" t="s">
        <v>38</v>
      </c>
      <c r="J2977" s="14" t="s">
        <v>109</v>
      </c>
      <c r="K2977" s="25">
        <v>1</v>
      </c>
      <c r="L2977" s="16">
        <v>352.54</v>
      </c>
      <c r="M2977" s="17">
        <v>0.05</v>
      </c>
      <c r="N2977" s="18">
        <v>26.79</v>
      </c>
      <c r="O2977" s="18">
        <v>10.130000000000001</v>
      </c>
      <c r="P2977" s="18">
        <v>371.83</v>
      </c>
      <c r="Q2977" s="14" t="s">
        <v>69</v>
      </c>
      <c r="R2977" s="14" t="s">
        <v>132</v>
      </c>
      <c r="S2977" s="14" t="s">
        <v>41</v>
      </c>
      <c r="T2977" s="14" t="s">
        <v>42</v>
      </c>
      <c r="U2977" s="14" t="s">
        <v>43</v>
      </c>
      <c r="V2977" s="14" t="s">
        <v>7778</v>
      </c>
    </row>
    <row r="2978" spans="1:22" ht="17.100000000000001" customHeight="1" x14ac:dyDescent="0.25">
      <c r="A2978" s="28" t="s">
        <v>7779</v>
      </c>
      <c r="B2978" s="10">
        <v>43964</v>
      </c>
      <c r="C2978" s="9">
        <f t="shared" si="46"/>
        <v>2020</v>
      </c>
      <c r="D2978" s="9" t="str">
        <f>TEXT(salestable[[#This Row],[OrderDate]],"MMM")</f>
        <v>May</v>
      </c>
      <c r="E2978" s="9" t="s">
        <v>7780</v>
      </c>
      <c r="F2978" s="9" t="s">
        <v>443</v>
      </c>
      <c r="G2978" s="9" t="s">
        <v>386</v>
      </c>
      <c r="H2978" s="9" t="s">
        <v>387</v>
      </c>
      <c r="I2978" s="9" t="s">
        <v>98</v>
      </c>
      <c r="J2978" s="9" t="s">
        <v>109</v>
      </c>
      <c r="K2978" s="25">
        <v>3</v>
      </c>
      <c r="L2978" s="11">
        <v>522.95000000000005</v>
      </c>
      <c r="M2978" s="12">
        <v>0.1</v>
      </c>
      <c r="N2978" s="13">
        <v>70.599999999999994</v>
      </c>
      <c r="O2978" s="13">
        <v>13.19</v>
      </c>
      <c r="P2978" s="13">
        <v>1495.76</v>
      </c>
      <c r="Q2978" s="9" t="s">
        <v>40</v>
      </c>
      <c r="R2978" s="9" t="s">
        <v>28</v>
      </c>
      <c r="S2978" s="9" t="s">
        <v>60</v>
      </c>
      <c r="T2978" s="9" t="s">
        <v>61</v>
      </c>
      <c r="U2978" s="9" t="s">
        <v>43</v>
      </c>
      <c r="V2978" s="9" t="s">
        <v>3391</v>
      </c>
    </row>
    <row r="2979" spans="1:22" ht="17.100000000000001" customHeight="1" x14ac:dyDescent="0.25">
      <c r="A2979" s="29" t="s">
        <v>7781</v>
      </c>
      <c r="B2979" s="15">
        <v>44921</v>
      </c>
      <c r="C2979" s="9">
        <f t="shared" si="46"/>
        <v>2022</v>
      </c>
      <c r="D2979" s="9" t="str">
        <f>TEXT(salestable[[#This Row],[OrderDate]],"MMM")</f>
        <v>Dec</v>
      </c>
      <c r="E2979" s="14" t="s">
        <v>916</v>
      </c>
      <c r="F2979" s="14" t="s">
        <v>129</v>
      </c>
      <c r="G2979" s="14" t="s">
        <v>530</v>
      </c>
      <c r="H2979" s="14" t="s">
        <v>531</v>
      </c>
      <c r="I2979" s="14" t="s">
        <v>98</v>
      </c>
      <c r="J2979" s="14" t="s">
        <v>256</v>
      </c>
      <c r="K2979" s="25">
        <v>5</v>
      </c>
      <c r="L2979" s="16">
        <v>513.02</v>
      </c>
      <c r="M2979" s="17">
        <v>0</v>
      </c>
      <c r="N2979" s="18">
        <v>128.26</v>
      </c>
      <c r="O2979" s="18">
        <v>10.23</v>
      </c>
      <c r="P2979" s="18">
        <v>2703.59</v>
      </c>
      <c r="Q2979" s="14" t="s">
        <v>69</v>
      </c>
      <c r="R2979" s="14" t="s">
        <v>28</v>
      </c>
      <c r="S2979" s="14" t="s">
        <v>124</v>
      </c>
      <c r="T2979" s="14" t="s">
        <v>125</v>
      </c>
      <c r="U2979" s="14" t="s">
        <v>43</v>
      </c>
      <c r="V2979" s="14" t="s">
        <v>2449</v>
      </c>
    </row>
    <row r="2980" spans="1:22" ht="17.100000000000001" customHeight="1" x14ac:dyDescent="0.25">
      <c r="A2980" s="28" t="s">
        <v>7782</v>
      </c>
      <c r="B2980" s="10">
        <v>44861</v>
      </c>
      <c r="C2980" s="9">
        <f t="shared" si="46"/>
        <v>2022</v>
      </c>
      <c r="D2980" s="9" t="str">
        <f>TEXT(salestable[[#This Row],[OrderDate]],"MMM")</f>
        <v>Oct</v>
      </c>
      <c r="E2980" s="9" t="s">
        <v>7783</v>
      </c>
      <c r="F2980" s="9" t="s">
        <v>2111</v>
      </c>
      <c r="G2980" s="9" t="s">
        <v>254</v>
      </c>
      <c r="H2980" s="9" t="s">
        <v>255</v>
      </c>
      <c r="I2980" s="9" t="s">
        <v>108</v>
      </c>
      <c r="J2980" s="9" t="s">
        <v>26</v>
      </c>
      <c r="K2980" s="25">
        <v>2</v>
      </c>
      <c r="L2980" s="11">
        <v>275.82</v>
      </c>
      <c r="M2980" s="12">
        <v>0</v>
      </c>
      <c r="N2980" s="13">
        <v>0</v>
      </c>
      <c r="O2980" s="13">
        <v>8.0399999999999991</v>
      </c>
      <c r="P2980" s="13">
        <v>559.67999999999995</v>
      </c>
      <c r="Q2980" s="9" t="s">
        <v>69</v>
      </c>
      <c r="R2980" s="9" t="s">
        <v>28</v>
      </c>
      <c r="S2980" s="9" t="s">
        <v>188</v>
      </c>
      <c r="T2980" s="9" t="s">
        <v>82</v>
      </c>
      <c r="U2980" s="9" t="s">
        <v>43</v>
      </c>
      <c r="V2980" s="9" t="s">
        <v>5619</v>
      </c>
    </row>
    <row r="2981" spans="1:22" ht="17.100000000000001" customHeight="1" x14ac:dyDescent="0.25">
      <c r="A2981" s="29" t="s">
        <v>7784</v>
      </c>
      <c r="B2981" s="15">
        <v>44778</v>
      </c>
      <c r="C2981" s="9">
        <f t="shared" si="46"/>
        <v>2022</v>
      </c>
      <c r="D2981" s="9" t="str">
        <f>TEXT(salestable[[#This Row],[OrderDate]],"MMM")</f>
        <v>Aug</v>
      </c>
      <c r="E2981" s="14" t="s">
        <v>7785</v>
      </c>
      <c r="F2981" s="14" t="s">
        <v>843</v>
      </c>
      <c r="G2981" s="14" t="s">
        <v>172</v>
      </c>
      <c r="H2981" s="14" t="s">
        <v>173</v>
      </c>
      <c r="I2981" s="14" t="s">
        <v>180</v>
      </c>
      <c r="J2981" s="14" t="s">
        <v>354</v>
      </c>
      <c r="K2981" s="25">
        <v>1</v>
      </c>
      <c r="L2981" s="16">
        <v>512.13</v>
      </c>
      <c r="M2981" s="17">
        <v>0.05</v>
      </c>
      <c r="N2981" s="18">
        <v>87.57</v>
      </c>
      <c r="O2981" s="18">
        <v>3.04</v>
      </c>
      <c r="P2981" s="18">
        <v>577.13</v>
      </c>
      <c r="Q2981" s="14" t="s">
        <v>40</v>
      </c>
      <c r="R2981" s="14" t="s">
        <v>28</v>
      </c>
      <c r="S2981" s="14" t="s">
        <v>339</v>
      </c>
      <c r="T2981" s="14" t="s">
        <v>82</v>
      </c>
      <c r="U2981" s="14" t="s">
        <v>43</v>
      </c>
      <c r="V2981" s="14" t="s">
        <v>5659</v>
      </c>
    </row>
    <row r="2982" spans="1:22" ht="17.100000000000001" customHeight="1" x14ac:dyDescent="0.25">
      <c r="A2982" s="28" t="s">
        <v>7786</v>
      </c>
      <c r="B2982" s="10">
        <v>45380</v>
      </c>
      <c r="C2982" s="9">
        <f t="shared" si="46"/>
        <v>2024</v>
      </c>
      <c r="D2982" s="9" t="str">
        <f>TEXT(salestable[[#This Row],[OrderDate]],"MMM")</f>
        <v>Mar</v>
      </c>
      <c r="E2982" s="9" t="s">
        <v>7787</v>
      </c>
      <c r="F2982" s="9" t="s">
        <v>461</v>
      </c>
      <c r="G2982" s="9" t="s">
        <v>77</v>
      </c>
      <c r="H2982" s="9" t="s">
        <v>78</v>
      </c>
      <c r="I2982" s="9" t="s">
        <v>108</v>
      </c>
      <c r="J2982" s="9" t="s">
        <v>58</v>
      </c>
      <c r="K2982" s="25">
        <v>3</v>
      </c>
      <c r="L2982" s="11">
        <v>429.99</v>
      </c>
      <c r="M2982" s="12">
        <v>0</v>
      </c>
      <c r="N2982" s="13">
        <v>64.5</v>
      </c>
      <c r="O2982" s="13">
        <v>11.66</v>
      </c>
      <c r="P2982" s="13">
        <v>1366.13</v>
      </c>
      <c r="Q2982" s="9" t="s">
        <v>27</v>
      </c>
      <c r="R2982" s="9" t="s">
        <v>28</v>
      </c>
      <c r="S2982" s="9" t="s">
        <v>89</v>
      </c>
      <c r="T2982" s="9" t="s">
        <v>90</v>
      </c>
      <c r="U2982" s="9" t="s">
        <v>43</v>
      </c>
      <c r="V2982" s="9" t="s">
        <v>5232</v>
      </c>
    </row>
    <row r="2983" spans="1:22" ht="17.100000000000001" customHeight="1" x14ac:dyDescent="0.25">
      <c r="A2983" s="29" t="s">
        <v>7788</v>
      </c>
      <c r="B2983" s="15">
        <v>43903</v>
      </c>
      <c r="C2983" s="9">
        <f t="shared" si="46"/>
        <v>2020</v>
      </c>
      <c r="D2983" s="9" t="str">
        <f>TEXT(salestable[[#This Row],[OrderDate]],"MMM")</f>
        <v>Mar</v>
      </c>
      <c r="E2983" s="14" t="s">
        <v>1301</v>
      </c>
      <c r="F2983" s="14" t="s">
        <v>201</v>
      </c>
      <c r="G2983" s="14" t="s">
        <v>208</v>
      </c>
      <c r="H2983" s="14" t="s">
        <v>209</v>
      </c>
      <c r="I2983" s="14" t="s">
        <v>180</v>
      </c>
      <c r="J2983" s="14" t="s">
        <v>58</v>
      </c>
      <c r="K2983" s="25">
        <v>1</v>
      </c>
      <c r="L2983" s="16">
        <v>113.28</v>
      </c>
      <c r="M2983" s="17">
        <v>0</v>
      </c>
      <c r="N2983" s="18">
        <v>5.66</v>
      </c>
      <c r="O2983" s="18">
        <v>4.63</v>
      </c>
      <c r="P2983" s="18">
        <v>123.57</v>
      </c>
      <c r="Q2983" s="14" t="s">
        <v>27</v>
      </c>
      <c r="R2983" s="14" t="s">
        <v>28</v>
      </c>
      <c r="S2983" s="14" t="s">
        <v>41</v>
      </c>
      <c r="T2983" s="14" t="s">
        <v>42</v>
      </c>
      <c r="U2983" s="14" t="s">
        <v>43</v>
      </c>
      <c r="V2983" s="14" t="s">
        <v>2800</v>
      </c>
    </row>
    <row r="2984" spans="1:22" ht="17.100000000000001" customHeight="1" x14ac:dyDescent="0.25">
      <c r="A2984" s="28" t="s">
        <v>7789</v>
      </c>
      <c r="B2984" s="10">
        <v>44229</v>
      </c>
      <c r="C2984" s="9">
        <f t="shared" si="46"/>
        <v>2021</v>
      </c>
      <c r="D2984" s="9" t="str">
        <f>TEXT(salestable[[#This Row],[OrderDate]],"MMM")</f>
        <v>Feb</v>
      </c>
      <c r="E2984" s="9" t="s">
        <v>7790</v>
      </c>
      <c r="F2984" s="9" t="s">
        <v>163</v>
      </c>
      <c r="G2984" s="9" t="s">
        <v>592</v>
      </c>
      <c r="H2984" s="9" t="s">
        <v>593</v>
      </c>
      <c r="I2984" s="9" t="s">
        <v>50</v>
      </c>
      <c r="J2984" s="9" t="s">
        <v>263</v>
      </c>
      <c r="K2984" s="25">
        <v>1</v>
      </c>
      <c r="L2984" s="11">
        <v>357.39</v>
      </c>
      <c r="M2984" s="12">
        <v>0</v>
      </c>
      <c r="N2984" s="13">
        <v>42.89</v>
      </c>
      <c r="O2984" s="13">
        <v>11.33</v>
      </c>
      <c r="P2984" s="13">
        <v>411.61</v>
      </c>
      <c r="Q2984" s="9" t="s">
        <v>40</v>
      </c>
      <c r="R2984" s="9" t="s">
        <v>28</v>
      </c>
      <c r="S2984" s="9" t="s">
        <v>100</v>
      </c>
      <c r="T2984" s="9" t="s">
        <v>101</v>
      </c>
      <c r="U2984" s="9" t="s">
        <v>31</v>
      </c>
      <c r="V2984" s="9" t="s">
        <v>4045</v>
      </c>
    </row>
    <row r="2985" spans="1:22" ht="17.100000000000001" customHeight="1" x14ac:dyDescent="0.25">
      <c r="A2985" s="29" t="s">
        <v>7791</v>
      </c>
      <c r="B2985" s="15">
        <v>45259</v>
      </c>
      <c r="C2985" s="9">
        <f t="shared" si="46"/>
        <v>2023</v>
      </c>
      <c r="D2985" s="9" t="str">
        <f>TEXT(salestable[[#This Row],[OrderDate]],"MMM")</f>
        <v>Nov</v>
      </c>
      <c r="E2985" s="14" t="s">
        <v>7792</v>
      </c>
      <c r="F2985" s="14" t="s">
        <v>1241</v>
      </c>
      <c r="G2985" s="14" t="s">
        <v>945</v>
      </c>
      <c r="H2985" s="14" t="s">
        <v>946</v>
      </c>
      <c r="I2985" s="14" t="s">
        <v>25</v>
      </c>
      <c r="J2985" s="14" t="s">
        <v>123</v>
      </c>
      <c r="K2985" s="25">
        <v>3</v>
      </c>
      <c r="L2985" s="16">
        <v>245.74</v>
      </c>
      <c r="M2985" s="17">
        <v>0.15</v>
      </c>
      <c r="N2985" s="18">
        <v>75.2</v>
      </c>
      <c r="O2985" s="18">
        <v>5.44</v>
      </c>
      <c r="P2985" s="18">
        <v>707.28</v>
      </c>
      <c r="Q2985" s="14" t="s">
        <v>69</v>
      </c>
      <c r="R2985" s="14" t="s">
        <v>28</v>
      </c>
      <c r="S2985" s="14" t="s">
        <v>210</v>
      </c>
      <c r="T2985" s="14" t="s">
        <v>42</v>
      </c>
      <c r="U2985" s="14" t="s">
        <v>43</v>
      </c>
      <c r="V2985" s="14" t="s">
        <v>7206</v>
      </c>
    </row>
    <row r="2986" spans="1:22" ht="17.100000000000001" customHeight="1" x14ac:dyDescent="0.25">
      <c r="A2986" s="28" t="s">
        <v>7793</v>
      </c>
      <c r="B2986" s="10">
        <v>45529</v>
      </c>
      <c r="C2986" s="9">
        <f t="shared" si="46"/>
        <v>2024</v>
      </c>
      <c r="D2986" s="9" t="str">
        <f>TEXT(salestable[[#This Row],[OrderDate]],"MMM")</f>
        <v>Aug</v>
      </c>
      <c r="E2986" s="9" t="s">
        <v>7794</v>
      </c>
      <c r="F2986" s="9" t="s">
        <v>285</v>
      </c>
      <c r="G2986" s="9" t="s">
        <v>391</v>
      </c>
      <c r="H2986" s="9" t="s">
        <v>392</v>
      </c>
      <c r="I2986" s="9" t="s">
        <v>50</v>
      </c>
      <c r="J2986" s="9" t="s">
        <v>256</v>
      </c>
      <c r="K2986" s="25">
        <v>1</v>
      </c>
      <c r="L2986" s="11">
        <v>200.17</v>
      </c>
      <c r="M2986" s="12">
        <v>0</v>
      </c>
      <c r="N2986" s="13">
        <v>10.01</v>
      </c>
      <c r="O2986" s="13">
        <v>3.55</v>
      </c>
      <c r="P2986" s="13">
        <v>213.73</v>
      </c>
      <c r="Q2986" s="9" t="s">
        <v>80</v>
      </c>
      <c r="R2986" s="9" t="s">
        <v>132</v>
      </c>
      <c r="S2986" s="9" t="s">
        <v>51</v>
      </c>
      <c r="T2986" s="9" t="s">
        <v>42</v>
      </c>
      <c r="U2986" s="9" t="s">
        <v>43</v>
      </c>
      <c r="V2986" s="9" t="s">
        <v>7498</v>
      </c>
    </row>
    <row r="2987" spans="1:22" ht="17.100000000000001" customHeight="1" x14ac:dyDescent="0.25">
      <c r="A2987" s="29" t="s">
        <v>7795</v>
      </c>
      <c r="B2987" s="15">
        <v>44408</v>
      </c>
      <c r="C2987" s="9">
        <f t="shared" si="46"/>
        <v>2021</v>
      </c>
      <c r="D2987" s="9" t="str">
        <f>TEXT(salestable[[#This Row],[OrderDate]],"MMM")</f>
        <v>Jul</v>
      </c>
      <c r="E2987" s="14" t="s">
        <v>7796</v>
      </c>
      <c r="F2987" s="14" t="s">
        <v>811</v>
      </c>
      <c r="G2987" s="14" t="s">
        <v>151</v>
      </c>
      <c r="H2987" s="14" t="s">
        <v>152</v>
      </c>
      <c r="I2987" s="14" t="s">
        <v>98</v>
      </c>
      <c r="J2987" s="14" t="s">
        <v>354</v>
      </c>
      <c r="K2987" s="25">
        <v>2</v>
      </c>
      <c r="L2987" s="16">
        <v>365.8</v>
      </c>
      <c r="M2987" s="17">
        <v>0.1</v>
      </c>
      <c r="N2987" s="18">
        <v>52.68</v>
      </c>
      <c r="O2987" s="18">
        <v>0.12</v>
      </c>
      <c r="P2987" s="18">
        <v>711.24</v>
      </c>
      <c r="Q2987" s="14" t="s">
        <v>80</v>
      </c>
      <c r="R2987" s="14" t="s">
        <v>28</v>
      </c>
      <c r="S2987" s="14" t="s">
        <v>124</v>
      </c>
      <c r="T2987" s="14" t="s">
        <v>125</v>
      </c>
      <c r="U2987" s="14" t="s">
        <v>91</v>
      </c>
      <c r="V2987" s="14" t="s">
        <v>4693</v>
      </c>
    </row>
    <row r="2988" spans="1:22" ht="17.100000000000001" customHeight="1" x14ac:dyDescent="0.25">
      <c r="A2988" s="28" t="s">
        <v>7797</v>
      </c>
      <c r="B2988" s="10">
        <v>44689</v>
      </c>
      <c r="C2988" s="9">
        <f t="shared" si="46"/>
        <v>2022</v>
      </c>
      <c r="D2988" s="9" t="str">
        <f>TEXT(salestable[[#This Row],[OrderDate]],"MMM")</f>
        <v>May</v>
      </c>
      <c r="E2988" s="9" t="s">
        <v>7798</v>
      </c>
      <c r="F2988" s="9" t="s">
        <v>429</v>
      </c>
      <c r="G2988" s="9" t="s">
        <v>319</v>
      </c>
      <c r="H2988" s="9" t="s">
        <v>320</v>
      </c>
      <c r="I2988" s="9" t="s">
        <v>108</v>
      </c>
      <c r="J2988" s="9" t="s">
        <v>58</v>
      </c>
      <c r="K2988" s="25">
        <v>1</v>
      </c>
      <c r="L2988" s="11">
        <v>288.23</v>
      </c>
      <c r="M2988" s="12">
        <v>0.05</v>
      </c>
      <c r="N2988" s="13">
        <v>32.86</v>
      </c>
      <c r="O2988" s="13">
        <v>13.79</v>
      </c>
      <c r="P2988" s="13">
        <v>320.47000000000003</v>
      </c>
      <c r="Q2988" s="9" t="s">
        <v>80</v>
      </c>
      <c r="R2988" s="9" t="s">
        <v>132</v>
      </c>
      <c r="S2988" s="9" t="s">
        <v>60</v>
      </c>
      <c r="T2988" s="9" t="s">
        <v>61</v>
      </c>
      <c r="U2988" s="9" t="s">
        <v>43</v>
      </c>
      <c r="V2988" s="9" t="s">
        <v>4770</v>
      </c>
    </row>
    <row r="2989" spans="1:22" ht="17.100000000000001" customHeight="1" x14ac:dyDescent="0.25">
      <c r="A2989" s="29" t="s">
        <v>7799</v>
      </c>
      <c r="B2989" s="15">
        <v>43960</v>
      </c>
      <c r="C2989" s="9">
        <f t="shared" si="46"/>
        <v>2020</v>
      </c>
      <c r="D2989" s="9" t="str">
        <f>TEXT(salestable[[#This Row],[OrderDate]],"MMM")</f>
        <v>May</v>
      </c>
      <c r="E2989" s="14" t="s">
        <v>7800</v>
      </c>
      <c r="F2989" s="14" t="s">
        <v>620</v>
      </c>
      <c r="G2989" s="14" t="s">
        <v>386</v>
      </c>
      <c r="H2989" s="14" t="s">
        <v>387</v>
      </c>
      <c r="I2989" s="14" t="s">
        <v>98</v>
      </c>
      <c r="J2989" s="14" t="s">
        <v>79</v>
      </c>
      <c r="K2989" s="25">
        <v>2</v>
      </c>
      <c r="L2989" s="16">
        <v>595.24</v>
      </c>
      <c r="M2989" s="17">
        <v>0.1</v>
      </c>
      <c r="N2989" s="18">
        <v>53.57</v>
      </c>
      <c r="O2989" s="18">
        <v>14.44</v>
      </c>
      <c r="P2989" s="18">
        <v>1139.44</v>
      </c>
      <c r="Q2989" s="14" t="s">
        <v>69</v>
      </c>
      <c r="R2989" s="14" t="s">
        <v>28</v>
      </c>
      <c r="S2989" s="14" t="s">
        <v>339</v>
      </c>
      <c r="T2989" s="14" t="s">
        <v>82</v>
      </c>
      <c r="U2989" s="14" t="s">
        <v>43</v>
      </c>
      <c r="V2989" s="14" t="s">
        <v>6221</v>
      </c>
    </row>
    <row r="2990" spans="1:22" ht="17.100000000000001" customHeight="1" x14ac:dyDescent="0.25">
      <c r="A2990" s="28" t="s">
        <v>7801</v>
      </c>
      <c r="B2990" s="10">
        <v>44761</v>
      </c>
      <c r="C2990" s="9">
        <f t="shared" si="46"/>
        <v>2022</v>
      </c>
      <c r="D2990" s="9" t="str">
        <f>TEXT(salestable[[#This Row],[OrderDate]],"MMM")</f>
        <v>Jul</v>
      </c>
      <c r="E2990" s="9" t="s">
        <v>7802</v>
      </c>
      <c r="F2990" s="9" t="s">
        <v>2111</v>
      </c>
      <c r="G2990" s="9" t="s">
        <v>164</v>
      </c>
      <c r="H2990" s="9" t="s">
        <v>165</v>
      </c>
      <c r="I2990" s="9" t="s">
        <v>180</v>
      </c>
      <c r="J2990" s="9" t="s">
        <v>26</v>
      </c>
      <c r="K2990" s="25">
        <v>5</v>
      </c>
      <c r="L2990" s="11">
        <v>585.46</v>
      </c>
      <c r="M2990" s="12">
        <v>0.15</v>
      </c>
      <c r="N2990" s="13">
        <v>447.88</v>
      </c>
      <c r="O2990" s="13">
        <v>11.24</v>
      </c>
      <c r="P2990" s="13">
        <v>2947.32</v>
      </c>
      <c r="Q2990" s="9" t="s">
        <v>80</v>
      </c>
      <c r="R2990" s="9" t="s">
        <v>28</v>
      </c>
      <c r="S2990" s="9" t="s">
        <v>81</v>
      </c>
      <c r="T2990" s="9" t="s">
        <v>82</v>
      </c>
      <c r="U2990" s="9" t="s">
        <v>43</v>
      </c>
      <c r="V2990" s="9" t="s">
        <v>6122</v>
      </c>
    </row>
    <row r="2991" spans="1:22" ht="17.100000000000001" customHeight="1" x14ac:dyDescent="0.25">
      <c r="A2991" s="29" t="s">
        <v>7803</v>
      </c>
      <c r="B2991" s="15">
        <v>45320</v>
      </c>
      <c r="C2991" s="9">
        <f t="shared" si="46"/>
        <v>2024</v>
      </c>
      <c r="D2991" s="9" t="str">
        <f>TEXT(salestable[[#This Row],[OrderDate]],"MMM")</f>
        <v>Jan</v>
      </c>
      <c r="E2991" s="14" t="s">
        <v>7804</v>
      </c>
      <c r="F2991" s="14" t="s">
        <v>171</v>
      </c>
      <c r="G2991" s="14" t="s">
        <v>137</v>
      </c>
      <c r="H2991" s="14" t="s">
        <v>138</v>
      </c>
      <c r="I2991" s="14" t="s">
        <v>38</v>
      </c>
      <c r="J2991" s="14" t="s">
        <v>354</v>
      </c>
      <c r="K2991" s="25">
        <v>2</v>
      </c>
      <c r="L2991" s="16">
        <v>394.8</v>
      </c>
      <c r="M2991" s="17">
        <v>0</v>
      </c>
      <c r="N2991" s="18">
        <v>94.75</v>
      </c>
      <c r="O2991" s="18">
        <v>12.51</v>
      </c>
      <c r="P2991" s="18">
        <v>896.86</v>
      </c>
      <c r="Q2991" s="14" t="s">
        <v>27</v>
      </c>
      <c r="R2991" s="14" t="s">
        <v>28</v>
      </c>
      <c r="S2991" s="14" t="s">
        <v>29</v>
      </c>
      <c r="T2991" s="14" t="s">
        <v>30</v>
      </c>
      <c r="U2991" s="14" t="s">
        <v>43</v>
      </c>
      <c r="V2991" s="14" t="s">
        <v>7805</v>
      </c>
    </row>
    <row r="2992" spans="1:22" ht="17.100000000000001" customHeight="1" x14ac:dyDescent="0.25">
      <c r="A2992" s="28" t="s">
        <v>7806</v>
      </c>
      <c r="B2992" s="10">
        <v>45060</v>
      </c>
      <c r="C2992" s="9">
        <f t="shared" si="46"/>
        <v>2023</v>
      </c>
      <c r="D2992" s="9" t="str">
        <f>TEXT(salestable[[#This Row],[OrderDate]],"MMM")</f>
        <v>May</v>
      </c>
      <c r="E2992" s="9" t="s">
        <v>7807</v>
      </c>
      <c r="F2992" s="9" t="s">
        <v>1458</v>
      </c>
      <c r="G2992" s="9" t="s">
        <v>374</v>
      </c>
      <c r="H2992" s="9" t="s">
        <v>375</v>
      </c>
      <c r="I2992" s="9" t="s">
        <v>25</v>
      </c>
      <c r="J2992" s="9" t="s">
        <v>263</v>
      </c>
      <c r="K2992" s="25">
        <v>3</v>
      </c>
      <c r="L2992" s="11">
        <v>144.94999999999999</v>
      </c>
      <c r="M2992" s="12">
        <v>0.15</v>
      </c>
      <c r="N2992" s="13">
        <v>18.48</v>
      </c>
      <c r="O2992" s="13">
        <v>9.01</v>
      </c>
      <c r="P2992" s="13">
        <v>397.11</v>
      </c>
      <c r="Q2992" s="9" t="s">
        <v>69</v>
      </c>
      <c r="R2992" s="9" t="s">
        <v>132</v>
      </c>
      <c r="S2992" s="9" t="s">
        <v>71</v>
      </c>
      <c r="T2992" s="9" t="s">
        <v>42</v>
      </c>
      <c r="U2992" s="9" t="s">
        <v>72</v>
      </c>
      <c r="V2992" s="9" t="s">
        <v>3128</v>
      </c>
    </row>
    <row r="2993" spans="1:22" ht="17.100000000000001" customHeight="1" x14ac:dyDescent="0.25">
      <c r="A2993" s="29" t="s">
        <v>7808</v>
      </c>
      <c r="B2993" s="15">
        <v>45642</v>
      </c>
      <c r="C2993" s="9">
        <f t="shared" si="46"/>
        <v>2024</v>
      </c>
      <c r="D2993" s="9" t="str">
        <f>TEXT(salestable[[#This Row],[OrderDate]],"MMM")</f>
        <v>Dec</v>
      </c>
      <c r="E2993" s="14" t="s">
        <v>7809</v>
      </c>
      <c r="F2993" s="14" t="s">
        <v>1321</v>
      </c>
      <c r="G2993" s="14" t="s">
        <v>492</v>
      </c>
      <c r="H2993" s="14" t="s">
        <v>493</v>
      </c>
      <c r="I2993" s="14" t="s">
        <v>108</v>
      </c>
      <c r="J2993" s="14" t="s">
        <v>39</v>
      </c>
      <c r="K2993" s="25">
        <v>1</v>
      </c>
      <c r="L2993" s="16">
        <v>365.31</v>
      </c>
      <c r="M2993" s="17">
        <v>0.05</v>
      </c>
      <c r="N2993" s="18">
        <v>41.65</v>
      </c>
      <c r="O2993" s="18">
        <v>7.42</v>
      </c>
      <c r="P2993" s="18">
        <v>396.11</v>
      </c>
      <c r="Q2993" s="14" t="s">
        <v>27</v>
      </c>
      <c r="R2993" s="14" t="s">
        <v>28</v>
      </c>
      <c r="S2993" s="14" t="s">
        <v>29</v>
      </c>
      <c r="T2993" s="14" t="s">
        <v>30</v>
      </c>
      <c r="U2993" s="14" t="s">
        <v>43</v>
      </c>
      <c r="V2993" s="14" t="s">
        <v>6216</v>
      </c>
    </row>
    <row r="2994" spans="1:22" ht="17.100000000000001" customHeight="1" x14ac:dyDescent="0.25">
      <c r="A2994" s="28" t="s">
        <v>7810</v>
      </c>
      <c r="B2994" s="10">
        <v>45622</v>
      </c>
      <c r="C2994" s="9">
        <f t="shared" si="46"/>
        <v>2024</v>
      </c>
      <c r="D2994" s="9" t="str">
        <f>TEXT(salestable[[#This Row],[OrderDate]],"MMM")</f>
        <v>Nov</v>
      </c>
      <c r="E2994" s="9" t="s">
        <v>7811</v>
      </c>
      <c r="F2994" s="9" t="s">
        <v>849</v>
      </c>
      <c r="G2994" s="9" t="s">
        <v>215</v>
      </c>
      <c r="H2994" s="9" t="s">
        <v>216</v>
      </c>
      <c r="I2994" s="9" t="s">
        <v>38</v>
      </c>
      <c r="J2994" s="9" t="s">
        <v>354</v>
      </c>
      <c r="K2994" s="25">
        <v>3</v>
      </c>
      <c r="L2994" s="11">
        <v>110.36</v>
      </c>
      <c r="M2994" s="12">
        <v>0</v>
      </c>
      <c r="N2994" s="13">
        <v>39.729999999999997</v>
      </c>
      <c r="O2994" s="13">
        <v>1.91</v>
      </c>
      <c r="P2994" s="13">
        <v>372.72</v>
      </c>
      <c r="Q2994" s="9" t="s">
        <v>69</v>
      </c>
      <c r="R2994" s="9" t="s">
        <v>28</v>
      </c>
      <c r="S2994" s="9" t="s">
        <v>124</v>
      </c>
      <c r="T2994" s="9" t="s">
        <v>125</v>
      </c>
      <c r="U2994" s="9" t="s">
        <v>31</v>
      </c>
      <c r="V2994" s="9" t="s">
        <v>7744</v>
      </c>
    </row>
    <row r="2995" spans="1:22" ht="17.100000000000001" customHeight="1" x14ac:dyDescent="0.25">
      <c r="A2995" s="29" t="s">
        <v>7812</v>
      </c>
      <c r="B2995" s="15">
        <v>44096</v>
      </c>
      <c r="C2995" s="9">
        <f t="shared" si="46"/>
        <v>2020</v>
      </c>
      <c r="D2995" s="9" t="str">
        <f>TEXT(salestable[[#This Row],[OrderDate]],"MMM")</f>
        <v>Sep</v>
      </c>
      <c r="E2995" s="14" t="s">
        <v>7813</v>
      </c>
      <c r="F2995" s="14" t="s">
        <v>1211</v>
      </c>
      <c r="G2995" s="14" t="s">
        <v>208</v>
      </c>
      <c r="H2995" s="14" t="s">
        <v>209</v>
      </c>
      <c r="I2995" s="14" t="s">
        <v>50</v>
      </c>
      <c r="J2995" s="14" t="s">
        <v>68</v>
      </c>
      <c r="K2995" s="25">
        <v>4</v>
      </c>
      <c r="L2995" s="16">
        <v>475.35</v>
      </c>
      <c r="M2995" s="17">
        <v>0.05</v>
      </c>
      <c r="N2995" s="18">
        <v>0</v>
      </c>
      <c r="O2995" s="18">
        <v>7.09</v>
      </c>
      <c r="P2995" s="18">
        <v>1813.42</v>
      </c>
      <c r="Q2995" s="14" t="s">
        <v>27</v>
      </c>
      <c r="R2995" s="14" t="s">
        <v>28</v>
      </c>
      <c r="S2995" s="14" t="s">
        <v>145</v>
      </c>
      <c r="T2995" s="14" t="s">
        <v>146</v>
      </c>
      <c r="U2995" s="14" t="s">
        <v>31</v>
      </c>
      <c r="V2995" s="14" t="s">
        <v>7408</v>
      </c>
    </row>
    <row r="2996" spans="1:22" ht="17.100000000000001" customHeight="1" x14ac:dyDescent="0.25">
      <c r="A2996" s="28" t="s">
        <v>7814</v>
      </c>
      <c r="B2996" s="10">
        <v>45391</v>
      </c>
      <c r="C2996" s="9">
        <f t="shared" si="46"/>
        <v>2024</v>
      </c>
      <c r="D2996" s="9" t="str">
        <f>TEXT(salestable[[#This Row],[OrderDate]],"MMM")</f>
        <v>Apr</v>
      </c>
      <c r="E2996" s="9" t="s">
        <v>7815</v>
      </c>
      <c r="F2996" s="9" t="s">
        <v>1028</v>
      </c>
      <c r="G2996" s="9" t="s">
        <v>352</v>
      </c>
      <c r="H2996" s="9" t="s">
        <v>353</v>
      </c>
      <c r="I2996" s="9" t="s">
        <v>98</v>
      </c>
      <c r="J2996" s="9" t="s">
        <v>26</v>
      </c>
      <c r="K2996" s="25">
        <v>5</v>
      </c>
      <c r="L2996" s="11">
        <v>582.41999999999996</v>
      </c>
      <c r="M2996" s="12">
        <v>0.2</v>
      </c>
      <c r="N2996" s="13">
        <v>116.48</v>
      </c>
      <c r="O2996" s="13">
        <v>13.43</v>
      </c>
      <c r="P2996" s="13">
        <v>2459.59</v>
      </c>
      <c r="Q2996" s="9" t="s">
        <v>27</v>
      </c>
      <c r="R2996" s="9" t="s">
        <v>132</v>
      </c>
      <c r="S2996" s="9" t="s">
        <v>221</v>
      </c>
      <c r="T2996" s="9" t="s">
        <v>222</v>
      </c>
      <c r="U2996" s="9" t="s">
        <v>31</v>
      </c>
      <c r="V2996" s="9" t="s">
        <v>4121</v>
      </c>
    </row>
    <row r="2997" spans="1:22" ht="17.100000000000001" customHeight="1" x14ac:dyDescent="0.25">
      <c r="A2997" s="29" t="s">
        <v>7816</v>
      </c>
      <c r="B2997" s="15">
        <v>44623</v>
      </c>
      <c r="C2997" s="9">
        <f t="shared" si="46"/>
        <v>2022</v>
      </c>
      <c r="D2997" s="9" t="str">
        <f>TEXT(salestable[[#This Row],[OrderDate]],"MMM")</f>
        <v>Mar</v>
      </c>
      <c r="E2997" s="14" t="s">
        <v>7817</v>
      </c>
      <c r="F2997" s="14" t="s">
        <v>757</v>
      </c>
      <c r="G2997" s="14" t="s">
        <v>456</v>
      </c>
      <c r="H2997" s="14" t="s">
        <v>457</v>
      </c>
      <c r="I2997" s="14" t="s">
        <v>38</v>
      </c>
      <c r="J2997" s="14" t="s">
        <v>354</v>
      </c>
      <c r="K2997" s="25">
        <v>3</v>
      </c>
      <c r="L2997" s="16">
        <v>139.97999999999999</v>
      </c>
      <c r="M2997" s="17">
        <v>0</v>
      </c>
      <c r="N2997" s="18">
        <v>21</v>
      </c>
      <c r="O2997" s="18">
        <v>4.1399999999999997</v>
      </c>
      <c r="P2997" s="18">
        <v>445.08</v>
      </c>
      <c r="Q2997" s="14" t="s">
        <v>69</v>
      </c>
      <c r="R2997" s="14" t="s">
        <v>132</v>
      </c>
      <c r="S2997" s="14" t="s">
        <v>210</v>
      </c>
      <c r="T2997" s="14" t="s">
        <v>42</v>
      </c>
      <c r="U2997" s="14" t="s">
        <v>43</v>
      </c>
      <c r="V2997" s="14" t="s">
        <v>2986</v>
      </c>
    </row>
    <row r="2998" spans="1:22" ht="17.100000000000001" customHeight="1" x14ac:dyDescent="0.25">
      <c r="A2998" s="28" t="s">
        <v>7818</v>
      </c>
      <c r="B2998" s="10">
        <v>44083</v>
      </c>
      <c r="C2998" s="9">
        <f t="shared" si="46"/>
        <v>2020</v>
      </c>
      <c r="D2998" s="9" t="str">
        <f>TEXT(salestable[[#This Row],[OrderDate]],"MMM")</f>
        <v>Sep</v>
      </c>
      <c r="E2998" s="9" t="s">
        <v>7819</v>
      </c>
      <c r="F2998" s="9" t="s">
        <v>336</v>
      </c>
      <c r="G2998" s="9" t="s">
        <v>261</v>
      </c>
      <c r="H2998" s="9" t="s">
        <v>262</v>
      </c>
      <c r="I2998" s="9" t="s">
        <v>50</v>
      </c>
      <c r="J2998" s="9" t="s">
        <v>263</v>
      </c>
      <c r="K2998" s="25">
        <v>4</v>
      </c>
      <c r="L2998" s="11">
        <v>267.83</v>
      </c>
      <c r="M2998" s="12">
        <v>0</v>
      </c>
      <c r="N2998" s="13">
        <v>192.84</v>
      </c>
      <c r="O2998" s="13">
        <v>10.36</v>
      </c>
      <c r="P2998" s="13">
        <v>1274.52</v>
      </c>
      <c r="Q2998" s="9" t="s">
        <v>27</v>
      </c>
      <c r="R2998" s="9" t="s">
        <v>28</v>
      </c>
      <c r="S2998" s="9" t="s">
        <v>29</v>
      </c>
      <c r="T2998" s="9" t="s">
        <v>30</v>
      </c>
      <c r="U2998" s="9" t="s">
        <v>43</v>
      </c>
      <c r="V2998" s="9" t="s">
        <v>3357</v>
      </c>
    </row>
    <row r="2999" spans="1:22" ht="17.100000000000001" customHeight="1" x14ac:dyDescent="0.25">
      <c r="A2999" s="30" t="s">
        <v>7820</v>
      </c>
      <c r="B2999" s="20">
        <v>44652</v>
      </c>
      <c r="C2999" s="21">
        <f t="shared" si="46"/>
        <v>2022</v>
      </c>
      <c r="D2999" s="9" t="str">
        <f>TEXT(salestable[[#This Row],[OrderDate]],"MMM")</f>
        <v>Apr</v>
      </c>
      <c r="E2999" s="19" t="s">
        <v>7821</v>
      </c>
      <c r="F2999" s="19" t="s">
        <v>232</v>
      </c>
      <c r="G2999" s="19" t="s">
        <v>530</v>
      </c>
      <c r="H2999" s="19" t="s">
        <v>531</v>
      </c>
      <c r="I2999" s="19" t="s">
        <v>180</v>
      </c>
      <c r="J2999" s="19" t="s">
        <v>263</v>
      </c>
      <c r="K2999" s="26">
        <v>2</v>
      </c>
      <c r="L2999" s="22">
        <v>174.88</v>
      </c>
      <c r="M2999" s="23">
        <v>0</v>
      </c>
      <c r="N2999" s="24">
        <v>27.98</v>
      </c>
      <c r="O2999" s="24">
        <v>12.43</v>
      </c>
      <c r="P2999" s="24">
        <v>390.17</v>
      </c>
      <c r="Q2999" s="19" t="s">
        <v>153</v>
      </c>
      <c r="R2999" s="19" t="s">
        <v>132</v>
      </c>
      <c r="S2999" s="19" t="s">
        <v>100</v>
      </c>
      <c r="T2999" s="19" t="s">
        <v>101</v>
      </c>
      <c r="U2999" s="19" t="s">
        <v>43</v>
      </c>
      <c r="V2999" s="19" t="s">
        <v>7822</v>
      </c>
    </row>
  </sheetData>
  <mergeCells count="11">
    <mergeCell ref="Y9:AD9"/>
    <mergeCell ref="Y10:AD10"/>
    <mergeCell ref="Y11:AD11"/>
    <mergeCell ref="Y12:AD12"/>
    <mergeCell ref="Y13:AD13"/>
    <mergeCell ref="Y8:AD8"/>
    <mergeCell ref="Y3:AD3"/>
    <mergeCell ref="Y4:AD4"/>
    <mergeCell ref="Y5:AD5"/>
    <mergeCell ref="Y6:AD6"/>
    <mergeCell ref="Y7:AD7"/>
  </mergeCells>
  <conditionalFormatting sqref="K1:K1048576">
    <cfRule type="colorScale" priority="1">
      <colorScale>
        <cfvo type="min"/>
        <cfvo type="max"/>
        <color rgb="FFFFAE85"/>
        <color rgb="FFFFEF9C"/>
      </colorScale>
    </cfRule>
    <cfRule type="colorScale" priority="2">
      <colorScale>
        <cfvo type="min"/>
        <cfvo type="max"/>
        <color rgb="FFDE903A"/>
        <color rgb="FFFFEF9C"/>
      </colorScale>
    </cfRule>
    <cfRule type="colorScale" priority="3">
      <colorScale>
        <cfvo type="min"/>
        <cfvo type="max"/>
        <color rgb="FFFF7128"/>
        <color rgb="FFFFEF9C"/>
      </colorScale>
    </cfRule>
    <cfRule type="colorScale" priority="4">
      <colorScale>
        <cfvo type="min"/>
        <cfvo type="percentile" val="50"/>
        <cfvo type="max"/>
        <color theme="7" tint="-0.249977111117893"/>
        <color theme="4" tint="0.79998168889431442"/>
        <color theme="3" tint="0.749992370372631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71A1-B7FC-4D4E-99FA-85D2080424BC}">
  <sheetPr codeName="Sheet3"/>
  <dimension ref="A1:L78"/>
  <sheetViews>
    <sheetView zoomScale="59" zoomScaleNormal="29" workbookViewId="0">
      <selection activeCell="L7" sqref="L7:L11"/>
    </sheetView>
  </sheetViews>
  <sheetFormatPr defaultRowHeight="15" x14ac:dyDescent="0.25"/>
  <cols>
    <col min="1" max="1" width="20" customWidth="1"/>
    <col min="2" max="2" width="19.5703125" customWidth="1"/>
    <col min="3" max="3" width="16.28515625" customWidth="1"/>
    <col min="4" max="4" width="16.140625" customWidth="1"/>
    <col min="5" max="5" width="17.42578125" customWidth="1"/>
    <col min="6" max="6" width="15.28515625" customWidth="1"/>
    <col min="7" max="7" width="33" customWidth="1"/>
    <col min="8" max="8" width="13.5703125" customWidth="1"/>
    <col min="9" max="9" width="9.7109375" customWidth="1"/>
    <col min="10" max="10" width="11.140625" bestFit="1" customWidth="1"/>
    <col min="11" max="11" width="15.5703125" customWidth="1"/>
    <col min="12" max="12" width="13.85546875" bestFit="1" customWidth="1"/>
  </cols>
  <sheetData>
    <row r="1" spans="1:12" x14ac:dyDescent="0.25">
      <c r="A1" s="56" t="s">
        <v>7832</v>
      </c>
      <c r="B1" s="57"/>
      <c r="C1" s="57"/>
      <c r="D1" s="57"/>
      <c r="E1" s="57"/>
    </row>
    <row r="2" spans="1:12" x14ac:dyDescent="0.25">
      <c r="A2" s="57"/>
      <c r="B2" s="57"/>
      <c r="C2" s="57"/>
      <c r="D2" s="57"/>
      <c r="E2" s="57"/>
    </row>
    <row r="5" spans="1:12" ht="15" customHeight="1" x14ac:dyDescent="0.25">
      <c r="A5" s="37" t="s">
        <v>7840</v>
      </c>
      <c r="C5" s="62" t="s">
        <v>7849</v>
      </c>
      <c r="D5" s="63">
        <v>2</v>
      </c>
      <c r="F5" s="65"/>
      <c r="G5" s="65"/>
      <c r="H5" s="65"/>
    </row>
    <row r="6" spans="1:12" ht="16.5" customHeight="1" x14ac:dyDescent="0.3">
      <c r="A6" s="64">
        <v>2020</v>
      </c>
      <c r="C6" s="62" t="s">
        <v>7850</v>
      </c>
      <c r="D6" s="63" cm="1">
        <f t="array" ref="D6">INDEX($A$6:$A$10,$D$5)</f>
        <v>2021</v>
      </c>
      <c r="G6" s="66" t="s">
        <v>7852</v>
      </c>
      <c r="H6" s="66"/>
      <c r="I6" s="66"/>
      <c r="K6" s="37" t="s">
        <v>7840</v>
      </c>
      <c r="L6" s="62" t="s">
        <v>7853</v>
      </c>
    </row>
    <row r="7" spans="1:12" ht="16.5" x14ac:dyDescent="0.3">
      <c r="A7" s="64">
        <v>2021</v>
      </c>
      <c r="G7" s="38" t="s">
        <v>24</v>
      </c>
      <c r="H7" s="63">
        <f>SUMIFS(salestable[Quantity],salestable[ProductName],G7,salestable[year],$D$6)</f>
        <v>35</v>
      </c>
      <c r="K7" s="64">
        <v>2020</v>
      </c>
      <c r="L7" s="52">
        <f>SUMIFS(salestable[Total Amount],salestable[year],K7)</f>
        <v>528551.28</v>
      </c>
    </row>
    <row r="8" spans="1:12" ht="16.5" x14ac:dyDescent="0.3">
      <c r="A8" s="64">
        <v>2022</v>
      </c>
      <c r="G8" s="39" t="s">
        <v>37</v>
      </c>
      <c r="H8" s="63">
        <f>SUMIFS(salestable[Quantity],salestable[ProductName],G8,salestable[year],$D$6)</f>
        <v>43</v>
      </c>
      <c r="K8" s="64">
        <v>2021</v>
      </c>
      <c r="L8" s="52">
        <f>SUMIFS(salestable[Total Amount],salestable[year],K8)</f>
        <v>494740.77999999985</v>
      </c>
    </row>
    <row r="9" spans="1:12" ht="16.5" x14ac:dyDescent="0.3">
      <c r="A9" s="64">
        <v>2023</v>
      </c>
      <c r="D9" s="60" t="s">
        <v>7842</v>
      </c>
      <c r="E9" s="60"/>
      <c r="G9" s="38" t="s">
        <v>49</v>
      </c>
      <c r="H9" s="63">
        <f>SUMIFS(salestable[Quantity],salestable[ProductName],G9,salestable[year],$D$6)</f>
        <v>43</v>
      </c>
      <c r="K9" s="64">
        <v>2022</v>
      </c>
      <c r="L9" s="52">
        <f>SUMIFS(salestable[Total Amount],salestable[year],K9)</f>
        <v>601549.75999999989</v>
      </c>
    </row>
    <row r="10" spans="1:12" ht="16.5" x14ac:dyDescent="0.3">
      <c r="A10" s="64">
        <v>2024</v>
      </c>
      <c r="D10" s="38" t="s">
        <v>31</v>
      </c>
      <c r="E10" s="48">
        <f>SUMIFS(salestable[Total Amount],salestable[Country],D10,salestable[year],$D$6)</f>
        <v>75160.909999999989</v>
      </c>
      <c r="G10" s="39" t="s">
        <v>57</v>
      </c>
      <c r="H10" s="63">
        <f>SUMIFS(salestable[Quantity],salestable[ProductName],G10,salestable[year],$D$6)</f>
        <v>44</v>
      </c>
      <c r="K10" s="64">
        <v>2023</v>
      </c>
      <c r="L10" s="52">
        <f>SUMIFS(salestable[Total Amount],salestable[year],K10)</f>
        <v>562830.10999999952</v>
      </c>
    </row>
    <row r="11" spans="1:12" ht="16.5" x14ac:dyDescent="0.3">
      <c r="D11" s="39" t="s">
        <v>43</v>
      </c>
      <c r="E11" s="48">
        <f>SUMIFS(salestable[Total Amount],salestable[Country],D11,salestable[year],$D$6)</f>
        <v>343075.69000000024</v>
      </c>
      <c r="G11" s="38" t="s">
        <v>67</v>
      </c>
      <c r="H11" s="63">
        <f>SUMIFS(salestable[Quantity],salestable[ProductName],G11,salestable[year],$D$6)</f>
        <v>39</v>
      </c>
      <c r="K11" s="64">
        <v>2024</v>
      </c>
      <c r="L11" s="52">
        <f>SUMIFS(salestable[Total Amount],salestable[year],K11)</f>
        <v>515240.91999999969</v>
      </c>
    </row>
    <row r="12" spans="1:12" x14ac:dyDescent="0.25">
      <c r="D12" s="38" t="s">
        <v>72</v>
      </c>
      <c r="E12" s="48">
        <f>SUMIFS(salestable[Total Amount],salestable[Country],D12,salestable[year],$D$6)</f>
        <v>28270.779999999995</v>
      </c>
      <c r="G12" s="39" t="s">
        <v>78</v>
      </c>
      <c r="H12" s="63">
        <f>SUMIFS(salestable[Quantity],salestable[ProductName],G12,salestable[year],$D$6)</f>
        <v>55</v>
      </c>
    </row>
    <row r="13" spans="1:12" x14ac:dyDescent="0.25">
      <c r="D13" s="38" t="s">
        <v>91</v>
      </c>
      <c r="E13" s="48">
        <f>SUMIFS(salestable[Total Amount],salestable[Country],D13,salestable[year],$D$6)</f>
        <v>18405.520000000004</v>
      </c>
      <c r="G13" s="38" t="s">
        <v>88</v>
      </c>
      <c r="H13" s="63">
        <f>SUMIFS(salestable[Quantity],salestable[ProductName],G13,salestable[year],$D$6)</f>
        <v>34</v>
      </c>
    </row>
    <row r="14" spans="1:12" x14ac:dyDescent="0.25">
      <c r="A14" s="58" t="s">
        <v>7843</v>
      </c>
      <c r="B14" s="59"/>
      <c r="D14" s="39" t="s">
        <v>235</v>
      </c>
      <c r="E14" s="48">
        <f>SUMIFS(salestable[Total Amount],salestable[Country],D14,salestable[year],$D$6)</f>
        <v>29827.880000000008</v>
      </c>
      <c r="G14" s="39" t="s">
        <v>97</v>
      </c>
      <c r="H14" s="63">
        <f>SUMIFS(salestable[Quantity],salestable[ProductName],G14,salestable[year],$D$6)</f>
        <v>19</v>
      </c>
    </row>
    <row r="15" spans="1:12" x14ac:dyDescent="0.25">
      <c r="A15" s="40" t="s">
        <v>3</v>
      </c>
      <c r="B15" s="51" t="s">
        <v>47</v>
      </c>
      <c r="D15" s="46" t="s">
        <v>7834</v>
      </c>
      <c r="E15" s="47">
        <f>SUM(E10:E14)</f>
        <v>494740.7800000002</v>
      </c>
      <c r="G15" s="38" t="s">
        <v>107</v>
      </c>
      <c r="H15" s="63">
        <f>SUMIFS(salestable[Quantity],salestable[ProductName],G15,salestable[year],$D$6)</f>
        <v>37</v>
      </c>
    </row>
    <row r="16" spans="1:12" x14ac:dyDescent="0.25">
      <c r="A16" s="40" t="s">
        <v>0</v>
      </c>
      <c r="B16" s="42" t="str">
        <f>VLOOKUP(B15,salestable[],1,TRUE)</f>
        <v>ORD0002998</v>
      </c>
      <c r="G16" s="39" t="s">
        <v>115</v>
      </c>
      <c r="H16" s="63">
        <f>SUMIFS(salestable[Quantity],salestable[ProductName],G16,salestable[year],$D$6)</f>
        <v>29</v>
      </c>
    </row>
    <row r="17" spans="1:8" x14ac:dyDescent="0.25">
      <c r="A17" s="40" t="s">
        <v>1</v>
      </c>
      <c r="B17" s="43">
        <f>VLOOKUP($B$15,salestable[],2,TRUE)</f>
        <v>44652</v>
      </c>
      <c r="G17" s="38" t="s">
        <v>122</v>
      </c>
      <c r="H17" s="63">
        <f>SUMIFS(salestable[Quantity],salestable[ProductName],G17,salestable[year],$D$6)</f>
        <v>24</v>
      </c>
    </row>
    <row r="18" spans="1:8" x14ac:dyDescent="0.25">
      <c r="A18" s="40" t="s">
        <v>5</v>
      </c>
      <c r="B18" s="44" t="str">
        <f>VLOOKUP($B$16,salestable[],8,TRUE)</f>
        <v>HDMI Cable 2m</v>
      </c>
      <c r="G18" s="39" t="s">
        <v>131</v>
      </c>
      <c r="H18" s="63">
        <f>SUMIFS(salestable[Quantity],salestable[ProductName],G18,salestable[year],$D$6)</f>
        <v>32</v>
      </c>
    </row>
    <row r="19" spans="1:8" x14ac:dyDescent="0.25">
      <c r="A19" s="41" t="s">
        <v>7841</v>
      </c>
      <c r="B19" s="45">
        <f>VLOOKUP($B$16,salestable[],16,TRUE)</f>
        <v>390.17</v>
      </c>
      <c r="D19" s="57" t="s">
        <v>7851</v>
      </c>
      <c r="E19" s="57"/>
      <c r="G19" s="38" t="s">
        <v>138</v>
      </c>
      <c r="H19" s="63">
        <f>SUMIFS(salestable[Quantity],salestable[ProductName],G19,salestable[year],$D$6)</f>
        <v>41</v>
      </c>
    </row>
    <row r="20" spans="1:8" x14ac:dyDescent="0.25">
      <c r="A20" s="40" t="s">
        <v>14</v>
      </c>
      <c r="B20" s="44" t="str">
        <f>VLOOKUP($B$16,salestable[],17,TRUE)</f>
        <v>Net Banking</v>
      </c>
      <c r="D20" s="38" t="s">
        <v>26</v>
      </c>
      <c r="E20" s="52">
        <f>SUMIFS(salestable[UnitPrice],salestable[Brand],D20,salestable[year],$D$6)</f>
        <v>15140.82</v>
      </c>
      <c r="G20" s="38" t="s">
        <v>152</v>
      </c>
      <c r="H20" s="63">
        <f>SUMIFS(salestable[Quantity],salestable[ProductName],G20,salestable[year],$D$6)</f>
        <v>34</v>
      </c>
    </row>
    <row r="21" spans="1:8" x14ac:dyDescent="0.25">
      <c r="A21" s="40" t="s">
        <v>15</v>
      </c>
      <c r="B21" s="44" t="str">
        <f>VLOOKUP($B$16,salestable[],18,TRUE)</f>
        <v>Shipped</v>
      </c>
      <c r="D21" s="39" t="s">
        <v>39</v>
      </c>
      <c r="E21" s="52">
        <f>SUMIFS(salestable[UnitPrice],salestable[Brand],D21,salestable[year],$D$6)</f>
        <v>17520.650000000001</v>
      </c>
      <c r="G21" s="38" t="s">
        <v>165</v>
      </c>
      <c r="H21" s="63">
        <f>SUMIFS(salestable[Quantity],salestable[ProductName],G21,salestable[year],$D$6)</f>
        <v>29</v>
      </c>
    </row>
    <row r="22" spans="1:8" x14ac:dyDescent="0.25">
      <c r="A22" s="40" t="s">
        <v>18</v>
      </c>
      <c r="B22" s="44" t="str">
        <f>VLOOKUP($B$16,salestable[],21,TRUE)</f>
        <v>United States</v>
      </c>
      <c r="D22" s="39" t="s">
        <v>58</v>
      </c>
      <c r="E22" s="52">
        <f>SUMIFS(salestable[UnitPrice],salestable[Brand],D22,salestable[year],$D$6)</f>
        <v>21185.96</v>
      </c>
      <c r="G22" s="39" t="s">
        <v>173</v>
      </c>
      <c r="H22" s="63">
        <f>SUMIFS(salestable[Quantity],salestable[ProductName],G22,salestable[year],$D$6)</f>
        <v>25</v>
      </c>
    </row>
    <row r="23" spans="1:8" x14ac:dyDescent="0.25">
      <c r="D23" s="38" t="s">
        <v>68</v>
      </c>
      <c r="E23" s="52">
        <f>SUMIFS(salestable[UnitPrice],salestable[Brand],D23,salestable[year],$D$6)</f>
        <v>13432.15</v>
      </c>
      <c r="G23" s="38" t="s">
        <v>179</v>
      </c>
      <c r="H23" s="63">
        <f>SUMIFS(salestable[Quantity],salestable[ProductName],G23,salestable[year],$D$6)</f>
        <v>19</v>
      </c>
    </row>
    <row r="24" spans="1:8" x14ac:dyDescent="0.25">
      <c r="D24" s="39" t="s">
        <v>79</v>
      </c>
      <c r="E24" s="52">
        <f>SUMIFS(salestable[UnitPrice],salestable[Brand],D24,salestable[year],$D$6)</f>
        <v>16146.03</v>
      </c>
      <c r="G24" s="39" t="s">
        <v>197</v>
      </c>
      <c r="H24" s="63">
        <f>SUMIFS(salestable[Quantity],salestable[ProductName],G24,salestable[year],$D$6)</f>
        <v>40</v>
      </c>
    </row>
    <row r="25" spans="1:8" x14ac:dyDescent="0.25">
      <c r="A25" s="49" t="s">
        <v>18</v>
      </c>
      <c r="B25" s="50" t="s">
        <v>31</v>
      </c>
      <c r="D25" s="38" t="s">
        <v>109</v>
      </c>
      <c r="E25" s="52">
        <f>SUMIFS(salestable[UnitPrice],salestable[Brand],D25,salestable[year],$D$6)</f>
        <v>15192.180000000002</v>
      </c>
      <c r="G25" s="38" t="s">
        <v>203</v>
      </c>
      <c r="H25" s="63">
        <f>SUMIFS(salestable[Quantity],salestable[ProductName],G25,salestable[year],$D$6)</f>
        <v>55</v>
      </c>
    </row>
    <row r="26" spans="1:8" x14ac:dyDescent="0.25">
      <c r="D26" s="38" t="s">
        <v>123</v>
      </c>
      <c r="E26" s="52">
        <f>SUMIFS(salestable[UnitPrice],salestable[Brand],D26,salestable[year],$D$6)</f>
        <v>14901.59</v>
      </c>
      <c r="G26" s="39" t="s">
        <v>209</v>
      </c>
      <c r="H26" s="63">
        <f>SUMIFS(salestable[Quantity],salestable[ProductName],G26,salestable[year],$D$6)</f>
        <v>26</v>
      </c>
    </row>
    <row r="27" spans="1:8" x14ac:dyDescent="0.25">
      <c r="A27" s="58" t="s">
        <v>7845</v>
      </c>
      <c r="B27" s="58"/>
      <c r="D27" s="39" t="s">
        <v>256</v>
      </c>
      <c r="E27" s="52">
        <f>SUMIFS(salestable[UnitPrice],salestable[Brand],D27,salestable[year],$D$6)</f>
        <v>17554.879999999997</v>
      </c>
      <c r="G27" s="38" t="s">
        <v>216</v>
      </c>
      <c r="H27" s="63">
        <f>SUMIFS(salestable[Quantity],salestable[ProductName],G27,salestable[year],$D$6)</f>
        <v>28</v>
      </c>
    </row>
    <row r="28" spans="1:8" x14ac:dyDescent="0.25">
      <c r="A28" s="49" t="s">
        <v>7844</v>
      </c>
      <c r="B28" s="49" t="s">
        <v>7846</v>
      </c>
      <c r="D28" s="38" t="s">
        <v>263</v>
      </c>
      <c r="E28" s="52">
        <f>SUMIFS(salestable[UnitPrice],salestable[Brand],D28,salestable[year],$D$6)</f>
        <v>17546.830000000002</v>
      </c>
      <c r="G28" s="38" t="s">
        <v>227</v>
      </c>
      <c r="H28" s="63">
        <f>SUMIFS(salestable[Quantity],salestable[ProductName],G28,salestable[year],$D$6)</f>
        <v>40</v>
      </c>
    </row>
    <row r="29" spans="1:8" x14ac:dyDescent="0.25">
      <c r="A29" s="38" t="s">
        <v>24</v>
      </c>
      <c r="B29" s="52">
        <f>SUMIFS(salestable[Total Amount],salestable[ProductName],A29,salestable[year],$D$6)</f>
        <v>11026.819999999998</v>
      </c>
      <c r="D29" s="38" t="s">
        <v>354</v>
      </c>
      <c r="E29" s="52">
        <f>SUMIFS(salestable[UnitPrice],salestable[Brand],D29,salestable[year],$D$6)</f>
        <v>14686.25</v>
      </c>
      <c r="G29" s="39" t="s">
        <v>234</v>
      </c>
      <c r="H29" s="63">
        <f>SUMIFS(salestable[Quantity],salestable[ProductName],G29,salestable[year],$D$6)</f>
        <v>42</v>
      </c>
    </row>
    <row r="30" spans="1:8" x14ac:dyDescent="0.25">
      <c r="A30" s="39" t="s">
        <v>37</v>
      </c>
      <c r="B30" s="52">
        <f>SUMIFS(salestable[Total Amount],salestable[ProductName],A30,salestable[year],$D$6)</f>
        <v>7237.13</v>
      </c>
      <c r="G30" s="39" t="s">
        <v>245</v>
      </c>
      <c r="H30" s="63">
        <f>SUMIFS(salestable[Quantity],salestable[ProductName],G30,salestable[year],$D$6)</f>
        <v>37</v>
      </c>
    </row>
    <row r="31" spans="1:8" x14ac:dyDescent="0.25">
      <c r="A31" s="38" t="s">
        <v>49</v>
      </c>
      <c r="B31" s="52">
        <f>SUMIFS(salestable[Total Amount],salestable[ProductName],A31,salestable[year],$D$6)</f>
        <v>9627</v>
      </c>
      <c r="G31" s="39" t="s">
        <v>255</v>
      </c>
      <c r="H31" s="63">
        <f>SUMIFS(salestable[Quantity],salestable[ProductName],G31,salestable[year],$D$6)</f>
        <v>25</v>
      </c>
    </row>
    <row r="32" spans="1:8" x14ac:dyDescent="0.25">
      <c r="A32" s="39" t="s">
        <v>57</v>
      </c>
      <c r="B32" s="52">
        <f>SUMIFS(salestable[Total Amount],salestable[ProductName],A32,salestable[year],$D$6)</f>
        <v>10428.75</v>
      </c>
      <c r="G32" s="38" t="s">
        <v>262</v>
      </c>
      <c r="H32" s="63">
        <f>SUMIFS(salestable[Quantity],salestable[ProductName],G32,salestable[year],$D$6)</f>
        <v>31</v>
      </c>
    </row>
    <row r="33" spans="1:8" x14ac:dyDescent="0.25">
      <c r="A33" s="38" t="s">
        <v>67</v>
      </c>
      <c r="B33" s="52">
        <f>SUMIFS(salestable[Total Amount],salestable[ProductName],A33,salestable[year],$D$6)</f>
        <v>9813.119999999999</v>
      </c>
      <c r="G33" s="38" t="s">
        <v>281</v>
      </c>
      <c r="H33" s="63">
        <f>SUMIFS(salestable[Quantity],salestable[ProductName],G33,salestable[year],$D$6)</f>
        <v>29</v>
      </c>
    </row>
    <row r="34" spans="1:8" x14ac:dyDescent="0.25">
      <c r="A34" s="39" t="s">
        <v>78</v>
      </c>
      <c r="B34" s="52">
        <f>SUMIFS(salestable[Total Amount],salestable[ProductName],A34,salestable[year],$D$6)</f>
        <v>15763.870000000003</v>
      </c>
      <c r="G34" s="39" t="s">
        <v>287</v>
      </c>
      <c r="H34" s="63">
        <f>SUMIFS(salestable[Quantity],salestable[ProductName],G34,salestable[year],$D$6)</f>
        <v>22</v>
      </c>
    </row>
    <row r="35" spans="1:8" x14ac:dyDescent="0.25">
      <c r="A35" s="38" t="s">
        <v>88</v>
      </c>
      <c r="B35" s="52">
        <f>SUMIFS(salestable[Total Amount],salestable[ProductName],A35,salestable[year],$D$6)</f>
        <v>12770.88</v>
      </c>
      <c r="G35" s="39" t="s">
        <v>303</v>
      </c>
      <c r="H35" s="63">
        <f>SUMIFS(salestable[Quantity],salestable[ProductName],G35,salestable[year],$D$6)</f>
        <v>31</v>
      </c>
    </row>
    <row r="36" spans="1:8" x14ac:dyDescent="0.25">
      <c r="A36" s="39" t="s">
        <v>97</v>
      </c>
      <c r="B36" s="52">
        <f>SUMIFS(salestable[Total Amount],salestable[ProductName],A36,salestable[year],$D$6)</f>
        <v>6083.15</v>
      </c>
      <c r="G36" s="39" t="s">
        <v>320</v>
      </c>
      <c r="H36" s="63">
        <f>SUMIFS(salestable[Quantity],salestable[ProductName],G36,salestable[year],$D$6)</f>
        <v>33</v>
      </c>
    </row>
    <row r="37" spans="1:8" x14ac:dyDescent="0.25">
      <c r="A37" s="38" t="s">
        <v>107</v>
      </c>
      <c r="B37" s="52">
        <f>SUMIFS(salestable[Total Amount],salestable[ProductName],A37,salestable[year],$D$6)</f>
        <v>14162.31</v>
      </c>
      <c r="G37" s="39" t="s">
        <v>338</v>
      </c>
      <c r="H37" s="63">
        <f>SUMIFS(salestable[Quantity],salestable[ProductName],G37,salestable[year],$D$6)</f>
        <v>26</v>
      </c>
    </row>
    <row r="38" spans="1:8" x14ac:dyDescent="0.25">
      <c r="A38" s="39" t="s">
        <v>115</v>
      </c>
      <c r="B38" s="52">
        <f>SUMIFS(salestable[Total Amount],salestable[ProductName],A38,salestable[year],$D$6)</f>
        <v>8346.6999999999989</v>
      </c>
      <c r="G38" s="38" t="s">
        <v>353</v>
      </c>
      <c r="H38" s="63">
        <f>SUMIFS(salestable[Quantity],salestable[ProductName],G38,salestable[year],$D$6)</f>
        <v>39</v>
      </c>
    </row>
    <row r="39" spans="1:8" x14ac:dyDescent="0.25">
      <c r="A39" s="38" t="s">
        <v>122</v>
      </c>
      <c r="B39" s="52">
        <f>SUMIFS(salestable[Total Amount],salestable[ProductName],A39,salestable[year],$D$6)</f>
        <v>6575.11</v>
      </c>
      <c r="G39" s="39" t="s">
        <v>359</v>
      </c>
      <c r="H39" s="63">
        <f>SUMIFS(salestable[Quantity],salestable[ProductName],G39,salestable[year],$D$6)</f>
        <v>25</v>
      </c>
    </row>
    <row r="40" spans="1:8" x14ac:dyDescent="0.25">
      <c r="A40" s="39" t="s">
        <v>131</v>
      </c>
      <c r="B40" s="52">
        <f>SUMIFS(salestable[Total Amount],salestable[ProductName],A40,salestable[year],$D$6)</f>
        <v>9694.2299999999977</v>
      </c>
      <c r="G40" s="39" t="s">
        <v>375</v>
      </c>
      <c r="H40" s="63">
        <f>SUMIFS(salestable[Quantity],salestable[ProductName],G40,salestable[year],$D$6)</f>
        <v>28</v>
      </c>
    </row>
    <row r="41" spans="1:8" x14ac:dyDescent="0.25">
      <c r="A41" s="38" t="s">
        <v>138</v>
      </c>
      <c r="B41" s="52">
        <f>SUMIFS(salestable[Total Amount],salestable[ProductName],A41,salestable[year],$D$6)</f>
        <v>12160.289999999999</v>
      </c>
      <c r="G41" s="38" t="s">
        <v>381</v>
      </c>
      <c r="H41" s="63">
        <f>SUMIFS(salestable[Quantity],salestable[ProductName],G41,salestable[year],$D$6)</f>
        <v>42</v>
      </c>
    </row>
    <row r="42" spans="1:8" x14ac:dyDescent="0.25">
      <c r="A42" s="38" t="s">
        <v>152</v>
      </c>
      <c r="B42" s="52">
        <f>SUMIFS(salestable[Total Amount],salestable[ProductName],A42,salestable[year],$D$6)</f>
        <v>9955.369999999999</v>
      </c>
      <c r="G42" s="39" t="s">
        <v>387</v>
      </c>
      <c r="H42" s="63">
        <f>SUMIFS(salestable[Quantity],salestable[ProductName],G42,salestable[year],$D$6)</f>
        <v>19</v>
      </c>
    </row>
    <row r="43" spans="1:8" x14ac:dyDescent="0.25">
      <c r="A43" s="38" t="s">
        <v>165</v>
      </c>
      <c r="B43" s="52">
        <f>SUMIFS(salestable[Total Amount],salestable[ProductName],A43,salestable[year],$D$6)</f>
        <v>6648.01</v>
      </c>
      <c r="G43" s="38" t="s">
        <v>392</v>
      </c>
      <c r="H43" s="63">
        <f>SUMIFS(salestable[Quantity],salestable[ProductName],G43,salestable[year],$D$6)</f>
        <v>49</v>
      </c>
    </row>
    <row r="44" spans="1:8" x14ac:dyDescent="0.25">
      <c r="A44" s="39" t="s">
        <v>173</v>
      </c>
      <c r="B44" s="52">
        <f>SUMIFS(salestable[Total Amount],salestable[ProductName],A44,salestable[year],$D$6)</f>
        <v>7122.7299999999987</v>
      </c>
      <c r="G44" s="38" t="s">
        <v>401</v>
      </c>
      <c r="H44" s="63">
        <f>SUMIFS(salestable[Quantity],salestable[ProductName],G44,salestable[year],$D$6)</f>
        <v>33</v>
      </c>
    </row>
    <row r="45" spans="1:8" x14ac:dyDescent="0.25">
      <c r="A45" s="38" t="s">
        <v>179</v>
      </c>
      <c r="B45" s="52">
        <f>SUMIFS(salestable[Total Amount],salestable[ProductName],A45,salestable[year],$D$6)</f>
        <v>4299.51</v>
      </c>
      <c r="G45" s="39" t="s">
        <v>435</v>
      </c>
      <c r="H45" s="63">
        <f>SUMIFS(salestable[Quantity],salestable[ProductName],G45,salestable[year],$D$6)</f>
        <v>27</v>
      </c>
    </row>
    <row r="46" spans="1:8" x14ac:dyDescent="0.25">
      <c r="A46" s="39" t="s">
        <v>197</v>
      </c>
      <c r="B46" s="52">
        <f>SUMIFS(salestable[Total Amount],salestable[ProductName],A46,salestable[year],$D$6)</f>
        <v>11298.039999999999</v>
      </c>
      <c r="G46" s="38" t="s">
        <v>457</v>
      </c>
      <c r="H46" s="63">
        <f>SUMIFS(salestable[Quantity],salestable[ProductName],G46,salestable[year],$D$6)</f>
        <v>40</v>
      </c>
    </row>
    <row r="47" spans="1:8" x14ac:dyDescent="0.25">
      <c r="A47" s="38" t="s">
        <v>203</v>
      </c>
      <c r="B47" s="52">
        <f>SUMIFS(salestable[Total Amount],salestable[ProductName],A47,salestable[year],$D$6)</f>
        <v>18576.41</v>
      </c>
      <c r="G47" s="39" t="s">
        <v>470</v>
      </c>
      <c r="H47" s="63">
        <f>SUMIFS(salestable[Quantity],salestable[ProductName],G47,salestable[year],$D$6)</f>
        <v>24</v>
      </c>
    </row>
    <row r="48" spans="1:8" x14ac:dyDescent="0.25">
      <c r="A48" s="39" t="s">
        <v>209</v>
      </c>
      <c r="B48" s="52">
        <f>SUMIFS(salestable[Total Amount],salestable[ProductName],A48,salestable[year],$D$6)</f>
        <v>8402.18</v>
      </c>
      <c r="G48" s="39" t="s">
        <v>493</v>
      </c>
      <c r="H48" s="63">
        <f>SUMIFS(salestable[Quantity],salestable[ProductName],G48,salestable[year],$D$6)</f>
        <v>40</v>
      </c>
    </row>
    <row r="49" spans="1:8" x14ac:dyDescent="0.25">
      <c r="A49" s="38" t="s">
        <v>216</v>
      </c>
      <c r="B49" s="52">
        <f>SUMIFS(salestable[Total Amount],salestable[ProductName],A49,salestable[year],$D$6)</f>
        <v>9363.59</v>
      </c>
      <c r="G49" s="39" t="s">
        <v>522</v>
      </c>
      <c r="H49" s="63">
        <f>SUMIFS(salestable[Quantity],salestable[ProductName],G49,salestable[year],$D$6)</f>
        <v>37</v>
      </c>
    </row>
    <row r="50" spans="1:8" x14ac:dyDescent="0.25">
      <c r="A50" s="38" t="s">
        <v>227</v>
      </c>
      <c r="B50" s="52">
        <f>SUMIFS(salestable[Total Amount],salestable[ProductName],A50,salestable[year],$D$6)</f>
        <v>9675.64</v>
      </c>
      <c r="G50" s="39" t="s">
        <v>531</v>
      </c>
      <c r="H50" s="63">
        <f>SUMIFS(salestable[Quantity],salestable[ProductName],G50,salestable[year],$D$6)</f>
        <v>43</v>
      </c>
    </row>
    <row r="51" spans="1:8" x14ac:dyDescent="0.25">
      <c r="A51" s="39" t="s">
        <v>234</v>
      </c>
      <c r="B51" s="52">
        <f>SUMIFS(salestable[Total Amount],salestable[ProductName],A51,salestable[year],$D$6)</f>
        <v>13449.25</v>
      </c>
      <c r="G51" s="39" t="s">
        <v>575</v>
      </c>
      <c r="H51" s="63">
        <f>SUMIFS(salestable[Quantity],salestable[ProductName],G51,salestable[year],$D$6)</f>
        <v>13</v>
      </c>
    </row>
    <row r="52" spans="1:8" x14ac:dyDescent="0.25">
      <c r="A52" s="39" t="s">
        <v>245</v>
      </c>
      <c r="B52" s="52">
        <f>SUMIFS(salestable[Total Amount],salestable[ProductName],A52,salestable[year],$D$6)</f>
        <v>6522.9299999999985</v>
      </c>
      <c r="G52" s="38" t="s">
        <v>593</v>
      </c>
      <c r="H52" s="63">
        <f>SUMIFS(salestable[Quantity],salestable[ProductName],G52,salestable[year],$D$6)</f>
        <v>30</v>
      </c>
    </row>
    <row r="53" spans="1:8" x14ac:dyDescent="0.25">
      <c r="A53" s="39" t="s">
        <v>255</v>
      </c>
      <c r="B53" s="52">
        <f>SUMIFS(salestable[Total Amount],salestable[ProductName],A53,salestable[year],$D$6)</f>
        <v>7181.81</v>
      </c>
      <c r="G53" s="39" t="s">
        <v>676</v>
      </c>
      <c r="H53" s="63">
        <f>SUMIFS(salestable[Quantity],salestable[ProductName],G53,salestable[year],$D$6)</f>
        <v>38</v>
      </c>
    </row>
    <row r="54" spans="1:8" x14ac:dyDescent="0.25">
      <c r="A54" s="38" t="s">
        <v>262</v>
      </c>
      <c r="B54" s="52">
        <f>SUMIFS(salestable[Total Amount],salestable[ProductName],A54,salestable[year],$D$6)</f>
        <v>11857.890000000001</v>
      </c>
      <c r="G54" s="39" t="s">
        <v>784</v>
      </c>
      <c r="H54" s="63">
        <f>SUMIFS(salestable[Quantity],salestable[ProductName],G54,salestable[year],$D$6)</f>
        <v>43</v>
      </c>
    </row>
    <row r="55" spans="1:8" x14ac:dyDescent="0.25">
      <c r="A55" s="38" t="s">
        <v>281</v>
      </c>
      <c r="B55" s="52">
        <f>SUMIFS(salestable[Total Amount],salestable[ProductName],A55,salestable[year],$D$6)</f>
        <v>8291.5499999999993</v>
      </c>
      <c r="G55" s="39" t="s">
        <v>813</v>
      </c>
      <c r="H55" s="63">
        <f>SUMIFS(salestable[Quantity],salestable[ProductName],G55,salestable[year],$D$6)</f>
        <v>49</v>
      </c>
    </row>
    <row r="56" spans="1:8" x14ac:dyDescent="0.25">
      <c r="A56" s="39" t="s">
        <v>287</v>
      </c>
      <c r="B56" s="52">
        <f>SUMIFS(salestable[Total Amount],salestable[ProductName],A56,salestable[year],$D$6)</f>
        <v>3848.19</v>
      </c>
      <c r="G56" s="38" t="s">
        <v>946</v>
      </c>
      <c r="H56" s="63">
        <f>SUMIFS(salestable[Quantity],salestable[ProductName],G56,salestable[year],$D$6)</f>
        <v>40</v>
      </c>
    </row>
    <row r="57" spans="1:8" x14ac:dyDescent="0.25">
      <c r="A57" s="39" t="s">
        <v>303</v>
      </c>
      <c r="B57" s="52">
        <f>SUMIFS(salestable[Total Amount],salestable[ProductName],A57,salestable[year],$D$6)</f>
        <v>10241.840000000002</v>
      </c>
    </row>
    <row r="58" spans="1:8" x14ac:dyDescent="0.25">
      <c r="A58" s="39" t="s">
        <v>320</v>
      </c>
      <c r="B58" s="52">
        <f>SUMIFS(salestable[Total Amount],salestable[ProductName],A58,salestable[year],$D$6)</f>
        <v>9018.0299999999988</v>
      </c>
    </row>
    <row r="59" spans="1:8" x14ac:dyDescent="0.25">
      <c r="A59" s="39" t="s">
        <v>338</v>
      </c>
      <c r="B59" s="52">
        <f>SUMIFS(salestable[Total Amount],salestable[ProductName],A59,salestable[year],$D$6)</f>
        <v>9361.1200000000026</v>
      </c>
    </row>
    <row r="60" spans="1:8" x14ac:dyDescent="0.25">
      <c r="A60" s="38" t="s">
        <v>353</v>
      </c>
      <c r="B60" s="52">
        <f>SUMIFS(salestable[Total Amount],salestable[ProductName],A60,salestable[year],$D$6)</f>
        <v>12217.65</v>
      </c>
    </row>
    <row r="61" spans="1:8" x14ac:dyDescent="0.25">
      <c r="A61" s="39" t="s">
        <v>359</v>
      </c>
      <c r="B61" s="52">
        <f>SUMIFS(salestable[Total Amount],salestable[ProductName],A61,salestable[year],$D$6)</f>
        <v>7527.38</v>
      </c>
    </row>
    <row r="62" spans="1:8" x14ac:dyDescent="0.25">
      <c r="A62" s="39" t="s">
        <v>375</v>
      </c>
      <c r="B62" s="52">
        <f>SUMIFS(salestable[Total Amount],salestable[ProductName],A62,salestable[year],$D$6)</f>
        <v>8127.53</v>
      </c>
    </row>
    <row r="63" spans="1:8" x14ac:dyDescent="0.25">
      <c r="A63" s="38" t="s">
        <v>381</v>
      </c>
      <c r="B63" s="52">
        <f>SUMIFS(salestable[Total Amount],salestable[ProductName],A63,salestable[year],$D$6)</f>
        <v>11887.9</v>
      </c>
    </row>
    <row r="64" spans="1:8" x14ac:dyDescent="0.25">
      <c r="A64" s="39" t="s">
        <v>387</v>
      </c>
      <c r="B64" s="52">
        <f>SUMIFS(salestable[Total Amount],salestable[ProductName],A64,salestable[year],$D$6)</f>
        <v>6949.0399999999991</v>
      </c>
    </row>
    <row r="65" spans="1:2" x14ac:dyDescent="0.25">
      <c r="A65" s="38" t="s">
        <v>392</v>
      </c>
      <c r="B65" s="52">
        <f>SUMIFS(salestable[Total Amount],salestable[ProductName],A65,salestable[year],$D$6)</f>
        <v>13604.039999999997</v>
      </c>
    </row>
    <row r="66" spans="1:2" x14ac:dyDescent="0.25">
      <c r="A66" s="38" t="s">
        <v>401</v>
      </c>
      <c r="B66" s="52">
        <f>SUMIFS(salestable[Total Amount],salestable[ProductName],A66,salestable[year],$D$6)</f>
        <v>13622.230000000001</v>
      </c>
    </row>
    <row r="67" spans="1:2" x14ac:dyDescent="0.25">
      <c r="A67" s="39" t="s">
        <v>435</v>
      </c>
      <c r="B67" s="52">
        <f>SUMIFS(salestable[Total Amount],salestable[ProductName],A67,salestable[year],$D$6)</f>
        <v>7454.08</v>
      </c>
    </row>
    <row r="68" spans="1:2" x14ac:dyDescent="0.25">
      <c r="A68" s="38" t="s">
        <v>457</v>
      </c>
      <c r="B68" s="52">
        <f>SUMIFS(salestable[Total Amount],salestable[ProductName],A68,salestable[year],$D$6)</f>
        <v>14023.539999999999</v>
      </c>
    </row>
    <row r="69" spans="1:2" x14ac:dyDescent="0.25">
      <c r="A69" s="39" t="s">
        <v>470</v>
      </c>
      <c r="B69" s="52">
        <f>SUMIFS(salestable[Total Amount],salestable[ProductName],A69,salestable[year],$D$6)</f>
        <v>7078.5600000000013</v>
      </c>
    </row>
    <row r="70" spans="1:2" x14ac:dyDescent="0.25">
      <c r="A70" s="39" t="s">
        <v>493</v>
      </c>
      <c r="B70" s="52">
        <f>SUMIFS(salestable[Total Amount],salestable[ProductName],A70,salestable[year],$D$6)</f>
        <v>13844.980000000001</v>
      </c>
    </row>
    <row r="71" spans="1:2" x14ac:dyDescent="0.25">
      <c r="A71" s="39" t="s">
        <v>522</v>
      </c>
      <c r="B71" s="52">
        <f>SUMIFS(salestable[Total Amount],salestable[ProductName],A71,salestable[year],$D$6)</f>
        <v>13294.789999999999</v>
      </c>
    </row>
    <row r="72" spans="1:2" x14ac:dyDescent="0.25">
      <c r="A72" s="39" t="s">
        <v>531</v>
      </c>
      <c r="B72" s="52">
        <f>SUMIFS(salestable[Total Amount],salestable[ProductName],A72,salestable[year],$D$6)</f>
        <v>9260.8199999999979</v>
      </c>
    </row>
    <row r="73" spans="1:2" x14ac:dyDescent="0.25">
      <c r="A73" s="39" t="s">
        <v>575</v>
      </c>
      <c r="B73" s="52">
        <f>SUMIFS(salestable[Total Amount],salestable[ProductName],A73,salestable[year],$D$6)</f>
        <v>1570.0600000000002</v>
      </c>
    </row>
    <row r="74" spans="1:2" x14ac:dyDescent="0.25">
      <c r="A74" s="38" t="s">
        <v>593</v>
      </c>
      <c r="B74" s="52">
        <f>SUMIFS(salestable[Total Amount],salestable[ProductName],A74,salestable[year],$D$6)</f>
        <v>10061.659999999998</v>
      </c>
    </row>
    <row r="75" spans="1:2" x14ac:dyDescent="0.25">
      <c r="A75" s="39" t="s">
        <v>676</v>
      </c>
      <c r="B75" s="52">
        <f>SUMIFS(salestable[Total Amount],salestable[ProductName],A75,salestable[year],$D$6)</f>
        <v>9627.5300000000007</v>
      </c>
    </row>
    <row r="76" spans="1:2" x14ac:dyDescent="0.25">
      <c r="A76" s="39" t="s">
        <v>784</v>
      </c>
      <c r="B76" s="52">
        <f>SUMIFS(salestable[Total Amount],salestable[ProductName],A76,salestable[year],$D$6)</f>
        <v>13849.810000000001</v>
      </c>
    </row>
    <row r="77" spans="1:2" x14ac:dyDescent="0.25">
      <c r="A77" s="39" t="s">
        <v>813</v>
      </c>
      <c r="B77" s="52">
        <f>SUMIFS(salestable[Total Amount],salestable[ProductName],A77,salestable[year],$D$6)</f>
        <v>13428.320000000002</v>
      </c>
    </row>
    <row r="78" spans="1:2" x14ac:dyDescent="0.25">
      <c r="A78" s="38" t="s">
        <v>946</v>
      </c>
      <c r="B78" s="52">
        <f>SUMIFS(salestable[Total Amount],salestable[ProductName],A78,salestable[year],$D$6)</f>
        <v>8507.41</v>
      </c>
    </row>
  </sheetData>
  <mergeCells count="6">
    <mergeCell ref="G6:I6"/>
    <mergeCell ref="A1:E2"/>
    <mergeCell ref="A14:B14"/>
    <mergeCell ref="D9:E9"/>
    <mergeCell ref="A27:B27"/>
    <mergeCell ref="D19:E1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5CD4-2899-47C4-9A45-954D06F98074}">
  <sheetPr codeName="Sheet4"/>
  <dimension ref="A4:B12"/>
  <sheetViews>
    <sheetView showGridLines="0" zoomScale="53" workbookViewId="0">
      <selection activeCell="A3" sqref="A3:B14"/>
    </sheetView>
  </sheetViews>
  <sheetFormatPr defaultRowHeight="15" x14ac:dyDescent="0.25"/>
  <cols>
    <col min="1" max="1" width="20.5703125" bestFit="1" customWidth="1"/>
    <col min="2" max="2" width="27.5703125" bestFit="1" customWidth="1"/>
    <col min="3" max="3" width="28.42578125" bestFit="1" customWidth="1"/>
    <col min="4" max="4" width="16.85546875" bestFit="1" customWidth="1"/>
  </cols>
  <sheetData>
    <row r="4" spans="1:2" x14ac:dyDescent="0.25">
      <c r="A4" s="5" t="s">
        <v>7835</v>
      </c>
      <c r="B4" t="s" vm="1">
        <v>7838</v>
      </c>
    </row>
    <row r="6" spans="1:2" x14ac:dyDescent="0.25">
      <c r="A6" s="5" t="s">
        <v>7833</v>
      </c>
      <c r="B6" t="s">
        <v>7847</v>
      </c>
    </row>
    <row r="7" spans="1:2" x14ac:dyDescent="0.25">
      <c r="A7" s="6" t="s">
        <v>91</v>
      </c>
      <c r="B7" s="61">
        <v>107470.72</v>
      </c>
    </row>
    <row r="8" spans="1:2" x14ac:dyDescent="0.25">
      <c r="A8" s="6" t="s">
        <v>72</v>
      </c>
      <c r="B8" s="61">
        <v>155753.96</v>
      </c>
    </row>
    <row r="9" spans="1:2" x14ac:dyDescent="0.25">
      <c r="A9" s="6" t="s">
        <v>31</v>
      </c>
      <c r="B9" s="61">
        <v>404748.79999999999</v>
      </c>
    </row>
    <row r="10" spans="1:2" x14ac:dyDescent="0.25">
      <c r="A10" s="6" t="s">
        <v>235</v>
      </c>
      <c r="B10" s="61">
        <v>145929.43</v>
      </c>
    </row>
    <row r="11" spans="1:2" x14ac:dyDescent="0.25">
      <c r="A11" s="6" t="s">
        <v>43</v>
      </c>
      <c r="B11" s="61">
        <v>1889009.94</v>
      </c>
    </row>
    <row r="12" spans="1:2" x14ac:dyDescent="0.25">
      <c r="A12" s="6" t="s">
        <v>7834</v>
      </c>
      <c r="B12" s="61">
        <v>2702912.85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19D6-5876-42DF-B6CB-6E574B8107C6}">
  <sheetPr codeName="Sheet5"/>
  <dimension ref="A1:B14"/>
  <sheetViews>
    <sheetView workbookViewId="0">
      <selection activeCell="J18" sqref="J18"/>
    </sheetView>
  </sheetViews>
  <sheetFormatPr defaultRowHeight="15" x14ac:dyDescent="0.25"/>
  <cols>
    <col min="1" max="1" width="13.42578125" bestFit="1" customWidth="1"/>
    <col min="2" max="2" width="16.140625" bestFit="1" customWidth="1"/>
  </cols>
  <sheetData>
    <row r="1" spans="1:2" x14ac:dyDescent="0.25">
      <c r="A1" s="5" t="s">
        <v>7835</v>
      </c>
      <c r="B1" t="s">
        <v>7836</v>
      </c>
    </row>
    <row r="3" spans="1:2" x14ac:dyDescent="0.25">
      <c r="A3" s="5" t="s">
        <v>7833</v>
      </c>
      <c r="B3" t="s">
        <v>7837</v>
      </c>
    </row>
    <row r="4" spans="1:2" x14ac:dyDescent="0.25">
      <c r="A4" s="6" t="s">
        <v>109</v>
      </c>
      <c r="B4" s="3">
        <v>99206.449999999968</v>
      </c>
    </row>
    <row r="5" spans="1:2" x14ac:dyDescent="0.25">
      <c r="A5" s="6" t="s">
        <v>26</v>
      </c>
      <c r="B5" s="3">
        <v>95320.349999999991</v>
      </c>
    </row>
    <row r="6" spans="1:2" x14ac:dyDescent="0.25">
      <c r="A6" s="6" t="s">
        <v>263</v>
      </c>
      <c r="B6" s="3">
        <v>86930.690000000046</v>
      </c>
    </row>
    <row r="7" spans="1:2" x14ac:dyDescent="0.25">
      <c r="A7" s="6" t="s">
        <v>256</v>
      </c>
      <c r="B7" s="3">
        <v>90951.679999999978</v>
      </c>
    </row>
    <row r="8" spans="1:2" x14ac:dyDescent="0.25">
      <c r="A8" s="6" t="s">
        <v>123</v>
      </c>
      <c r="B8" s="3">
        <v>85000.99</v>
      </c>
    </row>
    <row r="9" spans="1:2" x14ac:dyDescent="0.25">
      <c r="A9" s="6" t="s">
        <v>68</v>
      </c>
      <c r="B9" s="3">
        <v>91272.900000000081</v>
      </c>
    </row>
    <row r="10" spans="1:2" x14ac:dyDescent="0.25">
      <c r="A10" s="6" t="s">
        <v>354</v>
      </c>
      <c r="B10" s="3">
        <v>76162.600000000035</v>
      </c>
    </row>
    <row r="11" spans="1:2" x14ac:dyDescent="0.25">
      <c r="A11" s="6" t="s">
        <v>79</v>
      </c>
      <c r="B11" s="3">
        <v>90603.449999999953</v>
      </c>
    </row>
    <row r="12" spans="1:2" x14ac:dyDescent="0.25">
      <c r="A12" s="6" t="s">
        <v>39</v>
      </c>
      <c r="B12" s="3">
        <v>85903.849999999948</v>
      </c>
    </row>
    <row r="13" spans="1:2" x14ac:dyDescent="0.25">
      <c r="A13" s="6" t="s">
        <v>58</v>
      </c>
      <c r="B13" s="3">
        <v>91429.850000000035</v>
      </c>
    </row>
    <row r="14" spans="1:2" x14ac:dyDescent="0.25">
      <c r="A14" s="6" t="s">
        <v>7834</v>
      </c>
      <c r="B14" s="3">
        <v>892782.81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BFDB-B84B-440A-82A2-21E7D29EF441}">
  <sheetPr codeName="Sheet6"/>
  <dimension ref="B7:C58"/>
  <sheetViews>
    <sheetView zoomScale="65" workbookViewId="0">
      <selection activeCell="B7" sqref="B7:C58"/>
    </sheetView>
  </sheetViews>
  <sheetFormatPr defaultRowHeight="15" x14ac:dyDescent="0.25"/>
  <cols>
    <col min="2" max="2" width="32.7109375" bestFit="1" customWidth="1"/>
    <col min="3" max="3" width="21.42578125" bestFit="1" customWidth="1"/>
    <col min="4" max="4" width="19.85546875" bestFit="1" customWidth="1"/>
    <col min="5" max="5" width="12" bestFit="1" customWidth="1"/>
    <col min="6" max="6" width="14" bestFit="1" customWidth="1"/>
    <col min="7" max="7" width="25" bestFit="1" customWidth="1"/>
    <col min="8" max="8" width="16.85546875" bestFit="1" customWidth="1"/>
    <col min="9" max="9" width="16.42578125" bestFit="1" customWidth="1"/>
    <col min="10" max="10" width="21" bestFit="1" customWidth="1"/>
    <col min="11" max="11" width="18.85546875" bestFit="1" customWidth="1"/>
    <col min="12" max="12" width="20.5703125" bestFit="1" customWidth="1"/>
    <col min="13" max="13" width="14.85546875" bestFit="1" customWidth="1"/>
    <col min="14" max="14" width="15.140625" bestFit="1" customWidth="1"/>
    <col min="15" max="15" width="14.7109375" bestFit="1" customWidth="1"/>
    <col min="16" max="16" width="19.28515625" bestFit="1" customWidth="1"/>
    <col min="17" max="17" width="23.7109375" bestFit="1" customWidth="1"/>
    <col min="18" max="18" width="18" bestFit="1" customWidth="1"/>
    <col min="19" max="19" width="19.85546875" bestFit="1" customWidth="1"/>
    <col min="20" max="21" width="20.140625" bestFit="1" customWidth="1"/>
    <col min="22" max="22" width="15.140625" bestFit="1" customWidth="1"/>
    <col min="24" max="24" width="17" bestFit="1" customWidth="1"/>
    <col min="25" max="25" width="19.7109375" bestFit="1" customWidth="1"/>
    <col min="26" max="26" width="20.85546875" bestFit="1" customWidth="1"/>
    <col min="27" max="27" width="29" bestFit="1" customWidth="1"/>
    <col min="28" max="28" width="26.5703125" bestFit="1" customWidth="1"/>
    <col min="29" max="29" width="16.140625" bestFit="1" customWidth="1"/>
    <col min="30" max="30" width="39.28515625" bestFit="1" customWidth="1"/>
    <col min="31" max="31" width="21.7109375" bestFit="1" customWidth="1"/>
    <col min="32" max="32" width="16.42578125" bestFit="1" customWidth="1"/>
    <col min="33" max="33" width="18.42578125" bestFit="1" customWidth="1"/>
    <col min="34" max="34" width="23.7109375" bestFit="1" customWidth="1"/>
    <col min="35" max="35" width="30.42578125" bestFit="1" customWidth="1"/>
    <col min="36" max="36" width="18.85546875" bestFit="1" customWidth="1"/>
    <col min="37" max="37" width="19.7109375" bestFit="1" customWidth="1"/>
    <col min="38" max="38" width="10" bestFit="1" customWidth="1"/>
    <col min="39" max="39" width="20.5703125" bestFit="1" customWidth="1"/>
    <col min="40" max="40" width="22.140625" bestFit="1" customWidth="1"/>
    <col min="41" max="41" width="23.85546875" bestFit="1" customWidth="1"/>
    <col min="42" max="42" width="16.140625" bestFit="1" customWidth="1"/>
    <col min="43" max="43" width="16" bestFit="1" customWidth="1"/>
    <col min="44" max="44" width="10.42578125" bestFit="1" customWidth="1"/>
    <col min="45" max="45" width="20.85546875" bestFit="1" customWidth="1"/>
    <col min="46" max="46" width="22.140625" bestFit="1" customWidth="1"/>
    <col min="47" max="47" width="16.85546875" bestFit="1" customWidth="1"/>
    <col min="48" max="48" width="21.7109375" bestFit="1" customWidth="1"/>
    <col min="49" max="49" width="18.5703125" bestFit="1" customWidth="1"/>
    <col min="50" max="50" width="22.5703125" bestFit="1" customWidth="1"/>
    <col min="51" max="51" width="22.7109375" bestFit="1" customWidth="1"/>
    <col min="52" max="52" width="13.28515625" bestFit="1" customWidth="1"/>
    <col min="53" max="53" width="16.140625" bestFit="1" customWidth="1"/>
  </cols>
  <sheetData>
    <row r="7" spans="2:3" x14ac:dyDescent="0.25">
      <c r="B7" s="5" t="s">
        <v>7833</v>
      </c>
      <c r="C7" t="s">
        <v>7848</v>
      </c>
    </row>
    <row r="8" spans="2:3" x14ac:dyDescent="0.25">
      <c r="B8" s="6" t="s">
        <v>216</v>
      </c>
      <c r="C8" s="61">
        <v>163</v>
      </c>
    </row>
    <row r="9" spans="2:3" x14ac:dyDescent="0.25">
      <c r="B9" s="6" t="s">
        <v>676</v>
      </c>
      <c r="C9" s="61">
        <v>191</v>
      </c>
    </row>
    <row r="10" spans="2:3" x14ac:dyDescent="0.25">
      <c r="B10" s="6" t="s">
        <v>381</v>
      </c>
      <c r="C10" s="61">
        <v>190</v>
      </c>
    </row>
    <row r="11" spans="2:3" x14ac:dyDescent="0.25">
      <c r="B11" s="6" t="s">
        <v>209</v>
      </c>
      <c r="C11" s="61">
        <v>168</v>
      </c>
    </row>
    <row r="12" spans="2:3" x14ac:dyDescent="0.25">
      <c r="B12" s="6" t="s">
        <v>946</v>
      </c>
      <c r="C12" s="61">
        <v>193</v>
      </c>
    </row>
    <row r="13" spans="2:3" x14ac:dyDescent="0.25">
      <c r="B13" s="6" t="s">
        <v>281</v>
      </c>
      <c r="C13" s="61">
        <v>202</v>
      </c>
    </row>
    <row r="14" spans="2:3" x14ac:dyDescent="0.25">
      <c r="B14" s="6" t="s">
        <v>122</v>
      </c>
      <c r="C14" s="61">
        <v>150</v>
      </c>
    </row>
    <row r="15" spans="2:3" x14ac:dyDescent="0.25">
      <c r="B15" s="6" t="s">
        <v>359</v>
      </c>
      <c r="C15" s="61">
        <v>147</v>
      </c>
    </row>
    <row r="16" spans="2:3" x14ac:dyDescent="0.25">
      <c r="B16" s="6" t="s">
        <v>78</v>
      </c>
      <c r="C16" s="61">
        <v>185</v>
      </c>
    </row>
    <row r="17" spans="2:3" x14ac:dyDescent="0.25">
      <c r="B17" s="6" t="s">
        <v>575</v>
      </c>
      <c r="C17" s="61">
        <v>151</v>
      </c>
    </row>
    <row r="18" spans="2:3" x14ac:dyDescent="0.25">
      <c r="B18" s="6" t="s">
        <v>152</v>
      </c>
      <c r="C18" s="61">
        <v>163</v>
      </c>
    </row>
    <row r="19" spans="2:3" x14ac:dyDescent="0.25">
      <c r="B19" s="6" t="s">
        <v>88</v>
      </c>
      <c r="C19" s="61">
        <v>196</v>
      </c>
    </row>
    <row r="20" spans="2:3" x14ac:dyDescent="0.25">
      <c r="B20" s="6" t="s">
        <v>24</v>
      </c>
      <c r="C20" s="61">
        <v>224</v>
      </c>
    </row>
    <row r="21" spans="2:3" x14ac:dyDescent="0.25">
      <c r="B21" s="6" t="s">
        <v>493</v>
      </c>
      <c r="C21" s="61">
        <v>214</v>
      </c>
    </row>
    <row r="22" spans="2:3" x14ac:dyDescent="0.25">
      <c r="B22" s="6" t="s">
        <v>784</v>
      </c>
      <c r="C22" s="61">
        <v>169</v>
      </c>
    </row>
    <row r="23" spans="2:3" x14ac:dyDescent="0.25">
      <c r="B23" s="6" t="s">
        <v>435</v>
      </c>
      <c r="C23" s="61">
        <v>176</v>
      </c>
    </row>
    <row r="24" spans="2:3" x14ac:dyDescent="0.25">
      <c r="B24" s="6" t="s">
        <v>255</v>
      </c>
      <c r="C24" s="61">
        <v>126</v>
      </c>
    </row>
    <row r="25" spans="2:3" x14ac:dyDescent="0.25">
      <c r="B25" s="6" t="s">
        <v>173</v>
      </c>
      <c r="C25" s="61">
        <v>185</v>
      </c>
    </row>
    <row r="26" spans="2:3" x14ac:dyDescent="0.25">
      <c r="B26" s="6" t="s">
        <v>531</v>
      </c>
      <c r="C26" s="61">
        <v>154</v>
      </c>
    </row>
    <row r="27" spans="2:3" x14ac:dyDescent="0.25">
      <c r="B27" s="6" t="s">
        <v>287</v>
      </c>
      <c r="C27" s="61">
        <v>170</v>
      </c>
    </row>
    <row r="28" spans="2:3" x14ac:dyDescent="0.25">
      <c r="B28" s="6" t="s">
        <v>97</v>
      </c>
      <c r="C28" s="61">
        <v>181</v>
      </c>
    </row>
    <row r="29" spans="2:3" x14ac:dyDescent="0.25">
      <c r="B29" s="6" t="s">
        <v>107</v>
      </c>
      <c r="C29" s="61">
        <v>182</v>
      </c>
    </row>
    <row r="30" spans="2:3" x14ac:dyDescent="0.25">
      <c r="B30" s="6" t="s">
        <v>375</v>
      </c>
      <c r="C30" s="61">
        <v>142</v>
      </c>
    </row>
    <row r="31" spans="2:3" x14ac:dyDescent="0.25">
      <c r="B31" s="6" t="s">
        <v>234</v>
      </c>
      <c r="C31" s="61">
        <v>177</v>
      </c>
    </row>
    <row r="32" spans="2:3" x14ac:dyDescent="0.25">
      <c r="B32" s="6" t="s">
        <v>470</v>
      </c>
      <c r="C32" s="61">
        <v>161</v>
      </c>
    </row>
    <row r="33" spans="2:3" x14ac:dyDescent="0.25">
      <c r="B33" s="6" t="s">
        <v>262</v>
      </c>
      <c r="C33" s="61">
        <v>208</v>
      </c>
    </row>
    <row r="34" spans="2:3" x14ac:dyDescent="0.25">
      <c r="B34" s="6" t="s">
        <v>37</v>
      </c>
      <c r="C34" s="61">
        <v>179</v>
      </c>
    </row>
    <row r="35" spans="2:3" x14ac:dyDescent="0.25">
      <c r="B35" s="6" t="s">
        <v>338</v>
      </c>
      <c r="C35" s="61">
        <v>205</v>
      </c>
    </row>
    <row r="36" spans="2:3" x14ac:dyDescent="0.25">
      <c r="B36" s="6" t="s">
        <v>353</v>
      </c>
      <c r="C36" s="61">
        <v>204</v>
      </c>
    </row>
    <row r="37" spans="2:3" x14ac:dyDescent="0.25">
      <c r="B37" s="6" t="s">
        <v>813</v>
      </c>
      <c r="C37" s="61">
        <v>195</v>
      </c>
    </row>
    <row r="38" spans="2:3" x14ac:dyDescent="0.25">
      <c r="B38" s="6" t="s">
        <v>245</v>
      </c>
      <c r="C38" s="61">
        <v>178</v>
      </c>
    </row>
    <row r="39" spans="2:3" x14ac:dyDescent="0.25">
      <c r="B39" s="6" t="s">
        <v>320</v>
      </c>
      <c r="C39" s="61">
        <v>158</v>
      </c>
    </row>
    <row r="40" spans="2:3" x14ac:dyDescent="0.25">
      <c r="B40" s="6" t="s">
        <v>49</v>
      </c>
      <c r="C40" s="61">
        <v>163</v>
      </c>
    </row>
    <row r="41" spans="2:3" x14ac:dyDescent="0.25">
      <c r="B41" s="6" t="s">
        <v>131</v>
      </c>
      <c r="C41" s="61">
        <v>180</v>
      </c>
    </row>
    <row r="42" spans="2:3" x14ac:dyDescent="0.25">
      <c r="B42" s="6" t="s">
        <v>179</v>
      </c>
      <c r="C42" s="61">
        <v>218</v>
      </c>
    </row>
    <row r="43" spans="2:3" x14ac:dyDescent="0.25">
      <c r="B43" s="6" t="s">
        <v>392</v>
      </c>
      <c r="C43" s="61">
        <v>195</v>
      </c>
    </row>
    <row r="44" spans="2:3" x14ac:dyDescent="0.25">
      <c r="B44" s="6" t="s">
        <v>165</v>
      </c>
      <c r="C44" s="61">
        <v>193</v>
      </c>
    </row>
    <row r="45" spans="2:3" x14ac:dyDescent="0.25">
      <c r="B45" s="6" t="s">
        <v>227</v>
      </c>
      <c r="C45" s="61">
        <v>212</v>
      </c>
    </row>
    <row r="46" spans="2:3" x14ac:dyDescent="0.25">
      <c r="B46" s="6" t="s">
        <v>203</v>
      </c>
      <c r="C46" s="61">
        <v>206</v>
      </c>
    </row>
    <row r="47" spans="2:3" x14ac:dyDescent="0.25">
      <c r="B47" s="6" t="s">
        <v>197</v>
      </c>
      <c r="C47" s="61">
        <v>188</v>
      </c>
    </row>
    <row r="48" spans="2:3" x14ac:dyDescent="0.25">
      <c r="B48" s="6" t="s">
        <v>457</v>
      </c>
      <c r="C48" s="61">
        <v>203</v>
      </c>
    </row>
    <row r="49" spans="2:3" x14ac:dyDescent="0.25">
      <c r="B49" s="6" t="s">
        <v>67</v>
      </c>
      <c r="C49" s="61">
        <v>164</v>
      </c>
    </row>
    <row r="50" spans="2:3" x14ac:dyDescent="0.25">
      <c r="B50" s="6" t="s">
        <v>401</v>
      </c>
      <c r="C50" s="61">
        <v>160</v>
      </c>
    </row>
    <row r="51" spans="2:3" x14ac:dyDescent="0.25">
      <c r="B51" s="6" t="s">
        <v>138</v>
      </c>
      <c r="C51" s="61">
        <v>215</v>
      </c>
    </row>
    <row r="52" spans="2:3" x14ac:dyDescent="0.25">
      <c r="B52" s="6" t="s">
        <v>303</v>
      </c>
      <c r="C52" s="61">
        <v>203</v>
      </c>
    </row>
    <row r="53" spans="2:3" x14ac:dyDescent="0.25">
      <c r="B53" s="6" t="s">
        <v>57</v>
      </c>
      <c r="C53" s="61">
        <v>162</v>
      </c>
    </row>
    <row r="54" spans="2:3" x14ac:dyDescent="0.25">
      <c r="B54" s="6" t="s">
        <v>387</v>
      </c>
      <c r="C54" s="61">
        <v>170</v>
      </c>
    </row>
    <row r="55" spans="2:3" x14ac:dyDescent="0.25">
      <c r="B55" s="6" t="s">
        <v>522</v>
      </c>
      <c r="C55" s="61">
        <v>154</v>
      </c>
    </row>
    <row r="56" spans="2:3" x14ac:dyDescent="0.25">
      <c r="B56" s="6" t="s">
        <v>115</v>
      </c>
      <c r="C56" s="61">
        <v>190</v>
      </c>
    </row>
    <row r="57" spans="2:3" x14ac:dyDescent="0.25">
      <c r="B57" s="6" t="s">
        <v>593</v>
      </c>
      <c r="C57" s="61">
        <v>159</v>
      </c>
    </row>
    <row r="58" spans="2:3" x14ac:dyDescent="0.25">
      <c r="B58" s="6" t="s">
        <v>7834</v>
      </c>
      <c r="C58" s="61">
        <v>9022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FE2F-D1FB-4817-8266-E4641B07FBAA}">
  <sheetPr codeName="Sheet7"/>
  <dimension ref="A3:B9"/>
  <sheetViews>
    <sheetView tabSelected="1" zoomScale="85" workbookViewId="0">
      <selection activeCell="G21" sqref="G21"/>
    </sheetView>
  </sheetViews>
  <sheetFormatPr defaultRowHeight="15" x14ac:dyDescent="0.25"/>
  <cols>
    <col min="1" max="1" width="13.42578125" bestFit="1" customWidth="1"/>
    <col min="2" max="2" width="19.42578125" bestFit="1" customWidth="1"/>
    <col min="3" max="4" width="20.140625" bestFit="1" customWidth="1"/>
    <col min="5" max="5" width="16.85546875" bestFit="1" customWidth="1"/>
    <col min="6" max="8" width="11.28515625" bestFit="1" customWidth="1"/>
    <col min="9" max="13" width="10" bestFit="1" customWidth="1"/>
    <col min="14" max="14" width="9" bestFit="1" customWidth="1"/>
    <col min="15" max="15" width="11.28515625" bestFit="1" customWidth="1"/>
    <col min="16" max="17" width="5" bestFit="1" customWidth="1"/>
    <col min="18" max="24" width="6" bestFit="1" customWidth="1"/>
    <col min="25" max="25" width="5" bestFit="1" customWidth="1"/>
    <col min="26" max="48" width="6" bestFit="1" customWidth="1"/>
    <col min="49" max="49" width="7" bestFit="1" customWidth="1"/>
    <col min="50" max="67" width="6" bestFit="1" customWidth="1"/>
    <col min="68" max="68" width="7" bestFit="1" customWidth="1"/>
    <col min="69" max="76" width="6" bestFit="1" customWidth="1"/>
    <col min="77" max="77" width="7" bestFit="1" customWidth="1"/>
    <col min="78" max="87" width="6" bestFit="1" customWidth="1"/>
    <col min="88" max="88" width="7" bestFit="1" customWidth="1"/>
    <col min="89" max="89" width="6" bestFit="1" customWidth="1"/>
    <col min="90" max="90" width="7" bestFit="1" customWidth="1"/>
    <col min="91" max="91" width="6" bestFit="1" customWidth="1"/>
    <col min="92" max="92" width="7" bestFit="1" customWidth="1"/>
    <col min="93" max="93" width="6" bestFit="1" customWidth="1"/>
    <col min="94" max="94" width="7" bestFit="1" customWidth="1"/>
    <col min="95" max="98" width="6" bestFit="1" customWidth="1"/>
    <col min="99" max="99" width="7" bestFit="1" customWidth="1"/>
    <col min="100" max="103" width="6" bestFit="1" customWidth="1"/>
    <col min="104" max="104" width="7" bestFit="1" customWidth="1"/>
    <col min="105" max="107" width="6" bestFit="1" customWidth="1"/>
    <col min="108" max="110" width="7" bestFit="1" customWidth="1"/>
    <col min="111" max="113" width="6" bestFit="1" customWidth="1"/>
    <col min="114" max="114" width="7" bestFit="1" customWidth="1"/>
    <col min="115" max="117" width="6" bestFit="1" customWidth="1"/>
    <col min="118" max="118" width="7" bestFit="1" customWidth="1"/>
    <col min="119" max="122" width="6" bestFit="1" customWidth="1"/>
    <col min="123" max="124" width="7" bestFit="1" customWidth="1"/>
    <col min="125" max="125" width="6" bestFit="1" customWidth="1"/>
    <col min="126" max="126" width="7" bestFit="1" customWidth="1"/>
    <col min="127" max="128" width="6" bestFit="1" customWidth="1"/>
    <col min="129" max="129" width="7" bestFit="1" customWidth="1"/>
    <col min="130" max="135" width="6" bestFit="1" customWidth="1"/>
    <col min="136" max="136" width="7" bestFit="1" customWidth="1"/>
    <col min="137" max="138" width="6" bestFit="1" customWidth="1"/>
    <col min="139" max="140" width="7" bestFit="1" customWidth="1"/>
    <col min="141" max="141" width="6" bestFit="1" customWidth="1"/>
    <col min="142" max="142" width="7" bestFit="1" customWidth="1"/>
    <col min="143" max="143" width="6" bestFit="1" customWidth="1"/>
    <col min="144" max="147" width="7" bestFit="1" customWidth="1"/>
    <col min="148" max="149" width="6" bestFit="1" customWidth="1"/>
    <col min="150" max="150" width="7" bestFit="1" customWidth="1"/>
    <col min="151" max="152" width="6" bestFit="1" customWidth="1"/>
    <col min="153" max="153" width="7" bestFit="1" customWidth="1"/>
    <col min="154" max="154" width="6" bestFit="1" customWidth="1"/>
    <col min="155" max="157" width="7" bestFit="1" customWidth="1"/>
    <col min="158" max="158" width="6" bestFit="1" customWidth="1"/>
    <col min="159" max="160" width="7" bestFit="1" customWidth="1"/>
    <col min="161" max="161" width="6" bestFit="1" customWidth="1"/>
    <col min="162" max="162" width="7" bestFit="1" customWidth="1"/>
    <col min="163" max="163" width="6" bestFit="1" customWidth="1"/>
    <col min="164" max="164" width="7" bestFit="1" customWidth="1"/>
    <col min="165" max="165" width="6" bestFit="1" customWidth="1"/>
    <col min="166" max="166" width="7" bestFit="1" customWidth="1"/>
    <col min="167" max="170" width="6" bestFit="1" customWidth="1"/>
    <col min="171" max="173" width="7" bestFit="1" customWidth="1"/>
    <col min="174" max="174" width="6" bestFit="1" customWidth="1"/>
    <col min="175" max="181" width="7" bestFit="1" customWidth="1"/>
    <col min="182" max="182" width="6" bestFit="1" customWidth="1"/>
    <col min="183" max="185" width="7" bestFit="1" customWidth="1"/>
    <col min="186" max="187" width="6" bestFit="1" customWidth="1"/>
    <col min="188" max="189" width="7" bestFit="1" customWidth="1"/>
    <col min="190" max="190" width="6" bestFit="1" customWidth="1"/>
    <col min="191" max="191" width="7" bestFit="1" customWidth="1"/>
    <col min="192" max="192" width="6" bestFit="1" customWidth="1"/>
    <col min="193" max="193" width="7" bestFit="1" customWidth="1"/>
    <col min="194" max="194" width="6" bestFit="1" customWidth="1"/>
    <col min="195" max="197" width="7" bestFit="1" customWidth="1"/>
    <col min="198" max="198" width="6" bestFit="1" customWidth="1"/>
    <col min="199" max="200" width="7" bestFit="1" customWidth="1"/>
    <col min="201" max="201" width="6" bestFit="1" customWidth="1"/>
    <col min="202" max="202" width="7" bestFit="1" customWidth="1"/>
    <col min="203" max="203" width="6" bestFit="1" customWidth="1"/>
    <col min="204" max="204" width="7" bestFit="1" customWidth="1"/>
    <col min="205" max="205" width="6" bestFit="1" customWidth="1"/>
    <col min="206" max="206" width="7" bestFit="1" customWidth="1"/>
    <col min="207" max="207" width="6" bestFit="1" customWidth="1"/>
    <col min="208" max="209" width="7" bestFit="1" customWidth="1"/>
    <col min="210" max="210" width="6" bestFit="1" customWidth="1"/>
    <col min="211" max="211" width="7" bestFit="1" customWidth="1"/>
    <col min="212" max="212" width="6" bestFit="1" customWidth="1"/>
    <col min="213" max="216" width="7" bestFit="1" customWidth="1"/>
    <col min="217" max="217" width="6" bestFit="1" customWidth="1"/>
    <col min="218" max="220" width="7" bestFit="1" customWidth="1"/>
    <col min="221" max="223" width="6" bestFit="1" customWidth="1"/>
    <col min="224" max="230" width="7" bestFit="1" customWidth="1"/>
    <col min="231" max="233" width="6" bestFit="1" customWidth="1"/>
    <col min="234" max="245" width="7" bestFit="1" customWidth="1"/>
    <col min="246" max="247" width="6" bestFit="1" customWidth="1"/>
    <col min="248" max="248" width="7" bestFit="1" customWidth="1"/>
    <col min="249" max="249" width="6" bestFit="1" customWidth="1"/>
    <col min="250" max="251" width="7" bestFit="1" customWidth="1"/>
    <col min="252" max="252" width="6" bestFit="1" customWidth="1"/>
    <col min="253" max="253" width="7" bestFit="1" customWidth="1"/>
    <col min="254" max="255" width="6" bestFit="1" customWidth="1"/>
    <col min="256" max="256" width="7" bestFit="1" customWidth="1"/>
    <col min="257" max="258" width="6" bestFit="1" customWidth="1"/>
    <col min="259" max="262" width="7" bestFit="1" customWidth="1"/>
    <col min="263" max="263" width="6" bestFit="1" customWidth="1"/>
    <col min="264" max="272" width="7" bestFit="1" customWidth="1"/>
    <col min="273" max="273" width="6" bestFit="1" customWidth="1"/>
    <col min="274" max="280" width="7" bestFit="1" customWidth="1"/>
    <col min="281" max="281" width="6" bestFit="1" customWidth="1"/>
    <col min="282" max="285" width="7" bestFit="1" customWidth="1"/>
    <col min="286" max="286" width="6" bestFit="1" customWidth="1"/>
    <col min="287" max="290" width="7" bestFit="1" customWidth="1"/>
    <col min="291" max="292" width="6" bestFit="1" customWidth="1"/>
    <col min="293" max="295" width="7" bestFit="1" customWidth="1"/>
    <col min="296" max="296" width="6" bestFit="1" customWidth="1"/>
    <col min="297" max="303" width="7" bestFit="1" customWidth="1"/>
    <col min="304" max="304" width="6" bestFit="1" customWidth="1"/>
    <col min="305" max="318" width="7" bestFit="1" customWidth="1"/>
    <col min="319" max="319" width="6" bestFit="1" customWidth="1"/>
    <col min="320" max="322" width="7" bestFit="1" customWidth="1"/>
    <col min="323" max="324" width="6" bestFit="1" customWidth="1"/>
    <col min="325" max="325" width="7" bestFit="1" customWidth="1"/>
    <col min="326" max="327" width="6" bestFit="1" customWidth="1"/>
    <col min="328" max="329" width="7" bestFit="1" customWidth="1"/>
    <col min="330" max="330" width="6" bestFit="1" customWidth="1"/>
    <col min="331" max="333" width="7" bestFit="1" customWidth="1"/>
    <col min="334" max="334" width="6" bestFit="1" customWidth="1"/>
    <col min="335" max="341" width="7" bestFit="1" customWidth="1"/>
    <col min="342" max="342" width="6" bestFit="1" customWidth="1"/>
    <col min="343" max="343" width="5" bestFit="1" customWidth="1"/>
    <col min="344" max="350" width="7" bestFit="1" customWidth="1"/>
    <col min="351" max="352" width="6" bestFit="1" customWidth="1"/>
    <col min="353" max="358" width="7" bestFit="1" customWidth="1"/>
    <col min="359" max="359" width="6" bestFit="1" customWidth="1"/>
    <col min="360" max="364" width="7" bestFit="1" customWidth="1"/>
    <col min="365" max="365" width="6" bestFit="1" customWidth="1"/>
    <col min="366" max="366" width="7" bestFit="1" customWidth="1"/>
    <col min="367" max="367" width="6" bestFit="1" customWidth="1"/>
    <col min="368" max="370" width="7" bestFit="1" customWidth="1"/>
    <col min="371" max="371" width="6" bestFit="1" customWidth="1"/>
    <col min="372" max="378" width="7" bestFit="1" customWidth="1"/>
    <col min="379" max="380" width="6" bestFit="1" customWidth="1"/>
    <col min="381" max="383" width="7" bestFit="1" customWidth="1"/>
    <col min="384" max="384" width="6" bestFit="1" customWidth="1"/>
    <col min="385" max="387" width="7" bestFit="1" customWidth="1"/>
    <col min="388" max="389" width="6" bestFit="1" customWidth="1"/>
    <col min="390" max="392" width="7" bestFit="1" customWidth="1"/>
    <col min="393" max="394" width="6" bestFit="1" customWidth="1"/>
    <col min="395" max="400" width="7" bestFit="1" customWidth="1"/>
    <col min="401" max="401" width="6" bestFit="1" customWidth="1"/>
    <col min="402" max="404" width="7" bestFit="1" customWidth="1"/>
    <col min="405" max="405" width="6" bestFit="1" customWidth="1"/>
    <col min="406" max="413" width="7" bestFit="1" customWidth="1"/>
    <col min="414" max="416" width="6" bestFit="1" customWidth="1"/>
    <col min="417" max="421" width="7" bestFit="1" customWidth="1"/>
    <col min="422" max="422" width="6" bestFit="1" customWidth="1"/>
    <col min="423" max="423" width="7" bestFit="1" customWidth="1"/>
    <col min="424" max="424" width="6" bestFit="1" customWidth="1"/>
    <col min="425" max="429" width="7" bestFit="1" customWidth="1"/>
    <col min="430" max="430" width="6" bestFit="1" customWidth="1"/>
    <col min="431" max="433" width="7" bestFit="1" customWidth="1"/>
    <col min="434" max="434" width="6" bestFit="1" customWidth="1"/>
    <col min="435" max="435" width="7" bestFit="1" customWidth="1"/>
    <col min="436" max="436" width="6" bestFit="1" customWidth="1"/>
    <col min="437" max="461" width="7" bestFit="1" customWidth="1"/>
    <col min="462" max="462" width="6" bestFit="1" customWidth="1"/>
    <col min="463" max="472" width="7" bestFit="1" customWidth="1"/>
    <col min="473" max="473" width="6" bestFit="1" customWidth="1"/>
    <col min="474" max="484" width="7" bestFit="1" customWidth="1"/>
    <col min="485" max="485" width="6" bestFit="1" customWidth="1"/>
    <col min="486" max="488" width="7" bestFit="1" customWidth="1"/>
    <col min="489" max="489" width="6" bestFit="1" customWidth="1"/>
    <col min="490" max="492" width="7" bestFit="1" customWidth="1"/>
    <col min="493" max="493" width="6" bestFit="1" customWidth="1"/>
    <col min="494" max="495" width="7" bestFit="1" customWidth="1"/>
    <col min="496" max="496" width="6" bestFit="1" customWidth="1"/>
    <col min="497" max="561" width="7" bestFit="1" customWidth="1"/>
    <col min="562" max="562" width="8" bestFit="1" customWidth="1"/>
    <col min="563" max="658" width="7" bestFit="1" customWidth="1"/>
    <col min="659" max="659" width="6" bestFit="1" customWidth="1"/>
    <col min="660" max="675" width="7" bestFit="1" customWidth="1"/>
    <col min="676" max="676" width="8" bestFit="1" customWidth="1"/>
    <col min="677" max="730" width="7" bestFit="1" customWidth="1"/>
    <col min="731" max="731" width="8" bestFit="1" customWidth="1"/>
    <col min="732" max="777" width="7" bestFit="1" customWidth="1"/>
    <col min="778" max="778" width="6" bestFit="1" customWidth="1"/>
    <col min="779" max="781" width="7" bestFit="1" customWidth="1"/>
    <col min="782" max="782" width="6" bestFit="1" customWidth="1"/>
    <col min="783" max="787" width="7" bestFit="1" customWidth="1"/>
    <col min="788" max="788" width="8" bestFit="1" customWidth="1"/>
    <col min="789" max="912" width="7" bestFit="1" customWidth="1"/>
    <col min="913" max="913" width="8" bestFit="1" customWidth="1"/>
    <col min="914" max="934" width="7" bestFit="1" customWidth="1"/>
    <col min="935" max="935" width="8" bestFit="1" customWidth="1"/>
    <col min="936" max="938" width="7" bestFit="1" customWidth="1"/>
    <col min="939" max="939" width="8" bestFit="1" customWidth="1"/>
    <col min="940" max="954" width="7" bestFit="1" customWidth="1"/>
    <col min="955" max="955" width="8" bestFit="1" customWidth="1"/>
    <col min="956" max="956" width="7" bestFit="1" customWidth="1"/>
    <col min="957" max="957" width="8" bestFit="1" customWidth="1"/>
    <col min="958" max="979" width="7" bestFit="1" customWidth="1"/>
    <col min="980" max="980" width="8" bestFit="1" customWidth="1"/>
    <col min="981" max="990" width="7" bestFit="1" customWidth="1"/>
    <col min="991" max="991" width="8" bestFit="1" customWidth="1"/>
    <col min="992" max="996" width="7" bestFit="1" customWidth="1"/>
    <col min="997" max="997" width="8" bestFit="1" customWidth="1"/>
    <col min="998" max="1001" width="7" bestFit="1" customWidth="1"/>
    <col min="1002" max="1002" width="8" bestFit="1" customWidth="1"/>
    <col min="1003" max="1004" width="7" bestFit="1" customWidth="1"/>
    <col min="1005" max="1006" width="8" bestFit="1" customWidth="1"/>
    <col min="1007" max="1014" width="7" bestFit="1" customWidth="1"/>
    <col min="1015" max="1015" width="8" bestFit="1" customWidth="1"/>
    <col min="1016" max="1020" width="7" bestFit="1" customWidth="1"/>
    <col min="1021" max="1021" width="8" bestFit="1" customWidth="1"/>
    <col min="1022" max="1039" width="7" bestFit="1" customWidth="1"/>
    <col min="1040" max="1040" width="8" bestFit="1" customWidth="1"/>
    <col min="1041" max="1044" width="7" bestFit="1" customWidth="1"/>
    <col min="1045" max="1045" width="8" bestFit="1" customWidth="1"/>
    <col min="1046" max="1046" width="7" bestFit="1" customWidth="1"/>
    <col min="1047" max="1047" width="8" bestFit="1" customWidth="1"/>
    <col min="1048" max="1051" width="7" bestFit="1" customWidth="1"/>
    <col min="1052" max="1052" width="8" bestFit="1" customWidth="1"/>
    <col min="1053" max="1055" width="7" bestFit="1" customWidth="1"/>
    <col min="1056" max="1056" width="8" bestFit="1" customWidth="1"/>
    <col min="1057" max="1058" width="7" bestFit="1" customWidth="1"/>
    <col min="1059" max="1059" width="8" bestFit="1" customWidth="1"/>
    <col min="1060" max="1061" width="7" bestFit="1" customWidth="1"/>
    <col min="1062" max="1062" width="8" bestFit="1" customWidth="1"/>
    <col min="1063" max="1067" width="7" bestFit="1" customWidth="1"/>
    <col min="1068" max="1068" width="8" bestFit="1" customWidth="1"/>
    <col min="1069" max="1075" width="7" bestFit="1" customWidth="1"/>
    <col min="1076" max="1077" width="8" bestFit="1" customWidth="1"/>
    <col min="1078" max="1081" width="7" bestFit="1" customWidth="1"/>
    <col min="1082" max="1082" width="8" bestFit="1" customWidth="1"/>
    <col min="1083" max="1083" width="7" bestFit="1" customWidth="1"/>
    <col min="1084" max="1084" width="8" bestFit="1" customWidth="1"/>
    <col min="1085" max="1097" width="7" bestFit="1" customWidth="1"/>
    <col min="1098" max="1098" width="8" bestFit="1" customWidth="1"/>
    <col min="1099" max="1102" width="7" bestFit="1" customWidth="1"/>
    <col min="1103" max="1103" width="8" bestFit="1" customWidth="1"/>
    <col min="1104" max="1105" width="7" bestFit="1" customWidth="1"/>
    <col min="1106" max="1106" width="8" bestFit="1" customWidth="1"/>
    <col min="1107" max="1107" width="7" bestFit="1" customWidth="1"/>
    <col min="1108" max="1108" width="8" bestFit="1" customWidth="1"/>
    <col min="1109" max="1109" width="7" bestFit="1" customWidth="1"/>
    <col min="1110" max="1110" width="8" bestFit="1" customWidth="1"/>
    <col min="1111" max="1111" width="7" bestFit="1" customWidth="1"/>
    <col min="1112" max="1112" width="8" bestFit="1" customWidth="1"/>
    <col min="1113" max="1115" width="7" bestFit="1" customWidth="1"/>
    <col min="1116" max="1116" width="8" bestFit="1" customWidth="1"/>
    <col min="1117" max="1117" width="7" bestFit="1" customWidth="1"/>
    <col min="1118" max="1118" width="8" bestFit="1" customWidth="1"/>
    <col min="1119" max="1127" width="7" bestFit="1" customWidth="1"/>
    <col min="1128" max="1128" width="8" bestFit="1" customWidth="1"/>
    <col min="1129" max="1137" width="7" bestFit="1" customWidth="1"/>
    <col min="1138" max="1139" width="8" bestFit="1" customWidth="1"/>
    <col min="1140" max="1142" width="7" bestFit="1" customWidth="1"/>
    <col min="1143" max="1143" width="8" bestFit="1" customWidth="1"/>
    <col min="1144" max="1149" width="7" bestFit="1" customWidth="1"/>
    <col min="1150" max="1150" width="8" bestFit="1" customWidth="1"/>
    <col min="1151" max="1151" width="7" bestFit="1" customWidth="1"/>
    <col min="1152" max="1152" width="8" bestFit="1" customWidth="1"/>
    <col min="1153" max="1159" width="7" bestFit="1" customWidth="1"/>
    <col min="1160" max="1162" width="8" bestFit="1" customWidth="1"/>
    <col min="1163" max="1163" width="6" bestFit="1" customWidth="1"/>
    <col min="1164" max="1174" width="7" bestFit="1" customWidth="1"/>
    <col min="1175" max="1175" width="8" bestFit="1" customWidth="1"/>
    <col min="1176" max="1177" width="7" bestFit="1" customWidth="1"/>
    <col min="1178" max="1178" width="8" bestFit="1" customWidth="1"/>
    <col min="1179" max="1179" width="7" bestFit="1" customWidth="1"/>
    <col min="1180" max="1180" width="8" bestFit="1" customWidth="1"/>
    <col min="1181" max="1185" width="7" bestFit="1" customWidth="1"/>
    <col min="1186" max="1186" width="8" bestFit="1" customWidth="1"/>
    <col min="1187" max="1190" width="7" bestFit="1" customWidth="1"/>
    <col min="1191" max="1191" width="8" bestFit="1" customWidth="1"/>
    <col min="1192" max="1195" width="7" bestFit="1" customWidth="1"/>
    <col min="1196" max="1196" width="8" bestFit="1" customWidth="1"/>
    <col min="1197" max="1205" width="7" bestFit="1" customWidth="1"/>
    <col min="1206" max="1206" width="8" bestFit="1" customWidth="1"/>
    <col min="1207" max="1208" width="7" bestFit="1" customWidth="1"/>
    <col min="1209" max="1209" width="8" bestFit="1" customWidth="1"/>
    <col min="1210" max="1211" width="7" bestFit="1" customWidth="1"/>
    <col min="1212" max="1213" width="8" bestFit="1" customWidth="1"/>
    <col min="1214" max="1215" width="7" bestFit="1" customWidth="1"/>
    <col min="1216" max="1219" width="8" bestFit="1" customWidth="1"/>
    <col min="1220" max="1223" width="7" bestFit="1" customWidth="1"/>
    <col min="1224" max="1224" width="8" bestFit="1" customWidth="1"/>
    <col min="1225" max="1228" width="7" bestFit="1" customWidth="1"/>
    <col min="1229" max="1232" width="8" bestFit="1" customWidth="1"/>
    <col min="1233" max="1238" width="7" bestFit="1" customWidth="1"/>
    <col min="1239" max="1239" width="8" bestFit="1" customWidth="1"/>
    <col min="1240" max="1242" width="7" bestFit="1" customWidth="1"/>
    <col min="1243" max="1243" width="8" bestFit="1" customWidth="1"/>
    <col min="1244" max="1251" width="7" bestFit="1" customWidth="1"/>
    <col min="1252" max="1252" width="8" bestFit="1" customWidth="1"/>
    <col min="1253" max="1257" width="7" bestFit="1" customWidth="1"/>
    <col min="1258" max="1259" width="8" bestFit="1" customWidth="1"/>
    <col min="1260" max="1265" width="7" bestFit="1" customWidth="1"/>
    <col min="1266" max="1266" width="8" bestFit="1" customWidth="1"/>
    <col min="1267" max="1271" width="7" bestFit="1" customWidth="1"/>
    <col min="1272" max="1274" width="8" bestFit="1" customWidth="1"/>
    <col min="1275" max="1277" width="7" bestFit="1" customWidth="1"/>
    <col min="1278" max="1278" width="8" bestFit="1" customWidth="1"/>
    <col min="1279" max="1279" width="7" bestFit="1" customWidth="1"/>
    <col min="1280" max="1280" width="8" bestFit="1" customWidth="1"/>
    <col min="1281" max="1281" width="7" bestFit="1" customWidth="1"/>
    <col min="1282" max="1283" width="8" bestFit="1" customWidth="1"/>
    <col min="1284" max="1284" width="7" bestFit="1" customWidth="1"/>
    <col min="1285" max="1285" width="8" bestFit="1" customWidth="1"/>
    <col min="1286" max="1288" width="7" bestFit="1" customWidth="1"/>
    <col min="1289" max="1289" width="8" bestFit="1" customWidth="1"/>
    <col min="1290" max="1292" width="7" bestFit="1" customWidth="1"/>
    <col min="1293" max="1293" width="8" bestFit="1" customWidth="1"/>
    <col min="1294" max="1295" width="7" bestFit="1" customWidth="1"/>
    <col min="1296" max="1296" width="8" bestFit="1" customWidth="1"/>
    <col min="1297" max="1299" width="7" bestFit="1" customWidth="1"/>
    <col min="1300" max="1301" width="8" bestFit="1" customWidth="1"/>
    <col min="1302" max="1302" width="7" bestFit="1" customWidth="1"/>
    <col min="1303" max="1303" width="8" bestFit="1" customWidth="1"/>
    <col min="1304" max="1304" width="7" bestFit="1" customWidth="1"/>
    <col min="1305" max="1305" width="8" bestFit="1" customWidth="1"/>
    <col min="1306" max="1309" width="7" bestFit="1" customWidth="1"/>
    <col min="1310" max="1310" width="8" bestFit="1" customWidth="1"/>
    <col min="1311" max="1312" width="7" bestFit="1" customWidth="1"/>
    <col min="1313" max="1314" width="8" bestFit="1" customWidth="1"/>
    <col min="1315" max="1315" width="7" bestFit="1" customWidth="1"/>
    <col min="1316" max="1316" width="8" bestFit="1" customWidth="1"/>
    <col min="1317" max="1317" width="7" bestFit="1" customWidth="1"/>
    <col min="1318" max="1318" width="8" bestFit="1" customWidth="1"/>
    <col min="1319" max="1321" width="7" bestFit="1" customWidth="1"/>
    <col min="1322" max="1322" width="8" bestFit="1" customWidth="1"/>
    <col min="1323" max="1334" width="7" bestFit="1" customWidth="1"/>
    <col min="1335" max="1335" width="8" bestFit="1" customWidth="1"/>
    <col min="1336" max="1336" width="7" bestFit="1" customWidth="1"/>
    <col min="1337" max="1337" width="8" bestFit="1" customWidth="1"/>
    <col min="1338" max="1338" width="7" bestFit="1" customWidth="1"/>
    <col min="1339" max="1340" width="8" bestFit="1" customWidth="1"/>
    <col min="1341" max="1342" width="7" bestFit="1" customWidth="1"/>
    <col min="1343" max="1343" width="8" bestFit="1" customWidth="1"/>
    <col min="1344" max="1344" width="7" bestFit="1" customWidth="1"/>
    <col min="1345" max="1345" width="8" bestFit="1" customWidth="1"/>
    <col min="1346" max="1348" width="7" bestFit="1" customWidth="1"/>
    <col min="1349" max="1349" width="8" bestFit="1" customWidth="1"/>
    <col min="1350" max="1356" width="7" bestFit="1" customWidth="1"/>
    <col min="1357" max="1357" width="8" bestFit="1" customWidth="1"/>
    <col min="1358" max="1360" width="7" bestFit="1" customWidth="1"/>
    <col min="1361" max="1362" width="8" bestFit="1" customWidth="1"/>
    <col min="1363" max="1365" width="7" bestFit="1" customWidth="1"/>
    <col min="1366" max="1368" width="8" bestFit="1" customWidth="1"/>
    <col min="1369" max="1369" width="7" bestFit="1" customWidth="1"/>
    <col min="1370" max="1370" width="8" bestFit="1" customWidth="1"/>
    <col min="1371" max="1374" width="7" bestFit="1" customWidth="1"/>
    <col min="1375" max="1375" width="8" bestFit="1" customWidth="1"/>
    <col min="1376" max="1379" width="7" bestFit="1" customWidth="1"/>
    <col min="1380" max="1382" width="8" bestFit="1" customWidth="1"/>
    <col min="1383" max="1384" width="7" bestFit="1" customWidth="1"/>
    <col min="1385" max="1385" width="8" bestFit="1" customWidth="1"/>
    <col min="1386" max="1390" width="7" bestFit="1" customWidth="1"/>
    <col min="1391" max="1391" width="8" bestFit="1" customWidth="1"/>
    <col min="1392" max="1394" width="7" bestFit="1" customWidth="1"/>
    <col min="1395" max="1395" width="8" bestFit="1" customWidth="1"/>
    <col min="1396" max="1401" width="7" bestFit="1" customWidth="1"/>
    <col min="1402" max="1402" width="8" bestFit="1" customWidth="1"/>
    <col min="1403" max="1404" width="7" bestFit="1" customWidth="1"/>
    <col min="1405" max="1406" width="8" bestFit="1" customWidth="1"/>
    <col min="1407" max="1412" width="7" bestFit="1" customWidth="1"/>
    <col min="1413" max="1413" width="8" bestFit="1" customWidth="1"/>
    <col min="1414" max="1425" width="7" bestFit="1" customWidth="1"/>
    <col min="1426" max="1426" width="8" bestFit="1" customWidth="1"/>
    <col min="1427" max="1429" width="7" bestFit="1" customWidth="1"/>
    <col min="1430" max="1430" width="8" bestFit="1" customWidth="1"/>
    <col min="1431" max="1431" width="7" bestFit="1" customWidth="1"/>
    <col min="1432" max="1433" width="8" bestFit="1" customWidth="1"/>
    <col min="1434" max="1441" width="7" bestFit="1" customWidth="1"/>
    <col min="1442" max="1442" width="8" bestFit="1" customWidth="1"/>
    <col min="1443" max="1443" width="7" bestFit="1" customWidth="1"/>
    <col min="1444" max="1445" width="8" bestFit="1" customWidth="1"/>
    <col min="1446" max="1449" width="7" bestFit="1" customWidth="1"/>
    <col min="1450" max="1450" width="8" bestFit="1" customWidth="1"/>
    <col min="1451" max="1452" width="7" bestFit="1" customWidth="1"/>
    <col min="1453" max="1454" width="8" bestFit="1" customWidth="1"/>
    <col min="1455" max="1455" width="7" bestFit="1" customWidth="1"/>
    <col min="1456" max="1456" width="8" bestFit="1" customWidth="1"/>
    <col min="1457" max="1459" width="7" bestFit="1" customWidth="1"/>
    <col min="1460" max="1460" width="8" bestFit="1" customWidth="1"/>
    <col min="1461" max="1464" width="7" bestFit="1" customWidth="1"/>
    <col min="1465" max="1467" width="8" bestFit="1" customWidth="1"/>
    <col min="1468" max="1468" width="7" bestFit="1" customWidth="1"/>
    <col min="1469" max="1469" width="8" bestFit="1" customWidth="1"/>
    <col min="1470" max="1472" width="7" bestFit="1" customWidth="1"/>
    <col min="1473" max="1475" width="8" bestFit="1" customWidth="1"/>
    <col min="1476" max="1480" width="7" bestFit="1" customWidth="1"/>
    <col min="1481" max="1482" width="8" bestFit="1" customWidth="1"/>
    <col min="1483" max="1483" width="7" bestFit="1" customWidth="1"/>
    <col min="1484" max="1484" width="8" bestFit="1" customWidth="1"/>
    <col min="1485" max="1485" width="7" bestFit="1" customWidth="1"/>
    <col min="1486" max="1486" width="8" bestFit="1" customWidth="1"/>
    <col min="1487" max="1488" width="7" bestFit="1" customWidth="1"/>
    <col min="1489" max="1490" width="8" bestFit="1" customWidth="1"/>
    <col min="1491" max="1492" width="7" bestFit="1" customWidth="1"/>
    <col min="1493" max="1493" width="8" bestFit="1" customWidth="1"/>
    <col min="1494" max="1495" width="7" bestFit="1" customWidth="1"/>
    <col min="1496" max="1496" width="8" bestFit="1" customWidth="1"/>
    <col min="1497" max="1497" width="7" bestFit="1" customWidth="1"/>
    <col min="1498" max="1499" width="8" bestFit="1" customWidth="1"/>
    <col min="1500" max="1502" width="7" bestFit="1" customWidth="1"/>
    <col min="1503" max="1504" width="8" bestFit="1" customWidth="1"/>
    <col min="1505" max="1505" width="7" bestFit="1" customWidth="1"/>
    <col min="1506" max="1506" width="8" bestFit="1" customWidth="1"/>
    <col min="1507" max="1512" width="7" bestFit="1" customWidth="1"/>
    <col min="1513" max="1513" width="8" bestFit="1" customWidth="1"/>
    <col min="1514" max="1527" width="7" bestFit="1" customWidth="1"/>
    <col min="1528" max="1529" width="8" bestFit="1" customWidth="1"/>
    <col min="1530" max="1531" width="7" bestFit="1" customWidth="1"/>
    <col min="1532" max="1532" width="8" bestFit="1" customWidth="1"/>
    <col min="1533" max="1536" width="7" bestFit="1" customWidth="1"/>
    <col min="1537" max="1538" width="8" bestFit="1" customWidth="1"/>
    <col min="1539" max="1542" width="7" bestFit="1" customWidth="1"/>
    <col min="1543" max="1543" width="8" bestFit="1" customWidth="1"/>
    <col min="1544" max="1545" width="7" bestFit="1" customWidth="1"/>
    <col min="1546" max="1546" width="8" bestFit="1" customWidth="1"/>
    <col min="1547" max="1549" width="7" bestFit="1" customWidth="1"/>
    <col min="1550" max="1552" width="8" bestFit="1" customWidth="1"/>
    <col min="1553" max="1554" width="7" bestFit="1" customWidth="1"/>
    <col min="1555" max="1555" width="8" bestFit="1" customWidth="1"/>
    <col min="1556" max="1556" width="7" bestFit="1" customWidth="1"/>
    <col min="1557" max="1558" width="8" bestFit="1" customWidth="1"/>
    <col min="1559" max="1559" width="7" bestFit="1" customWidth="1"/>
    <col min="1560" max="1561" width="8" bestFit="1" customWidth="1"/>
    <col min="1562" max="1562" width="7" bestFit="1" customWidth="1"/>
    <col min="1563" max="1563" width="8" bestFit="1" customWidth="1"/>
    <col min="1564" max="1565" width="7" bestFit="1" customWidth="1"/>
    <col min="1566" max="1567" width="8" bestFit="1" customWidth="1"/>
    <col min="1568" max="1570" width="7" bestFit="1" customWidth="1"/>
    <col min="1571" max="1571" width="8" bestFit="1" customWidth="1"/>
    <col min="1572" max="1572" width="7" bestFit="1" customWidth="1"/>
    <col min="1573" max="1574" width="8" bestFit="1" customWidth="1"/>
    <col min="1575" max="1577" width="7" bestFit="1" customWidth="1"/>
    <col min="1578" max="1578" width="8" bestFit="1" customWidth="1"/>
    <col min="1579" max="1579" width="7" bestFit="1" customWidth="1"/>
    <col min="1580" max="1580" width="8" bestFit="1" customWidth="1"/>
    <col min="1581" max="1583" width="7" bestFit="1" customWidth="1"/>
    <col min="1584" max="1586" width="8" bestFit="1" customWidth="1"/>
    <col min="1587" max="1589" width="7" bestFit="1" customWidth="1"/>
    <col min="1590" max="1592" width="8" bestFit="1" customWidth="1"/>
    <col min="1593" max="1593" width="7" bestFit="1" customWidth="1"/>
    <col min="1594" max="1594" width="8" bestFit="1" customWidth="1"/>
    <col min="1595" max="1595" width="7" bestFit="1" customWidth="1"/>
    <col min="1596" max="1596" width="8" bestFit="1" customWidth="1"/>
    <col min="1597" max="1597" width="7" bestFit="1" customWidth="1"/>
    <col min="1598" max="1598" width="6" bestFit="1" customWidth="1"/>
    <col min="1599" max="1599" width="8" bestFit="1" customWidth="1"/>
    <col min="1600" max="1602" width="7" bestFit="1" customWidth="1"/>
    <col min="1603" max="1603" width="8" bestFit="1" customWidth="1"/>
    <col min="1604" max="1604" width="7" bestFit="1" customWidth="1"/>
    <col min="1605" max="1605" width="8" bestFit="1" customWidth="1"/>
    <col min="1606" max="1606" width="7" bestFit="1" customWidth="1"/>
    <col min="1607" max="1608" width="8" bestFit="1" customWidth="1"/>
    <col min="1609" max="1611" width="7" bestFit="1" customWidth="1"/>
    <col min="1612" max="1612" width="8" bestFit="1" customWidth="1"/>
    <col min="1613" max="1613" width="7" bestFit="1" customWidth="1"/>
    <col min="1614" max="1614" width="8" bestFit="1" customWidth="1"/>
    <col min="1615" max="1615" width="7" bestFit="1" customWidth="1"/>
    <col min="1616" max="1616" width="8" bestFit="1" customWidth="1"/>
    <col min="1617" max="1617" width="7" bestFit="1" customWidth="1"/>
    <col min="1618" max="1618" width="8" bestFit="1" customWidth="1"/>
    <col min="1619" max="1619" width="7" bestFit="1" customWidth="1"/>
    <col min="1620" max="1620" width="8" bestFit="1" customWidth="1"/>
    <col min="1621" max="1621" width="7" bestFit="1" customWidth="1"/>
    <col min="1622" max="1622" width="8" bestFit="1" customWidth="1"/>
    <col min="1623" max="1625" width="7" bestFit="1" customWidth="1"/>
    <col min="1626" max="1627" width="8" bestFit="1" customWidth="1"/>
    <col min="1628" max="1628" width="7" bestFit="1" customWidth="1"/>
    <col min="1629" max="1629" width="8" bestFit="1" customWidth="1"/>
    <col min="1630" max="1633" width="7" bestFit="1" customWidth="1"/>
    <col min="1634" max="1634" width="8" bestFit="1" customWidth="1"/>
    <col min="1635" max="1635" width="7" bestFit="1" customWidth="1"/>
    <col min="1636" max="1636" width="8" bestFit="1" customWidth="1"/>
    <col min="1637" max="1638" width="7" bestFit="1" customWidth="1"/>
    <col min="1639" max="1639" width="8" bestFit="1" customWidth="1"/>
    <col min="1640" max="1640" width="7" bestFit="1" customWidth="1"/>
    <col min="1641" max="1641" width="8" bestFit="1" customWidth="1"/>
    <col min="1642" max="1642" width="7" bestFit="1" customWidth="1"/>
    <col min="1643" max="1645" width="8" bestFit="1" customWidth="1"/>
    <col min="1646" max="1651" width="7" bestFit="1" customWidth="1"/>
    <col min="1652" max="1655" width="8" bestFit="1" customWidth="1"/>
    <col min="1656" max="1658" width="7" bestFit="1" customWidth="1"/>
    <col min="1659" max="1661" width="8" bestFit="1" customWidth="1"/>
    <col min="1662" max="1662" width="7" bestFit="1" customWidth="1"/>
    <col min="1663" max="1664" width="8" bestFit="1" customWidth="1"/>
    <col min="1665" max="1667" width="7" bestFit="1" customWidth="1"/>
    <col min="1668" max="1669" width="8" bestFit="1" customWidth="1"/>
    <col min="1670" max="1670" width="7" bestFit="1" customWidth="1"/>
    <col min="1671" max="1671" width="8" bestFit="1" customWidth="1"/>
    <col min="1672" max="1675" width="7" bestFit="1" customWidth="1"/>
    <col min="1676" max="1676" width="8" bestFit="1" customWidth="1"/>
    <col min="1677" max="1680" width="7" bestFit="1" customWidth="1"/>
    <col min="1681" max="1681" width="8" bestFit="1" customWidth="1"/>
    <col min="1682" max="1687" width="7" bestFit="1" customWidth="1"/>
    <col min="1688" max="1691" width="8" bestFit="1" customWidth="1"/>
    <col min="1692" max="1692" width="7" bestFit="1" customWidth="1"/>
    <col min="1693" max="1693" width="8" bestFit="1" customWidth="1"/>
    <col min="1694" max="1694" width="7" bestFit="1" customWidth="1"/>
    <col min="1695" max="1695" width="8" bestFit="1" customWidth="1"/>
    <col min="1696" max="1696" width="7" bestFit="1" customWidth="1"/>
    <col min="1697" max="1697" width="8" bestFit="1" customWidth="1"/>
    <col min="1698" max="1698" width="7" bestFit="1" customWidth="1"/>
    <col min="1699" max="1699" width="8" bestFit="1" customWidth="1"/>
    <col min="1700" max="1702" width="7" bestFit="1" customWidth="1"/>
    <col min="1703" max="1703" width="8" bestFit="1" customWidth="1"/>
    <col min="1704" max="1708" width="7" bestFit="1" customWidth="1"/>
    <col min="1709" max="1709" width="8" bestFit="1" customWidth="1"/>
    <col min="1710" max="1711" width="7" bestFit="1" customWidth="1"/>
    <col min="1712" max="1713" width="8" bestFit="1" customWidth="1"/>
    <col min="1714" max="1715" width="7" bestFit="1" customWidth="1"/>
    <col min="1716" max="1716" width="8" bestFit="1" customWidth="1"/>
    <col min="1717" max="1718" width="7" bestFit="1" customWidth="1"/>
    <col min="1719" max="1724" width="8" bestFit="1" customWidth="1"/>
    <col min="1725" max="1725" width="7" bestFit="1" customWidth="1"/>
    <col min="1726" max="1726" width="8" bestFit="1" customWidth="1"/>
    <col min="1727" max="1727" width="7" bestFit="1" customWidth="1"/>
    <col min="1728" max="1728" width="8" bestFit="1" customWidth="1"/>
    <col min="1729" max="1731" width="7" bestFit="1" customWidth="1"/>
    <col min="1732" max="1732" width="8" bestFit="1" customWidth="1"/>
    <col min="1733" max="1736" width="7" bestFit="1" customWidth="1"/>
    <col min="1737" max="1737" width="8" bestFit="1" customWidth="1"/>
    <col min="1738" max="1740" width="7" bestFit="1" customWidth="1"/>
    <col min="1741" max="1741" width="8" bestFit="1" customWidth="1"/>
    <col min="1742" max="1742" width="7" bestFit="1" customWidth="1"/>
    <col min="1743" max="1743" width="8" bestFit="1" customWidth="1"/>
    <col min="1744" max="1744" width="7" bestFit="1" customWidth="1"/>
    <col min="1745" max="1747" width="8" bestFit="1" customWidth="1"/>
    <col min="1748" max="1748" width="7" bestFit="1" customWidth="1"/>
    <col min="1749" max="1749" width="8" bestFit="1" customWidth="1"/>
    <col min="1750" max="1751" width="7" bestFit="1" customWidth="1"/>
    <col min="1752" max="1752" width="8" bestFit="1" customWidth="1"/>
    <col min="1753" max="1755" width="7" bestFit="1" customWidth="1"/>
    <col min="1756" max="1756" width="8" bestFit="1" customWidth="1"/>
    <col min="1757" max="1758" width="7" bestFit="1" customWidth="1"/>
    <col min="1759" max="1759" width="8" bestFit="1" customWidth="1"/>
    <col min="1760" max="1762" width="7" bestFit="1" customWidth="1"/>
    <col min="1763" max="1770" width="8" bestFit="1" customWidth="1"/>
    <col min="1771" max="1771" width="7" bestFit="1" customWidth="1"/>
    <col min="1772" max="1776" width="8" bestFit="1" customWidth="1"/>
    <col min="1777" max="1777" width="7" bestFit="1" customWidth="1"/>
    <col min="1778" max="1778" width="8" bestFit="1" customWidth="1"/>
    <col min="1779" max="1780" width="7" bestFit="1" customWidth="1"/>
    <col min="1781" max="1781" width="8" bestFit="1" customWidth="1"/>
    <col min="1782" max="1782" width="7" bestFit="1" customWidth="1"/>
    <col min="1783" max="1783" width="8" bestFit="1" customWidth="1"/>
    <col min="1784" max="1784" width="7" bestFit="1" customWidth="1"/>
    <col min="1785" max="1785" width="8" bestFit="1" customWidth="1"/>
    <col min="1786" max="1786" width="7" bestFit="1" customWidth="1"/>
    <col min="1787" max="1787" width="8" bestFit="1" customWidth="1"/>
    <col min="1788" max="1788" width="7" bestFit="1" customWidth="1"/>
    <col min="1789" max="1790" width="8" bestFit="1" customWidth="1"/>
    <col min="1791" max="1791" width="7" bestFit="1" customWidth="1"/>
    <col min="1792" max="1792" width="8" bestFit="1" customWidth="1"/>
    <col min="1793" max="1794" width="7" bestFit="1" customWidth="1"/>
    <col min="1795" max="1797" width="8" bestFit="1" customWidth="1"/>
    <col min="1798" max="1800" width="7" bestFit="1" customWidth="1"/>
    <col min="1801" max="1801" width="8" bestFit="1" customWidth="1"/>
    <col min="1802" max="1802" width="6" bestFit="1" customWidth="1"/>
    <col min="1803" max="1804" width="8" bestFit="1" customWidth="1"/>
    <col min="1805" max="1806" width="7" bestFit="1" customWidth="1"/>
    <col min="1807" max="1807" width="8" bestFit="1" customWidth="1"/>
    <col min="1808" max="1808" width="7" bestFit="1" customWidth="1"/>
    <col min="1809" max="1810" width="8" bestFit="1" customWidth="1"/>
    <col min="1811" max="1812" width="7" bestFit="1" customWidth="1"/>
    <col min="1813" max="1813" width="8" bestFit="1" customWidth="1"/>
    <col min="1814" max="1814" width="6" bestFit="1" customWidth="1"/>
    <col min="1815" max="1815" width="8" bestFit="1" customWidth="1"/>
    <col min="1816" max="1816" width="7" bestFit="1" customWidth="1"/>
    <col min="1817" max="1817" width="8" bestFit="1" customWidth="1"/>
    <col min="1818" max="1818" width="7" bestFit="1" customWidth="1"/>
    <col min="1819" max="1820" width="8" bestFit="1" customWidth="1"/>
    <col min="1821" max="1822" width="7" bestFit="1" customWidth="1"/>
    <col min="1823" max="1823" width="8" bestFit="1" customWidth="1"/>
    <col min="1824" max="1824" width="7" bestFit="1" customWidth="1"/>
    <col min="1825" max="1827" width="8" bestFit="1" customWidth="1"/>
    <col min="1828" max="1828" width="7" bestFit="1" customWidth="1"/>
    <col min="1829" max="1829" width="8" bestFit="1" customWidth="1"/>
    <col min="1830" max="1830" width="7" bestFit="1" customWidth="1"/>
    <col min="1831" max="1831" width="8" bestFit="1" customWidth="1"/>
    <col min="1832" max="1832" width="7" bestFit="1" customWidth="1"/>
    <col min="1833" max="1835" width="8" bestFit="1" customWidth="1"/>
    <col min="1836" max="1836" width="7" bestFit="1" customWidth="1"/>
    <col min="1837" max="1838" width="8" bestFit="1" customWidth="1"/>
    <col min="1839" max="1841" width="7" bestFit="1" customWidth="1"/>
    <col min="1842" max="1845" width="8" bestFit="1" customWidth="1"/>
    <col min="1846" max="1847" width="7" bestFit="1" customWidth="1"/>
    <col min="1848" max="1848" width="8" bestFit="1" customWidth="1"/>
    <col min="1849" max="1851" width="7" bestFit="1" customWidth="1"/>
    <col min="1852" max="1854" width="8" bestFit="1" customWidth="1"/>
    <col min="1855" max="1855" width="7" bestFit="1" customWidth="1"/>
    <col min="1856" max="1856" width="8" bestFit="1" customWidth="1"/>
    <col min="1857" max="1859" width="7" bestFit="1" customWidth="1"/>
    <col min="1860" max="1863" width="8" bestFit="1" customWidth="1"/>
    <col min="1864" max="1864" width="7" bestFit="1" customWidth="1"/>
    <col min="1865" max="1872" width="8" bestFit="1" customWidth="1"/>
    <col min="1873" max="1874" width="7" bestFit="1" customWidth="1"/>
    <col min="1875" max="1875" width="8" bestFit="1" customWidth="1"/>
    <col min="1876" max="1876" width="7" bestFit="1" customWidth="1"/>
    <col min="1877" max="1879" width="8" bestFit="1" customWidth="1"/>
    <col min="1880" max="1880" width="7" bestFit="1" customWidth="1"/>
    <col min="1881" max="1885" width="8" bestFit="1" customWidth="1"/>
    <col min="1886" max="1886" width="7" bestFit="1" customWidth="1"/>
    <col min="1887" max="1887" width="8" bestFit="1" customWidth="1"/>
    <col min="1888" max="1888" width="7" bestFit="1" customWidth="1"/>
    <col min="1889" max="1889" width="8" bestFit="1" customWidth="1"/>
    <col min="1890" max="1892" width="7" bestFit="1" customWidth="1"/>
    <col min="1893" max="1893" width="8" bestFit="1" customWidth="1"/>
    <col min="1894" max="1895" width="7" bestFit="1" customWidth="1"/>
    <col min="1896" max="1900" width="8" bestFit="1" customWidth="1"/>
    <col min="1901" max="1901" width="7" bestFit="1" customWidth="1"/>
    <col min="1902" max="1904" width="8" bestFit="1" customWidth="1"/>
    <col min="1905" max="1905" width="7" bestFit="1" customWidth="1"/>
    <col min="1906" max="1908" width="8" bestFit="1" customWidth="1"/>
    <col min="1909" max="1911" width="7" bestFit="1" customWidth="1"/>
    <col min="1912" max="1915" width="8" bestFit="1" customWidth="1"/>
    <col min="1916" max="1916" width="7" bestFit="1" customWidth="1"/>
    <col min="1917" max="1919" width="8" bestFit="1" customWidth="1"/>
    <col min="1920" max="1920" width="7" bestFit="1" customWidth="1"/>
    <col min="1921" max="1921" width="8" bestFit="1" customWidth="1"/>
    <col min="1922" max="1923" width="7" bestFit="1" customWidth="1"/>
    <col min="1924" max="1925" width="8" bestFit="1" customWidth="1"/>
    <col min="1926" max="1926" width="7" bestFit="1" customWidth="1"/>
    <col min="1927" max="1928" width="8" bestFit="1" customWidth="1"/>
    <col min="1929" max="1929" width="7" bestFit="1" customWidth="1"/>
    <col min="1930" max="1930" width="8" bestFit="1" customWidth="1"/>
    <col min="1931" max="1931" width="7" bestFit="1" customWidth="1"/>
    <col min="1932" max="1932" width="8" bestFit="1" customWidth="1"/>
    <col min="1933" max="1933" width="7" bestFit="1" customWidth="1"/>
    <col min="1934" max="1934" width="8" bestFit="1" customWidth="1"/>
    <col min="1935" max="1936" width="7" bestFit="1" customWidth="1"/>
    <col min="1937" max="1939" width="8" bestFit="1" customWidth="1"/>
    <col min="1940" max="1940" width="7" bestFit="1" customWidth="1"/>
    <col min="1941" max="1941" width="8" bestFit="1" customWidth="1"/>
    <col min="1942" max="1942" width="7" bestFit="1" customWidth="1"/>
    <col min="1943" max="1944" width="8" bestFit="1" customWidth="1"/>
    <col min="1945" max="1945" width="7" bestFit="1" customWidth="1"/>
    <col min="1946" max="1946" width="8" bestFit="1" customWidth="1"/>
    <col min="1947" max="1947" width="7" bestFit="1" customWidth="1"/>
    <col min="1948" max="1948" width="8" bestFit="1" customWidth="1"/>
    <col min="1949" max="1951" width="7" bestFit="1" customWidth="1"/>
    <col min="1952" max="1954" width="8" bestFit="1" customWidth="1"/>
    <col min="1955" max="1955" width="7" bestFit="1" customWidth="1"/>
    <col min="1956" max="1956" width="8" bestFit="1" customWidth="1"/>
    <col min="1957" max="1957" width="7" bestFit="1" customWidth="1"/>
    <col min="1958" max="1962" width="8" bestFit="1" customWidth="1"/>
    <col min="1963" max="1964" width="7" bestFit="1" customWidth="1"/>
    <col min="1965" max="1970" width="8" bestFit="1" customWidth="1"/>
    <col min="1971" max="1971" width="7" bestFit="1" customWidth="1"/>
    <col min="1972" max="1974" width="8" bestFit="1" customWidth="1"/>
    <col min="1975" max="1976" width="7" bestFit="1" customWidth="1"/>
    <col min="1977" max="1978" width="8" bestFit="1" customWidth="1"/>
    <col min="1979" max="1979" width="7" bestFit="1" customWidth="1"/>
    <col min="1980" max="1983" width="8" bestFit="1" customWidth="1"/>
    <col min="1984" max="1984" width="7" bestFit="1" customWidth="1"/>
    <col min="1985" max="1986" width="8" bestFit="1" customWidth="1"/>
    <col min="1987" max="1988" width="7" bestFit="1" customWidth="1"/>
    <col min="1989" max="1989" width="8" bestFit="1" customWidth="1"/>
    <col min="1990" max="1990" width="7" bestFit="1" customWidth="1"/>
    <col min="1991" max="1991" width="8" bestFit="1" customWidth="1"/>
    <col min="1992" max="1992" width="7" bestFit="1" customWidth="1"/>
    <col min="1993" max="1993" width="8" bestFit="1" customWidth="1"/>
    <col min="1994" max="1994" width="7" bestFit="1" customWidth="1"/>
    <col min="1995" max="1995" width="8" bestFit="1" customWidth="1"/>
    <col min="1996" max="1997" width="7" bestFit="1" customWidth="1"/>
    <col min="1998" max="1999" width="8" bestFit="1" customWidth="1"/>
    <col min="2000" max="2001" width="7" bestFit="1" customWidth="1"/>
    <col min="2002" max="2004" width="8" bestFit="1" customWidth="1"/>
    <col min="2005" max="2005" width="7" bestFit="1" customWidth="1"/>
    <col min="2006" max="2012" width="8" bestFit="1" customWidth="1"/>
    <col min="2013" max="2014" width="7" bestFit="1" customWidth="1"/>
    <col min="2015" max="2015" width="8" bestFit="1" customWidth="1"/>
    <col min="2016" max="2017" width="7" bestFit="1" customWidth="1"/>
    <col min="2018" max="2020" width="8" bestFit="1" customWidth="1"/>
    <col min="2021" max="2023" width="7" bestFit="1" customWidth="1"/>
    <col min="2024" max="2028" width="8" bestFit="1" customWidth="1"/>
    <col min="2029" max="2030" width="7" bestFit="1" customWidth="1"/>
    <col min="2031" max="2031" width="8" bestFit="1" customWidth="1"/>
    <col min="2032" max="2032" width="7" bestFit="1" customWidth="1"/>
    <col min="2033" max="2033" width="8" bestFit="1" customWidth="1"/>
    <col min="2034" max="2036" width="7" bestFit="1" customWidth="1"/>
    <col min="2037" max="2039" width="8" bestFit="1" customWidth="1"/>
    <col min="2040" max="2040" width="7" bestFit="1" customWidth="1"/>
    <col min="2041" max="2043" width="8" bestFit="1" customWidth="1"/>
    <col min="2044" max="2047" width="7" bestFit="1" customWidth="1"/>
    <col min="2048" max="2048" width="8" bestFit="1" customWidth="1"/>
    <col min="2049" max="2055" width="7" bestFit="1" customWidth="1"/>
    <col min="2056" max="2060" width="8" bestFit="1" customWidth="1"/>
    <col min="2061" max="2061" width="7" bestFit="1" customWidth="1"/>
    <col min="2062" max="2062" width="8" bestFit="1" customWidth="1"/>
    <col min="2063" max="2064" width="7" bestFit="1" customWidth="1"/>
    <col min="2065" max="2068" width="8" bestFit="1" customWidth="1"/>
    <col min="2069" max="2069" width="7" bestFit="1" customWidth="1"/>
    <col min="2070" max="2072" width="8" bestFit="1" customWidth="1"/>
    <col min="2073" max="2073" width="7" bestFit="1" customWidth="1"/>
    <col min="2074" max="2074" width="8" bestFit="1" customWidth="1"/>
    <col min="2075" max="2076" width="7" bestFit="1" customWidth="1"/>
    <col min="2077" max="2077" width="8" bestFit="1" customWidth="1"/>
    <col min="2078" max="2079" width="7" bestFit="1" customWidth="1"/>
    <col min="2080" max="2080" width="8" bestFit="1" customWidth="1"/>
    <col min="2081" max="2081" width="7" bestFit="1" customWidth="1"/>
    <col min="2082" max="2083" width="8" bestFit="1" customWidth="1"/>
    <col min="2084" max="2084" width="7" bestFit="1" customWidth="1"/>
    <col min="2085" max="2086" width="8" bestFit="1" customWidth="1"/>
    <col min="2087" max="2087" width="6" bestFit="1" customWidth="1"/>
    <col min="2088" max="2088" width="7" bestFit="1" customWidth="1"/>
    <col min="2089" max="2089" width="8" bestFit="1" customWidth="1"/>
    <col min="2090" max="2092" width="7" bestFit="1" customWidth="1"/>
    <col min="2093" max="2093" width="8" bestFit="1" customWidth="1"/>
    <col min="2094" max="2094" width="7" bestFit="1" customWidth="1"/>
    <col min="2095" max="2095" width="8" bestFit="1" customWidth="1"/>
    <col min="2096" max="2097" width="7" bestFit="1" customWidth="1"/>
    <col min="2098" max="2099" width="8" bestFit="1" customWidth="1"/>
    <col min="2100" max="2100" width="7" bestFit="1" customWidth="1"/>
    <col min="2101" max="2104" width="8" bestFit="1" customWidth="1"/>
    <col min="2105" max="2106" width="7" bestFit="1" customWidth="1"/>
    <col min="2107" max="2108" width="8" bestFit="1" customWidth="1"/>
    <col min="2109" max="2109" width="7" bestFit="1" customWidth="1"/>
    <col min="2110" max="2113" width="8" bestFit="1" customWidth="1"/>
    <col min="2114" max="2114" width="7" bestFit="1" customWidth="1"/>
    <col min="2115" max="2118" width="8" bestFit="1" customWidth="1"/>
    <col min="2119" max="2119" width="7" bestFit="1" customWidth="1"/>
    <col min="2120" max="2120" width="8" bestFit="1" customWidth="1"/>
    <col min="2121" max="2121" width="7" bestFit="1" customWidth="1"/>
    <col min="2122" max="2122" width="8" bestFit="1" customWidth="1"/>
    <col min="2123" max="2123" width="7" bestFit="1" customWidth="1"/>
    <col min="2124" max="2127" width="8" bestFit="1" customWidth="1"/>
    <col min="2128" max="2129" width="7" bestFit="1" customWidth="1"/>
    <col min="2130" max="2132" width="8" bestFit="1" customWidth="1"/>
    <col min="2133" max="2133" width="7" bestFit="1" customWidth="1"/>
    <col min="2134" max="2134" width="8" bestFit="1" customWidth="1"/>
    <col min="2135" max="2136" width="7" bestFit="1" customWidth="1"/>
    <col min="2137" max="2137" width="8" bestFit="1" customWidth="1"/>
    <col min="2138" max="2139" width="7" bestFit="1" customWidth="1"/>
    <col min="2140" max="2141" width="8" bestFit="1" customWidth="1"/>
    <col min="2142" max="2143" width="7" bestFit="1" customWidth="1"/>
    <col min="2144" max="2144" width="8" bestFit="1" customWidth="1"/>
    <col min="2145" max="2147" width="7" bestFit="1" customWidth="1"/>
    <col min="2148" max="2148" width="8" bestFit="1" customWidth="1"/>
    <col min="2149" max="2149" width="7" bestFit="1" customWidth="1"/>
    <col min="2150" max="2151" width="8" bestFit="1" customWidth="1"/>
    <col min="2152" max="2153" width="7" bestFit="1" customWidth="1"/>
    <col min="2154" max="2156" width="8" bestFit="1" customWidth="1"/>
    <col min="2157" max="2157" width="7" bestFit="1" customWidth="1"/>
    <col min="2158" max="2158" width="8" bestFit="1" customWidth="1"/>
    <col min="2159" max="2163" width="7" bestFit="1" customWidth="1"/>
    <col min="2164" max="2165" width="8" bestFit="1" customWidth="1"/>
    <col min="2166" max="2171" width="7" bestFit="1" customWidth="1"/>
    <col min="2172" max="2173" width="8" bestFit="1" customWidth="1"/>
    <col min="2174" max="2176" width="7" bestFit="1" customWidth="1"/>
    <col min="2177" max="2179" width="8" bestFit="1" customWidth="1"/>
    <col min="2180" max="2180" width="7" bestFit="1" customWidth="1"/>
    <col min="2181" max="2188" width="8" bestFit="1" customWidth="1"/>
    <col min="2189" max="2189" width="7" bestFit="1" customWidth="1"/>
    <col min="2190" max="2190" width="8" bestFit="1" customWidth="1"/>
    <col min="2191" max="2192" width="7" bestFit="1" customWidth="1"/>
    <col min="2193" max="2193" width="8" bestFit="1" customWidth="1"/>
    <col min="2194" max="2198" width="7" bestFit="1" customWidth="1"/>
    <col min="2199" max="2201" width="8" bestFit="1" customWidth="1"/>
    <col min="2202" max="2202" width="7" bestFit="1" customWidth="1"/>
    <col min="2203" max="2205" width="8" bestFit="1" customWidth="1"/>
    <col min="2206" max="2208" width="7" bestFit="1" customWidth="1"/>
    <col min="2209" max="2210" width="8" bestFit="1" customWidth="1"/>
    <col min="2211" max="2211" width="7" bestFit="1" customWidth="1"/>
    <col min="2212" max="2212" width="8" bestFit="1" customWidth="1"/>
    <col min="2213" max="2218" width="7" bestFit="1" customWidth="1"/>
    <col min="2219" max="2222" width="8" bestFit="1" customWidth="1"/>
    <col min="2223" max="2223" width="7" bestFit="1" customWidth="1"/>
    <col min="2224" max="2226" width="8" bestFit="1" customWidth="1"/>
    <col min="2227" max="2227" width="6" bestFit="1" customWidth="1"/>
    <col min="2228" max="2228" width="7" bestFit="1" customWidth="1"/>
    <col min="2229" max="2231" width="8" bestFit="1" customWidth="1"/>
    <col min="2232" max="2234" width="7" bestFit="1" customWidth="1"/>
    <col min="2235" max="2243" width="8" bestFit="1" customWidth="1"/>
    <col min="2244" max="2244" width="7" bestFit="1" customWidth="1"/>
    <col min="2245" max="2246" width="8" bestFit="1" customWidth="1"/>
    <col min="2247" max="2247" width="7" bestFit="1" customWidth="1"/>
    <col min="2248" max="2249" width="8" bestFit="1" customWidth="1"/>
    <col min="2250" max="2251" width="7" bestFit="1" customWidth="1"/>
    <col min="2252" max="2253" width="8" bestFit="1" customWidth="1"/>
    <col min="2254" max="2254" width="7" bestFit="1" customWidth="1"/>
    <col min="2255" max="2256" width="8" bestFit="1" customWidth="1"/>
    <col min="2257" max="2258" width="7" bestFit="1" customWidth="1"/>
    <col min="2259" max="2260" width="8" bestFit="1" customWidth="1"/>
    <col min="2261" max="2261" width="7" bestFit="1" customWidth="1"/>
    <col min="2262" max="2263" width="8" bestFit="1" customWidth="1"/>
    <col min="2264" max="2265" width="7" bestFit="1" customWidth="1"/>
    <col min="2266" max="2266" width="8" bestFit="1" customWidth="1"/>
    <col min="2267" max="2268" width="7" bestFit="1" customWidth="1"/>
    <col min="2269" max="2269" width="8" bestFit="1" customWidth="1"/>
    <col min="2270" max="2271" width="7" bestFit="1" customWidth="1"/>
    <col min="2272" max="2272" width="8" bestFit="1" customWidth="1"/>
    <col min="2273" max="2274" width="7" bestFit="1" customWidth="1"/>
    <col min="2275" max="2276" width="8" bestFit="1" customWidth="1"/>
    <col min="2277" max="2277" width="7" bestFit="1" customWidth="1"/>
    <col min="2278" max="2284" width="8" bestFit="1" customWidth="1"/>
    <col min="2285" max="2285" width="7" bestFit="1" customWidth="1"/>
    <col min="2286" max="2290" width="8" bestFit="1" customWidth="1"/>
    <col min="2291" max="2291" width="7" bestFit="1" customWidth="1"/>
    <col min="2292" max="2292" width="8" bestFit="1" customWidth="1"/>
    <col min="2293" max="2294" width="7" bestFit="1" customWidth="1"/>
    <col min="2295" max="2296" width="8" bestFit="1" customWidth="1"/>
    <col min="2297" max="2297" width="7" bestFit="1" customWidth="1"/>
    <col min="2298" max="2298" width="8" bestFit="1" customWidth="1"/>
    <col min="2299" max="2301" width="7" bestFit="1" customWidth="1"/>
    <col min="2302" max="2302" width="8" bestFit="1" customWidth="1"/>
    <col min="2303" max="2303" width="7" bestFit="1" customWidth="1"/>
    <col min="2304" max="2307" width="8" bestFit="1" customWidth="1"/>
    <col min="2308" max="2308" width="7" bestFit="1" customWidth="1"/>
    <col min="2309" max="2310" width="8" bestFit="1" customWidth="1"/>
    <col min="2311" max="2311" width="7" bestFit="1" customWidth="1"/>
    <col min="2312" max="2314" width="8" bestFit="1" customWidth="1"/>
    <col min="2315" max="2315" width="7" bestFit="1" customWidth="1"/>
    <col min="2316" max="2317" width="8" bestFit="1" customWidth="1"/>
    <col min="2318" max="2319" width="7" bestFit="1" customWidth="1"/>
    <col min="2320" max="2326" width="8" bestFit="1" customWidth="1"/>
    <col min="2327" max="2329" width="7" bestFit="1" customWidth="1"/>
    <col min="2330" max="2334" width="8" bestFit="1" customWidth="1"/>
    <col min="2335" max="2336" width="7" bestFit="1" customWidth="1"/>
    <col min="2337" max="2342" width="8" bestFit="1" customWidth="1"/>
    <col min="2343" max="2343" width="7" bestFit="1" customWidth="1"/>
    <col min="2344" max="2344" width="8" bestFit="1" customWidth="1"/>
    <col min="2345" max="2345" width="7" bestFit="1" customWidth="1"/>
    <col min="2346" max="2348" width="8" bestFit="1" customWidth="1"/>
    <col min="2349" max="2350" width="7" bestFit="1" customWidth="1"/>
    <col min="2351" max="2351" width="8" bestFit="1" customWidth="1"/>
    <col min="2352" max="2352" width="7" bestFit="1" customWidth="1"/>
    <col min="2353" max="2353" width="8" bestFit="1" customWidth="1"/>
    <col min="2354" max="2354" width="7" bestFit="1" customWidth="1"/>
    <col min="2355" max="2355" width="8" bestFit="1" customWidth="1"/>
    <col min="2356" max="2359" width="7" bestFit="1" customWidth="1"/>
    <col min="2360" max="2361" width="8" bestFit="1" customWidth="1"/>
    <col min="2362" max="2362" width="7" bestFit="1" customWidth="1"/>
    <col min="2363" max="2363" width="8" bestFit="1" customWidth="1"/>
    <col min="2364" max="2364" width="7" bestFit="1" customWidth="1"/>
    <col min="2365" max="2366" width="8" bestFit="1" customWidth="1"/>
    <col min="2367" max="2370" width="7" bestFit="1" customWidth="1"/>
    <col min="2371" max="2374" width="8" bestFit="1" customWidth="1"/>
    <col min="2375" max="2378" width="7" bestFit="1" customWidth="1"/>
    <col min="2379" max="2380" width="8" bestFit="1" customWidth="1"/>
    <col min="2381" max="2383" width="7" bestFit="1" customWidth="1"/>
    <col min="2384" max="2384" width="8" bestFit="1" customWidth="1"/>
    <col min="2385" max="2386" width="7" bestFit="1" customWidth="1"/>
    <col min="2387" max="2387" width="8" bestFit="1" customWidth="1"/>
    <col min="2388" max="2388" width="7" bestFit="1" customWidth="1"/>
    <col min="2389" max="2389" width="8" bestFit="1" customWidth="1"/>
    <col min="2390" max="2392" width="7" bestFit="1" customWidth="1"/>
    <col min="2393" max="2393" width="8" bestFit="1" customWidth="1"/>
    <col min="2394" max="2394" width="6" bestFit="1" customWidth="1"/>
    <col min="2395" max="2398" width="8" bestFit="1" customWidth="1"/>
    <col min="2399" max="2399" width="7" bestFit="1" customWidth="1"/>
    <col min="2400" max="2400" width="8" bestFit="1" customWidth="1"/>
    <col min="2401" max="2401" width="7" bestFit="1" customWidth="1"/>
    <col min="2402" max="2402" width="8" bestFit="1" customWidth="1"/>
    <col min="2403" max="2404" width="7" bestFit="1" customWidth="1"/>
    <col min="2405" max="2409" width="8" bestFit="1" customWidth="1"/>
    <col min="2410" max="2410" width="7" bestFit="1" customWidth="1"/>
    <col min="2411" max="2418" width="8" bestFit="1" customWidth="1"/>
    <col min="2419" max="2419" width="7" bestFit="1" customWidth="1"/>
    <col min="2420" max="2421" width="8" bestFit="1" customWidth="1"/>
    <col min="2422" max="2424" width="7" bestFit="1" customWidth="1"/>
    <col min="2425" max="2426" width="8" bestFit="1" customWidth="1"/>
    <col min="2427" max="2427" width="7" bestFit="1" customWidth="1"/>
    <col min="2428" max="2432" width="8" bestFit="1" customWidth="1"/>
    <col min="2433" max="2434" width="7" bestFit="1" customWidth="1"/>
    <col min="2435" max="2436" width="8" bestFit="1" customWidth="1"/>
    <col min="2437" max="2438" width="7" bestFit="1" customWidth="1"/>
    <col min="2439" max="2441" width="8" bestFit="1" customWidth="1"/>
    <col min="2442" max="2442" width="7" bestFit="1" customWidth="1"/>
    <col min="2443" max="2444" width="8" bestFit="1" customWidth="1"/>
    <col min="2445" max="2445" width="7" bestFit="1" customWidth="1"/>
    <col min="2446" max="2449" width="8" bestFit="1" customWidth="1"/>
    <col min="2450" max="2450" width="7" bestFit="1" customWidth="1"/>
    <col min="2451" max="2452" width="8" bestFit="1" customWidth="1"/>
    <col min="2453" max="2454" width="7" bestFit="1" customWidth="1"/>
    <col min="2455" max="2457" width="8" bestFit="1" customWidth="1"/>
    <col min="2458" max="2458" width="7" bestFit="1" customWidth="1"/>
    <col min="2459" max="2460" width="8" bestFit="1" customWidth="1"/>
    <col min="2461" max="2461" width="7" bestFit="1" customWidth="1"/>
    <col min="2462" max="2464" width="8" bestFit="1" customWidth="1"/>
    <col min="2465" max="2465" width="7" bestFit="1" customWidth="1"/>
    <col min="2466" max="2470" width="8" bestFit="1" customWidth="1"/>
    <col min="2471" max="2471" width="7" bestFit="1" customWidth="1"/>
    <col min="2472" max="2474" width="8" bestFit="1" customWidth="1"/>
    <col min="2475" max="2475" width="7" bestFit="1" customWidth="1"/>
    <col min="2476" max="2479" width="8" bestFit="1" customWidth="1"/>
    <col min="2480" max="2481" width="7" bestFit="1" customWidth="1"/>
    <col min="2482" max="2482" width="8" bestFit="1" customWidth="1"/>
    <col min="2483" max="2483" width="7" bestFit="1" customWidth="1"/>
    <col min="2484" max="2487" width="8" bestFit="1" customWidth="1"/>
    <col min="2488" max="2488" width="7" bestFit="1" customWidth="1"/>
    <col min="2489" max="2489" width="8" bestFit="1" customWidth="1"/>
    <col min="2490" max="2490" width="7" bestFit="1" customWidth="1"/>
    <col min="2491" max="2497" width="8" bestFit="1" customWidth="1"/>
    <col min="2498" max="2498" width="7" bestFit="1" customWidth="1"/>
    <col min="2499" max="2499" width="8" bestFit="1" customWidth="1"/>
    <col min="2500" max="2501" width="7" bestFit="1" customWidth="1"/>
    <col min="2502" max="2503" width="8" bestFit="1" customWidth="1"/>
    <col min="2504" max="2504" width="7" bestFit="1" customWidth="1"/>
    <col min="2505" max="2510" width="8" bestFit="1" customWidth="1"/>
    <col min="2511" max="2511" width="7" bestFit="1" customWidth="1"/>
    <col min="2512" max="2513" width="8" bestFit="1" customWidth="1"/>
    <col min="2514" max="2514" width="7" bestFit="1" customWidth="1"/>
    <col min="2515" max="2515" width="8" bestFit="1" customWidth="1"/>
    <col min="2516" max="2517" width="7" bestFit="1" customWidth="1"/>
    <col min="2518" max="2518" width="8" bestFit="1" customWidth="1"/>
    <col min="2519" max="2519" width="7" bestFit="1" customWidth="1"/>
    <col min="2520" max="2521" width="8" bestFit="1" customWidth="1"/>
    <col min="2522" max="2522" width="7" bestFit="1" customWidth="1"/>
    <col min="2523" max="2523" width="6" bestFit="1" customWidth="1"/>
    <col min="2524" max="2526" width="8" bestFit="1" customWidth="1"/>
    <col min="2527" max="2527" width="7" bestFit="1" customWidth="1"/>
    <col min="2528" max="2536" width="8" bestFit="1" customWidth="1"/>
    <col min="2537" max="2537" width="7" bestFit="1" customWidth="1"/>
    <col min="2538" max="2538" width="8" bestFit="1" customWidth="1"/>
    <col min="2539" max="2539" width="7" bestFit="1" customWidth="1"/>
    <col min="2540" max="2541" width="8" bestFit="1" customWidth="1"/>
    <col min="2542" max="2542" width="7" bestFit="1" customWidth="1"/>
    <col min="2543" max="2546" width="8" bestFit="1" customWidth="1"/>
    <col min="2547" max="2547" width="7" bestFit="1" customWidth="1"/>
    <col min="2548" max="2550" width="8" bestFit="1" customWidth="1"/>
    <col min="2551" max="2552" width="7" bestFit="1" customWidth="1"/>
    <col min="2553" max="2554" width="8" bestFit="1" customWidth="1"/>
    <col min="2555" max="2555" width="7" bestFit="1" customWidth="1"/>
    <col min="2556" max="2557" width="8" bestFit="1" customWidth="1"/>
    <col min="2558" max="2560" width="7" bestFit="1" customWidth="1"/>
    <col min="2561" max="2561" width="8" bestFit="1" customWidth="1"/>
    <col min="2562" max="2562" width="7" bestFit="1" customWidth="1"/>
    <col min="2563" max="2563" width="8" bestFit="1" customWidth="1"/>
    <col min="2564" max="2565" width="7" bestFit="1" customWidth="1"/>
    <col min="2566" max="2566" width="8" bestFit="1" customWidth="1"/>
    <col min="2567" max="2567" width="7" bestFit="1" customWidth="1"/>
    <col min="2568" max="2569" width="8" bestFit="1" customWidth="1"/>
    <col min="2570" max="2573" width="7" bestFit="1" customWidth="1"/>
    <col min="2574" max="2577" width="8" bestFit="1" customWidth="1"/>
    <col min="2578" max="2578" width="7" bestFit="1" customWidth="1"/>
    <col min="2579" max="2581" width="8" bestFit="1" customWidth="1"/>
    <col min="2582" max="2582" width="7" bestFit="1" customWidth="1"/>
    <col min="2583" max="2583" width="8" bestFit="1" customWidth="1"/>
    <col min="2584" max="2584" width="7" bestFit="1" customWidth="1"/>
    <col min="2585" max="2588" width="8" bestFit="1" customWidth="1"/>
    <col min="2589" max="2590" width="7" bestFit="1" customWidth="1"/>
    <col min="2591" max="2594" width="8" bestFit="1" customWidth="1"/>
    <col min="2595" max="2595" width="7" bestFit="1" customWidth="1"/>
    <col min="2596" max="2598" width="8" bestFit="1" customWidth="1"/>
    <col min="2599" max="2600" width="7" bestFit="1" customWidth="1"/>
    <col min="2601" max="2602" width="8" bestFit="1" customWidth="1"/>
    <col min="2603" max="2603" width="7" bestFit="1" customWidth="1"/>
    <col min="2604" max="2604" width="8" bestFit="1" customWidth="1"/>
    <col min="2605" max="2605" width="7" bestFit="1" customWidth="1"/>
    <col min="2606" max="2612" width="8" bestFit="1" customWidth="1"/>
    <col min="2613" max="2613" width="7" bestFit="1" customWidth="1"/>
    <col min="2614" max="2617" width="8" bestFit="1" customWidth="1"/>
    <col min="2618" max="2622" width="7" bestFit="1" customWidth="1"/>
    <col min="2623" max="2623" width="8" bestFit="1" customWidth="1"/>
    <col min="2624" max="2624" width="7" bestFit="1" customWidth="1"/>
    <col min="2625" max="2630" width="8" bestFit="1" customWidth="1"/>
    <col min="2631" max="2631" width="7" bestFit="1" customWidth="1"/>
    <col min="2632" max="2632" width="8" bestFit="1" customWidth="1"/>
    <col min="2633" max="2633" width="7" bestFit="1" customWidth="1"/>
    <col min="2634" max="2636" width="8" bestFit="1" customWidth="1"/>
    <col min="2637" max="2638" width="7" bestFit="1" customWidth="1"/>
    <col min="2639" max="2639" width="8" bestFit="1" customWidth="1"/>
    <col min="2640" max="2640" width="7" bestFit="1" customWidth="1"/>
    <col min="2641" max="2641" width="8" bestFit="1" customWidth="1"/>
    <col min="2642" max="2642" width="7" bestFit="1" customWidth="1"/>
    <col min="2643" max="2645" width="8" bestFit="1" customWidth="1"/>
    <col min="2646" max="2646" width="7" bestFit="1" customWidth="1"/>
    <col min="2647" max="2649" width="8" bestFit="1" customWidth="1"/>
    <col min="2650" max="2651" width="7" bestFit="1" customWidth="1"/>
    <col min="2652" max="2657" width="8" bestFit="1" customWidth="1"/>
    <col min="2658" max="2658" width="7" bestFit="1" customWidth="1"/>
    <col min="2659" max="2661" width="8" bestFit="1" customWidth="1"/>
    <col min="2662" max="2665" width="7" bestFit="1" customWidth="1"/>
    <col min="2666" max="2668" width="8" bestFit="1" customWidth="1"/>
    <col min="2669" max="2669" width="7" bestFit="1" customWidth="1"/>
    <col min="2670" max="2673" width="8" bestFit="1" customWidth="1"/>
    <col min="2674" max="2674" width="7" bestFit="1" customWidth="1"/>
    <col min="2675" max="2677" width="8" bestFit="1" customWidth="1"/>
    <col min="2678" max="2678" width="7" bestFit="1" customWidth="1"/>
    <col min="2679" max="2686" width="8" bestFit="1" customWidth="1"/>
    <col min="2687" max="2689" width="7" bestFit="1" customWidth="1"/>
    <col min="2690" max="2692" width="8" bestFit="1" customWidth="1"/>
    <col min="2693" max="2694" width="7" bestFit="1" customWidth="1"/>
    <col min="2695" max="2695" width="8" bestFit="1" customWidth="1"/>
    <col min="2696" max="2697" width="7" bestFit="1" customWidth="1"/>
    <col min="2698" max="2707" width="8" bestFit="1" customWidth="1"/>
    <col min="2708" max="2708" width="7" bestFit="1" customWidth="1"/>
    <col min="2709" max="2710" width="8" bestFit="1" customWidth="1"/>
    <col min="2711" max="2711" width="7" bestFit="1" customWidth="1"/>
    <col min="2712" max="2713" width="8" bestFit="1" customWidth="1"/>
    <col min="2714" max="2714" width="7" bestFit="1" customWidth="1"/>
    <col min="2715" max="2716" width="8" bestFit="1" customWidth="1"/>
    <col min="2717" max="2719" width="7" bestFit="1" customWidth="1"/>
    <col min="2720" max="2721" width="8" bestFit="1" customWidth="1"/>
    <col min="2722" max="2723" width="7" bestFit="1" customWidth="1"/>
    <col min="2724" max="2724" width="8" bestFit="1" customWidth="1"/>
    <col min="2725" max="2725" width="7" bestFit="1" customWidth="1"/>
    <col min="2726" max="2729" width="8" bestFit="1" customWidth="1"/>
    <col min="2730" max="2731" width="7" bestFit="1" customWidth="1"/>
    <col min="2732" max="2737" width="8" bestFit="1" customWidth="1"/>
    <col min="2738" max="2739" width="7" bestFit="1" customWidth="1"/>
    <col min="2740" max="2745" width="8" bestFit="1" customWidth="1"/>
    <col min="2746" max="2746" width="7" bestFit="1" customWidth="1"/>
    <col min="2747" max="2749" width="8" bestFit="1" customWidth="1"/>
    <col min="2750" max="2750" width="7" bestFit="1" customWidth="1"/>
    <col min="2751" max="2760" width="8" bestFit="1" customWidth="1"/>
    <col min="2761" max="2761" width="7" bestFit="1" customWidth="1"/>
    <col min="2762" max="2765" width="8" bestFit="1" customWidth="1"/>
    <col min="2766" max="2766" width="7" bestFit="1" customWidth="1"/>
    <col min="2767" max="2767" width="8" bestFit="1" customWidth="1"/>
    <col min="2768" max="2769" width="7" bestFit="1" customWidth="1"/>
    <col min="2770" max="2771" width="8" bestFit="1" customWidth="1"/>
    <col min="2772" max="2773" width="7" bestFit="1" customWidth="1"/>
    <col min="2774" max="2774" width="8" bestFit="1" customWidth="1"/>
    <col min="2775" max="2775" width="7" bestFit="1" customWidth="1"/>
    <col min="2776" max="2776" width="8" bestFit="1" customWidth="1"/>
    <col min="2777" max="2777" width="7" bestFit="1" customWidth="1"/>
    <col min="2778" max="2793" width="8" bestFit="1" customWidth="1"/>
    <col min="2794" max="2795" width="7" bestFit="1" customWidth="1"/>
    <col min="2796" max="2796" width="8" bestFit="1" customWidth="1"/>
    <col min="2797" max="2797" width="7" bestFit="1" customWidth="1"/>
    <col min="2798" max="2799" width="8" bestFit="1" customWidth="1"/>
    <col min="2800" max="2800" width="7" bestFit="1" customWidth="1"/>
    <col min="2801" max="2803" width="8" bestFit="1" customWidth="1"/>
    <col min="2804" max="2805" width="7" bestFit="1" customWidth="1"/>
    <col min="2806" max="2811" width="8" bestFit="1" customWidth="1"/>
    <col min="2812" max="2812" width="7" bestFit="1" customWidth="1"/>
    <col min="2813" max="2813" width="8" bestFit="1" customWidth="1"/>
    <col min="2814" max="2814" width="7" bestFit="1" customWidth="1"/>
    <col min="2815" max="2821" width="8" bestFit="1" customWidth="1"/>
    <col min="2822" max="2822" width="7" bestFit="1" customWidth="1"/>
    <col min="2823" max="2823" width="8" bestFit="1" customWidth="1"/>
    <col min="2824" max="2824" width="7" bestFit="1" customWidth="1"/>
    <col min="2825" max="2827" width="8" bestFit="1" customWidth="1"/>
    <col min="2828" max="2828" width="7" bestFit="1" customWidth="1"/>
    <col min="2829" max="2836" width="8" bestFit="1" customWidth="1"/>
    <col min="2837" max="2837" width="7" bestFit="1" customWidth="1"/>
    <col min="2838" max="2839" width="8" bestFit="1" customWidth="1"/>
    <col min="2840" max="2840" width="7" bestFit="1" customWidth="1"/>
    <col min="2841" max="2841" width="8" bestFit="1" customWidth="1"/>
    <col min="2842" max="2843" width="7" bestFit="1" customWidth="1"/>
    <col min="2844" max="2844" width="8" bestFit="1" customWidth="1"/>
    <col min="2845" max="2845" width="7" bestFit="1" customWidth="1"/>
    <col min="2846" max="2846" width="8" bestFit="1" customWidth="1"/>
    <col min="2847" max="2847" width="7" bestFit="1" customWidth="1"/>
    <col min="2848" max="2849" width="8" bestFit="1" customWidth="1"/>
    <col min="2850" max="2850" width="6" bestFit="1" customWidth="1"/>
    <col min="2851" max="2860" width="8" bestFit="1" customWidth="1"/>
    <col min="2861" max="2862" width="7" bestFit="1" customWidth="1"/>
    <col min="2863" max="2866" width="8" bestFit="1" customWidth="1"/>
    <col min="2867" max="2867" width="7" bestFit="1" customWidth="1"/>
    <col min="2868" max="2868" width="8" bestFit="1" customWidth="1"/>
    <col min="2869" max="2870" width="7" bestFit="1" customWidth="1"/>
    <col min="2871" max="2872" width="8" bestFit="1" customWidth="1"/>
    <col min="2873" max="2874" width="7" bestFit="1" customWidth="1"/>
    <col min="2875" max="2877" width="8" bestFit="1" customWidth="1"/>
    <col min="2878" max="2878" width="7" bestFit="1" customWidth="1"/>
    <col min="2879" max="2880" width="8" bestFit="1" customWidth="1"/>
    <col min="2881" max="2881" width="7" bestFit="1" customWidth="1"/>
    <col min="2882" max="2889" width="8" bestFit="1" customWidth="1"/>
    <col min="2890" max="2892" width="7" bestFit="1" customWidth="1"/>
    <col min="2893" max="2893" width="8" bestFit="1" customWidth="1"/>
    <col min="2894" max="2894" width="7" bestFit="1" customWidth="1"/>
    <col min="2895" max="2897" width="8" bestFit="1" customWidth="1"/>
    <col min="2898" max="2898" width="7" bestFit="1" customWidth="1"/>
    <col min="2899" max="2904" width="8" bestFit="1" customWidth="1"/>
    <col min="2905" max="2905" width="7" bestFit="1" customWidth="1"/>
    <col min="2906" max="2909" width="8" bestFit="1" customWidth="1"/>
    <col min="2910" max="2911" width="7" bestFit="1" customWidth="1"/>
    <col min="2912" max="2917" width="8" bestFit="1" customWidth="1"/>
    <col min="2918" max="2918" width="7" bestFit="1" customWidth="1"/>
    <col min="2919" max="2920" width="8" bestFit="1" customWidth="1"/>
    <col min="2921" max="2921" width="7" bestFit="1" customWidth="1"/>
    <col min="2922" max="2922" width="8" bestFit="1" customWidth="1"/>
    <col min="2923" max="2923" width="7" bestFit="1" customWidth="1"/>
    <col min="2924" max="2924" width="8" bestFit="1" customWidth="1"/>
    <col min="2925" max="2927" width="7" bestFit="1" customWidth="1"/>
    <col min="2928" max="2928" width="8" bestFit="1" customWidth="1"/>
    <col min="2929" max="2929" width="7" bestFit="1" customWidth="1"/>
    <col min="2930" max="2930" width="11.28515625" bestFit="1" customWidth="1"/>
  </cols>
  <sheetData>
    <row r="3" spans="1:2" x14ac:dyDescent="0.25">
      <c r="A3" s="5" t="s">
        <v>7833</v>
      </c>
      <c r="B3" t="s">
        <v>7847</v>
      </c>
    </row>
    <row r="4" spans="1:2" x14ac:dyDescent="0.25">
      <c r="A4" s="6">
        <v>2020</v>
      </c>
      <c r="B4" s="61">
        <v>528551.28</v>
      </c>
    </row>
    <row r="5" spans="1:2" x14ac:dyDescent="0.25">
      <c r="A5" s="6">
        <v>2021</v>
      </c>
      <c r="B5" s="61">
        <v>494740.78</v>
      </c>
    </row>
    <row r="6" spans="1:2" x14ac:dyDescent="0.25">
      <c r="A6" s="6">
        <v>2022</v>
      </c>
      <c r="B6" s="61">
        <v>601549.76</v>
      </c>
    </row>
    <row r="7" spans="1:2" x14ac:dyDescent="0.25">
      <c r="A7" s="6">
        <v>2023</v>
      </c>
      <c r="B7" s="61">
        <v>562830.11</v>
      </c>
    </row>
    <row r="8" spans="1:2" x14ac:dyDescent="0.25">
      <c r="A8" s="6">
        <v>2024</v>
      </c>
      <c r="B8" s="61">
        <v>515240.92</v>
      </c>
    </row>
    <row r="9" spans="1:2" x14ac:dyDescent="0.25">
      <c r="A9" s="6" t="s">
        <v>7834</v>
      </c>
      <c r="B9" s="61">
        <v>2702912.85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266C-5BDB-4C6C-B8EC-D0F1F97EE333}">
  <sheetPr codeName="Sheet8"/>
  <dimension ref="G35"/>
  <sheetViews>
    <sheetView showGridLines="0" zoomScale="69" zoomScaleNormal="39" workbookViewId="0">
      <selection activeCell="AB14" sqref="AB14"/>
    </sheetView>
  </sheetViews>
  <sheetFormatPr defaultRowHeight="15" x14ac:dyDescent="0.25"/>
  <cols>
    <col min="1" max="16384" width="9.140625" style="8"/>
  </cols>
  <sheetData>
    <row r="35" spans="7:7" x14ac:dyDescent="0.25">
      <c r="G35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35" r:id="rId3" name="Drop Down 15">
              <controlPr defaultSize="0" autoLine="0" autoPict="0">
                <anchor moveWithCells="1">
                  <from>
                    <xdr:col>0</xdr:col>
                    <xdr:colOff>542925</xdr:colOff>
                    <xdr:row>10</xdr:row>
                    <xdr:rowOff>142875</xdr:rowOff>
                  </from>
                  <to>
                    <xdr:col>4</xdr:col>
                    <xdr:colOff>133350</xdr:colOff>
                    <xdr:row>13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Dataset</vt:lpstr>
      <vt:lpstr>Pivot table</vt:lpstr>
      <vt:lpstr>Calculations</vt:lpstr>
      <vt:lpstr>chat- total profit</vt:lpstr>
      <vt:lpstr>char-total quantity</vt:lpstr>
      <vt:lpstr>chat-sum of Quality</vt:lpstr>
      <vt:lpstr>yearly sales</vt:lpstr>
      <vt:lpstr>amazon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soniya Rani</dc:creator>
  <cp:lastModifiedBy>soniya Rani</cp:lastModifiedBy>
  <dcterms:created xsi:type="dcterms:W3CDTF">2026-06-03T14:09:46Z</dcterms:created>
  <dcterms:modified xsi:type="dcterms:W3CDTF">2026-06-07T03:48:02Z</dcterms:modified>
</cp:coreProperties>
</file>